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cy Sun\Desktop\SunGZ No.5=2020-8-20\sgz_Revised version=2020-8-26\Tables\"/>
    </mc:Choice>
  </mc:AlternateContent>
  <bookViews>
    <workbookView xWindow="0" yWindow="0" windowWidth="29010" windowHeight="15810" activeTab="7"/>
  </bookViews>
  <sheets>
    <sheet name="S1" sheetId="1" r:id="rId1"/>
    <sheet name="S2" sheetId="9" r:id="rId2"/>
    <sheet name="S3" sheetId="13" r:id="rId3"/>
    <sheet name="S4" sheetId="11" r:id="rId4"/>
    <sheet name="S5" sheetId="4" r:id="rId5"/>
    <sheet name="S6" sheetId="12" r:id="rId6"/>
    <sheet name="S7" sheetId="5" r:id="rId7"/>
    <sheet name="S8" sheetId="14" r:id="rId8"/>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B57" i="9" l="1"/>
  <c r="DA57" i="9"/>
  <c r="CZ57" i="9"/>
  <c r="CY57" i="9"/>
  <c r="CX57" i="9"/>
  <c r="CW57" i="9"/>
  <c r="CV57" i="9"/>
  <c r="CU57" i="9"/>
  <c r="CT57" i="9"/>
  <c r="CS57" i="9"/>
  <c r="DB56" i="9"/>
  <c r="DA56" i="9"/>
  <c r="CZ56" i="9"/>
  <c r="CY56" i="9"/>
  <c r="CX56" i="9"/>
  <c r="CW56" i="9"/>
  <c r="CV56" i="9"/>
  <c r="CU56" i="9"/>
  <c r="CT56" i="9"/>
  <c r="CS56" i="9"/>
  <c r="DB55" i="9"/>
  <c r="DA55" i="9"/>
  <c r="CZ55" i="9"/>
  <c r="CY55" i="9"/>
  <c r="CX55" i="9"/>
  <c r="CW55" i="9"/>
  <c r="CV55" i="9"/>
  <c r="CU55" i="9"/>
  <c r="CT55" i="9"/>
  <c r="CS55" i="9"/>
  <c r="DB54" i="9"/>
  <c r="DA54" i="9"/>
  <c r="CZ54" i="9"/>
  <c r="CY54" i="9"/>
  <c r="CX54" i="9"/>
  <c r="CW54" i="9"/>
  <c r="CV54" i="9"/>
  <c r="CU54" i="9"/>
  <c r="CT54" i="9"/>
  <c r="CS54" i="9"/>
  <c r="DB53" i="9"/>
  <c r="DA53" i="9"/>
  <c r="CZ53" i="9"/>
  <c r="CY53" i="9"/>
  <c r="CX53" i="9"/>
  <c r="CW53" i="9"/>
  <c r="CV53" i="9"/>
  <c r="CU53" i="9"/>
  <c r="CT53" i="9"/>
  <c r="CS53" i="9"/>
  <c r="DB52" i="9"/>
  <c r="DA52" i="9"/>
  <c r="CZ52" i="9"/>
  <c r="CY52" i="9"/>
  <c r="CX52" i="9"/>
  <c r="CW52" i="9"/>
  <c r="CV52" i="9"/>
  <c r="CU52" i="9"/>
  <c r="CT52" i="9"/>
  <c r="CS52" i="9"/>
  <c r="DB21" i="9"/>
  <c r="DA21" i="9"/>
  <c r="CZ21" i="9"/>
  <c r="CY21" i="9"/>
  <c r="CX21" i="9"/>
  <c r="CW21" i="9"/>
  <c r="CV21" i="9"/>
  <c r="CU21" i="9"/>
  <c r="CT21" i="9"/>
  <c r="CS21" i="9"/>
  <c r="DB20" i="9"/>
  <c r="DA20" i="9"/>
  <c r="CZ20" i="9"/>
  <c r="CY20" i="9"/>
  <c r="CX20" i="9"/>
  <c r="CW20" i="9"/>
  <c r="CV20" i="9"/>
  <c r="CU20" i="9"/>
  <c r="CT20" i="9"/>
  <c r="CS20" i="9"/>
  <c r="DB19" i="9"/>
  <c r="DA19" i="9"/>
  <c r="CZ19" i="9"/>
  <c r="CY19" i="9"/>
  <c r="CX19" i="9"/>
  <c r="CW19" i="9"/>
  <c r="CV19" i="9"/>
  <c r="CU19" i="9"/>
  <c r="CT19" i="9"/>
  <c r="CS19" i="9"/>
  <c r="DB18" i="9"/>
  <c r="DA18" i="9"/>
  <c r="CZ18" i="9"/>
  <c r="CY18" i="9"/>
  <c r="CX18" i="9"/>
  <c r="CW18" i="9"/>
  <c r="CV18" i="9"/>
  <c r="CU18" i="9"/>
  <c r="CT18" i="9"/>
  <c r="CS18" i="9"/>
  <c r="DB17" i="9"/>
  <c r="DA17" i="9"/>
  <c r="CZ17" i="9"/>
  <c r="CY17" i="9"/>
  <c r="CX17" i="9"/>
  <c r="CW17" i="9"/>
  <c r="CV17" i="9"/>
  <c r="CU17" i="9"/>
  <c r="CT17" i="9"/>
  <c r="CS17" i="9"/>
  <c r="N57" i="9"/>
  <c r="M57" i="9"/>
  <c r="N56" i="9"/>
  <c r="M56" i="9"/>
  <c r="N55" i="9"/>
  <c r="M55" i="9"/>
  <c r="N54" i="9"/>
  <c r="M54" i="9"/>
  <c r="N53" i="9"/>
  <c r="M53" i="9"/>
  <c r="N52" i="9"/>
  <c r="M52" i="9"/>
  <c r="N21" i="9"/>
  <c r="M21" i="9"/>
  <c r="N20" i="9"/>
  <c r="M20" i="9"/>
  <c r="N19" i="9"/>
  <c r="M19" i="9"/>
  <c r="N18" i="9"/>
  <c r="M18" i="9"/>
  <c r="N17" i="9"/>
  <c r="M17" i="9"/>
  <c r="CR57" i="9" l="1"/>
  <c r="CQ57" i="9"/>
  <c r="CP57" i="9"/>
  <c r="CO57" i="9"/>
  <c r="CN57" i="9"/>
  <c r="CM57" i="9"/>
  <c r="CL57" i="9"/>
  <c r="CK57" i="9"/>
  <c r="CJ57" i="9"/>
  <c r="CI57" i="9"/>
  <c r="CH57" i="9"/>
  <c r="CG57" i="9"/>
  <c r="CF57" i="9"/>
  <c r="CE57" i="9"/>
  <c r="CD57" i="9"/>
  <c r="CC57" i="9"/>
  <c r="CB57" i="9"/>
  <c r="CA57" i="9"/>
  <c r="BZ57" i="9"/>
  <c r="BY57" i="9"/>
  <c r="BR57" i="9"/>
  <c r="BQ57" i="9"/>
  <c r="BA57" i="9"/>
  <c r="AZ57" i="9"/>
  <c r="AY57" i="9"/>
  <c r="AX57" i="9"/>
  <c r="AW57" i="9"/>
  <c r="AV57" i="9"/>
  <c r="AU57" i="9"/>
  <c r="AT57" i="9"/>
  <c r="AS57" i="9"/>
  <c r="AR57" i="9"/>
  <c r="AQ57" i="9"/>
  <c r="AP57" i="9"/>
  <c r="AO57" i="9"/>
  <c r="AN57" i="9"/>
  <c r="AM57" i="9"/>
  <c r="AL57" i="9"/>
  <c r="AK57" i="9"/>
  <c r="AJ57" i="9"/>
  <c r="X57" i="9"/>
  <c r="W57" i="9"/>
  <c r="V57" i="9"/>
  <c r="Q57" i="9"/>
  <c r="O57" i="9"/>
  <c r="L57" i="9"/>
  <c r="K57" i="9"/>
  <c r="J57" i="9"/>
  <c r="I57" i="9"/>
  <c r="H57" i="9"/>
  <c r="G57" i="9"/>
  <c r="F57" i="9"/>
  <c r="E57" i="9"/>
  <c r="D57" i="9"/>
  <c r="C57" i="9"/>
  <c r="B57" i="9"/>
  <c r="CR56" i="9"/>
  <c r="CQ56" i="9"/>
  <c r="CP56" i="9"/>
  <c r="CO56" i="9"/>
  <c r="CN56" i="9"/>
  <c r="CM56" i="9"/>
  <c r="CL56" i="9"/>
  <c r="CK56" i="9"/>
  <c r="CJ56" i="9"/>
  <c r="CI56" i="9"/>
  <c r="CH56" i="9"/>
  <c r="CG56" i="9"/>
  <c r="CF56" i="9"/>
  <c r="CE56" i="9"/>
  <c r="CD56" i="9"/>
  <c r="CC56" i="9"/>
  <c r="CB56" i="9"/>
  <c r="CA56" i="9"/>
  <c r="BZ56" i="9"/>
  <c r="BY56" i="9"/>
  <c r="BR56" i="9"/>
  <c r="BQ56" i="9"/>
  <c r="BP56" i="9"/>
  <c r="BO56" i="9"/>
  <c r="BN56" i="9"/>
  <c r="BM56" i="9"/>
  <c r="BL56" i="9"/>
  <c r="BK56" i="9"/>
  <c r="BJ56" i="9"/>
  <c r="BI56" i="9"/>
  <c r="BH56" i="9"/>
  <c r="BG56" i="9"/>
  <c r="BF56" i="9"/>
  <c r="AY56" i="9"/>
  <c r="AX56" i="9"/>
  <c r="AW56" i="9"/>
  <c r="AV56" i="9"/>
  <c r="AU56" i="9"/>
  <c r="AT56" i="9"/>
  <c r="AS56" i="9"/>
  <c r="AR56" i="9"/>
  <c r="AQ56" i="9"/>
  <c r="AP56" i="9"/>
  <c r="AO56" i="9"/>
  <c r="AN56" i="9"/>
  <c r="AM56" i="9"/>
  <c r="AL56" i="9"/>
  <c r="AK56" i="9"/>
  <c r="AJ56" i="9"/>
  <c r="X56" i="9"/>
  <c r="W56" i="9"/>
  <c r="V56" i="9"/>
  <c r="U56" i="9"/>
  <c r="T56" i="9"/>
  <c r="S56" i="9"/>
  <c r="R56" i="9"/>
  <c r="Q56" i="9"/>
  <c r="L56" i="9"/>
  <c r="K56" i="9"/>
  <c r="J56" i="9"/>
  <c r="I56" i="9"/>
  <c r="H56" i="9"/>
  <c r="G56" i="9"/>
  <c r="F56" i="9"/>
  <c r="E56" i="9"/>
  <c r="D56" i="9"/>
  <c r="C56" i="9"/>
  <c r="B56" i="9"/>
  <c r="CR55" i="9"/>
  <c r="CQ55" i="9"/>
  <c r="CP55" i="9"/>
  <c r="CO55" i="9"/>
  <c r="CN55" i="9"/>
  <c r="CM55" i="9"/>
  <c r="CL55" i="9"/>
  <c r="CK55" i="9"/>
  <c r="CJ55" i="9"/>
  <c r="CI55" i="9"/>
  <c r="CH55" i="9"/>
  <c r="CG55" i="9"/>
  <c r="CF55" i="9"/>
  <c r="CE55" i="9"/>
  <c r="CD55" i="9"/>
  <c r="CC55" i="9"/>
  <c r="CB55" i="9"/>
  <c r="CA55" i="9"/>
  <c r="BZ55" i="9"/>
  <c r="BY55" i="9"/>
  <c r="AY55" i="9"/>
  <c r="AX55" i="9"/>
  <c r="AW55" i="9"/>
  <c r="AV55" i="9"/>
  <c r="AU55" i="9"/>
  <c r="AT55" i="9"/>
  <c r="AS55" i="9"/>
  <c r="AR55" i="9"/>
  <c r="AQ55" i="9"/>
  <c r="AP55" i="9"/>
  <c r="AO55" i="9"/>
  <c r="AN55" i="9"/>
  <c r="AM55" i="9"/>
  <c r="AL55" i="9"/>
  <c r="AK55" i="9"/>
  <c r="AJ55" i="9"/>
  <c r="Q55" i="9"/>
  <c r="L55" i="9"/>
  <c r="K55" i="9"/>
  <c r="J55" i="9"/>
  <c r="I55" i="9"/>
  <c r="H55" i="9"/>
  <c r="G55" i="9"/>
  <c r="F55" i="9"/>
  <c r="E55" i="9"/>
  <c r="D55" i="9"/>
  <c r="C55" i="9"/>
  <c r="B55" i="9"/>
  <c r="CR54" i="9"/>
  <c r="CQ54" i="9"/>
  <c r="CP54" i="9"/>
  <c r="CO54" i="9"/>
  <c r="CN54" i="9"/>
  <c r="CM54" i="9"/>
  <c r="CL54" i="9"/>
  <c r="CK54" i="9"/>
  <c r="CJ54" i="9"/>
  <c r="CI54" i="9"/>
  <c r="CH54" i="9"/>
  <c r="CG54" i="9"/>
  <c r="CF54" i="9"/>
  <c r="CE54" i="9"/>
  <c r="CD54" i="9"/>
  <c r="CC54" i="9"/>
  <c r="CB54" i="9"/>
  <c r="CA54" i="9"/>
  <c r="BZ54" i="9"/>
  <c r="BY54" i="9"/>
  <c r="BS54" i="9"/>
  <c r="BE54" i="9"/>
  <c r="BD54" i="9"/>
  <c r="BC54" i="9"/>
  <c r="BB54" i="9"/>
  <c r="BA54" i="9"/>
  <c r="AZ54" i="9"/>
  <c r="AY54" i="9"/>
  <c r="AX54" i="9"/>
  <c r="AW54" i="9"/>
  <c r="AV54" i="9"/>
  <c r="AU54" i="9"/>
  <c r="AT54" i="9"/>
  <c r="AS54" i="9"/>
  <c r="AR54" i="9"/>
  <c r="AQ54" i="9"/>
  <c r="AP54" i="9"/>
  <c r="AO54" i="9"/>
  <c r="AN54" i="9"/>
  <c r="AM54" i="9"/>
  <c r="AL54" i="9"/>
  <c r="AK54" i="9"/>
  <c r="AJ54" i="9"/>
  <c r="Q54" i="9"/>
  <c r="P54" i="9"/>
  <c r="O54" i="9"/>
  <c r="L54" i="9"/>
  <c r="K54" i="9"/>
  <c r="J54" i="9"/>
  <c r="I54" i="9"/>
  <c r="H54" i="9"/>
  <c r="G54" i="9"/>
  <c r="F54" i="9"/>
  <c r="E54" i="9"/>
  <c r="D54" i="9"/>
  <c r="C54" i="9"/>
  <c r="B54" i="9"/>
  <c r="CR53" i="9"/>
  <c r="CQ53" i="9"/>
  <c r="CP53" i="9"/>
  <c r="CO53" i="9"/>
  <c r="CN53" i="9"/>
  <c r="CM53" i="9"/>
  <c r="CL53" i="9"/>
  <c r="CK53" i="9"/>
  <c r="CJ53" i="9"/>
  <c r="CI53" i="9"/>
  <c r="CH53" i="9"/>
  <c r="CG53" i="9"/>
  <c r="CF53" i="9"/>
  <c r="CE53" i="9"/>
  <c r="CD53" i="9"/>
  <c r="CC53" i="9"/>
  <c r="CB53" i="9"/>
  <c r="CA53" i="9"/>
  <c r="BZ53" i="9"/>
  <c r="BY53" i="9"/>
  <c r="AY53" i="9"/>
  <c r="AX53" i="9"/>
  <c r="AW53" i="9"/>
  <c r="AV53" i="9"/>
  <c r="AU53" i="9"/>
  <c r="AT53" i="9"/>
  <c r="AS53" i="9"/>
  <c r="AR53" i="9"/>
  <c r="AQ53" i="9"/>
  <c r="AP53" i="9"/>
  <c r="AO53" i="9"/>
  <c r="AN53" i="9"/>
  <c r="AM53" i="9"/>
  <c r="AL53" i="9"/>
  <c r="AK53" i="9"/>
  <c r="AJ53" i="9"/>
  <c r="Q53" i="9"/>
  <c r="L53" i="9"/>
  <c r="K53" i="9"/>
  <c r="J53" i="9"/>
  <c r="I53" i="9"/>
  <c r="H53" i="9"/>
  <c r="G53" i="9"/>
  <c r="F53" i="9"/>
  <c r="E53" i="9"/>
  <c r="D53" i="9"/>
  <c r="C53" i="9"/>
  <c r="B53" i="9"/>
  <c r="CR52" i="9"/>
  <c r="CQ52" i="9"/>
  <c r="CP52" i="9"/>
  <c r="CO52" i="9"/>
  <c r="CN52" i="9"/>
  <c r="CM52" i="9"/>
  <c r="CL52" i="9"/>
  <c r="CK52" i="9"/>
  <c r="CJ52" i="9"/>
  <c r="CI52" i="9"/>
  <c r="CH52" i="9"/>
  <c r="CG52" i="9"/>
  <c r="CF52" i="9"/>
  <c r="CE52" i="9"/>
  <c r="CD52" i="9"/>
  <c r="CC52" i="9"/>
  <c r="CB52" i="9"/>
  <c r="CA52" i="9"/>
  <c r="BZ52" i="9"/>
  <c r="BY52" i="9"/>
  <c r="BR52" i="9"/>
  <c r="BQ52" i="9"/>
  <c r="AY52" i="9"/>
  <c r="AX52" i="9"/>
  <c r="AW52" i="9"/>
  <c r="AV52" i="9"/>
  <c r="AU52" i="9"/>
  <c r="AT52" i="9"/>
  <c r="AS52" i="9"/>
  <c r="AR52" i="9"/>
  <c r="AQ52" i="9"/>
  <c r="AP52" i="9"/>
  <c r="AO52" i="9"/>
  <c r="AN52" i="9"/>
  <c r="AM52" i="9"/>
  <c r="AL52" i="9"/>
  <c r="AK52" i="9"/>
  <c r="AJ52" i="9"/>
  <c r="X52" i="9"/>
  <c r="W52" i="9"/>
  <c r="V52" i="9"/>
  <c r="Q52" i="9"/>
  <c r="L52" i="9"/>
  <c r="K52" i="9"/>
  <c r="J52" i="9"/>
  <c r="I52" i="9"/>
  <c r="H52" i="9"/>
  <c r="G52" i="9"/>
  <c r="F52" i="9"/>
  <c r="E52" i="9"/>
  <c r="D52" i="9"/>
  <c r="C52" i="9"/>
  <c r="B52" i="9"/>
  <c r="CR21" i="9"/>
  <c r="CQ21" i="9"/>
  <c r="CP21" i="9"/>
  <c r="CO21" i="9"/>
  <c r="CN21" i="9"/>
  <c r="CM21" i="9"/>
  <c r="CL21" i="9"/>
  <c r="CK21" i="9"/>
  <c r="CJ21" i="9"/>
  <c r="CI21" i="9"/>
  <c r="CH21" i="9"/>
  <c r="CG21" i="9"/>
  <c r="CF21" i="9"/>
  <c r="CE21" i="9"/>
  <c r="CD21" i="9"/>
  <c r="CC21" i="9"/>
  <c r="CB21" i="9"/>
  <c r="CA21" i="9"/>
  <c r="BZ21" i="9"/>
  <c r="BY21" i="9"/>
  <c r="BX21" i="9"/>
  <c r="BW21" i="9"/>
  <c r="BV21" i="9"/>
  <c r="BU21" i="9"/>
  <c r="BT21" i="9"/>
  <c r="BS21" i="9"/>
  <c r="BR21" i="9"/>
  <c r="BQ21" i="9"/>
  <c r="BP21" i="9"/>
  <c r="BO21" i="9"/>
  <c r="BN21" i="9"/>
  <c r="BM21" i="9"/>
  <c r="BL21" i="9"/>
  <c r="BK21" i="9"/>
  <c r="BJ21" i="9"/>
  <c r="BI21" i="9"/>
  <c r="BH21" i="9"/>
  <c r="BG21" i="9"/>
  <c r="BF21" i="9"/>
  <c r="BE21" i="9"/>
  <c r="BD21" i="9"/>
  <c r="BC21" i="9"/>
  <c r="BB21" i="9"/>
  <c r="BA21" i="9"/>
  <c r="AZ21" i="9"/>
  <c r="AY21" i="9"/>
  <c r="AX21" i="9"/>
  <c r="AW21" i="9"/>
  <c r="AV21" i="9"/>
  <c r="AU21" i="9"/>
  <c r="AT21" i="9"/>
  <c r="AS21" i="9"/>
  <c r="AR21" i="9"/>
  <c r="AQ21" i="9"/>
  <c r="AP21" i="9"/>
  <c r="AO21" i="9"/>
  <c r="AN21" i="9"/>
  <c r="AM21" i="9"/>
  <c r="AL21" i="9"/>
  <c r="AK21" i="9"/>
  <c r="AJ21" i="9"/>
  <c r="AI21" i="9"/>
  <c r="AH21" i="9"/>
  <c r="AG21" i="9"/>
  <c r="AF21" i="9"/>
  <c r="AE21" i="9"/>
  <c r="AD21" i="9"/>
  <c r="AC21" i="9"/>
  <c r="AB21" i="9"/>
  <c r="AA21" i="9"/>
  <c r="Z21" i="9"/>
  <c r="X21" i="9"/>
  <c r="W21" i="9"/>
  <c r="V21" i="9"/>
  <c r="U21" i="9"/>
  <c r="T21" i="9"/>
  <c r="S21" i="9"/>
  <c r="R21" i="9"/>
  <c r="Q21" i="9"/>
  <c r="P21" i="9"/>
  <c r="O21" i="9"/>
  <c r="L21" i="9"/>
  <c r="K21" i="9"/>
  <c r="J21" i="9"/>
  <c r="I21" i="9"/>
  <c r="H21" i="9"/>
  <c r="G21" i="9"/>
  <c r="F21" i="9"/>
  <c r="E21" i="9"/>
  <c r="D21" i="9"/>
  <c r="C21" i="9"/>
  <c r="B21" i="9"/>
  <c r="CR20" i="9"/>
  <c r="CQ20" i="9"/>
  <c r="CP20" i="9"/>
  <c r="CO20" i="9"/>
  <c r="CN20" i="9"/>
  <c r="CM20" i="9"/>
  <c r="CL20" i="9"/>
  <c r="CK20" i="9"/>
  <c r="CJ20" i="9"/>
  <c r="CI20" i="9"/>
  <c r="CH20" i="9"/>
  <c r="CG20" i="9"/>
  <c r="CF20" i="9"/>
  <c r="CE20" i="9"/>
  <c r="CD20" i="9"/>
  <c r="CC20" i="9"/>
  <c r="CB20" i="9"/>
  <c r="CA20" i="9"/>
  <c r="BZ20" i="9"/>
  <c r="BY20" i="9"/>
  <c r="BX20" i="9"/>
  <c r="BW20" i="9"/>
  <c r="BV20" i="9"/>
  <c r="BU20" i="9"/>
  <c r="BT20" i="9"/>
  <c r="BS20" i="9"/>
  <c r="BR20" i="9"/>
  <c r="BQ20" i="9"/>
  <c r="BP20" i="9"/>
  <c r="BO20" i="9"/>
  <c r="BN20" i="9"/>
  <c r="BM20" i="9"/>
  <c r="BL20" i="9"/>
  <c r="BK20" i="9"/>
  <c r="BJ20" i="9"/>
  <c r="BI20" i="9"/>
  <c r="BH20" i="9"/>
  <c r="BG20" i="9"/>
  <c r="BF20" i="9"/>
  <c r="BE20" i="9"/>
  <c r="BD20" i="9"/>
  <c r="BC20" i="9"/>
  <c r="BB20" i="9"/>
  <c r="BA20" i="9"/>
  <c r="AZ20" i="9"/>
  <c r="AY20" i="9"/>
  <c r="AX20" i="9"/>
  <c r="AW20" i="9"/>
  <c r="AV20" i="9"/>
  <c r="AU20" i="9"/>
  <c r="AT20" i="9"/>
  <c r="AS20" i="9"/>
  <c r="AR20" i="9"/>
  <c r="AQ20" i="9"/>
  <c r="AP20" i="9"/>
  <c r="AO20" i="9"/>
  <c r="AN20" i="9"/>
  <c r="AM20" i="9"/>
  <c r="AL20" i="9"/>
  <c r="AK20" i="9"/>
  <c r="AJ20" i="9"/>
  <c r="AI20" i="9"/>
  <c r="AH20" i="9"/>
  <c r="AG20" i="9"/>
  <c r="AF20" i="9"/>
  <c r="AE20" i="9"/>
  <c r="AD20" i="9"/>
  <c r="AC20" i="9"/>
  <c r="AB20" i="9"/>
  <c r="AA20" i="9"/>
  <c r="Z20" i="9"/>
  <c r="X20" i="9"/>
  <c r="W20" i="9"/>
  <c r="V20" i="9"/>
  <c r="U20" i="9"/>
  <c r="T20" i="9"/>
  <c r="S20" i="9"/>
  <c r="R20" i="9"/>
  <c r="Q20" i="9"/>
  <c r="P20" i="9"/>
  <c r="O20" i="9"/>
  <c r="L20" i="9"/>
  <c r="K20" i="9"/>
  <c r="J20" i="9"/>
  <c r="I20" i="9"/>
  <c r="H20" i="9"/>
  <c r="G20" i="9"/>
  <c r="F20" i="9"/>
  <c r="E20" i="9"/>
  <c r="D20" i="9"/>
  <c r="C20" i="9"/>
  <c r="B20" i="9"/>
  <c r="CR19" i="9"/>
  <c r="CQ19" i="9"/>
  <c r="CP19" i="9"/>
  <c r="CO19" i="9"/>
  <c r="CN19" i="9"/>
  <c r="CM19" i="9"/>
  <c r="CL19" i="9"/>
  <c r="CK19" i="9"/>
  <c r="CJ19" i="9"/>
  <c r="CI19" i="9"/>
  <c r="CH19" i="9"/>
  <c r="CG19" i="9"/>
  <c r="CF19" i="9"/>
  <c r="CE19" i="9"/>
  <c r="CD19" i="9"/>
  <c r="CC19" i="9"/>
  <c r="CB19" i="9"/>
  <c r="CA19" i="9"/>
  <c r="BZ19" i="9"/>
  <c r="BY19" i="9"/>
  <c r="BX19" i="9"/>
  <c r="BW19" i="9"/>
  <c r="BV19" i="9"/>
  <c r="BU19" i="9"/>
  <c r="BT19" i="9"/>
  <c r="BS19" i="9"/>
  <c r="BR19" i="9"/>
  <c r="BQ19" i="9"/>
  <c r="BP19" i="9"/>
  <c r="BO19" i="9"/>
  <c r="BN19" i="9"/>
  <c r="BM19" i="9"/>
  <c r="BL19" i="9"/>
  <c r="BK19" i="9"/>
  <c r="BJ19" i="9"/>
  <c r="BI19" i="9"/>
  <c r="BH19" i="9"/>
  <c r="BG19" i="9"/>
  <c r="BF19" i="9"/>
  <c r="BE19" i="9"/>
  <c r="BD19" i="9"/>
  <c r="BC19" i="9"/>
  <c r="BB19" i="9"/>
  <c r="BA19" i="9"/>
  <c r="AZ19" i="9"/>
  <c r="AY19" i="9"/>
  <c r="AX19" i="9"/>
  <c r="AW19" i="9"/>
  <c r="AV19" i="9"/>
  <c r="AU19" i="9"/>
  <c r="AT19" i="9"/>
  <c r="AS19" i="9"/>
  <c r="AR19" i="9"/>
  <c r="AQ19" i="9"/>
  <c r="AP19" i="9"/>
  <c r="AO19" i="9"/>
  <c r="AN19" i="9"/>
  <c r="AM19" i="9"/>
  <c r="AL19" i="9"/>
  <c r="AK19" i="9"/>
  <c r="AJ19" i="9"/>
  <c r="AI19" i="9"/>
  <c r="AH19" i="9"/>
  <c r="AG19" i="9"/>
  <c r="AF19" i="9"/>
  <c r="AE19" i="9"/>
  <c r="AD19" i="9"/>
  <c r="AC19" i="9"/>
  <c r="AB19" i="9"/>
  <c r="AA19" i="9"/>
  <c r="Z19" i="9"/>
  <c r="X19" i="9"/>
  <c r="W19" i="9"/>
  <c r="V19" i="9"/>
  <c r="U19" i="9"/>
  <c r="T19" i="9"/>
  <c r="S19" i="9"/>
  <c r="R19" i="9"/>
  <c r="Q19" i="9"/>
  <c r="P19" i="9"/>
  <c r="O19" i="9"/>
  <c r="L19" i="9"/>
  <c r="K19" i="9"/>
  <c r="J19" i="9"/>
  <c r="I19" i="9"/>
  <c r="H19" i="9"/>
  <c r="G19" i="9"/>
  <c r="F19" i="9"/>
  <c r="E19" i="9"/>
  <c r="D19" i="9"/>
  <c r="C19" i="9"/>
  <c r="B19" i="9"/>
  <c r="CR18" i="9"/>
  <c r="CQ18" i="9"/>
  <c r="CP18" i="9"/>
  <c r="CO18" i="9"/>
  <c r="CN18" i="9"/>
  <c r="CM18" i="9"/>
  <c r="CL18" i="9"/>
  <c r="CK18" i="9"/>
  <c r="CJ18" i="9"/>
  <c r="CI18" i="9"/>
  <c r="CH18" i="9"/>
  <c r="CG18" i="9"/>
  <c r="CF18" i="9"/>
  <c r="CE18" i="9"/>
  <c r="CD18" i="9"/>
  <c r="CC18" i="9"/>
  <c r="CB18" i="9"/>
  <c r="CA18" i="9"/>
  <c r="BZ18" i="9"/>
  <c r="BY18" i="9"/>
  <c r="BX18" i="9"/>
  <c r="BW18" i="9"/>
  <c r="BV18" i="9"/>
  <c r="BU18" i="9"/>
  <c r="BT18" i="9"/>
  <c r="BS18" i="9"/>
  <c r="BR18" i="9"/>
  <c r="BQ18" i="9"/>
  <c r="BP18" i="9"/>
  <c r="BO18" i="9"/>
  <c r="BN18" i="9"/>
  <c r="BM18" i="9"/>
  <c r="BL18" i="9"/>
  <c r="BK18" i="9"/>
  <c r="BJ18" i="9"/>
  <c r="BI18" i="9"/>
  <c r="BH18" i="9"/>
  <c r="BG18" i="9"/>
  <c r="BF18" i="9"/>
  <c r="BE18" i="9"/>
  <c r="BD18" i="9"/>
  <c r="BC18" i="9"/>
  <c r="BB18" i="9"/>
  <c r="BA18" i="9"/>
  <c r="AZ18" i="9"/>
  <c r="AY18" i="9"/>
  <c r="AX18" i="9"/>
  <c r="AW18" i="9"/>
  <c r="AV18" i="9"/>
  <c r="AU18" i="9"/>
  <c r="AT18" i="9"/>
  <c r="AS18" i="9"/>
  <c r="AR18" i="9"/>
  <c r="AQ18" i="9"/>
  <c r="AP18" i="9"/>
  <c r="AO18" i="9"/>
  <c r="AN18" i="9"/>
  <c r="AM18" i="9"/>
  <c r="AL18" i="9"/>
  <c r="AK18" i="9"/>
  <c r="AJ18" i="9"/>
  <c r="AI18" i="9"/>
  <c r="AH18" i="9"/>
  <c r="AG18" i="9"/>
  <c r="AF18" i="9"/>
  <c r="AE18" i="9"/>
  <c r="AD18" i="9"/>
  <c r="AC18" i="9"/>
  <c r="AB18" i="9"/>
  <c r="AA18" i="9"/>
  <c r="Z18" i="9"/>
  <c r="Y18" i="9"/>
  <c r="X18" i="9"/>
  <c r="W18" i="9"/>
  <c r="V18" i="9"/>
  <c r="U18" i="9"/>
  <c r="T18" i="9"/>
  <c r="S18" i="9"/>
  <c r="R18" i="9"/>
  <c r="Q18" i="9"/>
  <c r="P18" i="9"/>
  <c r="O18" i="9"/>
  <c r="L18" i="9"/>
  <c r="K18" i="9"/>
  <c r="J18" i="9"/>
  <c r="I18" i="9"/>
  <c r="H18" i="9"/>
  <c r="G18" i="9"/>
  <c r="F18" i="9"/>
  <c r="E18" i="9"/>
  <c r="D18" i="9"/>
  <c r="C18" i="9"/>
  <c r="B18" i="9"/>
  <c r="CR17" i="9"/>
  <c r="CQ17" i="9"/>
  <c r="CP17" i="9"/>
  <c r="CO17" i="9"/>
  <c r="CN17" i="9"/>
  <c r="CM17" i="9"/>
  <c r="CL17" i="9"/>
  <c r="CK17" i="9"/>
  <c r="CJ17" i="9"/>
  <c r="CI17" i="9"/>
  <c r="CH17" i="9"/>
  <c r="CG17" i="9"/>
  <c r="CF17" i="9"/>
  <c r="CE17" i="9"/>
  <c r="CD17" i="9"/>
  <c r="CC17" i="9"/>
  <c r="CB17" i="9"/>
  <c r="CA17" i="9"/>
  <c r="BZ17" i="9"/>
  <c r="BY17" i="9"/>
  <c r="BR17" i="9"/>
  <c r="BQ17" i="9"/>
  <c r="BP17" i="9"/>
  <c r="BO17" i="9"/>
  <c r="BN17" i="9"/>
  <c r="BM17" i="9"/>
  <c r="AY17" i="9"/>
  <c r="AX17" i="9"/>
  <c r="AW17" i="9"/>
  <c r="AV17" i="9"/>
  <c r="AU17" i="9"/>
  <c r="AT17" i="9"/>
  <c r="AS17" i="9"/>
  <c r="AR17" i="9"/>
  <c r="AQ17" i="9"/>
  <c r="AP17" i="9"/>
  <c r="AO17" i="9"/>
  <c r="AN17" i="9"/>
  <c r="AM17" i="9"/>
  <c r="AL17" i="9"/>
  <c r="AK17" i="9"/>
  <c r="AJ17" i="9"/>
  <c r="X17" i="9"/>
  <c r="W17" i="9"/>
  <c r="V17" i="9"/>
  <c r="U17" i="9"/>
  <c r="T17" i="9"/>
  <c r="S17" i="9"/>
  <c r="Q17" i="9"/>
  <c r="L17" i="9"/>
  <c r="K17" i="9"/>
  <c r="J17" i="9"/>
  <c r="I17" i="9"/>
  <c r="H17" i="9"/>
  <c r="G17" i="9"/>
  <c r="F17" i="9"/>
  <c r="E17" i="9"/>
  <c r="D17" i="9"/>
  <c r="C17" i="9"/>
  <c r="B17" i="9"/>
  <c r="AN16" i="9"/>
  <c r="AM16" i="9"/>
  <c r="AL16" i="9"/>
  <c r="L16" i="9"/>
  <c r="K16" i="9"/>
  <c r="J16" i="9"/>
  <c r="O16" i="4" l="1"/>
  <c r="N16" i="4"/>
  <c r="G16" i="4"/>
  <c r="F16" i="4"/>
  <c r="C16" i="4"/>
  <c r="B16" i="4"/>
</calcChain>
</file>

<file path=xl/sharedStrings.xml><?xml version="1.0" encoding="utf-8"?>
<sst xmlns="http://schemas.openxmlformats.org/spreadsheetml/2006/main" count="2164" uniqueCount="1804">
  <si>
    <t>Location</t>
    <phoneticPr fontId="3" type="noConversion"/>
  </si>
  <si>
    <t>Sample</t>
    <phoneticPr fontId="3" type="noConversion"/>
  </si>
  <si>
    <t>Lithology</t>
    <phoneticPr fontId="3" type="noConversion"/>
  </si>
  <si>
    <t xml:space="preserve"> Latitude (N)</t>
  </si>
  <si>
    <t>Longitude (E)</t>
  </si>
  <si>
    <t>Crystallization age (Ma)</t>
    <phoneticPr fontId="3" type="noConversion"/>
  </si>
  <si>
    <t>Error (Ma)</t>
    <phoneticPr fontId="3" type="noConversion"/>
  </si>
  <si>
    <t>Data source</t>
    <phoneticPr fontId="3" type="noConversion"/>
  </si>
  <si>
    <t>North Liaoning</t>
    <phoneticPr fontId="3" type="noConversion"/>
  </si>
  <si>
    <t>12LN04-1</t>
    <phoneticPr fontId="3" type="noConversion"/>
  </si>
  <si>
    <t xml:space="preserve">Tonalitic gneiss </t>
    <phoneticPr fontId="3" type="noConversion"/>
  </si>
  <si>
    <r>
      <t>41°44</t>
    </r>
    <r>
      <rPr>
        <sz val="12"/>
        <color theme="1"/>
        <rFont val="宋体"/>
        <family val="3"/>
        <charset val="134"/>
      </rPr>
      <t>′</t>
    </r>
    <r>
      <rPr>
        <sz val="12"/>
        <color theme="1"/>
        <rFont val="Times New Roman"/>
        <family val="1"/>
      </rPr>
      <t>10</t>
    </r>
    <r>
      <rPr>
        <sz val="12"/>
        <color theme="1"/>
        <rFont val="宋体"/>
        <family val="3"/>
        <charset val="134"/>
      </rPr>
      <t>″</t>
    </r>
    <phoneticPr fontId="3" type="noConversion"/>
  </si>
  <si>
    <r>
      <t>124°00</t>
    </r>
    <r>
      <rPr>
        <sz val="12"/>
        <color theme="1"/>
        <rFont val="宋体"/>
        <family val="3"/>
        <charset val="134"/>
      </rPr>
      <t>′</t>
    </r>
    <r>
      <rPr>
        <sz val="12"/>
        <color theme="1"/>
        <rFont val="Times New Roman"/>
        <family val="1"/>
      </rPr>
      <t>06</t>
    </r>
    <r>
      <rPr>
        <sz val="12"/>
        <color theme="1"/>
        <rFont val="宋体"/>
        <family val="3"/>
        <charset val="134"/>
      </rPr>
      <t>″</t>
    </r>
    <phoneticPr fontId="3" type="noConversion"/>
  </si>
  <si>
    <t>Bai et al. (2014)</t>
    <phoneticPr fontId="3" type="noConversion"/>
  </si>
  <si>
    <t>12LN27-1</t>
    <phoneticPr fontId="3" type="noConversion"/>
  </si>
  <si>
    <t>Granodioritic gneiss</t>
    <phoneticPr fontId="3" type="noConversion"/>
  </si>
  <si>
    <r>
      <t>41°50</t>
    </r>
    <r>
      <rPr>
        <sz val="12"/>
        <color theme="1"/>
        <rFont val="宋体"/>
        <family val="3"/>
        <charset val="134"/>
      </rPr>
      <t>′</t>
    </r>
    <r>
      <rPr>
        <sz val="12"/>
        <color theme="1"/>
        <rFont val="Times New Roman"/>
        <family val="1"/>
      </rPr>
      <t>17</t>
    </r>
    <r>
      <rPr>
        <sz val="12"/>
        <color theme="1"/>
        <rFont val="宋体"/>
        <family val="3"/>
        <charset val="134"/>
      </rPr>
      <t>″</t>
    </r>
    <phoneticPr fontId="3" type="noConversion"/>
  </si>
  <si>
    <r>
      <t>124°16</t>
    </r>
    <r>
      <rPr>
        <sz val="12"/>
        <color theme="1"/>
        <rFont val="宋体"/>
        <family val="3"/>
        <charset val="134"/>
      </rPr>
      <t>′</t>
    </r>
    <r>
      <rPr>
        <sz val="12"/>
        <color theme="1"/>
        <rFont val="Times New Roman"/>
        <family val="1"/>
      </rPr>
      <t>07</t>
    </r>
    <r>
      <rPr>
        <sz val="12"/>
        <color theme="1"/>
        <rFont val="宋体"/>
        <family val="3"/>
        <charset val="134"/>
      </rPr>
      <t>″</t>
    </r>
    <phoneticPr fontId="3" type="noConversion"/>
  </si>
  <si>
    <t>Bai et al. (2014)</t>
    <phoneticPr fontId="3" type="noConversion"/>
  </si>
  <si>
    <t>13LB49-3</t>
    <phoneticPr fontId="3" type="noConversion"/>
  </si>
  <si>
    <t>Granodioritic gneiss</t>
    <phoneticPr fontId="3" type="noConversion"/>
  </si>
  <si>
    <r>
      <t>41°39</t>
    </r>
    <r>
      <rPr>
        <sz val="12"/>
        <color theme="1"/>
        <rFont val="宋体"/>
        <family val="3"/>
        <charset val="134"/>
      </rPr>
      <t>′</t>
    </r>
    <r>
      <rPr>
        <sz val="12"/>
        <color theme="1"/>
        <rFont val="Times New Roman"/>
        <family val="1"/>
      </rPr>
      <t>59</t>
    </r>
    <r>
      <rPr>
        <sz val="12"/>
        <color theme="1"/>
        <rFont val="宋体"/>
        <family val="3"/>
        <charset val="134"/>
      </rPr>
      <t>″</t>
    </r>
    <phoneticPr fontId="3" type="noConversion"/>
  </si>
  <si>
    <r>
      <t>123°57</t>
    </r>
    <r>
      <rPr>
        <sz val="12"/>
        <color theme="1"/>
        <rFont val="宋体"/>
        <family val="3"/>
        <charset val="134"/>
      </rPr>
      <t>′</t>
    </r>
    <r>
      <rPr>
        <sz val="12"/>
        <color theme="1"/>
        <rFont val="Times New Roman"/>
        <family val="1"/>
      </rPr>
      <t>21</t>
    </r>
    <r>
      <rPr>
        <sz val="12"/>
        <color theme="1"/>
        <rFont val="宋体"/>
        <family val="3"/>
        <charset val="134"/>
      </rPr>
      <t>″</t>
    </r>
    <phoneticPr fontId="3" type="noConversion"/>
  </si>
  <si>
    <t>P10PJW1</t>
    <phoneticPr fontId="3" type="noConversion"/>
  </si>
  <si>
    <t>Tonalite</t>
    <phoneticPr fontId="3" type="noConversion"/>
  </si>
  <si>
    <r>
      <t>41°59</t>
    </r>
    <r>
      <rPr>
        <sz val="12"/>
        <color theme="1"/>
        <rFont val="宋体"/>
        <family val="3"/>
        <charset val="134"/>
      </rPr>
      <t>′</t>
    </r>
    <r>
      <rPr>
        <sz val="12"/>
        <color theme="1"/>
        <rFont val="Times New Roman"/>
        <family val="1"/>
      </rPr>
      <t>20</t>
    </r>
    <r>
      <rPr>
        <sz val="12"/>
        <color theme="1"/>
        <rFont val="宋体"/>
        <family val="3"/>
        <charset val="134"/>
      </rPr>
      <t>″</t>
    </r>
    <phoneticPr fontId="3" type="noConversion"/>
  </si>
  <si>
    <r>
      <t>124°58</t>
    </r>
    <r>
      <rPr>
        <sz val="12"/>
        <color theme="1"/>
        <rFont val="宋体"/>
        <family val="3"/>
        <charset val="134"/>
      </rPr>
      <t>′</t>
    </r>
    <r>
      <rPr>
        <sz val="12"/>
        <color theme="1"/>
        <rFont val="Times New Roman"/>
        <family val="1"/>
      </rPr>
      <t>44</t>
    </r>
    <r>
      <rPr>
        <sz val="12"/>
        <color theme="1"/>
        <rFont val="宋体"/>
        <family val="3"/>
        <charset val="134"/>
      </rPr>
      <t>″</t>
    </r>
    <phoneticPr fontId="3" type="noConversion"/>
  </si>
  <si>
    <t>Peng et al. (2015)</t>
    <phoneticPr fontId="3" type="noConversion"/>
  </si>
  <si>
    <t>P10BHG5</t>
    <phoneticPr fontId="3" type="noConversion"/>
  </si>
  <si>
    <t>Tonalite</t>
    <phoneticPr fontId="3" type="noConversion"/>
  </si>
  <si>
    <r>
      <t>41°56</t>
    </r>
    <r>
      <rPr>
        <sz val="12"/>
        <color theme="1"/>
        <rFont val="宋体"/>
        <family val="3"/>
        <charset val="134"/>
      </rPr>
      <t>′</t>
    </r>
    <r>
      <rPr>
        <sz val="12"/>
        <color theme="1"/>
        <rFont val="Times New Roman"/>
        <family val="1"/>
      </rPr>
      <t>08</t>
    </r>
    <r>
      <rPr>
        <sz val="12"/>
        <color theme="1"/>
        <rFont val="宋体"/>
        <family val="3"/>
        <charset val="134"/>
      </rPr>
      <t>″</t>
    </r>
    <phoneticPr fontId="3" type="noConversion"/>
  </si>
  <si>
    <r>
      <t>125°07</t>
    </r>
    <r>
      <rPr>
        <sz val="12"/>
        <color theme="1"/>
        <rFont val="宋体"/>
        <family val="3"/>
        <charset val="134"/>
      </rPr>
      <t>′</t>
    </r>
    <r>
      <rPr>
        <sz val="12"/>
        <color theme="1"/>
        <rFont val="Times New Roman"/>
        <family val="1"/>
      </rPr>
      <t>55</t>
    </r>
    <r>
      <rPr>
        <sz val="12"/>
        <color theme="1"/>
        <rFont val="宋体"/>
        <family val="3"/>
        <charset val="134"/>
      </rPr>
      <t>″</t>
    </r>
    <phoneticPr fontId="3" type="noConversion"/>
  </si>
  <si>
    <t>Peng et al. (2015)</t>
    <phoneticPr fontId="3" type="noConversion"/>
  </si>
  <si>
    <t>12LN78-1</t>
    <phoneticPr fontId="3" type="noConversion"/>
  </si>
  <si>
    <t>Trondhjemitic gneiss</t>
    <phoneticPr fontId="3" type="noConversion"/>
  </si>
  <si>
    <r>
      <t>42°12</t>
    </r>
    <r>
      <rPr>
        <sz val="12"/>
        <color theme="1"/>
        <rFont val="宋体"/>
        <family val="3"/>
        <charset val="134"/>
      </rPr>
      <t>′</t>
    </r>
    <r>
      <rPr>
        <sz val="12"/>
        <color theme="1"/>
        <rFont val="Times New Roman"/>
        <family val="1"/>
      </rPr>
      <t>00</t>
    </r>
    <r>
      <rPr>
        <sz val="12"/>
        <color theme="1"/>
        <rFont val="宋体"/>
        <family val="3"/>
        <charset val="134"/>
      </rPr>
      <t>″</t>
    </r>
    <phoneticPr fontId="3" type="noConversion"/>
  </si>
  <si>
    <r>
      <t>124°36</t>
    </r>
    <r>
      <rPr>
        <sz val="12"/>
        <color theme="1"/>
        <rFont val="宋体"/>
        <family val="3"/>
        <charset val="134"/>
      </rPr>
      <t>′</t>
    </r>
    <r>
      <rPr>
        <sz val="12"/>
        <color theme="1"/>
        <rFont val="Times New Roman"/>
        <family val="1"/>
      </rPr>
      <t>04</t>
    </r>
    <r>
      <rPr>
        <sz val="12"/>
        <color theme="1"/>
        <rFont val="宋体"/>
        <family val="3"/>
        <charset val="134"/>
      </rPr>
      <t>″</t>
    </r>
    <phoneticPr fontId="3" type="noConversion"/>
  </si>
  <si>
    <t>Wang et al. (2016a)</t>
    <phoneticPr fontId="3" type="noConversion"/>
  </si>
  <si>
    <t>13LB26-5</t>
    <phoneticPr fontId="3" type="noConversion"/>
  </si>
  <si>
    <t>Trondhjemitic gneiss</t>
    <phoneticPr fontId="3" type="noConversion"/>
  </si>
  <si>
    <r>
      <t>41°47</t>
    </r>
    <r>
      <rPr>
        <sz val="12"/>
        <color theme="1"/>
        <rFont val="宋体"/>
        <family val="3"/>
        <charset val="134"/>
      </rPr>
      <t>′</t>
    </r>
    <r>
      <rPr>
        <sz val="12"/>
        <color theme="1"/>
        <rFont val="Times New Roman"/>
        <family val="1"/>
      </rPr>
      <t>48</t>
    </r>
    <r>
      <rPr>
        <sz val="12"/>
        <color theme="1"/>
        <rFont val="宋体"/>
        <family val="3"/>
        <charset val="134"/>
      </rPr>
      <t>″</t>
    </r>
    <phoneticPr fontId="3" type="noConversion"/>
  </si>
  <si>
    <r>
      <t>124°49</t>
    </r>
    <r>
      <rPr>
        <sz val="12"/>
        <color theme="1"/>
        <rFont val="宋体"/>
        <family val="3"/>
        <charset val="134"/>
      </rPr>
      <t>′</t>
    </r>
    <r>
      <rPr>
        <sz val="12"/>
        <color theme="1"/>
        <rFont val="Times New Roman"/>
        <family val="1"/>
      </rPr>
      <t>04</t>
    </r>
    <r>
      <rPr>
        <sz val="12"/>
        <color theme="1"/>
        <rFont val="宋体"/>
        <family val="3"/>
        <charset val="134"/>
      </rPr>
      <t>″</t>
    </r>
    <phoneticPr fontId="3" type="noConversion"/>
  </si>
  <si>
    <t>Wang et al. (2016a)</t>
    <phoneticPr fontId="3" type="noConversion"/>
  </si>
  <si>
    <t>13LB46-5</t>
    <phoneticPr fontId="3" type="noConversion"/>
  </si>
  <si>
    <t xml:space="preserve">Tonalitic gneiss </t>
    <phoneticPr fontId="3" type="noConversion"/>
  </si>
  <si>
    <r>
      <t>42°13</t>
    </r>
    <r>
      <rPr>
        <sz val="12"/>
        <color theme="1"/>
        <rFont val="宋体"/>
        <family val="3"/>
        <charset val="134"/>
      </rPr>
      <t>′</t>
    </r>
    <r>
      <rPr>
        <sz val="12"/>
        <color theme="1"/>
        <rFont val="Times New Roman"/>
        <family val="1"/>
      </rPr>
      <t>23</t>
    </r>
    <r>
      <rPr>
        <sz val="12"/>
        <color theme="1"/>
        <rFont val="宋体"/>
        <family val="3"/>
        <charset val="134"/>
      </rPr>
      <t>″</t>
    </r>
    <phoneticPr fontId="3" type="noConversion"/>
  </si>
  <si>
    <r>
      <t>124°37</t>
    </r>
    <r>
      <rPr>
        <sz val="12"/>
        <color theme="1"/>
        <rFont val="宋体"/>
        <family val="3"/>
        <charset val="134"/>
      </rPr>
      <t>′</t>
    </r>
    <r>
      <rPr>
        <sz val="12"/>
        <color theme="1"/>
        <rFont val="Times New Roman"/>
        <family val="1"/>
      </rPr>
      <t>57</t>
    </r>
    <r>
      <rPr>
        <sz val="12"/>
        <color theme="1"/>
        <rFont val="宋体"/>
        <family val="3"/>
        <charset val="134"/>
      </rPr>
      <t>″</t>
    </r>
    <phoneticPr fontId="3" type="noConversion"/>
  </si>
  <si>
    <t>13LB47-3</t>
    <phoneticPr fontId="3" type="noConversion"/>
  </si>
  <si>
    <r>
      <t>42°06</t>
    </r>
    <r>
      <rPr>
        <sz val="12"/>
        <color theme="1"/>
        <rFont val="宋体"/>
        <family val="3"/>
        <charset val="134"/>
      </rPr>
      <t>′</t>
    </r>
    <r>
      <rPr>
        <sz val="12"/>
        <color theme="1"/>
        <rFont val="Times New Roman"/>
        <family val="1"/>
      </rPr>
      <t>38</t>
    </r>
    <r>
      <rPr>
        <sz val="12"/>
        <color theme="1"/>
        <rFont val="宋体"/>
        <family val="3"/>
        <charset val="134"/>
      </rPr>
      <t>″</t>
    </r>
    <phoneticPr fontId="3" type="noConversion"/>
  </si>
  <si>
    <r>
      <t>124°24</t>
    </r>
    <r>
      <rPr>
        <sz val="12"/>
        <color theme="1"/>
        <rFont val="宋体"/>
        <family val="3"/>
        <charset val="134"/>
      </rPr>
      <t>′</t>
    </r>
    <r>
      <rPr>
        <sz val="12"/>
        <color theme="1"/>
        <rFont val="Times New Roman"/>
        <family val="1"/>
      </rPr>
      <t>08</t>
    </r>
    <r>
      <rPr>
        <sz val="12"/>
        <color theme="1"/>
        <rFont val="宋体"/>
        <family val="3"/>
        <charset val="134"/>
      </rPr>
      <t>″</t>
    </r>
    <phoneticPr fontId="3" type="noConversion"/>
  </si>
  <si>
    <t>Wang et al. (2016a)</t>
    <phoneticPr fontId="3" type="noConversion"/>
  </si>
  <si>
    <t>14LN32-1</t>
    <phoneticPr fontId="3" type="noConversion"/>
  </si>
  <si>
    <r>
      <t>41°34</t>
    </r>
    <r>
      <rPr>
        <sz val="12"/>
        <color theme="1"/>
        <rFont val="宋体"/>
        <family val="3"/>
        <charset val="134"/>
      </rPr>
      <t>′</t>
    </r>
    <r>
      <rPr>
        <sz val="12"/>
        <color theme="1"/>
        <rFont val="Times New Roman"/>
        <family val="1"/>
      </rPr>
      <t>41</t>
    </r>
    <r>
      <rPr>
        <sz val="12"/>
        <color theme="1"/>
        <rFont val="宋体"/>
        <family val="3"/>
        <charset val="134"/>
      </rPr>
      <t>″</t>
    </r>
    <phoneticPr fontId="3" type="noConversion"/>
  </si>
  <si>
    <r>
      <t>124°39</t>
    </r>
    <r>
      <rPr>
        <sz val="12"/>
        <color theme="1"/>
        <rFont val="宋体"/>
        <family val="3"/>
        <charset val="134"/>
      </rPr>
      <t>′</t>
    </r>
    <r>
      <rPr>
        <sz val="12"/>
        <color theme="1"/>
        <rFont val="Times New Roman"/>
        <family val="1"/>
      </rPr>
      <t>17</t>
    </r>
    <r>
      <rPr>
        <sz val="12"/>
        <color theme="1"/>
        <rFont val="宋体"/>
        <family val="3"/>
        <charset val="134"/>
      </rPr>
      <t>″</t>
    </r>
    <phoneticPr fontId="3" type="noConversion"/>
  </si>
  <si>
    <t>Wang et al. (2016b)</t>
    <phoneticPr fontId="3" type="noConversion"/>
  </si>
  <si>
    <t>13LB25-2</t>
    <phoneticPr fontId="3" type="noConversion"/>
  </si>
  <si>
    <t>Trondhjemitic gneiss</t>
    <phoneticPr fontId="3" type="noConversion"/>
  </si>
  <si>
    <r>
      <t>41°43</t>
    </r>
    <r>
      <rPr>
        <sz val="12"/>
        <color theme="1"/>
        <rFont val="宋体"/>
        <family val="3"/>
        <charset val="134"/>
      </rPr>
      <t>′</t>
    </r>
    <r>
      <rPr>
        <sz val="12"/>
        <color theme="1"/>
        <rFont val="Times New Roman"/>
        <family val="1"/>
      </rPr>
      <t>06</t>
    </r>
    <r>
      <rPr>
        <sz val="12"/>
        <color theme="1"/>
        <rFont val="宋体"/>
        <family val="3"/>
        <charset val="134"/>
      </rPr>
      <t>″</t>
    </r>
    <phoneticPr fontId="3" type="noConversion"/>
  </si>
  <si>
    <r>
      <t>124°57</t>
    </r>
    <r>
      <rPr>
        <sz val="12"/>
        <color theme="1"/>
        <rFont val="宋体"/>
        <family val="3"/>
        <charset val="134"/>
      </rPr>
      <t>′</t>
    </r>
    <r>
      <rPr>
        <sz val="12"/>
        <color theme="1"/>
        <rFont val="Times New Roman"/>
        <family val="1"/>
      </rPr>
      <t>45</t>
    </r>
    <r>
      <rPr>
        <sz val="12"/>
        <color theme="1"/>
        <rFont val="宋体"/>
        <family val="3"/>
        <charset val="134"/>
      </rPr>
      <t>″</t>
    </r>
    <phoneticPr fontId="3" type="noConversion"/>
  </si>
  <si>
    <t>13LB16-4</t>
    <phoneticPr fontId="3" type="noConversion"/>
  </si>
  <si>
    <r>
      <t>41°38</t>
    </r>
    <r>
      <rPr>
        <sz val="12"/>
        <color theme="1"/>
        <rFont val="宋体"/>
        <family val="3"/>
        <charset val="134"/>
      </rPr>
      <t>′</t>
    </r>
    <r>
      <rPr>
        <sz val="12"/>
        <color theme="1"/>
        <rFont val="Times New Roman"/>
        <family val="1"/>
      </rPr>
      <t>21</t>
    </r>
    <r>
      <rPr>
        <sz val="12"/>
        <color theme="1"/>
        <rFont val="宋体"/>
        <family val="3"/>
        <charset val="134"/>
      </rPr>
      <t>″</t>
    </r>
    <phoneticPr fontId="3" type="noConversion"/>
  </si>
  <si>
    <r>
      <t>125°09</t>
    </r>
    <r>
      <rPr>
        <sz val="12"/>
        <color theme="1"/>
        <rFont val="宋体"/>
        <family val="3"/>
        <charset val="134"/>
      </rPr>
      <t>′</t>
    </r>
    <r>
      <rPr>
        <sz val="12"/>
        <color theme="1"/>
        <rFont val="Times New Roman"/>
        <family val="1"/>
      </rPr>
      <t>14</t>
    </r>
    <r>
      <rPr>
        <sz val="12"/>
        <color theme="1"/>
        <rFont val="宋体"/>
        <family val="3"/>
        <charset val="134"/>
      </rPr>
      <t>″</t>
    </r>
    <phoneticPr fontId="3" type="noConversion"/>
  </si>
  <si>
    <t>12LN15-1</t>
    <phoneticPr fontId="3" type="noConversion"/>
  </si>
  <si>
    <t>Tonalitic gneiss</t>
  </si>
  <si>
    <r>
      <t>41°45</t>
    </r>
    <r>
      <rPr>
        <sz val="12"/>
        <color theme="1"/>
        <rFont val="宋体"/>
        <family val="3"/>
        <charset val="134"/>
      </rPr>
      <t>′</t>
    </r>
    <r>
      <rPr>
        <sz val="12"/>
        <color theme="1"/>
        <rFont val="Times New Roman"/>
        <family val="1"/>
      </rPr>
      <t>59</t>
    </r>
    <r>
      <rPr>
        <sz val="12"/>
        <color theme="1"/>
        <rFont val="宋体"/>
        <family val="3"/>
        <charset val="134"/>
      </rPr>
      <t>″</t>
    </r>
    <phoneticPr fontId="3" type="noConversion"/>
  </si>
  <si>
    <r>
      <t>124°03</t>
    </r>
    <r>
      <rPr>
        <sz val="12"/>
        <color theme="1"/>
        <rFont val="宋体"/>
        <family val="3"/>
        <charset val="134"/>
      </rPr>
      <t>′</t>
    </r>
    <r>
      <rPr>
        <sz val="12"/>
        <color theme="1"/>
        <rFont val="Times New Roman"/>
        <family val="1"/>
      </rPr>
      <t>41</t>
    </r>
    <r>
      <rPr>
        <sz val="12"/>
        <color theme="1"/>
        <rFont val="宋体"/>
        <family val="3"/>
        <charset val="134"/>
      </rPr>
      <t>″</t>
    </r>
    <phoneticPr fontId="3" type="noConversion"/>
  </si>
  <si>
    <t>Wang et al. (2016b)</t>
    <phoneticPr fontId="3" type="noConversion"/>
  </si>
  <si>
    <t>12LN16-1</t>
    <phoneticPr fontId="3" type="noConversion"/>
  </si>
  <si>
    <r>
      <t>41°46</t>
    </r>
    <r>
      <rPr>
        <sz val="12"/>
        <color theme="1"/>
        <rFont val="宋体"/>
        <family val="3"/>
        <charset val="134"/>
      </rPr>
      <t>′</t>
    </r>
    <r>
      <rPr>
        <sz val="12"/>
        <color theme="1"/>
        <rFont val="Times New Roman"/>
        <family val="1"/>
      </rPr>
      <t>01</t>
    </r>
    <r>
      <rPr>
        <sz val="12"/>
        <color theme="1"/>
        <rFont val="宋体"/>
        <family val="3"/>
        <charset val="134"/>
      </rPr>
      <t>″</t>
    </r>
    <phoneticPr fontId="3" type="noConversion"/>
  </si>
  <si>
    <r>
      <t>125°03</t>
    </r>
    <r>
      <rPr>
        <sz val="12"/>
        <color theme="1"/>
        <rFont val="宋体"/>
        <family val="3"/>
        <charset val="134"/>
      </rPr>
      <t>′</t>
    </r>
    <r>
      <rPr>
        <sz val="12"/>
        <color theme="1"/>
        <rFont val="Times New Roman"/>
        <family val="1"/>
      </rPr>
      <t>22</t>
    </r>
    <r>
      <rPr>
        <sz val="12"/>
        <color theme="1"/>
        <rFont val="宋体"/>
        <family val="3"/>
        <charset val="134"/>
      </rPr>
      <t>″</t>
    </r>
    <phoneticPr fontId="3" type="noConversion"/>
  </si>
  <si>
    <t>Wang et al. (2016b)</t>
    <phoneticPr fontId="3" type="noConversion"/>
  </si>
  <si>
    <t>13LB12-3</t>
    <phoneticPr fontId="3" type="noConversion"/>
  </si>
  <si>
    <r>
      <t>41°39</t>
    </r>
    <r>
      <rPr>
        <sz val="12"/>
        <color theme="1"/>
        <rFont val="宋体"/>
        <family val="3"/>
        <charset val="134"/>
      </rPr>
      <t>′</t>
    </r>
    <r>
      <rPr>
        <sz val="12"/>
        <color theme="1"/>
        <rFont val="Times New Roman"/>
        <family val="1"/>
      </rPr>
      <t>42</t>
    </r>
    <r>
      <rPr>
        <sz val="12"/>
        <color theme="1"/>
        <rFont val="宋体"/>
        <family val="3"/>
        <charset val="134"/>
      </rPr>
      <t>″</t>
    </r>
    <phoneticPr fontId="3" type="noConversion"/>
  </si>
  <si>
    <r>
      <t>125°19</t>
    </r>
    <r>
      <rPr>
        <sz val="12"/>
        <color theme="1"/>
        <rFont val="宋体"/>
        <family val="3"/>
        <charset val="134"/>
      </rPr>
      <t>′</t>
    </r>
    <r>
      <rPr>
        <sz val="12"/>
        <color theme="1"/>
        <rFont val="Times New Roman"/>
        <family val="1"/>
      </rPr>
      <t>28</t>
    </r>
    <r>
      <rPr>
        <sz val="12"/>
        <color theme="1"/>
        <rFont val="宋体"/>
        <family val="3"/>
        <charset val="134"/>
      </rPr>
      <t>″</t>
    </r>
    <phoneticPr fontId="3" type="noConversion"/>
  </si>
  <si>
    <t>13LB13-1</t>
    <phoneticPr fontId="3" type="noConversion"/>
  </si>
  <si>
    <r>
      <t>41°38</t>
    </r>
    <r>
      <rPr>
        <sz val="12"/>
        <color theme="1"/>
        <rFont val="宋体"/>
        <family val="3"/>
        <charset val="134"/>
      </rPr>
      <t>′</t>
    </r>
    <r>
      <rPr>
        <sz val="12"/>
        <color theme="1"/>
        <rFont val="Times New Roman"/>
        <family val="1"/>
      </rPr>
      <t>28</t>
    </r>
    <r>
      <rPr>
        <sz val="12"/>
        <color theme="1"/>
        <rFont val="宋体"/>
        <family val="3"/>
        <charset val="134"/>
      </rPr>
      <t>″</t>
    </r>
    <phoneticPr fontId="3" type="noConversion"/>
  </si>
  <si>
    <r>
      <t>125°18</t>
    </r>
    <r>
      <rPr>
        <sz val="12"/>
        <color theme="1"/>
        <rFont val="宋体"/>
        <family val="3"/>
        <charset val="134"/>
      </rPr>
      <t>′</t>
    </r>
    <r>
      <rPr>
        <sz val="12"/>
        <color theme="1"/>
        <rFont val="Times New Roman"/>
        <family val="1"/>
      </rPr>
      <t>48</t>
    </r>
    <r>
      <rPr>
        <sz val="12"/>
        <color theme="1"/>
        <rFont val="宋体"/>
        <family val="3"/>
        <charset val="134"/>
      </rPr>
      <t>″</t>
    </r>
    <phoneticPr fontId="3" type="noConversion"/>
  </si>
  <si>
    <t>W15FS31-1</t>
    <phoneticPr fontId="3" type="noConversion"/>
  </si>
  <si>
    <r>
      <t>41°33</t>
    </r>
    <r>
      <rPr>
        <sz val="12"/>
        <color theme="1"/>
        <rFont val="宋体"/>
        <family val="3"/>
        <charset val="134"/>
      </rPr>
      <t>′</t>
    </r>
    <r>
      <rPr>
        <sz val="12"/>
        <color theme="1"/>
        <rFont val="Times New Roman"/>
        <family val="1"/>
      </rPr>
      <t>40</t>
    </r>
    <r>
      <rPr>
        <sz val="12"/>
        <color theme="1"/>
        <rFont val="宋体"/>
        <family val="3"/>
        <charset val="134"/>
      </rPr>
      <t>″</t>
    </r>
    <phoneticPr fontId="3" type="noConversion"/>
  </si>
  <si>
    <r>
      <t>123°32</t>
    </r>
    <r>
      <rPr>
        <sz val="12"/>
        <color theme="1"/>
        <rFont val="宋体"/>
        <family val="3"/>
        <charset val="134"/>
      </rPr>
      <t>′</t>
    </r>
    <r>
      <rPr>
        <sz val="12"/>
        <color theme="1"/>
        <rFont val="Times New Roman"/>
        <family val="1"/>
      </rPr>
      <t>33</t>
    </r>
    <r>
      <rPr>
        <sz val="12"/>
        <color theme="1"/>
        <rFont val="宋体"/>
        <family val="3"/>
        <charset val="134"/>
      </rPr>
      <t>″</t>
    </r>
    <phoneticPr fontId="3" type="noConversion"/>
  </si>
  <si>
    <t>W15FS39-1</t>
    <phoneticPr fontId="3" type="noConversion"/>
  </si>
  <si>
    <r>
      <t>41°34</t>
    </r>
    <r>
      <rPr>
        <sz val="12"/>
        <color theme="1"/>
        <rFont val="宋体"/>
        <family val="3"/>
        <charset val="134"/>
      </rPr>
      <t>′</t>
    </r>
    <r>
      <rPr>
        <sz val="12"/>
        <color theme="1"/>
        <rFont val="Times New Roman"/>
        <family val="1"/>
      </rPr>
      <t>14</t>
    </r>
    <r>
      <rPr>
        <sz val="12"/>
        <color theme="1"/>
        <rFont val="宋体"/>
        <family val="3"/>
        <charset val="134"/>
      </rPr>
      <t>″</t>
    </r>
    <phoneticPr fontId="3" type="noConversion"/>
  </si>
  <si>
    <r>
      <t>123°35</t>
    </r>
    <r>
      <rPr>
        <sz val="12"/>
        <color theme="1"/>
        <rFont val="宋体"/>
        <family val="3"/>
        <charset val="134"/>
      </rPr>
      <t>′</t>
    </r>
    <r>
      <rPr>
        <sz val="12"/>
        <color theme="1"/>
        <rFont val="Times New Roman"/>
        <family val="1"/>
      </rPr>
      <t>01</t>
    </r>
    <r>
      <rPr>
        <sz val="12"/>
        <color theme="1"/>
        <rFont val="宋体"/>
        <family val="3"/>
        <charset val="134"/>
      </rPr>
      <t>″</t>
    </r>
    <phoneticPr fontId="3" type="noConversion"/>
  </si>
  <si>
    <t>W15FS45-1</t>
    <phoneticPr fontId="3" type="noConversion"/>
  </si>
  <si>
    <r>
      <t>41°33</t>
    </r>
    <r>
      <rPr>
        <sz val="12"/>
        <color theme="1"/>
        <rFont val="宋体"/>
        <family val="3"/>
        <charset val="134"/>
      </rPr>
      <t>′</t>
    </r>
    <r>
      <rPr>
        <sz val="12"/>
        <color theme="1"/>
        <rFont val="Times New Roman"/>
        <family val="1"/>
      </rPr>
      <t>04</t>
    </r>
    <r>
      <rPr>
        <sz val="12"/>
        <color theme="1"/>
        <rFont val="宋体"/>
        <family val="3"/>
        <charset val="134"/>
      </rPr>
      <t>″</t>
    </r>
    <phoneticPr fontId="3" type="noConversion"/>
  </si>
  <si>
    <r>
      <t>123°35</t>
    </r>
    <r>
      <rPr>
        <sz val="12"/>
        <color theme="1"/>
        <rFont val="宋体"/>
        <family val="3"/>
        <charset val="134"/>
      </rPr>
      <t>′</t>
    </r>
    <r>
      <rPr>
        <sz val="12"/>
        <color theme="1"/>
        <rFont val="Times New Roman"/>
        <family val="1"/>
      </rPr>
      <t>28</t>
    </r>
    <r>
      <rPr>
        <sz val="12"/>
        <color theme="1"/>
        <rFont val="宋体"/>
        <family val="3"/>
        <charset val="134"/>
      </rPr>
      <t>″</t>
    </r>
    <phoneticPr fontId="3" type="noConversion"/>
  </si>
  <si>
    <t>W15FS69-2</t>
    <phoneticPr fontId="3" type="noConversion"/>
  </si>
  <si>
    <r>
      <t>41°34</t>
    </r>
    <r>
      <rPr>
        <sz val="12"/>
        <color theme="1"/>
        <rFont val="宋体"/>
        <family val="3"/>
        <charset val="134"/>
      </rPr>
      <t>′</t>
    </r>
    <r>
      <rPr>
        <sz val="12"/>
        <color theme="1"/>
        <rFont val="Times New Roman"/>
        <family val="1"/>
      </rPr>
      <t>54</t>
    </r>
    <r>
      <rPr>
        <sz val="12"/>
        <color theme="1"/>
        <rFont val="宋体"/>
        <family val="3"/>
        <charset val="134"/>
      </rPr>
      <t>″</t>
    </r>
    <phoneticPr fontId="3" type="noConversion"/>
  </si>
  <si>
    <r>
      <t>124°12</t>
    </r>
    <r>
      <rPr>
        <sz val="12"/>
        <color theme="1"/>
        <rFont val="宋体"/>
        <family val="3"/>
        <charset val="134"/>
      </rPr>
      <t>′</t>
    </r>
    <r>
      <rPr>
        <sz val="12"/>
        <color theme="1"/>
        <rFont val="Times New Roman"/>
        <family val="1"/>
      </rPr>
      <t>50</t>
    </r>
    <r>
      <rPr>
        <sz val="12"/>
        <color theme="1"/>
        <rFont val="宋体"/>
        <family val="3"/>
        <charset val="134"/>
      </rPr>
      <t>″</t>
    </r>
    <phoneticPr fontId="3" type="noConversion"/>
  </si>
  <si>
    <t>16BX03-3</t>
    <phoneticPr fontId="3" type="noConversion"/>
  </si>
  <si>
    <r>
      <t>41°36</t>
    </r>
    <r>
      <rPr>
        <sz val="12"/>
        <color theme="1"/>
        <rFont val="宋体"/>
        <family val="3"/>
        <charset val="134"/>
      </rPr>
      <t>′</t>
    </r>
    <r>
      <rPr>
        <sz val="12"/>
        <color theme="1"/>
        <rFont val="Times New Roman"/>
        <family val="1"/>
      </rPr>
      <t>33</t>
    </r>
    <r>
      <rPr>
        <sz val="12"/>
        <color theme="1"/>
        <rFont val="宋体"/>
        <family val="3"/>
        <charset val="134"/>
      </rPr>
      <t>″</t>
    </r>
    <phoneticPr fontId="3" type="noConversion"/>
  </si>
  <si>
    <r>
      <t>123°35</t>
    </r>
    <r>
      <rPr>
        <sz val="12"/>
        <color theme="1"/>
        <rFont val="宋体"/>
        <family val="3"/>
        <charset val="134"/>
      </rPr>
      <t>′</t>
    </r>
    <r>
      <rPr>
        <sz val="12"/>
        <color theme="1"/>
        <rFont val="Times New Roman"/>
        <family val="1"/>
      </rPr>
      <t>30</t>
    </r>
    <r>
      <rPr>
        <sz val="12"/>
        <color theme="1"/>
        <rFont val="宋体"/>
        <family val="3"/>
        <charset val="134"/>
      </rPr>
      <t>″</t>
    </r>
    <phoneticPr fontId="3" type="noConversion"/>
  </si>
  <si>
    <t>16BX09-3</t>
    <phoneticPr fontId="3" type="noConversion"/>
  </si>
  <si>
    <r>
      <t>41°35</t>
    </r>
    <r>
      <rPr>
        <sz val="12"/>
        <color theme="1"/>
        <rFont val="宋体"/>
        <family val="3"/>
        <charset val="134"/>
      </rPr>
      <t>′</t>
    </r>
    <r>
      <rPr>
        <sz val="12"/>
        <color theme="1"/>
        <rFont val="Times New Roman"/>
        <family val="1"/>
      </rPr>
      <t>03</t>
    </r>
    <r>
      <rPr>
        <sz val="12"/>
        <color theme="1"/>
        <rFont val="宋体"/>
        <family val="3"/>
        <charset val="134"/>
      </rPr>
      <t>″</t>
    </r>
    <phoneticPr fontId="3" type="noConversion"/>
  </si>
  <si>
    <r>
      <t>123°37</t>
    </r>
    <r>
      <rPr>
        <sz val="12"/>
        <color theme="1"/>
        <rFont val="宋体"/>
        <family val="3"/>
        <charset val="134"/>
      </rPr>
      <t>′</t>
    </r>
    <r>
      <rPr>
        <sz val="12"/>
        <color theme="1"/>
        <rFont val="Times New Roman"/>
        <family val="1"/>
      </rPr>
      <t>21</t>
    </r>
    <r>
      <rPr>
        <sz val="12"/>
        <color theme="1"/>
        <rFont val="宋体"/>
        <family val="3"/>
        <charset val="134"/>
      </rPr>
      <t>″</t>
    </r>
    <phoneticPr fontId="3" type="noConversion"/>
  </si>
  <si>
    <t>15YK54-1</t>
    <phoneticPr fontId="3" type="noConversion"/>
  </si>
  <si>
    <r>
      <t>41°31</t>
    </r>
    <r>
      <rPr>
        <sz val="12"/>
        <color theme="1"/>
        <rFont val="宋体"/>
        <family val="3"/>
        <charset val="134"/>
      </rPr>
      <t>′</t>
    </r>
    <r>
      <rPr>
        <sz val="12"/>
        <color theme="1"/>
        <rFont val="Times New Roman"/>
        <family val="1"/>
      </rPr>
      <t>23</t>
    </r>
    <r>
      <rPr>
        <sz val="12"/>
        <color theme="1"/>
        <rFont val="宋体"/>
        <family val="3"/>
        <charset val="134"/>
      </rPr>
      <t>″</t>
    </r>
    <phoneticPr fontId="3" type="noConversion"/>
  </si>
  <si>
    <r>
      <t>123°35</t>
    </r>
    <r>
      <rPr>
        <sz val="12"/>
        <color theme="1"/>
        <rFont val="宋体"/>
        <family val="3"/>
        <charset val="134"/>
      </rPr>
      <t>′</t>
    </r>
    <r>
      <rPr>
        <sz val="12"/>
        <color theme="1"/>
        <rFont val="Times New Roman"/>
        <family val="1"/>
      </rPr>
      <t>20</t>
    </r>
    <r>
      <rPr>
        <sz val="12"/>
        <color theme="1"/>
        <rFont val="宋体"/>
        <family val="3"/>
        <charset val="134"/>
      </rPr>
      <t>″</t>
    </r>
    <phoneticPr fontId="3" type="noConversion"/>
  </si>
  <si>
    <t>South Jilin</t>
    <phoneticPr fontId="3" type="noConversion"/>
  </si>
  <si>
    <t>13JN02-4</t>
    <phoneticPr fontId="3" type="noConversion"/>
  </si>
  <si>
    <t>Hornblende plagioclase gneiss</t>
    <phoneticPr fontId="3" type="noConversion"/>
  </si>
  <si>
    <r>
      <t>42°33</t>
    </r>
    <r>
      <rPr>
        <sz val="12"/>
        <color theme="1"/>
        <rFont val="宋体"/>
        <family val="3"/>
        <charset val="134"/>
      </rPr>
      <t>′</t>
    </r>
    <r>
      <rPr>
        <sz val="12"/>
        <color theme="1"/>
        <rFont val="Times New Roman"/>
        <family val="1"/>
      </rPr>
      <t>36</t>
    </r>
    <r>
      <rPr>
        <sz val="12"/>
        <color theme="1"/>
        <rFont val="宋体"/>
        <family val="3"/>
        <charset val="134"/>
      </rPr>
      <t>″</t>
    </r>
    <r>
      <rPr>
        <sz val="12"/>
        <color theme="1"/>
        <rFont val="Times New Roman"/>
        <family val="1"/>
      </rPr>
      <t xml:space="preserve"> </t>
    </r>
    <phoneticPr fontId="3" type="noConversion"/>
  </si>
  <si>
    <r>
      <t>128°56</t>
    </r>
    <r>
      <rPr>
        <sz val="12"/>
        <color theme="1"/>
        <rFont val="宋体"/>
        <family val="3"/>
        <charset val="134"/>
      </rPr>
      <t>′</t>
    </r>
    <r>
      <rPr>
        <sz val="12"/>
        <color theme="1"/>
        <rFont val="Times New Roman"/>
        <family val="1"/>
      </rPr>
      <t>51</t>
    </r>
    <r>
      <rPr>
        <sz val="12"/>
        <color theme="1"/>
        <rFont val="宋体"/>
        <family val="3"/>
        <charset val="134"/>
      </rPr>
      <t>″</t>
    </r>
    <phoneticPr fontId="3" type="noConversion"/>
  </si>
  <si>
    <t>Guo et al. (2015)</t>
    <phoneticPr fontId="3" type="noConversion"/>
  </si>
  <si>
    <t>13JN06-2</t>
    <phoneticPr fontId="3" type="noConversion"/>
  </si>
  <si>
    <t>Hornblende plagioclase gneiss</t>
    <phoneticPr fontId="3" type="noConversion"/>
  </si>
  <si>
    <r>
      <t>42°37</t>
    </r>
    <r>
      <rPr>
        <sz val="12"/>
        <color theme="1"/>
        <rFont val="宋体"/>
        <family val="3"/>
        <charset val="134"/>
      </rPr>
      <t>′</t>
    </r>
    <r>
      <rPr>
        <sz val="12"/>
        <color theme="1"/>
        <rFont val="Times New Roman"/>
        <family val="1"/>
      </rPr>
      <t>29</t>
    </r>
    <r>
      <rPr>
        <sz val="12"/>
        <color theme="1"/>
        <rFont val="宋体"/>
        <family val="3"/>
        <charset val="134"/>
      </rPr>
      <t>″</t>
    </r>
    <r>
      <rPr>
        <sz val="12"/>
        <color theme="1"/>
        <rFont val="Times New Roman"/>
        <family val="1"/>
      </rPr>
      <t xml:space="preserve"> </t>
    </r>
    <phoneticPr fontId="3" type="noConversion"/>
  </si>
  <si>
    <r>
      <t>128°51</t>
    </r>
    <r>
      <rPr>
        <sz val="12"/>
        <color theme="1"/>
        <rFont val="宋体"/>
        <family val="3"/>
        <charset val="134"/>
      </rPr>
      <t>′</t>
    </r>
    <r>
      <rPr>
        <sz val="12"/>
        <color theme="1"/>
        <rFont val="Times New Roman"/>
        <family val="1"/>
      </rPr>
      <t>48</t>
    </r>
    <r>
      <rPr>
        <sz val="12"/>
        <color theme="1"/>
        <rFont val="宋体"/>
        <family val="3"/>
        <charset val="134"/>
      </rPr>
      <t>″</t>
    </r>
    <phoneticPr fontId="3" type="noConversion"/>
  </si>
  <si>
    <t>13JN10-1</t>
    <phoneticPr fontId="3" type="noConversion"/>
  </si>
  <si>
    <t>Biotite plagioclase gneiss</t>
    <phoneticPr fontId="3" type="noConversion"/>
  </si>
  <si>
    <r>
      <t>42°31</t>
    </r>
    <r>
      <rPr>
        <sz val="12"/>
        <color theme="1"/>
        <rFont val="宋体"/>
        <family val="3"/>
        <charset val="134"/>
      </rPr>
      <t>′</t>
    </r>
    <r>
      <rPr>
        <sz val="12"/>
        <color theme="1"/>
        <rFont val="Times New Roman"/>
        <family val="1"/>
      </rPr>
      <t>11</t>
    </r>
    <r>
      <rPr>
        <sz val="12"/>
        <color theme="1"/>
        <rFont val="宋体"/>
        <family val="3"/>
        <charset val="134"/>
      </rPr>
      <t>″</t>
    </r>
    <r>
      <rPr>
        <sz val="12"/>
        <color theme="1"/>
        <rFont val="Times New Roman"/>
        <family val="1"/>
      </rPr>
      <t xml:space="preserve"> </t>
    </r>
    <phoneticPr fontId="3" type="noConversion"/>
  </si>
  <si>
    <r>
      <t>128°28</t>
    </r>
    <r>
      <rPr>
        <sz val="12"/>
        <color theme="1"/>
        <rFont val="宋体"/>
        <family val="3"/>
        <charset val="134"/>
      </rPr>
      <t>′</t>
    </r>
    <r>
      <rPr>
        <sz val="12"/>
        <color theme="1"/>
        <rFont val="Times New Roman"/>
        <family val="1"/>
      </rPr>
      <t>41</t>
    </r>
    <r>
      <rPr>
        <sz val="12"/>
        <color theme="1"/>
        <rFont val="宋体"/>
        <family val="3"/>
        <charset val="134"/>
      </rPr>
      <t>″</t>
    </r>
    <phoneticPr fontId="3" type="noConversion"/>
  </si>
  <si>
    <t>13JN01-5</t>
    <phoneticPr fontId="3" type="noConversion"/>
  </si>
  <si>
    <t>Biotite trondhjemitic gneiss</t>
    <phoneticPr fontId="3" type="noConversion"/>
  </si>
  <si>
    <r>
      <t>42°36</t>
    </r>
    <r>
      <rPr>
        <sz val="12"/>
        <color theme="1"/>
        <rFont val="宋体"/>
        <family val="3"/>
        <charset val="134"/>
      </rPr>
      <t>′</t>
    </r>
    <r>
      <rPr>
        <sz val="12"/>
        <color theme="1"/>
        <rFont val="Times New Roman"/>
        <family val="1"/>
      </rPr>
      <t>28</t>
    </r>
    <r>
      <rPr>
        <sz val="12"/>
        <color theme="1"/>
        <rFont val="宋体"/>
        <family val="3"/>
        <charset val="134"/>
      </rPr>
      <t>″</t>
    </r>
    <r>
      <rPr>
        <sz val="12"/>
        <color theme="1"/>
        <rFont val="Times New Roman"/>
        <family val="1"/>
      </rPr>
      <t xml:space="preserve"> </t>
    </r>
    <phoneticPr fontId="3" type="noConversion"/>
  </si>
  <si>
    <r>
      <t>128°51</t>
    </r>
    <r>
      <rPr>
        <sz val="12"/>
        <color theme="1"/>
        <rFont val="宋体"/>
        <family val="3"/>
        <charset val="134"/>
      </rPr>
      <t>′</t>
    </r>
    <r>
      <rPr>
        <sz val="12"/>
        <color theme="1"/>
        <rFont val="Times New Roman"/>
        <family val="1"/>
      </rPr>
      <t>57</t>
    </r>
    <r>
      <rPr>
        <sz val="12"/>
        <color theme="1"/>
        <rFont val="宋体"/>
        <family val="3"/>
        <charset val="134"/>
      </rPr>
      <t>″</t>
    </r>
    <phoneticPr fontId="3" type="noConversion"/>
  </si>
  <si>
    <t>Guo et al. (2015)</t>
    <phoneticPr fontId="3" type="noConversion"/>
  </si>
  <si>
    <t>13JN08-2</t>
    <phoneticPr fontId="3" type="noConversion"/>
  </si>
  <si>
    <t xml:space="preserve"> Trondhjemitic gneiss</t>
    <phoneticPr fontId="3" type="noConversion"/>
  </si>
  <si>
    <r>
      <t>42°42</t>
    </r>
    <r>
      <rPr>
        <sz val="12"/>
        <color theme="1"/>
        <rFont val="宋体"/>
        <family val="3"/>
        <charset val="134"/>
      </rPr>
      <t>′</t>
    </r>
    <r>
      <rPr>
        <sz val="12"/>
        <color theme="1"/>
        <rFont val="Times New Roman"/>
        <family val="1"/>
      </rPr>
      <t>20</t>
    </r>
    <r>
      <rPr>
        <sz val="12"/>
        <color theme="1"/>
        <rFont val="宋体"/>
        <family val="3"/>
        <charset val="134"/>
      </rPr>
      <t>″</t>
    </r>
    <r>
      <rPr>
        <sz val="12"/>
        <color theme="1"/>
        <rFont val="Times New Roman"/>
        <family val="1"/>
      </rPr>
      <t xml:space="preserve"> </t>
    </r>
    <phoneticPr fontId="3" type="noConversion"/>
  </si>
  <si>
    <r>
      <t>128°44</t>
    </r>
    <r>
      <rPr>
        <sz val="12"/>
        <color theme="1"/>
        <rFont val="宋体"/>
        <family val="3"/>
        <charset val="134"/>
      </rPr>
      <t>′</t>
    </r>
    <r>
      <rPr>
        <sz val="12"/>
        <color theme="1"/>
        <rFont val="Times New Roman"/>
        <family val="1"/>
      </rPr>
      <t>55</t>
    </r>
    <r>
      <rPr>
        <sz val="12"/>
        <color theme="1"/>
        <rFont val="宋体"/>
        <family val="3"/>
        <charset val="134"/>
      </rPr>
      <t>″</t>
    </r>
    <phoneticPr fontId="3" type="noConversion"/>
  </si>
  <si>
    <t>Guo et al. (2015)</t>
    <phoneticPr fontId="3" type="noConversion"/>
  </si>
  <si>
    <t>13JN09-4</t>
    <phoneticPr fontId="3" type="noConversion"/>
  </si>
  <si>
    <t xml:space="preserve"> Biotite trondhjemitic gneiss</t>
    <phoneticPr fontId="3" type="noConversion"/>
  </si>
  <si>
    <r>
      <t>42°44</t>
    </r>
    <r>
      <rPr>
        <sz val="12"/>
        <color theme="1"/>
        <rFont val="宋体"/>
        <family val="3"/>
        <charset val="134"/>
      </rPr>
      <t>′</t>
    </r>
    <r>
      <rPr>
        <sz val="12"/>
        <color theme="1"/>
        <rFont val="Times New Roman"/>
        <family val="1"/>
      </rPr>
      <t>34</t>
    </r>
    <r>
      <rPr>
        <sz val="12"/>
        <color theme="1"/>
        <rFont val="宋体"/>
        <family val="3"/>
        <charset val="134"/>
      </rPr>
      <t>″</t>
    </r>
    <r>
      <rPr>
        <sz val="12"/>
        <color theme="1"/>
        <rFont val="Times New Roman"/>
        <family val="1"/>
      </rPr>
      <t xml:space="preserve"> </t>
    </r>
    <phoneticPr fontId="3" type="noConversion"/>
  </si>
  <si>
    <r>
      <t>128°32</t>
    </r>
    <r>
      <rPr>
        <sz val="12"/>
        <color theme="1"/>
        <rFont val="宋体"/>
        <family val="3"/>
        <charset val="134"/>
      </rPr>
      <t>′</t>
    </r>
    <r>
      <rPr>
        <sz val="12"/>
        <color theme="1"/>
        <rFont val="Times New Roman"/>
        <family val="1"/>
      </rPr>
      <t>31</t>
    </r>
    <r>
      <rPr>
        <sz val="12"/>
        <color theme="1"/>
        <rFont val="宋体"/>
        <family val="3"/>
        <charset val="134"/>
      </rPr>
      <t>″</t>
    </r>
    <phoneticPr fontId="3" type="noConversion"/>
  </si>
  <si>
    <t>Guo et al. (2015)</t>
    <phoneticPr fontId="3" type="noConversion"/>
  </si>
  <si>
    <t>14JN04-4</t>
  </si>
  <si>
    <t>Plagioclase gneiss</t>
    <phoneticPr fontId="3" type="noConversion"/>
  </si>
  <si>
    <r>
      <t>42°44</t>
    </r>
    <r>
      <rPr>
        <sz val="12"/>
        <color theme="1"/>
        <rFont val="宋体"/>
        <family val="3"/>
        <charset val="134"/>
      </rPr>
      <t>′</t>
    </r>
    <r>
      <rPr>
        <sz val="12"/>
        <color theme="1"/>
        <rFont val="Times New Roman"/>
        <family val="1"/>
      </rPr>
      <t>26</t>
    </r>
    <r>
      <rPr>
        <sz val="12"/>
        <color theme="1"/>
        <rFont val="宋体"/>
        <family val="3"/>
        <charset val="134"/>
      </rPr>
      <t>″</t>
    </r>
    <r>
      <rPr>
        <sz val="12"/>
        <color theme="1"/>
        <rFont val="Times New Roman"/>
        <family val="1"/>
      </rPr>
      <t xml:space="preserve"> </t>
    </r>
    <phoneticPr fontId="3" type="noConversion"/>
  </si>
  <si>
    <r>
      <t>127°12</t>
    </r>
    <r>
      <rPr>
        <sz val="12"/>
        <color theme="1"/>
        <rFont val="宋体"/>
        <family val="3"/>
        <charset val="134"/>
      </rPr>
      <t>′</t>
    </r>
    <r>
      <rPr>
        <sz val="12"/>
        <color theme="1"/>
        <rFont val="Times New Roman"/>
        <family val="1"/>
      </rPr>
      <t>55</t>
    </r>
    <r>
      <rPr>
        <sz val="12"/>
        <color theme="1"/>
        <rFont val="宋体"/>
        <family val="3"/>
        <charset val="134"/>
      </rPr>
      <t>″</t>
    </r>
    <phoneticPr fontId="3" type="noConversion"/>
  </si>
  <si>
    <t>Guo et al. (2017)</t>
    <phoneticPr fontId="3" type="noConversion"/>
  </si>
  <si>
    <t>13JN17-1</t>
  </si>
  <si>
    <r>
      <t>42°44</t>
    </r>
    <r>
      <rPr>
        <sz val="12"/>
        <color theme="1"/>
        <rFont val="宋体"/>
        <family val="3"/>
        <charset val="134"/>
      </rPr>
      <t>′</t>
    </r>
    <r>
      <rPr>
        <sz val="12"/>
        <color theme="1"/>
        <rFont val="Times New Roman"/>
        <family val="1"/>
      </rPr>
      <t>29</t>
    </r>
    <r>
      <rPr>
        <sz val="12"/>
        <color theme="1"/>
        <rFont val="宋体"/>
        <family val="3"/>
        <charset val="134"/>
      </rPr>
      <t>″</t>
    </r>
    <r>
      <rPr>
        <sz val="12"/>
        <color theme="1"/>
        <rFont val="Times New Roman"/>
        <family val="1"/>
      </rPr>
      <t xml:space="preserve"> </t>
    </r>
    <phoneticPr fontId="3" type="noConversion"/>
  </si>
  <si>
    <r>
      <t>127°26</t>
    </r>
    <r>
      <rPr>
        <sz val="12"/>
        <color theme="1"/>
        <rFont val="宋体"/>
        <family val="3"/>
        <charset val="134"/>
      </rPr>
      <t>′</t>
    </r>
    <r>
      <rPr>
        <sz val="12"/>
        <color theme="1"/>
        <rFont val="Times New Roman"/>
        <family val="1"/>
      </rPr>
      <t>51</t>
    </r>
    <r>
      <rPr>
        <sz val="12"/>
        <color theme="1"/>
        <rFont val="宋体"/>
        <family val="3"/>
        <charset val="134"/>
      </rPr>
      <t>″</t>
    </r>
    <phoneticPr fontId="3" type="noConversion"/>
  </si>
  <si>
    <t>Guo et al. (2017)</t>
    <phoneticPr fontId="3" type="noConversion"/>
  </si>
  <si>
    <t>13JN45-2</t>
    <phoneticPr fontId="3" type="noConversion"/>
  </si>
  <si>
    <r>
      <t>42°01</t>
    </r>
    <r>
      <rPr>
        <sz val="12"/>
        <color theme="1"/>
        <rFont val="宋体"/>
        <family val="3"/>
        <charset val="134"/>
      </rPr>
      <t>′</t>
    </r>
    <r>
      <rPr>
        <sz val="12"/>
        <color theme="1"/>
        <rFont val="Times New Roman"/>
        <family val="1"/>
      </rPr>
      <t>23</t>
    </r>
    <r>
      <rPr>
        <sz val="12"/>
        <color theme="1"/>
        <rFont val="宋体"/>
        <family val="3"/>
        <charset val="134"/>
      </rPr>
      <t>″</t>
    </r>
    <r>
      <rPr>
        <sz val="11"/>
        <color theme="1"/>
        <rFont val="Arial"/>
        <family val="2"/>
      </rPr>
      <t/>
    </r>
    <phoneticPr fontId="3" type="noConversion"/>
  </si>
  <si>
    <r>
      <t>126°23</t>
    </r>
    <r>
      <rPr>
        <sz val="12"/>
        <color theme="1"/>
        <rFont val="宋体"/>
        <family val="3"/>
        <charset val="134"/>
      </rPr>
      <t>′</t>
    </r>
    <r>
      <rPr>
        <sz val="12"/>
        <color theme="1"/>
        <rFont val="Times New Roman"/>
        <family val="1"/>
      </rPr>
      <t>10</t>
    </r>
    <r>
      <rPr>
        <sz val="12"/>
        <color theme="1"/>
        <rFont val="宋体"/>
        <family val="3"/>
        <charset val="134"/>
      </rPr>
      <t>″</t>
    </r>
    <phoneticPr fontId="3" type="noConversion"/>
  </si>
  <si>
    <t>South Liaoning</t>
    <phoneticPr fontId="3" type="noConversion"/>
  </si>
  <si>
    <t>15DL22-1</t>
    <phoneticPr fontId="3" type="noConversion"/>
  </si>
  <si>
    <t>Tonalite</t>
    <phoneticPr fontId="3" type="noConversion"/>
  </si>
  <si>
    <r>
      <t>39°08</t>
    </r>
    <r>
      <rPr>
        <sz val="12"/>
        <color theme="1"/>
        <rFont val="宋体"/>
        <family val="3"/>
        <charset val="134"/>
      </rPr>
      <t>′</t>
    </r>
    <r>
      <rPr>
        <sz val="12"/>
        <color theme="1"/>
        <rFont val="Times New Roman"/>
        <family val="1"/>
      </rPr>
      <t>22</t>
    </r>
    <r>
      <rPr>
        <sz val="12"/>
        <color theme="1"/>
        <rFont val="宋体"/>
        <family val="3"/>
        <charset val="134"/>
      </rPr>
      <t>″</t>
    </r>
    <r>
      <rPr>
        <sz val="11"/>
        <color theme="1"/>
        <rFont val="Arial"/>
        <family val="2"/>
      </rPr>
      <t/>
    </r>
    <phoneticPr fontId="3" type="noConversion"/>
  </si>
  <si>
    <r>
      <t>121°57</t>
    </r>
    <r>
      <rPr>
        <sz val="12"/>
        <color theme="1"/>
        <rFont val="宋体"/>
        <family val="3"/>
        <charset val="134"/>
      </rPr>
      <t>′</t>
    </r>
    <r>
      <rPr>
        <sz val="12"/>
        <color theme="1"/>
        <rFont val="Times New Roman"/>
        <family val="1"/>
      </rPr>
      <t>44</t>
    </r>
    <r>
      <rPr>
        <sz val="12"/>
        <color theme="1"/>
        <rFont val="宋体"/>
        <family val="3"/>
        <charset val="134"/>
      </rPr>
      <t>″</t>
    </r>
    <phoneticPr fontId="3" type="noConversion"/>
  </si>
  <si>
    <t>West Shandong</t>
    <phoneticPr fontId="3" type="noConversion"/>
  </si>
  <si>
    <t>16SD98-1</t>
  </si>
  <si>
    <t>Granodioritic gneiss</t>
  </si>
  <si>
    <r>
      <t>34°54</t>
    </r>
    <r>
      <rPr>
        <sz val="12"/>
        <color theme="1"/>
        <rFont val="宋体"/>
        <family val="3"/>
        <charset val="134"/>
      </rPr>
      <t>′</t>
    </r>
    <r>
      <rPr>
        <sz val="12"/>
        <color theme="1"/>
        <rFont val="Times New Roman"/>
        <family val="1"/>
      </rPr>
      <t>22</t>
    </r>
    <r>
      <rPr>
        <sz val="12"/>
        <color theme="1"/>
        <rFont val="宋体"/>
        <family val="3"/>
        <charset val="134"/>
      </rPr>
      <t>″</t>
    </r>
    <phoneticPr fontId="3" type="noConversion"/>
  </si>
  <si>
    <r>
      <t>117°36</t>
    </r>
    <r>
      <rPr>
        <sz val="12"/>
        <color theme="1"/>
        <rFont val="等线"/>
        <family val="2"/>
      </rPr>
      <t>′</t>
    </r>
    <r>
      <rPr>
        <sz val="12"/>
        <color theme="1"/>
        <rFont val="Times New Roman"/>
        <family val="1"/>
      </rPr>
      <t>03</t>
    </r>
    <r>
      <rPr>
        <sz val="12"/>
        <color theme="1"/>
        <rFont val="等线"/>
        <family val="2"/>
      </rPr>
      <t>″</t>
    </r>
    <phoneticPr fontId="3" type="noConversion"/>
  </si>
  <si>
    <t>Sun et al. (2019)</t>
    <phoneticPr fontId="3" type="noConversion"/>
  </si>
  <si>
    <t>16SD123-1</t>
  </si>
  <si>
    <r>
      <t>35°26</t>
    </r>
    <r>
      <rPr>
        <sz val="12"/>
        <color theme="1"/>
        <rFont val="宋体"/>
        <family val="3"/>
        <charset val="134"/>
      </rPr>
      <t>′</t>
    </r>
    <r>
      <rPr>
        <sz val="12"/>
        <color theme="1"/>
        <rFont val="Times New Roman"/>
        <family val="1"/>
      </rPr>
      <t>39</t>
    </r>
    <r>
      <rPr>
        <sz val="12"/>
        <color theme="1"/>
        <rFont val="宋体"/>
        <family val="3"/>
        <charset val="134"/>
      </rPr>
      <t>″</t>
    </r>
    <phoneticPr fontId="3" type="noConversion"/>
  </si>
  <si>
    <r>
      <t>117°18</t>
    </r>
    <r>
      <rPr>
        <sz val="12"/>
        <color theme="1"/>
        <rFont val="等线"/>
        <family val="2"/>
      </rPr>
      <t>′</t>
    </r>
    <r>
      <rPr>
        <sz val="12"/>
        <color theme="1"/>
        <rFont val="Times New Roman"/>
        <family val="1"/>
      </rPr>
      <t>12</t>
    </r>
    <r>
      <rPr>
        <sz val="12"/>
        <color theme="1"/>
        <rFont val="等线"/>
        <family val="2"/>
      </rPr>
      <t>″</t>
    </r>
    <phoneticPr fontId="3" type="noConversion"/>
  </si>
  <si>
    <t>Sun et al. (2019)</t>
    <phoneticPr fontId="3" type="noConversion"/>
  </si>
  <si>
    <t>16SD157-3</t>
  </si>
  <si>
    <r>
      <t>35°41</t>
    </r>
    <r>
      <rPr>
        <sz val="12"/>
        <color theme="1"/>
        <rFont val="宋体"/>
        <family val="3"/>
        <charset val="134"/>
      </rPr>
      <t>′</t>
    </r>
    <r>
      <rPr>
        <sz val="12"/>
        <color theme="1"/>
        <rFont val="Times New Roman"/>
        <family val="1"/>
      </rPr>
      <t>48</t>
    </r>
    <r>
      <rPr>
        <sz val="12"/>
        <color theme="1"/>
        <rFont val="宋体"/>
        <family val="3"/>
        <charset val="134"/>
      </rPr>
      <t>″</t>
    </r>
    <phoneticPr fontId="3" type="noConversion"/>
  </si>
  <si>
    <r>
      <t>117°38</t>
    </r>
    <r>
      <rPr>
        <sz val="12"/>
        <color theme="1"/>
        <rFont val="等线"/>
        <family val="2"/>
      </rPr>
      <t>′</t>
    </r>
    <r>
      <rPr>
        <sz val="12"/>
        <color theme="1"/>
        <rFont val="Times New Roman"/>
        <family val="1"/>
      </rPr>
      <t>32</t>
    </r>
    <r>
      <rPr>
        <sz val="12"/>
        <color theme="1"/>
        <rFont val="等线"/>
        <family val="2"/>
      </rPr>
      <t>″</t>
    </r>
    <phoneticPr fontId="3" type="noConversion"/>
  </si>
  <si>
    <t>Sun et al. (2019)</t>
  </si>
  <si>
    <t>16SD189-1</t>
  </si>
  <si>
    <t>Trondhjemitic gneiss</t>
  </si>
  <si>
    <r>
      <t>35°23</t>
    </r>
    <r>
      <rPr>
        <sz val="12"/>
        <color theme="1"/>
        <rFont val="宋体"/>
        <family val="3"/>
        <charset val="134"/>
      </rPr>
      <t>′</t>
    </r>
    <r>
      <rPr>
        <sz val="12"/>
        <color theme="1"/>
        <rFont val="Times New Roman"/>
        <family val="1"/>
      </rPr>
      <t>29</t>
    </r>
    <r>
      <rPr>
        <sz val="12"/>
        <color theme="1"/>
        <rFont val="宋体"/>
        <family val="3"/>
        <charset val="134"/>
      </rPr>
      <t>″</t>
    </r>
    <phoneticPr fontId="3" type="noConversion"/>
  </si>
  <si>
    <r>
      <t>118°09</t>
    </r>
    <r>
      <rPr>
        <sz val="12"/>
        <color theme="1"/>
        <rFont val="等线"/>
        <family val="2"/>
      </rPr>
      <t>′</t>
    </r>
    <r>
      <rPr>
        <sz val="12"/>
        <color theme="1"/>
        <rFont val="Times New Roman"/>
        <family val="1"/>
      </rPr>
      <t>32</t>
    </r>
    <r>
      <rPr>
        <sz val="12"/>
        <color theme="1"/>
        <rFont val="等线"/>
        <family val="2"/>
      </rPr>
      <t>″</t>
    </r>
    <phoneticPr fontId="3" type="noConversion"/>
  </si>
  <si>
    <t>17SD33-1</t>
  </si>
  <si>
    <r>
      <t>36°24</t>
    </r>
    <r>
      <rPr>
        <sz val="12"/>
        <color theme="1"/>
        <rFont val="宋体"/>
        <family val="3"/>
        <charset val="134"/>
      </rPr>
      <t>′</t>
    </r>
    <r>
      <rPr>
        <sz val="12"/>
        <color theme="1"/>
        <rFont val="Times New Roman"/>
        <family val="1"/>
      </rPr>
      <t>46</t>
    </r>
    <r>
      <rPr>
        <sz val="12"/>
        <color theme="1"/>
        <rFont val="宋体"/>
        <family val="3"/>
        <charset val="134"/>
      </rPr>
      <t>″</t>
    </r>
    <phoneticPr fontId="3" type="noConversion"/>
  </si>
  <si>
    <r>
      <t>117°21</t>
    </r>
    <r>
      <rPr>
        <sz val="12"/>
        <color theme="1"/>
        <rFont val="等线"/>
        <family val="2"/>
      </rPr>
      <t>′</t>
    </r>
    <r>
      <rPr>
        <sz val="12"/>
        <color theme="1"/>
        <rFont val="Times New Roman"/>
        <family val="1"/>
      </rPr>
      <t>55</t>
    </r>
    <r>
      <rPr>
        <sz val="12"/>
        <color theme="1"/>
        <rFont val="等线"/>
        <family val="2"/>
      </rPr>
      <t>″</t>
    </r>
    <phoneticPr fontId="3" type="noConversion"/>
  </si>
  <si>
    <t>17SD75-4</t>
  </si>
  <si>
    <r>
      <t>36°10</t>
    </r>
    <r>
      <rPr>
        <sz val="12"/>
        <color theme="1"/>
        <rFont val="宋体"/>
        <family val="3"/>
        <charset val="134"/>
      </rPr>
      <t>′</t>
    </r>
    <r>
      <rPr>
        <sz val="12"/>
        <color theme="1"/>
        <rFont val="Times New Roman"/>
        <family val="1"/>
      </rPr>
      <t>05</t>
    </r>
    <r>
      <rPr>
        <sz val="12"/>
        <color theme="1"/>
        <rFont val="宋体"/>
        <family val="3"/>
        <charset val="134"/>
      </rPr>
      <t>″</t>
    </r>
    <phoneticPr fontId="3" type="noConversion"/>
  </si>
  <si>
    <r>
      <t>118°32</t>
    </r>
    <r>
      <rPr>
        <sz val="12"/>
        <color theme="1"/>
        <rFont val="等线"/>
        <family val="2"/>
      </rPr>
      <t>′</t>
    </r>
    <r>
      <rPr>
        <sz val="12"/>
        <color theme="1"/>
        <rFont val="Times New Roman"/>
        <family val="1"/>
      </rPr>
      <t>47</t>
    </r>
    <r>
      <rPr>
        <sz val="12"/>
        <color theme="1"/>
        <rFont val="等线"/>
        <family val="2"/>
      </rPr>
      <t>″</t>
    </r>
    <phoneticPr fontId="3" type="noConversion"/>
  </si>
  <si>
    <t>S1313</t>
  </si>
  <si>
    <r>
      <t>36°02</t>
    </r>
    <r>
      <rPr>
        <sz val="12"/>
        <color theme="1"/>
        <rFont val="宋体"/>
        <family val="3"/>
        <charset val="134"/>
      </rPr>
      <t>′</t>
    </r>
    <r>
      <rPr>
        <sz val="12"/>
        <color theme="1"/>
        <rFont val="Times New Roman"/>
        <family val="1"/>
      </rPr>
      <t>38</t>
    </r>
    <r>
      <rPr>
        <sz val="12"/>
        <color theme="1"/>
        <rFont val="宋体"/>
        <family val="3"/>
        <charset val="134"/>
      </rPr>
      <t>″</t>
    </r>
    <phoneticPr fontId="3" type="noConversion"/>
  </si>
  <si>
    <r>
      <t>117°14</t>
    </r>
    <r>
      <rPr>
        <sz val="12"/>
        <color theme="1"/>
        <rFont val="等线"/>
        <family val="2"/>
      </rPr>
      <t>′</t>
    </r>
    <r>
      <rPr>
        <sz val="12"/>
        <color theme="1"/>
        <rFont val="Times New Roman"/>
        <family val="1"/>
      </rPr>
      <t>44</t>
    </r>
    <r>
      <rPr>
        <sz val="12"/>
        <color theme="1"/>
        <rFont val="等线"/>
        <family val="2"/>
      </rPr>
      <t>″</t>
    </r>
    <phoneticPr fontId="3" type="noConversion"/>
  </si>
  <si>
    <t>Wan et al. (2015)</t>
    <phoneticPr fontId="3" type="noConversion"/>
  </si>
  <si>
    <t>S0732</t>
  </si>
  <si>
    <t>Gneissic trondhjemite</t>
  </si>
  <si>
    <r>
      <t>36°29</t>
    </r>
    <r>
      <rPr>
        <sz val="12"/>
        <color theme="1"/>
        <rFont val="宋体"/>
        <family val="3"/>
        <charset val="134"/>
      </rPr>
      <t>′</t>
    </r>
    <r>
      <rPr>
        <sz val="12"/>
        <color theme="1"/>
        <rFont val="Times New Roman"/>
        <family val="1"/>
      </rPr>
      <t>39</t>
    </r>
    <r>
      <rPr>
        <sz val="12"/>
        <color theme="1"/>
        <rFont val="宋体"/>
        <family val="3"/>
        <charset val="134"/>
      </rPr>
      <t>″</t>
    </r>
    <phoneticPr fontId="3" type="noConversion"/>
  </si>
  <si>
    <r>
      <t>117°19</t>
    </r>
    <r>
      <rPr>
        <sz val="12"/>
        <color theme="1"/>
        <rFont val="等线"/>
        <family val="2"/>
      </rPr>
      <t>′</t>
    </r>
    <r>
      <rPr>
        <sz val="12"/>
        <color theme="1"/>
        <rFont val="Times New Roman"/>
        <family val="1"/>
      </rPr>
      <t>37</t>
    </r>
    <r>
      <rPr>
        <sz val="12"/>
        <color theme="1"/>
        <rFont val="等线"/>
        <family val="2"/>
      </rPr>
      <t>″</t>
    </r>
    <phoneticPr fontId="3" type="noConversion"/>
  </si>
  <si>
    <t>Wan et al. (2011)</t>
    <phoneticPr fontId="3" type="noConversion"/>
  </si>
  <si>
    <t>SY0336</t>
  </si>
  <si>
    <r>
      <t>36°15</t>
    </r>
    <r>
      <rPr>
        <sz val="12"/>
        <color theme="1"/>
        <rFont val="宋体"/>
        <family val="3"/>
        <charset val="134"/>
      </rPr>
      <t>′</t>
    </r>
    <r>
      <rPr>
        <sz val="12"/>
        <color theme="1"/>
        <rFont val="Times New Roman"/>
        <family val="1"/>
      </rPr>
      <t>28</t>
    </r>
    <r>
      <rPr>
        <sz val="12"/>
        <color theme="1"/>
        <rFont val="宋体"/>
        <family val="3"/>
        <charset val="134"/>
      </rPr>
      <t>″</t>
    </r>
    <phoneticPr fontId="3" type="noConversion"/>
  </si>
  <si>
    <r>
      <t>117°04</t>
    </r>
    <r>
      <rPr>
        <sz val="12"/>
        <color theme="1"/>
        <rFont val="等线"/>
        <family val="2"/>
      </rPr>
      <t>′</t>
    </r>
    <r>
      <rPr>
        <sz val="12"/>
        <color theme="1"/>
        <rFont val="Times New Roman"/>
        <family val="1"/>
      </rPr>
      <t>25</t>
    </r>
    <r>
      <rPr>
        <sz val="12"/>
        <color theme="1"/>
        <rFont val="等线"/>
        <family val="2"/>
      </rPr>
      <t>″</t>
    </r>
    <phoneticPr fontId="3" type="noConversion"/>
  </si>
  <si>
    <t>S0741</t>
  </si>
  <si>
    <t>Granodiorite</t>
  </si>
  <si>
    <r>
      <t>36°16</t>
    </r>
    <r>
      <rPr>
        <sz val="12"/>
        <color theme="1"/>
        <rFont val="宋体"/>
        <family val="3"/>
        <charset val="134"/>
      </rPr>
      <t>′</t>
    </r>
    <r>
      <rPr>
        <sz val="12"/>
        <color theme="1"/>
        <rFont val="Times New Roman"/>
        <family val="1"/>
      </rPr>
      <t>09</t>
    </r>
    <r>
      <rPr>
        <sz val="12"/>
        <color theme="1"/>
        <rFont val="宋体"/>
        <family val="3"/>
        <charset val="134"/>
      </rPr>
      <t>″</t>
    </r>
    <phoneticPr fontId="3" type="noConversion"/>
  </si>
  <si>
    <r>
      <t>117°09</t>
    </r>
    <r>
      <rPr>
        <sz val="12"/>
        <color theme="1"/>
        <rFont val="等线"/>
        <family val="2"/>
      </rPr>
      <t>′</t>
    </r>
    <r>
      <rPr>
        <sz val="12"/>
        <color theme="1"/>
        <rFont val="Times New Roman"/>
        <family val="1"/>
      </rPr>
      <t>57</t>
    </r>
    <r>
      <rPr>
        <sz val="12"/>
        <color theme="1"/>
        <rFont val="等线"/>
        <family val="2"/>
      </rPr>
      <t>″</t>
    </r>
    <phoneticPr fontId="3" type="noConversion"/>
  </si>
  <si>
    <t>Wan et al. (2011)</t>
    <phoneticPr fontId="3" type="noConversion"/>
  </si>
  <si>
    <t>S0503</t>
  </si>
  <si>
    <r>
      <t>36°16</t>
    </r>
    <r>
      <rPr>
        <sz val="12"/>
        <color theme="1"/>
        <rFont val="宋体"/>
        <family val="3"/>
        <charset val="134"/>
      </rPr>
      <t>′</t>
    </r>
    <r>
      <rPr>
        <sz val="12"/>
        <color theme="1"/>
        <rFont val="Times New Roman"/>
        <family val="1"/>
      </rPr>
      <t>42</t>
    </r>
    <r>
      <rPr>
        <sz val="12"/>
        <color theme="1"/>
        <rFont val="宋体"/>
        <family val="3"/>
        <charset val="134"/>
      </rPr>
      <t>″</t>
    </r>
    <phoneticPr fontId="3" type="noConversion"/>
  </si>
  <si>
    <r>
      <t>117°03</t>
    </r>
    <r>
      <rPr>
        <sz val="12"/>
        <color theme="1"/>
        <rFont val="等线"/>
        <family val="2"/>
      </rPr>
      <t>′</t>
    </r>
    <r>
      <rPr>
        <sz val="12"/>
        <color theme="1"/>
        <rFont val="Times New Roman"/>
        <family val="1"/>
      </rPr>
      <t>09</t>
    </r>
    <r>
      <rPr>
        <sz val="12"/>
        <color theme="1"/>
        <rFont val="等线"/>
        <family val="2"/>
      </rPr>
      <t>″</t>
    </r>
    <phoneticPr fontId="3" type="noConversion"/>
  </si>
  <si>
    <t>Wan et al. (2011)</t>
    <phoneticPr fontId="3" type="noConversion"/>
  </si>
  <si>
    <t>Jiaodong</t>
    <phoneticPr fontId="3" type="noConversion"/>
  </si>
  <si>
    <t>02SD25</t>
    <phoneticPr fontId="3" type="noConversion"/>
  </si>
  <si>
    <t>TTG gneiss</t>
    <phoneticPr fontId="3" type="noConversion"/>
  </si>
  <si>
    <r>
      <t>37°15</t>
    </r>
    <r>
      <rPr>
        <sz val="12"/>
        <color theme="1"/>
        <rFont val="宋体"/>
        <family val="3"/>
        <charset val="134"/>
      </rPr>
      <t>′</t>
    </r>
    <r>
      <rPr>
        <sz val="12"/>
        <color theme="1"/>
        <rFont val="Times New Roman"/>
        <family val="1"/>
      </rPr>
      <t>00</t>
    </r>
    <r>
      <rPr>
        <sz val="12"/>
        <color theme="1"/>
        <rFont val="宋体"/>
        <family val="3"/>
        <charset val="134"/>
      </rPr>
      <t>″</t>
    </r>
    <phoneticPr fontId="3" type="noConversion"/>
  </si>
  <si>
    <r>
      <t>120°52</t>
    </r>
    <r>
      <rPr>
        <sz val="12"/>
        <color theme="1"/>
        <rFont val="宋体"/>
        <family val="3"/>
        <charset val="134"/>
      </rPr>
      <t>′</t>
    </r>
    <r>
      <rPr>
        <sz val="12"/>
        <color theme="1"/>
        <rFont val="Times New Roman"/>
        <family val="1"/>
      </rPr>
      <t>00</t>
    </r>
    <r>
      <rPr>
        <sz val="12"/>
        <color theme="1"/>
        <rFont val="宋体"/>
        <family val="3"/>
        <charset val="134"/>
      </rPr>
      <t>″</t>
    </r>
    <phoneticPr fontId="3" type="noConversion"/>
  </si>
  <si>
    <t>Tang et al. (2007)</t>
    <phoneticPr fontId="3" type="noConversion"/>
  </si>
  <si>
    <t>02SD35</t>
    <phoneticPr fontId="3" type="noConversion"/>
  </si>
  <si>
    <t>03SD03</t>
    <phoneticPr fontId="3" type="noConversion"/>
  </si>
  <si>
    <r>
      <t>120°52</t>
    </r>
    <r>
      <rPr>
        <sz val="12"/>
        <color theme="1"/>
        <rFont val="宋体"/>
        <family val="3"/>
        <charset val="134"/>
      </rPr>
      <t>′</t>
    </r>
    <r>
      <rPr>
        <sz val="12"/>
        <color theme="1"/>
        <rFont val="Times New Roman"/>
        <family val="1"/>
      </rPr>
      <t>00″</t>
    </r>
    <r>
      <rPr>
        <sz val="12"/>
        <color theme="1"/>
        <rFont val="宋体"/>
        <family val="3"/>
        <charset val="134"/>
      </rPr>
      <t/>
    </r>
  </si>
  <si>
    <t>S0123-1</t>
    <phoneticPr fontId="3" type="noConversion"/>
  </si>
  <si>
    <t>Jahn et al. (2008)</t>
    <phoneticPr fontId="3" type="noConversion"/>
  </si>
  <si>
    <t>S0129-1</t>
    <phoneticPr fontId="3" type="noConversion"/>
  </si>
  <si>
    <r>
      <t>37°15</t>
    </r>
    <r>
      <rPr>
        <sz val="12"/>
        <color theme="1"/>
        <rFont val="宋体"/>
        <family val="3"/>
        <charset val="134"/>
      </rPr>
      <t>′</t>
    </r>
    <r>
      <rPr>
        <sz val="12"/>
        <color theme="1"/>
        <rFont val="Times New Roman"/>
        <family val="1"/>
      </rPr>
      <t>00</t>
    </r>
    <r>
      <rPr>
        <sz val="12"/>
        <color theme="1"/>
        <rFont val="宋体"/>
        <family val="3"/>
        <charset val="134"/>
      </rPr>
      <t>″</t>
    </r>
    <phoneticPr fontId="3" type="noConversion"/>
  </si>
  <si>
    <t>JN1322</t>
    <phoneticPr fontId="3" type="noConversion"/>
  </si>
  <si>
    <r>
      <t>37°15</t>
    </r>
    <r>
      <rPr>
        <sz val="12"/>
        <color theme="1"/>
        <rFont val="宋体"/>
        <family val="3"/>
        <charset val="134"/>
      </rPr>
      <t>′</t>
    </r>
    <r>
      <rPr>
        <sz val="12"/>
        <color theme="1"/>
        <rFont val="Times New Roman"/>
        <family val="1"/>
      </rPr>
      <t>55</t>
    </r>
    <r>
      <rPr>
        <sz val="12"/>
        <color theme="1"/>
        <rFont val="宋体"/>
        <family val="3"/>
        <charset val="134"/>
      </rPr>
      <t>″</t>
    </r>
    <phoneticPr fontId="3" type="noConversion"/>
  </si>
  <si>
    <r>
      <t>120°47</t>
    </r>
    <r>
      <rPr>
        <sz val="12"/>
        <color theme="1"/>
        <rFont val="等线"/>
        <family val="2"/>
      </rPr>
      <t>′</t>
    </r>
    <r>
      <rPr>
        <sz val="12"/>
        <color theme="1"/>
        <rFont val="Times New Roman"/>
        <family val="1"/>
      </rPr>
      <t>47</t>
    </r>
    <r>
      <rPr>
        <sz val="12"/>
        <color theme="1"/>
        <rFont val="等线"/>
        <family val="2"/>
      </rPr>
      <t>″</t>
    </r>
    <phoneticPr fontId="3" type="noConversion"/>
  </si>
  <si>
    <t>Jiang et al. (2016)</t>
  </si>
  <si>
    <t>JN1323</t>
    <phoneticPr fontId="3" type="noConversion"/>
  </si>
  <si>
    <t>TTG gneiss</t>
    <phoneticPr fontId="3" type="noConversion"/>
  </si>
  <si>
    <r>
      <t>37°15</t>
    </r>
    <r>
      <rPr>
        <sz val="12"/>
        <color theme="1"/>
        <rFont val="宋体"/>
        <family val="3"/>
        <charset val="134"/>
      </rPr>
      <t>′</t>
    </r>
    <r>
      <rPr>
        <sz val="12"/>
        <color theme="1"/>
        <rFont val="Times New Roman"/>
        <family val="1"/>
      </rPr>
      <t>55</t>
    </r>
    <r>
      <rPr>
        <sz val="12"/>
        <color theme="1"/>
        <rFont val="宋体"/>
        <family val="3"/>
        <charset val="134"/>
      </rPr>
      <t>″</t>
    </r>
    <phoneticPr fontId="3" type="noConversion"/>
  </si>
  <si>
    <t>JN1325</t>
    <phoneticPr fontId="3" type="noConversion"/>
  </si>
  <si>
    <r>
      <t>37°17</t>
    </r>
    <r>
      <rPr>
        <sz val="12"/>
        <color theme="1"/>
        <rFont val="宋体"/>
        <family val="3"/>
        <charset val="134"/>
      </rPr>
      <t>′</t>
    </r>
    <r>
      <rPr>
        <sz val="12"/>
        <color theme="1"/>
        <rFont val="Times New Roman"/>
        <family val="1"/>
      </rPr>
      <t>03</t>
    </r>
    <r>
      <rPr>
        <sz val="12"/>
        <color theme="1"/>
        <rFont val="宋体"/>
        <family val="3"/>
        <charset val="134"/>
      </rPr>
      <t>″</t>
    </r>
    <phoneticPr fontId="3" type="noConversion"/>
  </si>
  <si>
    <r>
      <t>120°57</t>
    </r>
    <r>
      <rPr>
        <sz val="12"/>
        <color theme="1"/>
        <rFont val="等线"/>
        <family val="2"/>
      </rPr>
      <t>′</t>
    </r>
    <r>
      <rPr>
        <sz val="12"/>
        <color theme="1"/>
        <rFont val="Times New Roman"/>
        <family val="1"/>
      </rPr>
      <t>14</t>
    </r>
    <r>
      <rPr>
        <sz val="12"/>
        <color theme="1"/>
        <rFont val="等线"/>
        <family val="2"/>
      </rPr>
      <t>″</t>
    </r>
    <phoneticPr fontId="3" type="noConversion"/>
  </si>
  <si>
    <t>JN1320</t>
    <phoneticPr fontId="3" type="noConversion"/>
  </si>
  <si>
    <r>
      <t>37°11</t>
    </r>
    <r>
      <rPr>
        <sz val="12"/>
        <color theme="1"/>
        <rFont val="宋体"/>
        <family val="3"/>
        <charset val="134"/>
      </rPr>
      <t>′</t>
    </r>
    <r>
      <rPr>
        <sz val="12"/>
        <color theme="1"/>
        <rFont val="Times New Roman"/>
        <family val="1"/>
      </rPr>
      <t>45</t>
    </r>
    <r>
      <rPr>
        <sz val="12"/>
        <color theme="1"/>
        <rFont val="宋体"/>
        <family val="3"/>
        <charset val="134"/>
      </rPr>
      <t>″</t>
    </r>
    <phoneticPr fontId="3" type="noConversion"/>
  </si>
  <si>
    <r>
      <t>120°52</t>
    </r>
    <r>
      <rPr>
        <sz val="12"/>
        <color theme="1"/>
        <rFont val="等线"/>
        <family val="2"/>
      </rPr>
      <t>′</t>
    </r>
    <r>
      <rPr>
        <sz val="12"/>
        <color theme="1"/>
        <rFont val="Times New Roman"/>
        <family val="1"/>
      </rPr>
      <t>28</t>
    </r>
    <r>
      <rPr>
        <sz val="12"/>
        <color theme="1"/>
        <rFont val="等线"/>
        <family val="2"/>
      </rPr>
      <t>″</t>
    </r>
    <phoneticPr fontId="3" type="noConversion"/>
  </si>
  <si>
    <t>Jiang et al. (2016)</t>
    <phoneticPr fontId="3" type="noConversion"/>
  </si>
  <si>
    <t>08QX03</t>
    <phoneticPr fontId="3" type="noConversion"/>
  </si>
  <si>
    <r>
      <t>37°19</t>
    </r>
    <r>
      <rPr>
        <sz val="12"/>
        <color theme="1"/>
        <rFont val="宋体"/>
        <family val="3"/>
        <charset val="134"/>
      </rPr>
      <t>′</t>
    </r>
    <r>
      <rPr>
        <sz val="12"/>
        <color theme="1"/>
        <rFont val="Times New Roman"/>
        <family val="1"/>
      </rPr>
      <t>51</t>
    </r>
    <r>
      <rPr>
        <sz val="12"/>
        <color theme="1"/>
        <rFont val="宋体"/>
        <family val="3"/>
        <charset val="134"/>
      </rPr>
      <t>″</t>
    </r>
    <phoneticPr fontId="3" type="noConversion"/>
  </si>
  <si>
    <r>
      <t>120°53</t>
    </r>
    <r>
      <rPr>
        <sz val="12"/>
        <color theme="1"/>
        <rFont val="等线"/>
        <family val="2"/>
      </rPr>
      <t>′</t>
    </r>
    <r>
      <rPr>
        <sz val="12"/>
        <color theme="1"/>
        <rFont val="Times New Roman"/>
        <family val="1"/>
      </rPr>
      <t>41</t>
    </r>
    <r>
      <rPr>
        <sz val="12"/>
        <color theme="1"/>
        <rFont val="等线"/>
        <family val="2"/>
      </rPr>
      <t>″</t>
    </r>
    <phoneticPr fontId="3" type="noConversion"/>
  </si>
  <si>
    <t>QX44-1</t>
    <phoneticPr fontId="3" type="noConversion"/>
  </si>
  <si>
    <t>Tonalitic gneiss</t>
    <phoneticPr fontId="3" type="noConversion"/>
  </si>
  <si>
    <t>Liu et al. (2013)</t>
    <phoneticPr fontId="3" type="noConversion"/>
  </si>
  <si>
    <t>QX13-3</t>
    <phoneticPr fontId="3" type="noConversion"/>
  </si>
  <si>
    <t>Tonalitic gneiss</t>
    <phoneticPr fontId="3" type="noConversion"/>
  </si>
  <si>
    <r>
      <t>37°15</t>
    </r>
    <r>
      <rPr>
        <sz val="12"/>
        <color theme="1"/>
        <rFont val="宋体"/>
        <family val="3"/>
        <charset val="134"/>
      </rPr>
      <t>′</t>
    </r>
    <r>
      <rPr>
        <sz val="12"/>
        <color theme="1"/>
        <rFont val="Times New Roman"/>
        <family val="1"/>
      </rPr>
      <t>00</t>
    </r>
    <r>
      <rPr>
        <sz val="12"/>
        <color theme="1"/>
        <rFont val="宋体"/>
        <family val="3"/>
        <charset val="134"/>
      </rPr>
      <t>″</t>
    </r>
    <phoneticPr fontId="3" type="noConversion"/>
  </si>
  <si>
    <r>
      <t>120°52</t>
    </r>
    <r>
      <rPr>
        <sz val="12"/>
        <color theme="1"/>
        <rFont val="宋体"/>
        <family val="3"/>
        <charset val="134"/>
      </rPr>
      <t>′</t>
    </r>
    <r>
      <rPr>
        <sz val="12"/>
        <color theme="1"/>
        <rFont val="Times New Roman"/>
        <family val="1"/>
      </rPr>
      <t>00</t>
    </r>
    <r>
      <rPr>
        <sz val="12"/>
        <color theme="1"/>
        <rFont val="宋体"/>
        <family val="3"/>
        <charset val="134"/>
      </rPr>
      <t>″</t>
    </r>
    <phoneticPr fontId="3" type="noConversion"/>
  </si>
  <si>
    <t>QX66-1</t>
    <phoneticPr fontId="3" type="noConversion"/>
  </si>
  <si>
    <t>10SD16-1</t>
    <phoneticPr fontId="3" type="noConversion"/>
  </si>
  <si>
    <t>Trondhjemitic gneiss</t>
    <phoneticPr fontId="3" type="noConversion"/>
  </si>
  <si>
    <r>
      <t>37°13</t>
    </r>
    <r>
      <rPr>
        <sz val="12"/>
        <color theme="1"/>
        <rFont val="宋体"/>
        <family val="3"/>
        <charset val="134"/>
      </rPr>
      <t>′</t>
    </r>
    <r>
      <rPr>
        <sz val="12"/>
        <color theme="1"/>
        <rFont val="Times New Roman"/>
        <family val="1"/>
      </rPr>
      <t>05</t>
    </r>
    <r>
      <rPr>
        <sz val="12"/>
        <color theme="1"/>
        <rFont val="宋体"/>
        <family val="3"/>
        <charset val="134"/>
      </rPr>
      <t>″</t>
    </r>
    <phoneticPr fontId="3" type="noConversion"/>
  </si>
  <si>
    <r>
      <t>120°58</t>
    </r>
    <r>
      <rPr>
        <sz val="12"/>
        <color theme="1"/>
        <rFont val="等线"/>
        <family val="2"/>
      </rPr>
      <t>′</t>
    </r>
    <r>
      <rPr>
        <sz val="12"/>
        <color theme="1"/>
        <rFont val="Times New Roman"/>
        <family val="1"/>
      </rPr>
      <t>37</t>
    </r>
    <r>
      <rPr>
        <sz val="12"/>
        <color theme="1"/>
        <rFont val="等线"/>
        <family val="2"/>
      </rPr>
      <t>″</t>
    </r>
    <phoneticPr fontId="3" type="noConversion"/>
  </si>
  <si>
    <t>Wu et al. (2014)</t>
    <phoneticPr fontId="3" type="noConversion"/>
  </si>
  <si>
    <t>10SD18-1</t>
  </si>
  <si>
    <t>Granodioritic gneiss</t>
    <phoneticPr fontId="3" type="noConversion"/>
  </si>
  <si>
    <r>
      <t>37°15</t>
    </r>
    <r>
      <rPr>
        <sz val="12"/>
        <color theme="1"/>
        <rFont val="宋体"/>
        <family val="3"/>
        <charset val="134"/>
      </rPr>
      <t>′</t>
    </r>
    <r>
      <rPr>
        <sz val="12"/>
        <color theme="1"/>
        <rFont val="Times New Roman"/>
        <family val="1"/>
      </rPr>
      <t>56</t>
    </r>
    <r>
      <rPr>
        <sz val="12"/>
        <color theme="1"/>
        <rFont val="宋体"/>
        <family val="3"/>
        <charset val="134"/>
      </rPr>
      <t>″</t>
    </r>
    <phoneticPr fontId="3" type="noConversion"/>
  </si>
  <si>
    <r>
      <t>120°58</t>
    </r>
    <r>
      <rPr>
        <sz val="12"/>
        <color theme="1"/>
        <rFont val="等线"/>
        <family val="2"/>
      </rPr>
      <t>′</t>
    </r>
    <r>
      <rPr>
        <sz val="12"/>
        <color theme="1"/>
        <rFont val="Times New Roman"/>
        <family val="1"/>
      </rPr>
      <t>31</t>
    </r>
    <r>
      <rPr>
        <sz val="12"/>
        <color theme="1"/>
        <rFont val="等线"/>
        <family val="2"/>
      </rPr>
      <t>″</t>
    </r>
    <phoneticPr fontId="3" type="noConversion"/>
  </si>
  <si>
    <t>Wu et al. (2014)</t>
  </si>
  <si>
    <t>10SD21-1</t>
  </si>
  <si>
    <r>
      <t>37°15</t>
    </r>
    <r>
      <rPr>
        <sz val="12"/>
        <color theme="1"/>
        <rFont val="宋体"/>
        <family val="3"/>
        <charset val="134"/>
      </rPr>
      <t>′</t>
    </r>
    <r>
      <rPr>
        <sz val="12"/>
        <color theme="1"/>
        <rFont val="Times New Roman"/>
        <family val="1"/>
      </rPr>
      <t>39</t>
    </r>
    <r>
      <rPr>
        <sz val="12"/>
        <color theme="1"/>
        <rFont val="宋体"/>
        <family val="3"/>
        <charset val="134"/>
      </rPr>
      <t>″</t>
    </r>
    <phoneticPr fontId="3" type="noConversion"/>
  </si>
  <si>
    <r>
      <t>120°54</t>
    </r>
    <r>
      <rPr>
        <sz val="12"/>
        <color theme="1"/>
        <rFont val="等线"/>
        <family val="2"/>
      </rPr>
      <t>′</t>
    </r>
    <r>
      <rPr>
        <sz val="12"/>
        <color theme="1"/>
        <rFont val="Times New Roman"/>
        <family val="1"/>
      </rPr>
      <t>21</t>
    </r>
    <r>
      <rPr>
        <sz val="12"/>
        <color theme="1"/>
        <rFont val="等线"/>
        <family val="2"/>
      </rPr>
      <t>″</t>
    </r>
    <phoneticPr fontId="3" type="noConversion"/>
  </si>
  <si>
    <t>S1215</t>
  </si>
  <si>
    <t>Gneissic tonalite</t>
  </si>
  <si>
    <r>
      <t>37°17</t>
    </r>
    <r>
      <rPr>
        <sz val="12"/>
        <color theme="1"/>
        <rFont val="宋体"/>
        <family val="3"/>
        <charset val="134"/>
      </rPr>
      <t>′</t>
    </r>
    <r>
      <rPr>
        <sz val="12"/>
        <color theme="1"/>
        <rFont val="Times New Roman"/>
        <family val="1"/>
      </rPr>
      <t>26</t>
    </r>
    <r>
      <rPr>
        <sz val="12"/>
        <color theme="1"/>
        <rFont val="宋体"/>
        <family val="3"/>
        <charset val="134"/>
      </rPr>
      <t>″</t>
    </r>
    <phoneticPr fontId="3" type="noConversion"/>
  </si>
  <si>
    <r>
      <t>120°23</t>
    </r>
    <r>
      <rPr>
        <sz val="12"/>
        <color theme="1"/>
        <rFont val="等线"/>
        <family val="2"/>
      </rPr>
      <t>′</t>
    </r>
    <r>
      <rPr>
        <sz val="12"/>
        <color theme="1"/>
        <rFont val="Times New Roman"/>
        <family val="1"/>
      </rPr>
      <t>19</t>
    </r>
    <r>
      <rPr>
        <sz val="12"/>
        <color theme="1"/>
        <rFont val="等线"/>
        <family val="2"/>
      </rPr>
      <t>″</t>
    </r>
    <phoneticPr fontId="3" type="noConversion"/>
  </si>
  <si>
    <t>Xie et al. (2014)</t>
    <phoneticPr fontId="3" type="noConversion"/>
  </si>
  <si>
    <t>10SD14-1</t>
    <phoneticPr fontId="3" type="noConversion"/>
  </si>
  <si>
    <t>Granodioritic gneiss</t>
    <phoneticPr fontId="3" type="noConversion"/>
  </si>
  <si>
    <r>
      <t>37°10</t>
    </r>
    <r>
      <rPr>
        <sz val="12"/>
        <color theme="1"/>
        <rFont val="宋体"/>
        <family val="3"/>
        <charset val="134"/>
      </rPr>
      <t>′</t>
    </r>
    <r>
      <rPr>
        <sz val="12"/>
        <color theme="1"/>
        <rFont val="Times New Roman"/>
        <family val="1"/>
      </rPr>
      <t>26</t>
    </r>
    <r>
      <rPr>
        <sz val="12"/>
        <color theme="1"/>
        <rFont val="宋体"/>
        <family val="3"/>
        <charset val="134"/>
      </rPr>
      <t>″</t>
    </r>
    <phoneticPr fontId="3" type="noConversion"/>
  </si>
  <si>
    <r>
      <t>120°58</t>
    </r>
    <r>
      <rPr>
        <sz val="12"/>
        <color theme="1"/>
        <rFont val="等线"/>
        <family val="2"/>
      </rPr>
      <t>′</t>
    </r>
    <r>
      <rPr>
        <sz val="12"/>
        <color theme="1"/>
        <rFont val="Times New Roman"/>
        <family val="1"/>
      </rPr>
      <t>13</t>
    </r>
    <r>
      <rPr>
        <sz val="12"/>
        <color theme="1"/>
        <rFont val="等线"/>
        <family val="2"/>
      </rPr>
      <t>″</t>
    </r>
    <phoneticPr fontId="3" type="noConversion"/>
  </si>
  <si>
    <t>Wu et al. (2014)</t>
    <phoneticPr fontId="3" type="noConversion"/>
  </si>
  <si>
    <t>S1101</t>
  </si>
  <si>
    <t>Gneissic high-Si trondhjemite</t>
  </si>
  <si>
    <r>
      <t>37°17</t>
    </r>
    <r>
      <rPr>
        <sz val="12"/>
        <color theme="1"/>
        <rFont val="宋体"/>
        <family val="3"/>
        <charset val="134"/>
      </rPr>
      <t>′</t>
    </r>
    <r>
      <rPr>
        <sz val="12"/>
        <color theme="1"/>
        <rFont val="Times New Roman"/>
        <family val="1"/>
      </rPr>
      <t>37</t>
    </r>
    <r>
      <rPr>
        <sz val="12"/>
        <color theme="1"/>
        <rFont val="宋体"/>
        <family val="3"/>
        <charset val="134"/>
      </rPr>
      <t>″</t>
    </r>
    <phoneticPr fontId="3" type="noConversion"/>
  </si>
  <si>
    <r>
      <t>120°23</t>
    </r>
    <r>
      <rPr>
        <sz val="12"/>
        <color theme="1"/>
        <rFont val="等线"/>
        <family val="2"/>
      </rPr>
      <t>′</t>
    </r>
    <r>
      <rPr>
        <sz val="12"/>
        <color theme="1"/>
        <rFont val="Times New Roman"/>
        <family val="1"/>
      </rPr>
      <t>47</t>
    </r>
    <r>
      <rPr>
        <sz val="12"/>
        <color theme="1"/>
        <rFont val="等线"/>
        <family val="2"/>
      </rPr>
      <t>″</t>
    </r>
    <phoneticPr fontId="3" type="noConversion"/>
  </si>
  <si>
    <t>Xie et al. (2014)</t>
  </si>
  <si>
    <t>S1210</t>
  </si>
  <si>
    <r>
      <t>37°15</t>
    </r>
    <r>
      <rPr>
        <sz val="12"/>
        <color theme="1"/>
        <rFont val="宋体"/>
        <family val="3"/>
        <charset val="134"/>
      </rPr>
      <t>′</t>
    </r>
    <r>
      <rPr>
        <sz val="12"/>
        <color theme="1"/>
        <rFont val="Times New Roman"/>
        <family val="1"/>
      </rPr>
      <t>41</t>
    </r>
    <r>
      <rPr>
        <sz val="12"/>
        <color theme="1"/>
        <rFont val="宋体"/>
        <family val="3"/>
        <charset val="134"/>
      </rPr>
      <t>″</t>
    </r>
    <phoneticPr fontId="3" type="noConversion"/>
  </si>
  <si>
    <r>
      <t>120°56</t>
    </r>
    <r>
      <rPr>
        <sz val="12"/>
        <color theme="1"/>
        <rFont val="等线"/>
        <family val="2"/>
      </rPr>
      <t>′</t>
    </r>
    <r>
      <rPr>
        <sz val="12"/>
        <color theme="1"/>
        <rFont val="Times New Roman"/>
        <family val="1"/>
      </rPr>
      <t>36</t>
    </r>
    <r>
      <rPr>
        <sz val="12"/>
        <color theme="1"/>
        <rFont val="等线"/>
        <family val="2"/>
      </rPr>
      <t>″</t>
    </r>
    <phoneticPr fontId="3" type="noConversion"/>
  </si>
  <si>
    <t>S1212</t>
  </si>
  <si>
    <r>
      <t>37°15</t>
    </r>
    <r>
      <rPr>
        <sz val="12"/>
        <color theme="1"/>
        <rFont val="宋体"/>
        <family val="3"/>
        <charset val="134"/>
      </rPr>
      <t>′</t>
    </r>
    <r>
      <rPr>
        <sz val="12"/>
        <color theme="1"/>
        <rFont val="Times New Roman"/>
        <family val="1"/>
      </rPr>
      <t>12</t>
    </r>
    <r>
      <rPr>
        <sz val="12"/>
        <color theme="1"/>
        <rFont val="宋体"/>
        <family val="3"/>
        <charset val="134"/>
      </rPr>
      <t>″</t>
    </r>
    <phoneticPr fontId="3" type="noConversion"/>
  </si>
  <si>
    <r>
      <t>120°55</t>
    </r>
    <r>
      <rPr>
        <sz val="12"/>
        <color theme="1"/>
        <rFont val="等线"/>
        <family val="2"/>
      </rPr>
      <t>′</t>
    </r>
    <r>
      <rPr>
        <sz val="12"/>
        <color theme="1"/>
        <rFont val="Times New Roman"/>
        <family val="1"/>
      </rPr>
      <t>16</t>
    </r>
    <r>
      <rPr>
        <sz val="12"/>
        <color theme="1"/>
        <rFont val="等线"/>
        <family val="2"/>
      </rPr>
      <t>″</t>
    </r>
    <phoneticPr fontId="3" type="noConversion"/>
  </si>
  <si>
    <t>S1211</t>
  </si>
  <si>
    <t>JN1318</t>
    <phoneticPr fontId="3" type="noConversion"/>
  </si>
  <si>
    <r>
      <t>37°15</t>
    </r>
    <r>
      <rPr>
        <sz val="12"/>
        <color theme="1"/>
        <rFont val="宋体"/>
        <family val="3"/>
        <charset val="134"/>
      </rPr>
      <t>′</t>
    </r>
    <r>
      <rPr>
        <sz val="12"/>
        <color theme="1"/>
        <rFont val="Times New Roman"/>
        <family val="1"/>
      </rPr>
      <t>44</t>
    </r>
    <r>
      <rPr>
        <sz val="12"/>
        <color theme="1"/>
        <rFont val="宋体"/>
        <family val="3"/>
        <charset val="134"/>
      </rPr>
      <t>″</t>
    </r>
    <phoneticPr fontId="3" type="noConversion"/>
  </si>
  <si>
    <r>
      <t>120°52</t>
    </r>
    <r>
      <rPr>
        <sz val="12"/>
        <color theme="1"/>
        <rFont val="等线"/>
        <family val="2"/>
      </rPr>
      <t>′</t>
    </r>
    <r>
      <rPr>
        <sz val="12"/>
        <color theme="1"/>
        <rFont val="Times New Roman"/>
        <family val="1"/>
      </rPr>
      <t>41</t>
    </r>
    <r>
      <rPr>
        <sz val="12"/>
        <color theme="1"/>
        <rFont val="等线"/>
        <family val="2"/>
      </rPr>
      <t>″</t>
    </r>
    <phoneticPr fontId="3" type="noConversion"/>
  </si>
  <si>
    <t>S0130-2</t>
    <phoneticPr fontId="3" type="noConversion"/>
  </si>
  <si>
    <t>TTG gneiss</t>
    <phoneticPr fontId="3" type="noConversion"/>
  </si>
  <si>
    <r>
      <t>120°52</t>
    </r>
    <r>
      <rPr>
        <sz val="12"/>
        <color theme="1"/>
        <rFont val="宋体"/>
        <family val="3"/>
        <charset val="134"/>
      </rPr>
      <t>′</t>
    </r>
    <r>
      <rPr>
        <sz val="12"/>
        <color theme="1"/>
        <rFont val="Times New Roman"/>
        <family val="1"/>
      </rPr>
      <t>00</t>
    </r>
    <r>
      <rPr>
        <sz val="12"/>
        <color theme="1"/>
        <rFont val="宋体"/>
        <family val="3"/>
        <charset val="134"/>
      </rPr>
      <t>″</t>
    </r>
    <phoneticPr fontId="3" type="noConversion"/>
  </si>
  <si>
    <t>Jahn et al. (2008)</t>
    <phoneticPr fontId="3" type="noConversion"/>
  </si>
  <si>
    <t>S1102</t>
  </si>
  <si>
    <r>
      <t>37°17</t>
    </r>
    <r>
      <rPr>
        <sz val="12"/>
        <color theme="1"/>
        <rFont val="宋体"/>
        <family val="3"/>
        <charset val="134"/>
      </rPr>
      <t>′</t>
    </r>
    <r>
      <rPr>
        <sz val="12"/>
        <color theme="1"/>
        <rFont val="Times New Roman"/>
        <family val="1"/>
      </rPr>
      <t>26</t>
    </r>
    <r>
      <rPr>
        <sz val="12"/>
        <color theme="1"/>
        <rFont val="宋体"/>
        <family val="3"/>
        <charset val="134"/>
      </rPr>
      <t>″</t>
    </r>
    <phoneticPr fontId="3" type="noConversion"/>
  </si>
  <si>
    <t>Xie et al. (2014)</t>
    <phoneticPr fontId="3" type="noConversion"/>
  </si>
  <si>
    <t>QX49-1</t>
    <phoneticPr fontId="3" type="noConversion"/>
  </si>
  <si>
    <t>Liu et al. (2013)</t>
    <phoneticPr fontId="3" type="noConversion"/>
  </si>
  <si>
    <t>S1208</t>
  </si>
  <si>
    <r>
      <t>120°56</t>
    </r>
    <r>
      <rPr>
        <sz val="12"/>
        <color theme="1"/>
        <rFont val="等线"/>
        <family val="2"/>
      </rPr>
      <t>′</t>
    </r>
    <r>
      <rPr>
        <sz val="12"/>
        <color theme="1"/>
        <rFont val="Times New Roman"/>
        <family val="1"/>
      </rPr>
      <t>36</t>
    </r>
    <r>
      <rPr>
        <sz val="12"/>
        <color theme="1"/>
        <rFont val="等线"/>
        <family val="2"/>
      </rPr>
      <t>″</t>
    </r>
    <phoneticPr fontId="3" type="noConversion"/>
  </si>
  <si>
    <t>S0901</t>
  </si>
  <si>
    <r>
      <t>37°17</t>
    </r>
    <r>
      <rPr>
        <sz val="12"/>
        <color theme="1"/>
        <rFont val="宋体"/>
        <family val="3"/>
        <charset val="134"/>
      </rPr>
      <t>′</t>
    </r>
    <r>
      <rPr>
        <sz val="12"/>
        <color theme="1"/>
        <rFont val="Times New Roman"/>
        <family val="1"/>
      </rPr>
      <t>37</t>
    </r>
    <r>
      <rPr>
        <sz val="12"/>
        <color theme="1"/>
        <rFont val="宋体"/>
        <family val="3"/>
        <charset val="134"/>
      </rPr>
      <t>″</t>
    </r>
    <phoneticPr fontId="3" type="noConversion"/>
  </si>
  <si>
    <r>
      <t>120°23</t>
    </r>
    <r>
      <rPr>
        <sz val="12"/>
        <color theme="1"/>
        <rFont val="等线"/>
        <family val="2"/>
      </rPr>
      <t>′</t>
    </r>
    <r>
      <rPr>
        <sz val="12"/>
        <color theme="1"/>
        <rFont val="Times New Roman"/>
        <family val="1"/>
      </rPr>
      <t>49</t>
    </r>
    <r>
      <rPr>
        <sz val="12"/>
        <color theme="1"/>
        <rFont val="等线"/>
        <family val="2"/>
      </rPr>
      <t>″</t>
    </r>
    <phoneticPr fontId="3" type="noConversion"/>
  </si>
  <si>
    <t>QX1267</t>
  </si>
  <si>
    <r>
      <t>37°19</t>
    </r>
    <r>
      <rPr>
        <sz val="12"/>
        <color theme="1"/>
        <rFont val="宋体"/>
        <family val="3"/>
        <charset val="134"/>
      </rPr>
      <t>′</t>
    </r>
    <r>
      <rPr>
        <sz val="12"/>
        <color theme="1"/>
        <rFont val="Times New Roman"/>
        <family val="1"/>
      </rPr>
      <t>10</t>
    </r>
    <r>
      <rPr>
        <sz val="12"/>
        <color theme="1"/>
        <rFont val="宋体"/>
        <family val="3"/>
        <charset val="134"/>
      </rPr>
      <t>″</t>
    </r>
    <phoneticPr fontId="3" type="noConversion"/>
  </si>
  <si>
    <r>
      <t>120°39</t>
    </r>
    <r>
      <rPr>
        <sz val="12"/>
        <color theme="1"/>
        <rFont val="等线"/>
        <family val="2"/>
      </rPr>
      <t>′</t>
    </r>
    <r>
      <rPr>
        <sz val="12"/>
        <color theme="1"/>
        <rFont val="Times New Roman"/>
        <family val="1"/>
      </rPr>
      <t>07</t>
    </r>
    <r>
      <rPr>
        <sz val="12"/>
        <color theme="1"/>
        <rFont val="等线"/>
        <family val="2"/>
      </rPr>
      <t>″</t>
    </r>
    <phoneticPr fontId="3" type="noConversion"/>
  </si>
  <si>
    <t>DF07-8</t>
    <phoneticPr fontId="3" type="noConversion"/>
  </si>
  <si>
    <r>
      <t>34°28</t>
    </r>
    <r>
      <rPr>
        <sz val="12"/>
        <color theme="1"/>
        <rFont val="宋体"/>
        <family val="3"/>
        <charset val="134"/>
      </rPr>
      <t>′</t>
    </r>
    <r>
      <rPr>
        <sz val="12"/>
        <color theme="1"/>
        <rFont val="Times New Roman"/>
        <family val="1"/>
      </rPr>
      <t>00</t>
    </r>
    <r>
      <rPr>
        <sz val="12"/>
        <color theme="1"/>
        <rFont val="宋体"/>
        <family val="3"/>
        <charset val="134"/>
      </rPr>
      <t>″</t>
    </r>
    <phoneticPr fontId="8" type="noConversion"/>
  </si>
  <si>
    <r>
      <t>112°48</t>
    </r>
    <r>
      <rPr>
        <sz val="12"/>
        <color theme="1"/>
        <rFont val="宋体"/>
        <family val="3"/>
        <charset val="134"/>
      </rPr>
      <t>′</t>
    </r>
    <r>
      <rPr>
        <sz val="12"/>
        <color theme="1"/>
        <rFont val="Times New Roman"/>
        <family val="1"/>
      </rPr>
      <t>00</t>
    </r>
    <r>
      <rPr>
        <sz val="12"/>
        <color theme="1"/>
        <rFont val="宋体"/>
        <family val="3"/>
        <charset val="134"/>
      </rPr>
      <t>″</t>
    </r>
    <phoneticPr fontId="8" type="noConversion"/>
  </si>
  <si>
    <t>Diwu et al. (2011)</t>
    <phoneticPr fontId="3" type="noConversion"/>
  </si>
  <si>
    <t>DF07-10</t>
    <phoneticPr fontId="3" type="noConversion"/>
  </si>
  <si>
    <r>
      <t>34°28</t>
    </r>
    <r>
      <rPr>
        <sz val="12"/>
        <color theme="1"/>
        <rFont val="宋体"/>
        <family val="3"/>
        <charset val="134"/>
      </rPr>
      <t>′</t>
    </r>
    <r>
      <rPr>
        <sz val="12"/>
        <color theme="1"/>
        <rFont val="Times New Roman"/>
        <family val="1"/>
      </rPr>
      <t>00</t>
    </r>
    <r>
      <rPr>
        <sz val="12"/>
        <color theme="1"/>
        <rFont val="宋体"/>
        <family val="3"/>
        <charset val="134"/>
      </rPr>
      <t>″</t>
    </r>
    <phoneticPr fontId="8" type="noConversion"/>
  </si>
  <si>
    <r>
      <t>112°48</t>
    </r>
    <r>
      <rPr>
        <sz val="12"/>
        <color theme="1"/>
        <rFont val="宋体"/>
        <family val="3"/>
        <charset val="134"/>
      </rPr>
      <t>′</t>
    </r>
    <r>
      <rPr>
        <sz val="12"/>
        <color theme="1"/>
        <rFont val="Times New Roman"/>
        <family val="1"/>
      </rPr>
      <t>00</t>
    </r>
    <r>
      <rPr>
        <sz val="12"/>
        <color theme="1"/>
        <rFont val="宋体"/>
        <family val="3"/>
        <charset val="134"/>
      </rPr>
      <t>″</t>
    </r>
    <phoneticPr fontId="8" type="noConversion"/>
  </si>
  <si>
    <t>DF07-15</t>
    <phoneticPr fontId="3" type="noConversion"/>
  </si>
  <si>
    <t>Tonalitic gneiss</t>
    <phoneticPr fontId="3" type="noConversion"/>
  </si>
  <si>
    <t>Diwu et al. (2011)</t>
  </si>
  <si>
    <t>DF07-24</t>
    <phoneticPr fontId="3" type="noConversion"/>
  </si>
  <si>
    <r>
      <t>34°28</t>
    </r>
    <r>
      <rPr>
        <sz val="12"/>
        <color theme="1"/>
        <rFont val="宋体"/>
        <family val="3"/>
        <charset val="134"/>
      </rPr>
      <t>′</t>
    </r>
    <r>
      <rPr>
        <sz val="12"/>
        <color theme="1"/>
        <rFont val="Times New Roman"/>
        <family val="1"/>
      </rPr>
      <t>00</t>
    </r>
    <r>
      <rPr>
        <sz val="12"/>
        <color theme="1"/>
        <rFont val="宋体"/>
        <family val="3"/>
        <charset val="134"/>
      </rPr>
      <t>″</t>
    </r>
    <phoneticPr fontId="3" type="noConversion"/>
  </si>
  <si>
    <r>
      <t>112°48</t>
    </r>
    <r>
      <rPr>
        <sz val="12"/>
        <color theme="1"/>
        <rFont val="宋体"/>
        <family val="3"/>
        <charset val="134"/>
      </rPr>
      <t>′</t>
    </r>
    <r>
      <rPr>
        <sz val="12"/>
        <color theme="1"/>
        <rFont val="Times New Roman"/>
        <family val="1"/>
      </rPr>
      <t>00″</t>
    </r>
    <r>
      <rPr>
        <sz val="12"/>
        <color theme="1"/>
        <rFont val="宋体"/>
        <family val="3"/>
        <charset val="134"/>
      </rPr>
      <t/>
    </r>
  </si>
  <si>
    <t>TH05-21</t>
    <phoneticPr fontId="3" type="noConversion"/>
  </si>
  <si>
    <r>
      <t>33°54</t>
    </r>
    <r>
      <rPr>
        <sz val="12"/>
        <color theme="1"/>
        <rFont val="宋体"/>
        <family val="3"/>
        <charset val="134"/>
      </rPr>
      <t>′</t>
    </r>
    <r>
      <rPr>
        <sz val="12"/>
        <color theme="1"/>
        <rFont val="Times New Roman"/>
        <family val="1"/>
      </rPr>
      <t>00</t>
    </r>
    <r>
      <rPr>
        <sz val="12"/>
        <color theme="1"/>
        <rFont val="宋体"/>
        <family val="3"/>
        <charset val="134"/>
      </rPr>
      <t>″</t>
    </r>
    <phoneticPr fontId="8" type="noConversion"/>
  </si>
  <si>
    <r>
      <t>112°42</t>
    </r>
    <r>
      <rPr>
        <sz val="12"/>
        <color theme="1"/>
        <rFont val="宋体"/>
        <family val="3"/>
        <charset val="134"/>
      </rPr>
      <t>′</t>
    </r>
    <r>
      <rPr>
        <sz val="12"/>
        <color theme="1"/>
        <rFont val="Times New Roman"/>
        <family val="1"/>
      </rPr>
      <t>00</t>
    </r>
    <r>
      <rPr>
        <sz val="12"/>
        <color theme="1"/>
        <rFont val="宋体"/>
        <family val="3"/>
        <charset val="134"/>
      </rPr>
      <t>″</t>
    </r>
    <phoneticPr fontId="8" type="noConversion"/>
  </si>
  <si>
    <t>Huang et al. (2010)</t>
    <phoneticPr fontId="3" type="noConversion"/>
  </si>
  <si>
    <t>18LS02-1</t>
    <phoneticPr fontId="3" type="noConversion"/>
  </si>
  <si>
    <t>Tonalitic gneiss</t>
    <phoneticPr fontId="3" type="noConversion"/>
  </si>
  <si>
    <r>
      <t>33°54</t>
    </r>
    <r>
      <rPr>
        <sz val="12"/>
        <color theme="1"/>
        <rFont val="宋体"/>
        <family val="3"/>
        <charset val="134"/>
      </rPr>
      <t>′</t>
    </r>
    <r>
      <rPr>
        <sz val="12"/>
        <color theme="1"/>
        <rFont val="Times New Roman"/>
        <family val="1"/>
      </rPr>
      <t>57</t>
    </r>
    <r>
      <rPr>
        <sz val="12"/>
        <color theme="1"/>
        <rFont val="宋体"/>
        <family val="3"/>
        <charset val="134"/>
      </rPr>
      <t>″</t>
    </r>
    <phoneticPr fontId="3" type="noConversion"/>
  </si>
  <si>
    <r>
      <t>112°41</t>
    </r>
    <r>
      <rPr>
        <sz val="12"/>
        <color theme="1"/>
        <rFont val="等线"/>
        <family val="2"/>
      </rPr>
      <t>′</t>
    </r>
    <r>
      <rPr>
        <sz val="12"/>
        <color theme="1"/>
        <rFont val="Times New Roman"/>
        <family val="1"/>
      </rPr>
      <t>12</t>
    </r>
    <r>
      <rPr>
        <sz val="12"/>
        <color theme="1"/>
        <rFont val="等线"/>
        <family val="2"/>
      </rPr>
      <t>″</t>
    </r>
    <phoneticPr fontId="3" type="noConversion"/>
  </si>
  <si>
    <t>This study</t>
    <phoneticPr fontId="3" type="noConversion"/>
  </si>
  <si>
    <t>18LS02-2</t>
    <phoneticPr fontId="3" type="noConversion"/>
  </si>
  <si>
    <r>
      <t>33°54</t>
    </r>
    <r>
      <rPr>
        <sz val="12"/>
        <color theme="1"/>
        <rFont val="宋体"/>
        <family val="3"/>
        <charset val="134"/>
      </rPr>
      <t>′</t>
    </r>
    <r>
      <rPr>
        <sz val="12"/>
        <color theme="1"/>
        <rFont val="Times New Roman"/>
        <family val="1"/>
      </rPr>
      <t>57</t>
    </r>
    <r>
      <rPr>
        <sz val="12"/>
        <color theme="1"/>
        <rFont val="宋体"/>
        <family val="3"/>
        <charset val="134"/>
      </rPr>
      <t>″</t>
    </r>
    <phoneticPr fontId="3" type="noConversion"/>
  </si>
  <si>
    <r>
      <t>112°41</t>
    </r>
    <r>
      <rPr>
        <sz val="12"/>
        <color theme="1"/>
        <rFont val="等线"/>
        <family val="2"/>
      </rPr>
      <t>′</t>
    </r>
    <r>
      <rPr>
        <sz val="12"/>
        <color theme="1"/>
        <rFont val="Times New Roman"/>
        <family val="1"/>
      </rPr>
      <t>12</t>
    </r>
    <r>
      <rPr>
        <sz val="12"/>
        <color theme="1"/>
        <rFont val="等线"/>
        <family val="2"/>
      </rPr>
      <t>″</t>
    </r>
    <phoneticPr fontId="3" type="noConversion"/>
  </si>
  <si>
    <t>This study</t>
    <phoneticPr fontId="3" type="noConversion"/>
  </si>
  <si>
    <t>Zhongtiao</t>
    <phoneticPr fontId="3" type="noConversion"/>
  </si>
  <si>
    <t>12LJA2-1</t>
    <phoneticPr fontId="3" type="noConversion"/>
  </si>
  <si>
    <r>
      <t>35°14</t>
    </r>
    <r>
      <rPr>
        <sz val="12"/>
        <color theme="1"/>
        <rFont val="宋体"/>
        <family val="3"/>
        <charset val="134"/>
      </rPr>
      <t>′</t>
    </r>
    <r>
      <rPr>
        <sz val="12"/>
        <color theme="1"/>
        <rFont val="Times New Roman"/>
        <family val="1"/>
      </rPr>
      <t>08</t>
    </r>
    <r>
      <rPr>
        <sz val="12"/>
        <color theme="1"/>
        <rFont val="宋体"/>
        <family val="3"/>
        <charset val="134"/>
      </rPr>
      <t>″</t>
    </r>
    <phoneticPr fontId="3" type="noConversion"/>
  </si>
  <si>
    <r>
      <t>112°02</t>
    </r>
    <r>
      <rPr>
        <sz val="12"/>
        <color theme="1"/>
        <rFont val="等线"/>
        <family val="2"/>
      </rPr>
      <t>′</t>
    </r>
    <r>
      <rPr>
        <sz val="12"/>
        <color theme="1"/>
        <rFont val="Times New Roman"/>
        <family val="1"/>
      </rPr>
      <t>10</t>
    </r>
    <r>
      <rPr>
        <sz val="12"/>
        <color theme="1"/>
        <rFont val="等线"/>
        <family val="2"/>
      </rPr>
      <t>″</t>
    </r>
    <phoneticPr fontId="3" type="noConversion"/>
  </si>
  <si>
    <t>Zhao et al. (2017)</t>
    <phoneticPr fontId="3" type="noConversion"/>
  </si>
  <si>
    <t>12WW-71</t>
    <phoneticPr fontId="3" type="noConversion"/>
  </si>
  <si>
    <r>
      <t>35°12</t>
    </r>
    <r>
      <rPr>
        <sz val="12"/>
        <color theme="1"/>
        <rFont val="宋体"/>
        <family val="3"/>
        <charset val="134"/>
      </rPr>
      <t>′</t>
    </r>
    <r>
      <rPr>
        <sz val="12"/>
        <color theme="1"/>
        <rFont val="Times New Roman"/>
        <family val="1"/>
      </rPr>
      <t>00</t>
    </r>
    <r>
      <rPr>
        <sz val="12"/>
        <color theme="1"/>
        <rFont val="宋体"/>
        <family val="3"/>
        <charset val="134"/>
      </rPr>
      <t>″</t>
    </r>
    <phoneticPr fontId="8" type="noConversion"/>
  </si>
  <si>
    <r>
      <t>112°24</t>
    </r>
    <r>
      <rPr>
        <sz val="12"/>
        <color theme="1"/>
        <rFont val="宋体"/>
        <family val="3"/>
        <charset val="134"/>
      </rPr>
      <t>′</t>
    </r>
    <r>
      <rPr>
        <sz val="12"/>
        <color theme="1"/>
        <rFont val="Times New Roman"/>
        <family val="1"/>
      </rPr>
      <t>00</t>
    </r>
    <r>
      <rPr>
        <sz val="12"/>
        <color theme="1"/>
        <rFont val="宋体"/>
        <family val="3"/>
        <charset val="134"/>
      </rPr>
      <t>″</t>
    </r>
    <phoneticPr fontId="8" type="noConversion"/>
  </si>
  <si>
    <t>Zhou et al. (2018)</t>
    <phoneticPr fontId="3" type="noConversion"/>
  </si>
  <si>
    <t>12WW-77</t>
    <phoneticPr fontId="3" type="noConversion"/>
  </si>
  <si>
    <r>
      <t>35°12</t>
    </r>
    <r>
      <rPr>
        <sz val="12"/>
        <color theme="1"/>
        <rFont val="宋体"/>
        <family val="3"/>
        <charset val="134"/>
      </rPr>
      <t>′</t>
    </r>
    <r>
      <rPr>
        <sz val="12"/>
        <color theme="1"/>
        <rFont val="Times New Roman"/>
        <family val="1"/>
      </rPr>
      <t>00</t>
    </r>
    <r>
      <rPr>
        <sz val="12"/>
        <color theme="1"/>
        <rFont val="宋体"/>
        <family val="3"/>
        <charset val="134"/>
      </rPr>
      <t>″</t>
    </r>
    <phoneticPr fontId="8" type="noConversion"/>
  </si>
  <si>
    <t>Zhou et al. (2018)</t>
    <phoneticPr fontId="3" type="noConversion"/>
  </si>
  <si>
    <t>13WW-69</t>
    <phoneticPr fontId="3" type="noConversion"/>
  </si>
  <si>
    <r>
      <t>35°12</t>
    </r>
    <r>
      <rPr>
        <sz val="12"/>
        <color theme="1"/>
        <rFont val="宋体"/>
        <family val="3"/>
        <charset val="134"/>
      </rPr>
      <t>′</t>
    </r>
    <r>
      <rPr>
        <sz val="12"/>
        <color theme="1"/>
        <rFont val="Times New Roman"/>
        <family val="1"/>
      </rPr>
      <t>00″</t>
    </r>
    <r>
      <rPr>
        <sz val="12"/>
        <color theme="1"/>
        <rFont val="宋体"/>
        <family val="3"/>
        <charset val="134"/>
      </rPr>
      <t/>
    </r>
  </si>
  <si>
    <r>
      <t>112°24</t>
    </r>
    <r>
      <rPr>
        <sz val="12"/>
        <color theme="1"/>
        <rFont val="宋体"/>
        <family val="3"/>
        <charset val="134"/>
      </rPr>
      <t>′</t>
    </r>
    <r>
      <rPr>
        <sz val="12"/>
        <color theme="1"/>
        <rFont val="Times New Roman"/>
        <family val="1"/>
      </rPr>
      <t>00″</t>
    </r>
    <r>
      <rPr>
        <sz val="12"/>
        <color theme="1"/>
        <rFont val="宋体"/>
        <family val="3"/>
        <charset val="134"/>
      </rPr>
      <t/>
    </r>
  </si>
  <si>
    <t>Zhou et al. (2018)</t>
  </si>
  <si>
    <t>12WW-71</t>
    <phoneticPr fontId="3" type="noConversion"/>
  </si>
  <si>
    <t>ZT4020-1</t>
    <phoneticPr fontId="3" type="noConversion"/>
  </si>
  <si>
    <t>Trondhjemitic gneiss</t>
    <phoneticPr fontId="3" type="noConversion"/>
  </si>
  <si>
    <r>
      <t>35°04</t>
    </r>
    <r>
      <rPr>
        <sz val="12"/>
        <color theme="1"/>
        <rFont val="宋体"/>
        <family val="3"/>
        <charset val="134"/>
      </rPr>
      <t>′</t>
    </r>
    <r>
      <rPr>
        <sz val="12"/>
        <color theme="1"/>
        <rFont val="Times New Roman"/>
        <family val="1"/>
      </rPr>
      <t>40</t>
    </r>
    <r>
      <rPr>
        <sz val="12"/>
        <color theme="1"/>
        <rFont val="宋体"/>
        <family val="3"/>
        <charset val="134"/>
      </rPr>
      <t>″</t>
    </r>
    <phoneticPr fontId="3" type="noConversion"/>
  </si>
  <si>
    <r>
      <t>111°18</t>
    </r>
    <r>
      <rPr>
        <sz val="12"/>
        <color theme="1"/>
        <rFont val="等线"/>
        <family val="2"/>
      </rPr>
      <t>′</t>
    </r>
    <r>
      <rPr>
        <sz val="12"/>
        <color theme="1"/>
        <rFont val="Times New Roman"/>
        <family val="1"/>
      </rPr>
      <t>53</t>
    </r>
    <r>
      <rPr>
        <sz val="12"/>
        <color theme="1"/>
        <rFont val="等线"/>
        <family val="2"/>
      </rPr>
      <t>″</t>
    </r>
    <phoneticPr fontId="3" type="noConversion"/>
  </si>
  <si>
    <t>Tian et al. (2005)</t>
    <phoneticPr fontId="3" type="noConversion"/>
  </si>
  <si>
    <t>11GLW</t>
    <phoneticPr fontId="3" type="noConversion"/>
  </si>
  <si>
    <t>Trondhjemitic gneiss</t>
    <phoneticPr fontId="3" type="noConversion"/>
  </si>
  <si>
    <r>
      <t>35°15</t>
    </r>
    <r>
      <rPr>
        <sz val="12"/>
        <color theme="1"/>
        <rFont val="宋体"/>
        <family val="3"/>
        <charset val="134"/>
      </rPr>
      <t>′</t>
    </r>
    <r>
      <rPr>
        <sz val="12"/>
        <color theme="1"/>
        <rFont val="Times New Roman"/>
        <family val="1"/>
      </rPr>
      <t>00</t>
    </r>
    <r>
      <rPr>
        <sz val="12"/>
        <color theme="1"/>
        <rFont val="宋体"/>
        <family val="3"/>
        <charset val="134"/>
      </rPr>
      <t>″</t>
    </r>
    <phoneticPr fontId="3" type="noConversion"/>
  </si>
  <si>
    <r>
      <t>110°35</t>
    </r>
    <r>
      <rPr>
        <sz val="12"/>
        <color theme="1"/>
        <rFont val="宋体"/>
        <family val="3"/>
        <charset val="134"/>
      </rPr>
      <t>′</t>
    </r>
    <r>
      <rPr>
        <sz val="12"/>
        <color theme="1"/>
        <rFont val="Times New Roman"/>
        <family val="1"/>
      </rPr>
      <t>00</t>
    </r>
    <r>
      <rPr>
        <sz val="12"/>
        <color theme="1"/>
        <rFont val="宋体"/>
        <family val="3"/>
        <charset val="134"/>
      </rPr>
      <t>″</t>
    </r>
    <phoneticPr fontId="3" type="noConversion"/>
  </si>
  <si>
    <t>Zhang et al. (2013)</t>
    <phoneticPr fontId="3" type="noConversion"/>
  </si>
  <si>
    <t>11YZZ</t>
    <phoneticPr fontId="3" type="noConversion"/>
  </si>
  <si>
    <r>
      <t>35°15</t>
    </r>
    <r>
      <rPr>
        <sz val="12"/>
        <color theme="1"/>
        <rFont val="宋体"/>
        <family val="3"/>
        <charset val="134"/>
      </rPr>
      <t>′</t>
    </r>
    <r>
      <rPr>
        <sz val="12"/>
        <color theme="1"/>
        <rFont val="Times New Roman"/>
        <family val="1"/>
      </rPr>
      <t>00</t>
    </r>
    <r>
      <rPr>
        <sz val="12"/>
        <color theme="1"/>
        <rFont val="宋体"/>
        <family val="3"/>
        <charset val="134"/>
      </rPr>
      <t>″</t>
    </r>
    <phoneticPr fontId="3" type="noConversion"/>
  </si>
  <si>
    <r>
      <t>110°35</t>
    </r>
    <r>
      <rPr>
        <sz val="12"/>
        <color theme="1"/>
        <rFont val="宋体"/>
        <family val="3"/>
        <charset val="134"/>
      </rPr>
      <t>′</t>
    </r>
    <r>
      <rPr>
        <sz val="12"/>
        <color theme="1"/>
        <rFont val="Times New Roman"/>
        <family val="1"/>
      </rPr>
      <t>00</t>
    </r>
    <r>
      <rPr>
        <sz val="12"/>
        <color theme="1"/>
        <rFont val="宋体"/>
        <family val="3"/>
        <charset val="134"/>
      </rPr>
      <t>″</t>
    </r>
    <phoneticPr fontId="3" type="noConversion"/>
  </si>
  <si>
    <t>Zhang et al. (2013)</t>
    <phoneticPr fontId="3" type="noConversion"/>
  </si>
  <si>
    <t>18ZT01-1</t>
    <phoneticPr fontId="3" type="noConversion"/>
  </si>
  <si>
    <r>
      <t>34°55</t>
    </r>
    <r>
      <rPr>
        <sz val="12"/>
        <color theme="1"/>
        <rFont val="宋体"/>
        <family val="3"/>
        <charset val="134"/>
      </rPr>
      <t>′</t>
    </r>
    <r>
      <rPr>
        <sz val="12"/>
        <color theme="1"/>
        <rFont val="Times New Roman"/>
        <family val="1"/>
      </rPr>
      <t>02</t>
    </r>
    <r>
      <rPr>
        <sz val="12"/>
        <color theme="1"/>
        <rFont val="宋体"/>
        <family val="3"/>
        <charset val="134"/>
      </rPr>
      <t>″</t>
    </r>
    <phoneticPr fontId="3" type="noConversion"/>
  </si>
  <si>
    <r>
      <t>110°58</t>
    </r>
    <r>
      <rPr>
        <sz val="12"/>
        <color theme="1"/>
        <rFont val="等线"/>
        <family val="2"/>
      </rPr>
      <t>′</t>
    </r>
    <r>
      <rPr>
        <sz val="12"/>
        <color theme="1"/>
        <rFont val="Times New Roman"/>
        <family val="1"/>
      </rPr>
      <t>17</t>
    </r>
    <r>
      <rPr>
        <sz val="12"/>
        <color theme="1"/>
        <rFont val="等线"/>
        <family val="2"/>
      </rPr>
      <t>″</t>
    </r>
    <phoneticPr fontId="3" type="noConversion"/>
  </si>
  <si>
    <t>LP100</t>
  </si>
  <si>
    <t>Felsic gneiss</t>
  </si>
  <si>
    <r>
      <t>40°14</t>
    </r>
    <r>
      <rPr>
        <sz val="12"/>
        <color theme="1"/>
        <rFont val="宋体"/>
        <family val="3"/>
        <charset val="134"/>
      </rPr>
      <t>′</t>
    </r>
    <r>
      <rPr>
        <sz val="12"/>
        <color theme="1"/>
        <rFont val="Times New Roman"/>
        <family val="1"/>
      </rPr>
      <t>55</t>
    </r>
    <r>
      <rPr>
        <sz val="12"/>
        <color theme="1"/>
        <rFont val="宋体"/>
        <family val="3"/>
        <charset val="134"/>
      </rPr>
      <t>″</t>
    </r>
    <phoneticPr fontId="3" type="noConversion"/>
  </si>
  <si>
    <r>
      <t>117°44</t>
    </r>
    <r>
      <rPr>
        <sz val="12"/>
        <color theme="1"/>
        <rFont val="等线"/>
        <family val="2"/>
      </rPr>
      <t>′</t>
    </r>
    <r>
      <rPr>
        <sz val="12"/>
        <color theme="1"/>
        <rFont val="Times New Roman"/>
        <family val="1"/>
      </rPr>
      <t>44</t>
    </r>
    <r>
      <rPr>
        <sz val="12"/>
        <color theme="1"/>
        <rFont val="等线"/>
        <family val="2"/>
      </rPr>
      <t>″</t>
    </r>
    <phoneticPr fontId="3" type="noConversion"/>
  </si>
  <si>
    <t>LP103</t>
  </si>
  <si>
    <r>
      <t>40°14</t>
    </r>
    <r>
      <rPr>
        <sz val="12"/>
        <color theme="1"/>
        <rFont val="宋体"/>
        <family val="3"/>
        <charset val="134"/>
      </rPr>
      <t>′</t>
    </r>
    <r>
      <rPr>
        <sz val="12"/>
        <color theme="1"/>
        <rFont val="Times New Roman"/>
        <family val="1"/>
      </rPr>
      <t>55</t>
    </r>
    <r>
      <rPr>
        <sz val="12"/>
        <color theme="1"/>
        <rFont val="宋体"/>
        <family val="3"/>
        <charset val="134"/>
      </rPr>
      <t>″</t>
    </r>
    <phoneticPr fontId="3" type="noConversion"/>
  </si>
  <si>
    <r>
      <t>117°44</t>
    </r>
    <r>
      <rPr>
        <sz val="12"/>
        <color theme="1"/>
        <rFont val="等线"/>
        <family val="2"/>
      </rPr>
      <t>′</t>
    </r>
    <r>
      <rPr>
        <sz val="12"/>
        <color theme="1"/>
        <rFont val="Times New Roman"/>
        <family val="1"/>
      </rPr>
      <t>44</t>
    </r>
    <r>
      <rPr>
        <sz val="12"/>
        <color theme="1"/>
        <rFont val="等线"/>
        <family val="2"/>
      </rPr>
      <t>″</t>
    </r>
    <phoneticPr fontId="3" type="noConversion"/>
  </si>
  <si>
    <t>LP131</t>
  </si>
  <si>
    <r>
      <t>40°14</t>
    </r>
    <r>
      <rPr>
        <sz val="12"/>
        <color theme="1"/>
        <rFont val="宋体"/>
        <family val="3"/>
        <charset val="134"/>
      </rPr>
      <t>′</t>
    </r>
    <r>
      <rPr>
        <sz val="12"/>
        <color theme="1"/>
        <rFont val="Times New Roman"/>
        <family val="1"/>
      </rPr>
      <t>55</t>
    </r>
    <r>
      <rPr>
        <sz val="12"/>
        <color theme="1"/>
        <rFont val="Arial"/>
        <family val="2"/>
      </rPr>
      <t>″</t>
    </r>
    <r>
      <rPr>
        <sz val="11"/>
        <color theme="1"/>
        <rFont val="宋体"/>
        <family val="3"/>
        <charset val="134"/>
      </rPr>
      <t/>
    </r>
    <phoneticPr fontId="3" type="noConversion"/>
  </si>
  <si>
    <r>
      <t>117°44</t>
    </r>
    <r>
      <rPr>
        <sz val="12"/>
        <color theme="1"/>
        <rFont val="等线"/>
        <family val="2"/>
      </rPr>
      <t>′</t>
    </r>
    <r>
      <rPr>
        <sz val="12"/>
        <color theme="1"/>
        <rFont val="Times New Roman"/>
        <family val="1"/>
      </rPr>
      <t>44</t>
    </r>
    <r>
      <rPr>
        <sz val="12"/>
        <color theme="1"/>
        <rFont val="Arial"/>
        <family val="2"/>
      </rPr>
      <t>″</t>
    </r>
    <r>
      <rPr>
        <sz val="11"/>
        <color theme="1"/>
        <rFont val="等线"/>
        <family val="2"/>
      </rPr>
      <t/>
    </r>
    <phoneticPr fontId="3" type="noConversion"/>
  </si>
  <si>
    <t>LP181</t>
  </si>
  <si>
    <r>
      <t>40°14</t>
    </r>
    <r>
      <rPr>
        <sz val="12"/>
        <color theme="1"/>
        <rFont val="宋体"/>
        <family val="3"/>
        <charset val="134"/>
      </rPr>
      <t>′</t>
    </r>
    <r>
      <rPr>
        <sz val="12"/>
        <color theme="1"/>
        <rFont val="Times New Roman"/>
        <family val="1"/>
      </rPr>
      <t>55</t>
    </r>
    <r>
      <rPr>
        <sz val="12"/>
        <color theme="1"/>
        <rFont val="Arial"/>
        <family val="2"/>
      </rPr>
      <t>″</t>
    </r>
    <r>
      <rPr>
        <sz val="11"/>
        <color theme="1"/>
        <rFont val="宋体"/>
        <family val="3"/>
        <charset val="134"/>
      </rPr>
      <t/>
    </r>
    <phoneticPr fontId="3" type="noConversion"/>
  </si>
  <si>
    <r>
      <t>117°44</t>
    </r>
    <r>
      <rPr>
        <sz val="12"/>
        <color theme="1"/>
        <rFont val="等线"/>
        <family val="2"/>
      </rPr>
      <t>′</t>
    </r>
    <r>
      <rPr>
        <sz val="12"/>
        <color theme="1"/>
        <rFont val="Times New Roman"/>
        <family val="1"/>
      </rPr>
      <t>44</t>
    </r>
    <r>
      <rPr>
        <sz val="12"/>
        <color theme="1"/>
        <rFont val="Arial"/>
        <family val="2"/>
      </rPr>
      <t>″</t>
    </r>
    <r>
      <rPr>
        <sz val="11"/>
        <color theme="1"/>
        <rFont val="等线"/>
        <family val="2"/>
      </rPr>
      <t/>
    </r>
    <phoneticPr fontId="3" type="noConversion"/>
  </si>
  <si>
    <t>18AHB01-1</t>
    <phoneticPr fontId="3" type="noConversion"/>
  </si>
  <si>
    <r>
      <t>32°39</t>
    </r>
    <r>
      <rPr>
        <sz val="12"/>
        <color theme="1"/>
        <rFont val="宋体"/>
        <family val="3"/>
        <charset val="134"/>
      </rPr>
      <t>′</t>
    </r>
    <r>
      <rPr>
        <sz val="12"/>
        <color theme="1"/>
        <rFont val="Times New Roman"/>
        <family val="1"/>
      </rPr>
      <t>35</t>
    </r>
    <r>
      <rPr>
        <sz val="12"/>
        <color theme="1"/>
        <rFont val="宋体"/>
        <family val="3"/>
        <charset val="134"/>
      </rPr>
      <t>″</t>
    </r>
    <phoneticPr fontId="3" type="noConversion"/>
  </si>
  <si>
    <r>
      <t>117°51</t>
    </r>
    <r>
      <rPr>
        <sz val="12"/>
        <color theme="1"/>
        <rFont val="等线"/>
        <family val="2"/>
      </rPr>
      <t>′</t>
    </r>
    <r>
      <rPr>
        <sz val="12"/>
        <color theme="1"/>
        <rFont val="Times New Roman"/>
        <family val="1"/>
      </rPr>
      <t>46</t>
    </r>
    <r>
      <rPr>
        <sz val="12"/>
        <color theme="1"/>
        <rFont val="宋体"/>
        <family val="3"/>
        <charset val="134"/>
      </rPr>
      <t>″</t>
    </r>
    <r>
      <rPr>
        <sz val="11"/>
        <color theme="1"/>
        <rFont val="等线"/>
        <family val="2"/>
      </rPr>
      <t/>
    </r>
    <phoneticPr fontId="3" type="noConversion"/>
  </si>
  <si>
    <t>7</t>
    <phoneticPr fontId="3" type="noConversion"/>
  </si>
  <si>
    <t>Our unpublished data</t>
    <phoneticPr fontId="3" type="noConversion"/>
  </si>
  <si>
    <t>18AHB02-1</t>
    <phoneticPr fontId="3" type="noConversion"/>
  </si>
  <si>
    <r>
      <t>32°39</t>
    </r>
    <r>
      <rPr>
        <sz val="12"/>
        <color theme="1"/>
        <rFont val="宋体"/>
        <family val="3"/>
        <charset val="134"/>
      </rPr>
      <t>′</t>
    </r>
    <r>
      <rPr>
        <sz val="12"/>
        <color theme="1"/>
        <rFont val="Times New Roman"/>
        <family val="1"/>
      </rPr>
      <t>37</t>
    </r>
    <r>
      <rPr>
        <sz val="12"/>
        <color theme="1"/>
        <rFont val="宋体"/>
        <family val="3"/>
        <charset val="134"/>
      </rPr>
      <t>″</t>
    </r>
    <phoneticPr fontId="3" type="noConversion"/>
  </si>
  <si>
    <r>
      <t>117°52</t>
    </r>
    <r>
      <rPr>
        <sz val="12"/>
        <color theme="1"/>
        <rFont val="等线"/>
        <family val="2"/>
      </rPr>
      <t>′</t>
    </r>
    <r>
      <rPr>
        <sz val="12"/>
        <color theme="1"/>
        <rFont val="Times New Roman"/>
        <family val="1"/>
      </rPr>
      <t>00</t>
    </r>
    <r>
      <rPr>
        <sz val="12"/>
        <color theme="1"/>
        <rFont val="宋体"/>
        <family val="3"/>
        <charset val="134"/>
      </rPr>
      <t>″</t>
    </r>
    <r>
      <rPr>
        <sz val="11"/>
        <color theme="1"/>
        <rFont val="等线"/>
        <family val="2"/>
      </rPr>
      <t/>
    </r>
    <phoneticPr fontId="3" type="noConversion"/>
  </si>
  <si>
    <t>6</t>
    <phoneticPr fontId="3" type="noConversion"/>
  </si>
  <si>
    <t>18AHB02-3</t>
  </si>
  <si>
    <r>
      <t>117°52</t>
    </r>
    <r>
      <rPr>
        <sz val="12"/>
        <color theme="1"/>
        <rFont val="等线"/>
        <family val="2"/>
      </rPr>
      <t>′</t>
    </r>
    <r>
      <rPr>
        <sz val="12"/>
        <color theme="1"/>
        <rFont val="Times New Roman"/>
        <family val="1"/>
      </rPr>
      <t>00</t>
    </r>
    <r>
      <rPr>
        <sz val="12"/>
        <color theme="1"/>
        <rFont val="宋体"/>
        <family val="3"/>
        <charset val="134"/>
      </rPr>
      <t>″</t>
    </r>
    <r>
      <rPr>
        <sz val="11"/>
        <color theme="1"/>
        <rFont val="等线"/>
        <family val="2"/>
      </rPr>
      <t/>
    </r>
    <phoneticPr fontId="3" type="noConversion"/>
  </si>
  <si>
    <t>5</t>
    <phoneticPr fontId="3" type="noConversion"/>
  </si>
  <si>
    <t>Sample and analytical spot number</t>
  </si>
  <si>
    <t>Crystallization age (t, Ma)</t>
  </si>
  <si>
    <r>
      <rPr>
        <vertAlign val="superscript"/>
        <sz val="12"/>
        <color theme="1"/>
        <rFont val="Times New Roman"/>
        <family val="1"/>
      </rPr>
      <t>176</t>
    </r>
    <r>
      <rPr>
        <sz val="12"/>
        <color theme="1"/>
        <rFont val="Times New Roman"/>
        <family val="1"/>
      </rPr>
      <t>Lu/</t>
    </r>
    <r>
      <rPr>
        <vertAlign val="superscript"/>
        <sz val="12"/>
        <color theme="1"/>
        <rFont val="Times New Roman"/>
        <family val="1"/>
      </rPr>
      <t>177</t>
    </r>
    <r>
      <rPr>
        <sz val="12"/>
        <color theme="1"/>
        <rFont val="Times New Roman"/>
        <family val="1"/>
      </rPr>
      <t>Hf</t>
    </r>
    <phoneticPr fontId="3" type="noConversion"/>
  </si>
  <si>
    <r>
      <rPr>
        <vertAlign val="superscript"/>
        <sz val="12"/>
        <color theme="1"/>
        <rFont val="Times New Roman"/>
        <family val="1"/>
      </rPr>
      <t>176</t>
    </r>
    <r>
      <rPr>
        <sz val="12"/>
        <color theme="1"/>
        <rFont val="Times New Roman"/>
        <family val="1"/>
      </rPr>
      <t>Hf/</t>
    </r>
    <r>
      <rPr>
        <vertAlign val="superscript"/>
        <sz val="12"/>
        <color theme="1"/>
        <rFont val="Times New Roman"/>
        <family val="1"/>
      </rPr>
      <t>177</t>
    </r>
    <r>
      <rPr>
        <sz val="12"/>
        <color theme="1"/>
        <rFont val="Times New Roman"/>
        <family val="1"/>
      </rPr>
      <t>Hf</t>
    </r>
    <phoneticPr fontId="3" type="noConversion"/>
  </si>
  <si>
    <t>2σ</t>
  </si>
  <si>
    <t>εHf(t)</t>
  </si>
  <si>
    <r>
      <t>T</t>
    </r>
    <r>
      <rPr>
        <vertAlign val="subscript"/>
        <sz val="12"/>
        <color theme="1"/>
        <rFont val="Times New Roman"/>
        <family val="1"/>
      </rPr>
      <t>DM</t>
    </r>
    <r>
      <rPr>
        <sz val="12"/>
        <color theme="1"/>
        <rFont val="Times New Roman"/>
        <family val="1"/>
      </rPr>
      <t xml:space="preserve"> (Ma)</t>
    </r>
    <phoneticPr fontId="3" type="noConversion"/>
  </si>
  <si>
    <t>12LN15-1-01</t>
  </si>
  <si>
    <t>12LN15-1-02</t>
  </si>
  <si>
    <t>12LN15-1-03</t>
  </si>
  <si>
    <t>12LN15-1-04</t>
  </si>
  <si>
    <t>12LN15-1-05</t>
  </si>
  <si>
    <t>12LN15-1-06</t>
  </si>
  <si>
    <t>12LN15-1-07</t>
  </si>
  <si>
    <t>12LN15-1-08</t>
  </si>
  <si>
    <t>12LN15-1-09</t>
  </si>
  <si>
    <t>12LN15-1-10</t>
  </si>
  <si>
    <t>12LN15-1-11</t>
  </si>
  <si>
    <t>12LN15-1-12</t>
  </si>
  <si>
    <t>12LN15-1-13</t>
  </si>
  <si>
    <t>12LN15-1-14</t>
  </si>
  <si>
    <t>12LN15-1-15</t>
  </si>
  <si>
    <t>12LN15-1-16</t>
  </si>
  <si>
    <t>12LN15-1-17</t>
  </si>
  <si>
    <t>12LN15-1-19</t>
  </si>
  <si>
    <t>12LN15-1-20</t>
  </si>
  <si>
    <t>12LN16-1-01</t>
  </si>
  <si>
    <t>12LN16-1-02</t>
  </si>
  <si>
    <t>12LN16-1-03</t>
  </si>
  <si>
    <t>12LN16-1-04</t>
  </si>
  <si>
    <t>12LN16-1-05</t>
  </si>
  <si>
    <t>12LN16-1-06</t>
  </si>
  <si>
    <t>12LN16-1-07</t>
  </si>
  <si>
    <t>12LN16-1-08</t>
  </si>
  <si>
    <t>12LN16-1-09</t>
  </si>
  <si>
    <t>12LN16-1-10</t>
  </si>
  <si>
    <t>12LN16-1-11</t>
  </si>
  <si>
    <t>12LN16-1-12</t>
  </si>
  <si>
    <t>12LN16-1-13</t>
  </si>
  <si>
    <t>12LN16-1-14</t>
  </si>
  <si>
    <t>12LN16-1-15</t>
  </si>
  <si>
    <t>12LN16-1-16</t>
  </si>
  <si>
    <t>12LN16-1-17</t>
  </si>
  <si>
    <t>12LN16-1-18</t>
  </si>
  <si>
    <t>12LN16-1-19</t>
  </si>
  <si>
    <t>12LN16-1-20</t>
  </si>
  <si>
    <t>12LN16-1-21</t>
  </si>
  <si>
    <t>12LN16-1-22</t>
  </si>
  <si>
    <t>12LN16-1-23</t>
  </si>
  <si>
    <t>12LN27-1-01</t>
  </si>
  <si>
    <t>12LN27-1-02</t>
  </si>
  <si>
    <t>12LN27-1-03</t>
  </si>
  <si>
    <t>12LN27-1-04</t>
  </si>
  <si>
    <t>12LN27-1-05</t>
  </si>
  <si>
    <t>12LN27-1-06</t>
  </si>
  <si>
    <t>12LN27-1-07</t>
  </si>
  <si>
    <t>12LN27-1-08</t>
  </si>
  <si>
    <t>12LN27-1-09</t>
  </si>
  <si>
    <t>12LN27-1-10</t>
  </si>
  <si>
    <t>12LN27-1-11</t>
  </si>
  <si>
    <t>12LN27-1-12</t>
  </si>
  <si>
    <t>12LN27-1-13</t>
  </si>
  <si>
    <t>12LN27-1-14</t>
  </si>
  <si>
    <t>12LN27-1-15</t>
  </si>
  <si>
    <t>12LN27-1-16</t>
  </si>
  <si>
    <t>12LN27-1-17</t>
  </si>
  <si>
    <t>12LN27-1-18</t>
  </si>
  <si>
    <t>12LN27-1-19</t>
  </si>
  <si>
    <t>12LN27-1-20</t>
  </si>
  <si>
    <t>12LN78-1-01</t>
  </si>
  <si>
    <t>12LN78-1-02</t>
  </si>
  <si>
    <t>12LN78-1-03</t>
  </si>
  <si>
    <t>12LN78-1-04</t>
  </si>
  <si>
    <t>12LN78-1-05</t>
  </si>
  <si>
    <t>12LN78-1-06</t>
  </si>
  <si>
    <t>12LN78-1-07</t>
  </si>
  <si>
    <t>12LN78-1-09</t>
  </si>
  <si>
    <t>12LN78-1-10</t>
  </si>
  <si>
    <t>12LN78-1-11</t>
  </si>
  <si>
    <t>12LN78-1-12</t>
  </si>
  <si>
    <t>12LN78-1-13</t>
  </si>
  <si>
    <t>12LN78-1-14</t>
  </si>
  <si>
    <t>12LN78-1-15</t>
  </si>
  <si>
    <t>12LN78-1-16</t>
  </si>
  <si>
    <t>12LN78-1-17</t>
  </si>
  <si>
    <t>12LN78-1-19</t>
  </si>
  <si>
    <t>12LN78-1-20</t>
  </si>
  <si>
    <t>13LB12-3-01</t>
  </si>
  <si>
    <t>13LB12-3-02</t>
  </si>
  <si>
    <t>13LB12-3-03</t>
  </si>
  <si>
    <t>13LB12-3-04</t>
  </si>
  <si>
    <t>13LB12-3-05</t>
  </si>
  <si>
    <t>13LB12-3-06</t>
  </si>
  <si>
    <t>13LB12-3-07</t>
  </si>
  <si>
    <t>13LB12-3-08</t>
  </si>
  <si>
    <t>13LB12-3-09</t>
  </si>
  <si>
    <t>13LB12-3-10</t>
  </si>
  <si>
    <t>13LB12-3-11</t>
  </si>
  <si>
    <t>13LB12-3-12</t>
  </si>
  <si>
    <t>13LB12-3-13</t>
  </si>
  <si>
    <t>13LB12-3-14</t>
  </si>
  <si>
    <t>13LB12-3-15</t>
  </si>
  <si>
    <t>13LB12-3-16</t>
  </si>
  <si>
    <t>13LB13-1-01</t>
  </si>
  <si>
    <t>13LB13-1-02</t>
  </si>
  <si>
    <t>13LB13-1-04</t>
  </si>
  <si>
    <t>13LB13-1-05</t>
  </si>
  <si>
    <t>13LB13-1-06</t>
  </si>
  <si>
    <t>13LB13-1-07</t>
  </si>
  <si>
    <t>13LB13-1-08</t>
  </si>
  <si>
    <t>13LB13-1-10</t>
  </si>
  <si>
    <t>13LB13-1-11</t>
  </si>
  <si>
    <t>13LB13-1-12</t>
  </si>
  <si>
    <t>13LB13-1-13</t>
  </si>
  <si>
    <t>13LB14-1-1</t>
  </si>
  <si>
    <t>13LB14-1-2</t>
  </si>
  <si>
    <t>13LB14-1-3</t>
  </si>
  <si>
    <t>13LB14-1-5</t>
  </si>
  <si>
    <t>13LB14-1-6</t>
  </si>
  <si>
    <t>13LB14-1-7</t>
  </si>
  <si>
    <t>13LB14-1-8</t>
  </si>
  <si>
    <t>13LB14-1-9</t>
  </si>
  <si>
    <t>13LB14-1-10</t>
  </si>
  <si>
    <t>13LB14-1-11</t>
  </si>
  <si>
    <t>13LB14-1-12</t>
  </si>
  <si>
    <t>13LB14-1-14</t>
  </si>
  <si>
    <t>13LB14-1-16</t>
  </si>
  <si>
    <t>13LB14-1-17</t>
  </si>
  <si>
    <t>13LB14-1-19</t>
  </si>
  <si>
    <t>13LB14-1-20</t>
  </si>
  <si>
    <t>13LB16-4-01</t>
  </si>
  <si>
    <t>13LB16-4-02</t>
  </si>
  <si>
    <t>13LB16-4-03</t>
  </si>
  <si>
    <t>13LB16-4-04</t>
  </si>
  <si>
    <t>13LB16-4-05</t>
  </si>
  <si>
    <t>13LB16-4-06</t>
  </si>
  <si>
    <t>13LB16-4-07</t>
  </si>
  <si>
    <t>13LB16-4-08</t>
  </si>
  <si>
    <t>13LB16-4-09</t>
  </si>
  <si>
    <t>13LB16-4-10</t>
  </si>
  <si>
    <t>13LB16-4-11</t>
  </si>
  <si>
    <t>13LB16-4-12</t>
  </si>
  <si>
    <t>13LB16-4-13</t>
  </si>
  <si>
    <t>13LB16-4-14</t>
  </si>
  <si>
    <t>13LB16-4-15</t>
  </si>
  <si>
    <t>13LB25-2-02</t>
  </si>
  <si>
    <t>13LB25-2-03</t>
  </si>
  <si>
    <t>13LB25-2-04</t>
  </si>
  <si>
    <t>13LB25-2-05</t>
  </si>
  <si>
    <t>13LB25-2-06</t>
  </si>
  <si>
    <t>13LB25-2-07</t>
  </si>
  <si>
    <t>13LB25-2-08</t>
  </si>
  <si>
    <t>13LB25-2-09</t>
  </si>
  <si>
    <t>13LB25-2-10</t>
  </si>
  <si>
    <t>13LB25-2-11</t>
  </si>
  <si>
    <t>13LB25-2-12</t>
  </si>
  <si>
    <t>13LB25-2-13</t>
  </si>
  <si>
    <t>13LB25-2-14</t>
  </si>
  <si>
    <t>13LB25-2-15</t>
  </si>
  <si>
    <t>13LB26-5-08</t>
  </si>
  <si>
    <t>13LB46-5-01</t>
  </si>
  <si>
    <t>13LB46-5-02</t>
  </si>
  <si>
    <t>13LB46-5-03</t>
  </si>
  <si>
    <t>13LB46-5-04</t>
  </si>
  <si>
    <t>13LB46-5-05</t>
  </si>
  <si>
    <t>13LB46-5-06</t>
  </si>
  <si>
    <t>13LB46-5-07</t>
  </si>
  <si>
    <t>13LB46-5-09</t>
  </si>
  <si>
    <t>13LB46-5-11</t>
  </si>
  <si>
    <t>13LB46-5-12</t>
  </si>
  <si>
    <t>13LB46-5-15</t>
  </si>
  <si>
    <t>13LB47-3-01</t>
  </si>
  <si>
    <t>13LB47-3-03</t>
  </si>
  <si>
    <t>13LB47-3-04</t>
  </si>
  <si>
    <t>13LB47-3-05</t>
  </si>
  <si>
    <t>13LB47-3-06</t>
  </si>
  <si>
    <t>13LB47-3-07</t>
  </si>
  <si>
    <t>13LB47-3-08</t>
  </si>
  <si>
    <t>13LB47-3-09</t>
  </si>
  <si>
    <t>13LB47-3-10</t>
  </si>
  <si>
    <t>13LB47-3-12</t>
  </si>
  <si>
    <t>13LB47-3-15</t>
  </si>
  <si>
    <t>13LB53-1-1</t>
  </si>
  <si>
    <t>13LB53-1-2</t>
  </si>
  <si>
    <t>13LB53-1-4</t>
  </si>
  <si>
    <t>13LB53-1-5</t>
  </si>
  <si>
    <t>13LB53-1-6</t>
  </si>
  <si>
    <t>13LB53-1-9</t>
  </si>
  <si>
    <t>13LB53-1-14</t>
  </si>
  <si>
    <t>13LB53-1-15</t>
  </si>
  <si>
    <t>13LB53-1-16</t>
  </si>
  <si>
    <t>13LB53-1-17</t>
  </si>
  <si>
    <t>13LB53-1-18</t>
  </si>
  <si>
    <t>13LB53-1-19</t>
  </si>
  <si>
    <t>13LB53-1-20</t>
  </si>
  <si>
    <t>13LB53-1-21</t>
  </si>
  <si>
    <t>15LB04-1-2</t>
  </si>
  <si>
    <t>15LB04-1-3</t>
  </si>
  <si>
    <t>15LB04-1-4</t>
  </si>
  <si>
    <t>15LB04-1-6</t>
  </si>
  <si>
    <t>15LB04-1-7</t>
  </si>
  <si>
    <t>15LB04-1-8</t>
  </si>
  <si>
    <t>15LB04-1-9</t>
  </si>
  <si>
    <t>15LB04-1-11</t>
  </si>
  <si>
    <t>15LB04-1-12</t>
  </si>
  <si>
    <t>15LB04-1-13</t>
  </si>
  <si>
    <t>15LB04-1-15</t>
  </si>
  <si>
    <t>15LB04-1-16</t>
  </si>
  <si>
    <t>15LB04-1-17</t>
  </si>
  <si>
    <t>15LB04-1-21</t>
  </si>
  <si>
    <t>15LB11-1-1</t>
  </si>
  <si>
    <t>15LB11-1-2</t>
  </si>
  <si>
    <t>15LB11-1-4</t>
  </si>
  <si>
    <t>15LB11-1-6</t>
  </si>
  <si>
    <t>15LB11-1-7</t>
  </si>
  <si>
    <t>15LB11-1-8</t>
  </si>
  <si>
    <t>15LB11-1-10</t>
  </si>
  <si>
    <t>15LB11-1-11</t>
  </si>
  <si>
    <t>15LB11-1-18</t>
  </si>
  <si>
    <t>15LB11-1-25</t>
  </si>
  <si>
    <t>W15FS31-1-02</t>
  </si>
  <si>
    <t>W15FS31-1-03</t>
  </si>
  <si>
    <t>W15FS31-1-04</t>
  </si>
  <si>
    <t>W15FS31-1-05</t>
  </si>
  <si>
    <t>W15FS31-1-06</t>
  </si>
  <si>
    <t>W15FS31-1-07</t>
  </si>
  <si>
    <t>W15FS31-1-08</t>
  </si>
  <si>
    <t>W15FS31-1-09</t>
  </si>
  <si>
    <t>W15FS31-1-10</t>
  </si>
  <si>
    <t>W15FS31-1-11</t>
  </si>
  <si>
    <t>W15FS31-1-12</t>
  </si>
  <si>
    <t>W15FS31-1-13</t>
  </si>
  <si>
    <t>W15FS31-1-14</t>
  </si>
  <si>
    <t>W15FS31-1-15</t>
  </si>
  <si>
    <t>W15FS31-1-16</t>
  </si>
  <si>
    <t>W15FS31-1-17</t>
  </si>
  <si>
    <t>W15FS31-1-18</t>
  </si>
  <si>
    <t>W15FS31-1-19</t>
  </si>
  <si>
    <t>W15FS31-1-20</t>
  </si>
  <si>
    <t>W15FS39-1-02</t>
  </si>
  <si>
    <t>W15FS39-1-03</t>
  </si>
  <si>
    <t>W15FS39-1-04</t>
  </si>
  <si>
    <t>W15FS39-1-06</t>
  </si>
  <si>
    <t>W15FS39-1-07</t>
  </si>
  <si>
    <t>W15FS39-1-08</t>
  </si>
  <si>
    <t>W15FS39-1-09</t>
  </si>
  <si>
    <t>W15FS39-1-11</t>
  </si>
  <si>
    <t>W15FS39-1-12</t>
  </si>
  <si>
    <t>W15FS39-1-13</t>
  </si>
  <si>
    <t>W15FS39-1-14</t>
  </si>
  <si>
    <t>W15FS39-1-15</t>
  </si>
  <si>
    <t>W15FS39-1-16</t>
  </si>
  <si>
    <t>W15FS39-1-17</t>
  </si>
  <si>
    <t>W15FS39-1-18</t>
  </si>
  <si>
    <t>W15FS39-1-19</t>
  </si>
  <si>
    <t>W15FS39-1-20</t>
  </si>
  <si>
    <t>W15FS45-1-01</t>
  </si>
  <si>
    <t>W15FS45-1-02</t>
  </si>
  <si>
    <t>W15FS45-1-03</t>
  </si>
  <si>
    <t>W15FS45-1-04</t>
  </si>
  <si>
    <t>W15FS45-1-05</t>
  </si>
  <si>
    <t>W15FS45-1-06</t>
  </si>
  <si>
    <t>W15FS45-1-07</t>
  </si>
  <si>
    <t>W15FS45-1-08</t>
  </si>
  <si>
    <t>W15FS45-1-09</t>
  </si>
  <si>
    <t>W15FS45-1-10</t>
  </si>
  <si>
    <t>W15FS45-1-11</t>
  </si>
  <si>
    <t>W15FS45-1-12</t>
  </si>
  <si>
    <t>W15FS45-1-13</t>
  </si>
  <si>
    <t>W15FS45-1-14</t>
  </si>
  <si>
    <t>W15FS45-1-15</t>
  </si>
  <si>
    <t>W15FS45-1-16</t>
  </si>
  <si>
    <t>W15FS45-1-17</t>
  </si>
  <si>
    <t>W15FS45-1-18</t>
  </si>
  <si>
    <t>W15FS45-1-19</t>
  </si>
  <si>
    <t>W15FS45-1-20</t>
  </si>
  <si>
    <t>W15FS69-2-01</t>
  </si>
  <si>
    <t>W15FS69-2-02</t>
  </si>
  <si>
    <t>W15FS69-2-03</t>
  </si>
  <si>
    <t>W15FS69-2-04</t>
  </si>
  <si>
    <t>W15FS69-2-05</t>
  </si>
  <si>
    <t>W15FS69-2-06</t>
  </si>
  <si>
    <t>W15FS69-2-08</t>
  </si>
  <si>
    <t>W15FS69-2-10</t>
  </si>
  <si>
    <t>W15FS69-2-11</t>
  </si>
  <si>
    <t>W15FS69-2-12</t>
  </si>
  <si>
    <t>W15FS69-2-13</t>
  </si>
  <si>
    <t>W15FS69-2-14</t>
  </si>
  <si>
    <t>W15FS69-2-18</t>
  </si>
  <si>
    <t>W15FS69-2-19</t>
  </si>
  <si>
    <t>13JN17-1-01</t>
  </si>
  <si>
    <t>13JN17-1-02</t>
  </si>
  <si>
    <t>13JN17-1-05</t>
  </si>
  <si>
    <t>13JN17-1-06</t>
  </si>
  <si>
    <t>13JN17-1-07</t>
  </si>
  <si>
    <t>13JN17-1-13</t>
  </si>
  <si>
    <t>13JN17-1-14</t>
  </si>
  <si>
    <t>13JN17-1-15</t>
  </si>
  <si>
    <t>13JN17-1-18</t>
  </si>
  <si>
    <t>13JN17-1-19</t>
  </si>
  <si>
    <t>13JN17-1-20</t>
  </si>
  <si>
    <t>13JN17-1-22</t>
  </si>
  <si>
    <t>13JN17-1-25</t>
  </si>
  <si>
    <t>14JN04-4-01</t>
  </si>
  <si>
    <t>14JN04-4-02</t>
  </si>
  <si>
    <t>14JN04-4-04</t>
  </si>
  <si>
    <t>14JN04-4-07</t>
  </si>
  <si>
    <t>14JN04-4-08</t>
  </si>
  <si>
    <t>14JN04-4-09</t>
  </si>
  <si>
    <t>14JN04-4-13</t>
  </si>
  <si>
    <t>14JN04-4-16</t>
  </si>
  <si>
    <t>14JN04-4-18</t>
  </si>
  <si>
    <t>14JN04-4-19</t>
  </si>
  <si>
    <t>14JN04-4-20</t>
  </si>
  <si>
    <t>14JN04-4-21</t>
  </si>
  <si>
    <t>14JN04-4-22</t>
  </si>
  <si>
    <t>14JN04-4-23</t>
  </si>
  <si>
    <t>13JN01-5-01</t>
  </si>
  <si>
    <t>13JN01-5-02</t>
  </si>
  <si>
    <t>13JN01-5-04</t>
  </si>
  <si>
    <t>13JN01-5-08</t>
  </si>
  <si>
    <t>13JN01-5-09</t>
  </si>
  <si>
    <t>13JN01-5-11</t>
  </si>
  <si>
    <t>13JN01-5-13</t>
  </si>
  <si>
    <t>13JN01-5-14</t>
  </si>
  <si>
    <t>13JN01-5-15</t>
  </si>
  <si>
    <t>13JN01-5-18</t>
  </si>
  <si>
    <t>13JN01-5-19</t>
  </si>
  <si>
    <t>13JN01-5-20</t>
  </si>
  <si>
    <t>13JN01-5-22</t>
  </si>
  <si>
    <t>13JN01-5-23</t>
  </si>
  <si>
    <t>13JN01-5-24</t>
  </si>
  <si>
    <t>13JN08-2-01</t>
  </si>
  <si>
    <t>13JN08-2-03</t>
  </si>
  <si>
    <t>13JN08-2-06</t>
  </si>
  <si>
    <t>13JN08-2-08</t>
  </si>
  <si>
    <t>13JN08-2-12</t>
  </si>
  <si>
    <t>13JN08-2-18</t>
  </si>
  <si>
    <t>13JN08-2-19</t>
  </si>
  <si>
    <t>13JN08-2-22</t>
  </si>
  <si>
    <t>13JN09-4-01</t>
  </si>
  <si>
    <t>13JN09-4-02</t>
  </si>
  <si>
    <t>13JN09-4-04</t>
  </si>
  <si>
    <t>13JN09-4-05</t>
  </si>
  <si>
    <t>13JN09-4-06</t>
  </si>
  <si>
    <t>13JN09-4-12</t>
  </si>
  <si>
    <t>13JN09-4-14</t>
  </si>
  <si>
    <t>13JN09-4-15</t>
  </si>
  <si>
    <t>13JN09-4-19</t>
  </si>
  <si>
    <t>13JN09-4-20</t>
  </si>
  <si>
    <t>13JN09-4-21</t>
  </si>
  <si>
    <t>13JN09-4-22</t>
  </si>
  <si>
    <t>13JN09-4-23</t>
  </si>
  <si>
    <t>13JN09-4-24</t>
  </si>
  <si>
    <t>13JN09-4-25</t>
  </si>
  <si>
    <t>15DL22-1-01</t>
  </si>
  <si>
    <t>15DL22-1-02</t>
  </si>
  <si>
    <t>15DL22-1-03</t>
  </si>
  <si>
    <t>15DL22-1-04</t>
  </si>
  <si>
    <t>15DL22-1-06</t>
  </si>
  <si>
    <t>15DL22-1-08</t>
  </si>
  <si>
    <t>15DL22-1-09</t>
  </si>
  <si>
    <t>15DL22-1-10</t>
  </si>
  <si>
    <t>15DL22-1-11</t>
  </si>
  <si>
    <t>15DL22-1-13</t>
  </si>
  <si>
    <t>15DL22-1-14</t>
  </si>
  <si>
    <t>15DL22-1-15</t>
  </si>
  <si>
    <t>16SD98-1-01</t>
  </si>
  <si>
    <t>16SD98-1-02</t>
  </si>
  <si>
    <t>16SD98-1-03</t>
  </si>
  <si>
    <t>16SD98-1-04</t>
  </si>
  <si>
    <t>16SD98-1-05</t>
  </si>
  <si>
    <t>16SD98-1-07</t>
  </si>
  <si>
    <t>16SD98-1-08</t>
  </si>
  <si>
    <t>16SD98-1-09</t>
  </si>
  <si>
    <t>16SD98-1-10</t>
  </si>
  <si>
    <t>16SD98-1-11</t>
  </si>
  <si>
    <t>16SD98-1-12</t>
  </si>
  <si>
    <t>16SD98-1-13</t>
  </si>
  <si>
    <t>16SD123-1-01</t>
  </si>
  <si>
    <t>16SD123-1-02</t>
  </si>
  <si>
    <t>16SD123-1-03</t>
  </si>
  <si>
    <t>16SD123-1-04</t>
  </si>
  <si>
    <t>16SD123-1-05</t>
  </si>
  <si>
    <t>16SD123-1-06</t>
  </si>
  <si>
    <t>16SD123-1-07</t>
  </si>
  <si>
    <t>16SD123-1-09</t>
  </si>
  <si>
    <t>16SD123-1-11</t>
  </si>
  <si>
    <t>16SD123-1-12</t>
  </si>
  <si>
    <t>16SD123-1-13</t>
  </si>
  <si>
    <t>16SD123-1-14</t>
  </si>
  <si>
    <t>16SD123-1-15</t>
  </si>
  <si>
    <t>17SD75-4-01</t>
  </si>
  <si>
    <t>17SD75-4-02</t>
  </si>
  <si>
    <t>17SD75-4-03</t>
  </si>
  <si>
    <t>17SD75-4-04</t>
  </si>
  <si>
    <t>17SD75-4-05</t>
  </si>
  <si>
    <t>17SD75-4-06</t>
  </si>
  <si>
    <t>17SD75-4-07</t>
  </si>
  <si>
    <t>17SD75-4-09</t>
  </si>
  <si>
    <t>17SD75-4-10</t>
  </si>
  <si>
    <t>17SD75-4-11</t>
  </si>
  <si>
    <t xml:space="preserve"> QX69-1-07 </t>
  </si>
  <si>
    <t xml:space="preserve"> QX69-1-14 </t>
  </si>
  <si>
    <t xml:space="preserve"> QX69-1-16 </t>
  </si>
  <si>
    <t xml:space="preserve"> QX69-1-19 </t>
  </si>
  <si>
    <t xml:space="preserve"> QX69-1-30 </t>
  </si>
  <si>
    <t xml:space="preserve"> QX69-1-32 </t>
  </si>
  <si>
    <t xml:space="preserve"> QX69-1-40 </t>
  </si>
  <si>
    <t>08QX03-1</t>
  </si>
  <si>
    <t>08QX03-2</t>
  </si>
  <si>
    <t>08QX03-3</t>
  </si>
  <si>
    <t>08QX03-7</t>
  </si>
  <si>
    <t>08QX03-8</t>
  </si>
  <si>
    <t>08QX03-9</t>
  </si>
  <si>
    <t>08QX03-11</t>
  </si>
  <si>
    <t>08QX03-14</t>
  </si>
  <si>
    <t>08QX03-15</t>
  </si>
  <si>
    <t>08QX03-18</t>
  </si>
  <si>
    <t>08QX03-19</t>
  </si>
  <si>
    <t>08QX03-25</t>
  </si>
  <si>
    <t>JN1320-1</t>
  </si>
  <si>
    <t>JN1320-3</t>
  </si>
  <si>
    <t>JN1320-5</t>
  </si>
  <si>
    <t>JN1320-11</t>
  </si>
  <si>
    <t>JN1320-12</t>
  </si>
  <si>
    <t>JN1320-13</t>
  </si>
  <si>
    <t>JN1320-14</t>
  </si>
  <si>
    <t>JN1320-19</t>
  </si>
  <si>
    <t>QX13-3-03</t>
  </si>
  <si>
    <t>QX13-3-15</t>
  </si>
  <si>
    <t>QX13-3-17</t>
  </si>
  <si>
    <t>QX13-3-18</t>
  </si>
  <si>
    <t>QX13-3-24</t>
  </si>
  <si>
    <t>QX13-3-25</t>
  </si>
  <si>
    <t>QX13-3-26</t>
  </si>
  <si>
    <t>QX13-3-29</t>
  </si>
  <si>
    <t>QX13-3-31</t>
  </si>
  <si>
    <t>QX13-3-34</t>
  </si>
  <si>
    <t>QX13-3-36</t>
  </si>
  <si>
    <t>QX27-2-01</t>
  </si>
  <si>
    <t>QX27-2-03</t>
  </si>
  <si>
    <t>QX27-2-04</t>
  </si>
  <si>
    <t>QX27-2-05</t>
  </si>
  <si>
    <t>QX27-2-06</t>
  </si>
  <si>
    <t>QX27-2-07</t>
  </si>
  <si>
    <t>QX27-2-08</t>
  </si>
  <si>
    <t>QX27-2-09</t>
  </si>
  <si>
    <t>QX27-2-10</t>
  </si>
  <si>
    <t>QX27-2-11</t>
  </si>
  <si>
    <t>QX27-2-12</t>
  </si>
  <si>
    <t>QX27-2-13</t>
  </si>
  <si>
    <t>QX27-2-14</t>
  </si>
  <si>
    <t>QX27-2-15</t>
  </si>
  <si>
    <t>QX27-2-16</t>
  </si>
  <si>
    <t>QX27-2-17</t>
  </si>
  <si>
    <t>QX27-2-18</t>
  </si>
  <si>
    <t>QX27-2-19</t>
  </si>
  <si>
    <t>QX27-2-20</t>
  </si>
  <si>
    <t>QX27-2-21</t>
  </si>
  <si>
    <t>QX27-2-22</t>
  </si>
  <si>
    <t>QX27-2-23</t>
  </si>
  <si>
    <t>QX27-2-24</t>
  </si>
  <si>
    <t>QX27-2-25</t>
  </si>
  <si>
    <t>QX27-2-26</t>
  </si>
  <si>
    <t>QX27-2-28</t>
  </si>
  <si>
    <t>QX27-2-29</t>
  </si>
  <si>
    <t>QX27-2-30</t>
  </si>
  <si>
    <t>QX66-1-02</t>
  </si>
  <si>
    <t>QX66-1-04</t>
  </si>
  <si>
    <t>QX66-1-05</t>
  </si>
  <si>
    <t>QX66-1-06</t>
  </si>
  <si>
    <t>QX66-1-07</t>
  </si>
  <si>
    <t>QX66-1-08</t>
  </si>
  <si>
    <t>QX66-1-09</t>
  </si>
  <si>
    <t>QX66-1-10</t>
  </si>
  <si>
    <t>QX66-1-11</t>
  </si>
  <si>
    <t>QX66-1-12</t>
  </si>
  <si>
    <t>QX66-1-13</t>
  </si>
  <si>
    <t>QX66-1-14</t>
  </si>
  <si>
    <t>QX66-1-15</t>
  </si>
  <si>
    <t>QX66-1-16</t>
  </si>
  <si>
    <t>QX66-1-17</t>
  </si>
  <si>
    <t>QX66-1-18</t>
  </si>
  <si>
    <t>QX66-1-20</t>
  </si>
  <si>
    <t>QX66-1-21</t>
  </si>
  <si>
    <t>QX66-1-22</t>
  </si>
  <si>
    <t>QX66-1-23</t>
  </si>
  <si>
    <t>QX66-1-24</t>
  </si>
  <si>
    <t>QX66-1-25</t>
  </si>
  <si>
    <t>QX66-1-26</t>
  </si>
  <si>
    <t>QX66-1-27</t>
  </si>
  <si>
    <t>QX66-1-28</t>
  </si>
  <si>
    <t>QX66-1-30</t>
  </si>
  <si>
    <t>QX66-1-32</t>
  </si>
  <si>
    <t>QX66-1-34</t>
  </si>
  <si>
    <t>QX66-1-35</t>
  </si>
  <si>
    <t>QX66-1-37</t>
  </si>
  <si>
    <t>QX66-1-38</t>
  </si>
  <si>
    <t>QX66-1-40</t>
  </si>
  <si>
    <t>DF07-10-02</t>
  </si>
  <si>
    <t>DF07-10-03</t>
  </si>
  <si>
    <t>DF07-10-05</t>
  </si>
  <si>
    <t>DF07-10-09</t>
  </si>
  <si>
    <t>DF07-10-10</t>
  </si>
  <si>
    <t>DF07-10-11</t>
  </si>
  <si>
    <t>DF07-10-12</t>
  </si>
  <si>
    <t>DF07-10-13</t>
  </si>
  <si>
    <t>DF07-10-19</t>
  </si>
  <si>
    <t>DF07-10-20</t>
  </si>
  <si>
    <t>DF07-08-02</t>
  </si>
  <si>
    <t>DF07-08-03</t>
  </si>
  <si>
    <t>DF07-08-10</t>
  </si>
  <si>
    <t>DF07-08-11</t>
  </si>
  <si>
    <t>DF07-08-14</t>
  </si>
  <si>
    <t>DF07-08-15</t>
  </si>
  <si>
    <t>DF07-24-01</t>
  </si>
  <si>
    <t>DF07-24-02</t>
  </si>
  <si>
    <t>DF07-24-04</t>
  </si>
  <si>
    <t>DF07-24-06</t>
  </si>
  <si>
    <t>DF07-24-08</t>
  </si>
  <si>
    <t>DF07-24-10</t>
  </si>
  <si>
    <t>DF07-24-12</t>
  </si>
  <si>
    <t>DF07-24-14</t>
  </si>
  <si>
    <t>DF07-24-15</t>
  </si>
  <si>
    <t>DF07-24-16</t>
  </si>
  <si>
    <t>DF07-24-18</t>
  </si>
  <si>
    <t>DF07-24-19</t>
  </si>
  <si>
    <t>DF07-24-20</t>
  </si>
  <si>
    <t>DF07-24-21</t>
  </si>
  <si>
    <t>DF07-24-22</t>
  </si>
  <si>
    <t>DF07-24-23</t>
  </si>
  <si>
    <t>DF07-24-25</t>
  </si>
  <si>
    <t>DF07-24-26</t>
  </si>
  <si>
    <t>DF07-24-27</t>
  </si>
  <si>
    <t>11YZZ-01</t>
  </si>
  <si>
    <t>11YZZ-02</t>
  </si>
  <si>
    <t>11YZZ-04</t>
  </si>
  <si>
    <t>11YZZ-05</t>
  </si>
  <si>
    <t>11YZZ-07</t>
  </si>
  <si>
    <t>11YZZ-08</t>
  </si>
  <si>
    <t>11YZZ-09</t>
  </si>
  <si>
    <t>11YZZ-10</t>
  </si>
  <si>
    <t>11YZZ-11</t>
  </si>
  <si>
    <t>11YZZ-12</t>
  </si>
  <si>
    <t>11YZZ-13</t>
  </si>
  <si>
    <t>11YZZ-14</t>
  </si>
  <si>
    <t>11YZZ-16</t>
  </si>
  <si>
    <t>11YZZ-17</t>
  </si>
  <si>
    <t>11YZZ-18</t>
  </si>
  <si>
    <t>11YZZ-19</t>
  </si>
  <si>
    <t>11YZZ-21</t>
  </si>
  <si>
    <t>11YZZ-23</t>
  </si>
  <si>
    <t>11YZZ-24</t>
  </si>
  <si>
    <t>11WY-01</t>
  </si>
  <si>
    <t>11WY-06</t>
  </si>
  <si>
    <t>11WY-07</t>
  </si>
  <si>
    <t>11WY-08</t>
  </si>
  <si>
    <t>11WY-10</t>
  </si>
  <si>
    <t>11WY-11</t>
  </si>
  <si>
    <t>11WY-13</t>
  </si>
  <si>
    <t>11WY-14</t>
  </si>
  <si>
    <t>11WY-15</t>
  </si>
  <si>
    <t>11WY-17</t>
  </si>
  <si>
    <t>12WW71-1</t>
  </si>
  <si>
    <t>12WW71-2</t>
  </si>
  <si>
    <t>12WW71-3</t>
  </si>
  <si>
    <t>12WW71-5</t>
  </si>
  <si>
    <t>12WW71-7</t>
  </si>
  <si>
    <t>12WW71-8</t>
  </si>
  <si>
    <t>12WW71-10</t>
  </si>
  <si>
    <t>12WW71-11</t>
  </si>
  <si>
    <t>12WW71-13</t>
  </si>
  <si>
    <t>12WW71-15</t>
  </si>
  <si>
    <t>12WW71-16</t>
  </si>
  <si>
    <t>12WW71-17</t>
  </si>
  <si>
    <t>12WW71-18</t>
  </si>
  <si>
    <t>12WW71-19</t>
  </si>
  <si>
    <t>12WW71-20</t>
  </si>
  <si>
    <t>12WW71-21</t>
  </si>
  <si>
    <t>12WW71-22</t>
  </si>
  <si>
    <t>12WW77-1</t>
  </si>
  <si>
    <t>12WW77-2</t>
  </si>
  <si>
    <t>12WW77-3</t>
  </si>
  <si>
    <t>12WW77-4</t>
  </si>
  <si>
    <t>12WW77-7</t>
  </si>
  <si>
    <t>12WW77-8</t>
  </si>
  <si>
    <t>12WW77-9</t>
  </si>
  <si>
    <t>12WW77-10</t>
  </si>
  <si>
    <t>12WW77-11</t>
  </si>
  <si>
    <t>12WW77-13</t>
  </si>
  <si>
    <t>12WW77-14</t>
  </si>
  <si>
    <t>12WW77-15</t>
  </si>
  <si>
    <t>12WW77-17</t>
  </si>
  <si>
    <t>12WW77-18</t>
  </si>
  <si>
    <t>12WW77-20</t>
  </si>
  <si>
    <t>13JN45-2-06</t>
  </si>
  <si>
    <t>13JN45-2-07</t>
  </si>
  <si>
    <t>13JN45-2-13</t>
  </si>
  <si>
    <t>13JN45-2-17</t>
  </si>
  <si>
    <t>15YK54-1-17</t>
  </si>
  <si>
    <t>15YK54-1-23</t>
  </si>
  <si>
    <t>15YK54-1-27</t>
  </si>
  <si>
    <t>16BX03-3-01</t>
  </si>
  <si>
    <t>16BX03-3-20</t>
  </si>
  <si>
    <t>16BX03-3-30</t>
  </si>
  <si>
    <t>14LN32-1-01</t>
  </si>
  <si>
    <t>14LN32-1-02</t>
  </si>
  <si>
    <t>14LN32-1-04</t>
  </si>
  <si>
    <t>14LN32-1-06</t>
  </si>
  <si>
    <t>14LN32-1-07</t>
  </si>
  <si>
    <t>14LN32-1-09</t>
  </si>
  <si>
    <t>14LN32-1-10</t>
  </si>
  <si>
    <t>14LN32-1-12</t>
  </si>
  <si>
    <t>14LN32-1-13</t>
  </si>
  <si>
    <t>14LN32-1-14</t>
  </si>
  <si>
    <t>16SD157-3-01</t>
  </si>
  <si>
    <t>16SD157-3-02</t>
  </si>
  <si>
    <t>16SD157-3-03</t>
  </si>
  <si>
    <t>16SD157-3-04</t>
  </si>
  <si>
    <t>16SD157-3-05</t>
  </si>
  <si>
    <t>16SD157-3-06</t>
  </si>
  <si>
    <t>16SD157-3-07</t>
  </si>
  <si>
    <t>16SD157-3-08</t>
  </si>
  <si>
    <t>16SD157-3-09</t>
  </si>
  <si>
    <t>16SD157-3-10</t>
  </si>
  <si>
    <t>16SD157-3-12</t>
  </si>
  <si>
    <t>16SD157-3-13</t>
  </si>
  <si>
    <t>16SD157-3-14</t>
  </si>
  <si>
    <t>16SD157-3-15</t>
  </si>
  <si>
    <t>16SD157-3-16</t>
  </si>
  <si>
    <t>16SD189-1-01</t>
  </si>
  <si>
    <t>16SD189-1-02</t>
  </si>
  <si>
    <t>16SD189-1-03</t>
  </si>
  <si>
    <t>16SD189-1-04</t>
  </si>
  <si>
    <t>16SD189-1-05</t>
  </si>
  <si>
    <t>16SD189-1-06</t>
  </si>
  <si>
    <t>16SD189-1-07</t>
  </si>
  <si>
    <t>16SD189-1-08</t>
  </si>
  <si>
    <t>16SD189-1-09</t>
  </si>
  <si>
    <t>16SD189-1-10</t>
  </si>
  <si>
    <t>16SD189-1-11</t>
  </si>
  <si>
    <t>16SD189-1-12</t>
  </si>
  <si>
    <t>16SD189-1-13</t>
  </si>
  <si>
    <t>16SD189-1-14</t>
  </si>
  <si>
    <t>16SD189-1-15</t>
  </si>
  <si>
    <t>17SD33-1-02</t>
  </si>
  <si>
    <t>17SD33-1-04</t>
  </si>
  <si>
    <t>17SD33-1-05</t>
  </si>
  <si>
    <t>17SD33-1-06</t>
  </si>
  <si>
    <t>17SD33-1-07</t>
  </si>
  <si>
    <t>17SD33-1-08</t>
  </si>
  <si>
    <t>17SD33-1-12</t>
  </si>
  <si>
    <t>17SD33-1-13</t>
  </si>
  <si>
    <t>17SD33-1-14</t>
  </si>
  <si>
    <t>17SD33-1-15</t>
  </si>
  <si>
    <t>SY0336-01A</t>
  </si>
  <si>
    <t>SY0336-02A</t>
  </si>
  <si>
    <t>SY0336-03A</t>
  </si>
  <si>
    <t>SY0336-04A</t>
  </si>
  <si>
    <t>SY0336-05B</t>
  </si>
  <si>
    <t>SY0336-06B</t>
  </si>
  <si>
    <t>SY0336-07A</t>
  </si>
  <si>
    <t>SY0336-08B</t>
  </si>
  <si>
    <t>SY0336-09A</t>
  </si>
  <si>
    <t>SY0336-10A</t>
  </si>
  <si>
    <t>SY0336-11A</t>
  </si>
  <si>
    <t>SY0336-12A</t>
  </si>
  <si>
    <t>SY0336-13A</t>
  </si>
  <si>
    <t>SY0336-14A</t>
  </si>
  <si>
    <t>SY0336-15A</t>
  </si>
  <si>
    <t>SY0336-16A</t>
  </si>
  <si>
    <t>SY0336-17A</t>
  </si>
  <si>
    <t>SY0336-18A</t>
  </si>
  <si>
    <t>SY0336-19A</t>
  </si>
  <si>
    <t>SY0336-20A</t>
  </si>
  <si>
    <t xml:space="preserve">S0503-02M </t>
  </si>
  <si>
    <t xml:space="preserve">S0503-03I </t>
  </si>
  <si>
    <t>S0503-04 I</t>
  </si>
  <si>
    <t xml:space="preserve">S0503-05I </t>
  </si>
  <si>
    <t xml:space="preserve">S0503-06M </t>
  </si>
  <si>
    <t xml:space="preserve">S0503-07I </t>
  </si>
  <si>
    <t>S0503-08I</t>
  </si>
  <si>
    <t xml:space="preserve">S0503-10I </t>
  </si>
  <si>
    <t>S0503-11I</t>
  </si>
  <si>
    <t xml:space="preserve">S0503-12I </t>
  </si>
  <si>
    <t>S0503-13I</t>
  </si>
  <si>
    <t xml:space="preserve">S0503-14I </t>
  </si>
  <si>
    <t>S0732-03</t>
  </si>
  <si>
    <t>S0732-05</t>
  </si>
  <si>
    <t>S0732-06</t>
  </si>
  <si>
    <t>S0732-07</t>
  </si>
  <si>
    <t>S0732-08</t>
  </si>
  <si>
    <t xml:space="preserve"> QX19-1b 01 </t>
  </si>
  <si>
    <t xml:space="preserve"> QX19-1b 02 </t>
  </si>
  <si>
    <t xml:space="preserve"> QX19-1b 03 </t>
  </si>
  <si>
    <t xml:space="preserve"> QX19-1b 04 </t>
  </si>
  <si>
    <t xml:space="preserve"> QX19-1b 05 </t>
  </si>
  <si>
    <t xml:space="preserve"> QX19-1b 06 </t>
  </si>
  <si>
    <t xml:space="preserve"> QX19-1b 07 </t>
  </si>
  <si>
    <t xml:space="preserve"> QX19-1b 08 </t>
  </si>
  <si>
    <t xml:space="preserve"> QX19-1b 09 </t>
  </si>
  <si>
    <t xml:space="preserve"> QX19-1b 10 </t>
  </si>
  <si>
    <t xml:space="preserve"> QX19-1b 11 </t>
  </si>
  <si>
    <t xml:space="preserve"> QX19-1b 12 </t>
  </si>
  <si>
    <t xml:space="preserve"> QX19-1b 13 </t>
  </si>
  <si>
    <t xml:space="preserve"> QX19-1b 14 </t>
  </si>
  <si>
    <t xml:space="preserve"> QX19-1b 15 </t>
  </si>
  <si>
    <t xml:space="preserve"> QX19-1b 16 </t>
  </si>
  <si>
    <t xml:space="preserve"> QX19-1b 17 </t>
  </si>
  <si>
    <t xml:space="preserve"> QX19-1b 18 </t>
  </si>
  <si>
    <t xml:space="preserve"> QX19-1b 19 </t>
  </si>
  <si>
    <t xml:space="preserve"> QX19-1b 20 </t>
  </si>
  <si>
    <t xml:space="preserve"> QX19-1b 21 </t>
  </si>
  <si>
    <t xml:space="preserve"> QX19-1b 22 </t>
  </si>
  <si>
    <t xml:space="preserve"> QX19-1b 23 </t>
  </si>
  <si>
    <t xml:space="preserve"> QX19-1b 24 </t>
  </si>
  <si>
    <t xml:space="preserve"> QX19-1b 25 </t>
  </si>
  <si>
    <t xml:space="preserve"> QX44-1 01 </t>
  </si>
  <si>
    <t xml:space="preserve"> QX44-1 02 </t>
  </si>
  <si>
    <t xml:space="preserve"> QX44-1 03 </t>
  </si>
  <si>
    <t xml:space="preserve"> QX44-1 04 </t>
  </si>
  <si>
    <t xml:space="preserve"> QX44-1 05 </t>
  </si>
  <si>
    <t xml:space="preserve"> QX44-1 06 </t>
  </si>
  <si>
    <t xml:space="preserve"> QX44-1 07 </t>
  </si>
  <si>
    <t xml:space="preserve"> QX44-1 08 </t>
  </si>
  <si>
    <t xml:space="preserve"> QX44-1 09 </t>
  </si>
  <si>
    <t xml:space="preserve"> QX44-1 10 </t>
  </si>
  <si>
    <t xml:space="preserve"> QX44-1 11 </t>
  </si>
  <si>
    <t xml:space="preserve"> QX44-1 12 </t>
  </si>
  <si>
    <t xml:space="preserve"> QX44-1 13 </t>
  </si>
  <si>
    <t xml:space="preserve"> QX44-1 14 </t>
  </si>
  <si>
    <t xml:space="preserve"> QX44-1 15 </t>
  </si>
  <si>
    <t xml:space="preserve"> QX44-1 16 </t>
  </si>
  <si>
    <t xml:space="preserve"> QX44-1 17 </t>
  </si>
  <si>
    <t xml:space="preserve"> QX44-1 18 </t>
  </si>
  <si>
    <t xml:space="preserve"> QX44-1 19 </t>
  </si>
  <si>
    <t xml:space="preserve"> QX44-1 20 </t>
  </si>
  <si>
    <t xml:space="preserve"> QX44-1 21 </t>
  </si>
  <si>
    <t xml:space="preserve"> QX44-1 22 </t>
  </si>
  <si>
    <t xml:space="preserve"> QX44-1 23 </t>
  </si>
  <si>
    <t xml:space="preserve"> QX44-1 24 </t>
  </si>
  <si>
    <t xml:space="preserve"> QX44-1 25 </t>
  </si>
  <si>
    <t xml:space="preserve"> QX44-1 26 </t>
  </si>
  <si>
    <t xml:space="preserve"> QX44-1 27 </t>
  </si>
  <si>
    <t xml:space="preserve"> QX44-1 28 </t>
  </si>
  <si>
    <t xml:space="preserve"> QX44-1 29 </t>
  </si>
  <si>
    <t xml:space="preserve"> QX44-1 30 </t>
  </si>
  <si>
    <t>JN1322-1</t>
  </si>
  <si>
    <t>JN1322-2</t>
  </si>
  <si>
    <t>JN1322-3</t>
  </si>
  <si>
    <t>JN1322-4</t>
  </si>
  <si>
    <t>JN1322-5</t>
  </si>
  <si>
    <t>JN1322-6</t>
  </si>
  <si>
    <t>JN1322-7</t>
  </si>
  <si>
    <t>JN1322-8</t>
  </si>
  <si>
    <t>JN1322-9</t>
  </si>
  <si>
    <t>JN1322-10</t>
  </si>
  <si>
    <t>JN1322-11</t>
  </si>
  <si>
    <t>JN1322-12</t>
  </si>
  <si>
    <t>JN1322-13</t>
  </si>
  <si>
    <t>JN1322-14</t>
  </si>
  <si>
    <t>JN1322-15</t>
  </si>
  <si>
    <t>JN1322-16</t>
  </si>
  <si>
    <t>JN1322-17</t>
  </si>
  <si>
    <t>JN1322-18</t>
  </si>
  <si>
    <t>JN1323-1</t>
  </si>
  <si>
    <t>JN1323-2</t>
  </si>
  <si>
    <t>JN1323-3</t>
  </si>
  <si>
    <t>JN1323-4</t>
  </si>
  <si>
    <t>JN1323-5</t>
  </si>
  <si>
    <t>JN1323-6</t>
  </si>
  <si>
    <t>JN1323-7</t>
  </si>
  <si>
    <t>JN1323-8</t>
  </si>
  <si>
    <t>JN1323-9</t>
  </si>
  <si>
    <t>JN1323-10</t>
  </si>
  <si>
    <t>JN1323-11</t>
  </si>
  <si>
    <t>JN1323-12</t>
  </si>
  <si>
    <t>JN1323-13</t>
  </si>
  <si>
    <t>JN1323-14</t>
  </si>
  <si>
    <t>JN1323-15</t>
  </si>
  <si>
    <t>JN1323-17</t>
  </si>
  <si>
    <t>JN1323-18</t>
  </si>
  <si>
    <t>JN1323-19</t>
  </si>
  <si>
    <t>JN1323-20</t>
  </si>
  <si>
    <t>JN1325-1</t>
  </si>
  <si>
    <t>JN1325-2</t>
  </si>
  <si>
    <t>JN1325-3</t>
  </si>
  <si>
    <t>JN1325-4</t>
  </si>
  <si>
    <t>JN1325-5</t>
  </si>
  <si>
    <t>JN1325-6</t>
  </si>
  <si>
    <t>JN1325-7</t>
  </si>
  <si>
    <t>JN1325-8</t>
  </si>
  <si>
    <t>JN1325-9</t>
  </si>
  <si>
    <t>JN1325-10</t>
  </si>
  <si>
    <t>JN1325-11</t>
  </si>
  <si>
    <t>JN1325-14</t>
  </si>
  <si>
    <t>JN1325-15</t>
  </si>
  <si>
    <t>JN1325-16</t>
  </si>
  <si>
    <t>JN1325-17</t>
  </si>
  <si>
    <t>JN1325-18</t>
  </si>
  <si>
    <t>JN1325-19</t>
  </si>
  <si>
    <t>JN1325-20</t>
  </si>
  <si>
    <t>18LS02-1-1</t>
  </si>
  <si>
    <t>18LS02-1-2</t>
  </si>
  <si>
    <t>18LS02-1-3</t>
  </si>
  <si>
    <t>18LS02-1-4</t>
  </si>
  <si>
    <t>18LS02-1-5</t>
  </si>
  <si>
    <t>18LS02-1-6</t>
  </si>
  <si>
    <t>18LS02-1-7</t>
  </si>
  <si>
    <t>18LS02-1-8</t>
  </si>
  <si>
    <t>18LS02-1-9</t>
  </si>
  <si>
    <t>18LS02-1-10</t>
  </si>
  <si>
    <t>18LS02-1-11</t>
  </si>
  <si>
    <t>18LS02-1-12</t>
  </si>
  <si>
    <t>18LS02-1-13</t>
  </si>
  <si>
    <t>18LS02-1-14</t>
  </si>
  <si>
    <t>18LS02-2-1</t>
  </si>
  <si>
    <t>18LS02-2-2</t>
  </si>
  <si>
    <t>18LS02-2-3</t>
  </si>
  <si>
    <t>18LS02-2-4</t>
  </si>
  <si>
    <t>18LS02-2-5</t>
  </si>
  <si>
    <t>18LS02-2-6</t>
  </si>
  <si>
    <t>18LS02-2-7</t>
  </si>
  <si>
    <t>18LS02-2-8</t>
  </si>
  <si>
    <t>18LS02-2-9</t>
  </si>
  <si>
    <t>18LS02-2-10</t>
  </si>
  <si>
    <t>18LS02-2-11</t>
  </si>
  <si>
    <t>18LS02-2-12</t>
  </si>
  <si>
    <t>18LS02-2-13</t>
  </si>
  <si>
    <t>18LS02-2-14</t>
  </si>
  <si>
    <t>18LS02-2-15</t>
  </si>
  <si>
    <t xml:space="preserve">09GD03-06 </t>
  </si>
  <si>
    <t xml:space="preserve">09GD03-07 </t>
  </si>
  <si>
    <t xml:space="preserve">09GD03-08 </t>
  </si>
  <si>
    <t xml:space="preserve">09GD03-12 </t>
  </si>
  <si>
    <t xml:space="preserve">09GD03-27 </t>
  </si>
  <si>
    <t xml:space="preserve">09GD03-29 </t>
  </si>
  <si>
    <t xml:space="preserve">09GD03-c02 </t>
  </si>
  <si>
    <t xml:space="preserve">09GD03-c04 </t>
  </si>
  <si>
    <t xml:space="preserve">09GD03-c09 </t>
  </si>
  <si>
    <t xml:space="preserve">09GD03-c10 </t>
  </si>
  <si>
    <t xml:space="preserve">09GD03-c11 </t>
  </si>
  <si>
    <t xml:space="preserve">09GD03-c12 </t>
  </si>
  <si>
    <t xml:space="preserve">09GD03-c13 </t>
  </si>
  <si>
    <t xml:space="preserve">09GD03-c19 </t>
  </si>
  <si>
    <t xml:space="preserve">09GD04-c02 </t>
  </si>
  <si>
    <t xml:space="preserve">09GD04-c03 </t>
  </si>
  <si>
    <t xml:space="preserve">09GD04-c07 </t>
  </si>
  <si>
    <t xml:space="preserve">09GD04-c08 </t>
  </si>
  <si>
    <t xml:space="preserve">09GD04-c18 </t>
  </si>
  <si>
    <t>18ZT01-1-1</t>
  </si>
  <si>
    <t>18ZT01-1-3</t>
  </si>
  <si>
    <t>18ZT01-1-4</t>
  </si>
  <si>
    <t>18ZT01-1-5</t>
  </si>
  <si>
    <t>18ZT01-1-6</t>
  </si>
  <si>
    <t>18ZT01-1-7</t>
  </si>
  <si>
    <t>18ZT01-1-8</t>
  </si>
  <si>
    <t>18ZT01-1-9</t>
  </si>
  <si>
    <t xml:space="preserve"> QX49-1-03 </t>
  </si>
  <si>
    <t xml:space="preserve"> QX49-1-04 </t>
  </si>
  <si>
    <t xml:space="preserve"> QX49-1-08 </t>
  </si>
  <si>
    <t xml:space="preserve"> QX49-1-09 </t>
  </si>
  <si>
    <t xml:space="preserve"> QX49-1-10 </t>
  </si>
  <si>
    <t xml:space="preserve"> QX49-1-11 </t>
  </si>
  <si>
    <t xml:space="preserve"> QX49-1-12 </t>
  </si>
  <si>
    <t xml:space="preserve"> QX49-1-13 </t>
  </si>
  <si>
    <t xml:space="preserve"> QX49-1-14 </t>
  </si>
  <si>
    <t xml:space="preserve"> QX49-1-16 </t>
  </si>
  <si>
    <t xml:space="preserve"> QX49-1-19 </t>
  </si>
  <si>
    <t xml:space="preserve"> QX49-1-27</t>
  </si>
  <si>
    <t xml:space="preserve"> QX49-1-31 </t>
  </si>
  <si>
    <t xml:space="preserve"> QX49-1-33</t>
  </si>
  <si>
    <t xml:space="preserve"> QX49-1-37</t>
  </si>
  <si>
    <t>JN0318-01</t>
  </si>
  <si>
    <t>JN0318-02</t>
  </si>
  <si>
    <t>JN0318-03</t>
  </si>
  <si>
    <t>JN0318-05</t>
  </si>
  <si>
    <t>JN0318-06</t>
  </si>
  <si>
    <t>JN0318-08</t>
  </si>
  <si>
    <t>JN0318-09</t>
  </si>
  <si>
    <t>JN0318-12</t>
  </si>
  <si>
    <t>JN0318-13</t>
  </si>
  <si>
    <t>JN0318-15</t>
  </si>
  <si>
    <t>JN0318-20</t>
  </si>
  <si>
    <t>S1101-01</t>
  </si>
  <si>
    <t>S1101-02</t>
  </si>
  <si>
    <t>S1101-03</t>
  </si>
  <si>
    <t>S1101-06</t>
  </si>
  <si>
    <t>S1102-01</t>
  </si>
  <si>
    <t>S1102-02</t>
  </si>
  <si>
    <t>S1208-01</t>
  </si>
  <si>
    <t>S1208-02</t>
  </si>
  <si>
    <t>S1208-03</t>
  </si>
  <si>
    <t>S1208-04</t>
  </si>
  <si>
    <t>S1208-05</t>
  </si>
  <si>
    <t>S1208-06</t>
  </si>
  <si>
    <t>S1208-07</t>
  </si>
  <si>
    <t>S1208-08</t>
  </si>
  <si>
    <t>S1208-09</t>
  </si>
  <si>
    <t>S1208-10</t>
  </si>
  <si>
    <t>S1208-11</t>
  </si>
  <si>
    <t>S1211-01</t>
  </si>
  <si>
    <t>S1211-02</t>
  </si>
  <si>
    <t>S1211-03</t>
  </si>
  <si>
    <t>S1211-07</t>
  </si>
  <si>
    <t>S1211-08</t>
  </si>
  <si>
    <t>S1211-09</t>
  </si>
  <si>
    <t>S1211-10</t>
  </si>
  <si>
    <t>S1211-11</t>
  </si>
  <si>
    <t>S1211-12</t>
  </si>
  <si>
    <t>S1212-01</t>
  </si>
  <si>
    <t>S1212-02</t>
  </si>
  <si>
    <t>S1212-03</t>
  </si>
  <si>
    <t>S1212-04</t>
  </si>
  <si>
    <t>S1212-06</t>
  </si>
  <si>
    <t>S1212-07</t>
  </si>
  <si>
    <t>S1212-08</t>
  </si>
  <si>
    <t>S1212-09</t>
  </si>
  <si>
    <t>S1212-10</t>
  </si>
  <si>
    <t>S1215-01</t>
  </si>
  <si>
    <t>S1215-02</t>
  </si>
  <si>
    <t>S1215-03</t>
  </si>
  <si>
    <t>S1215-04</t>
  </si>
  <si>
    <t>S1215-05</t>
  </si>
  <si>
    <t>S1215-06</t>
  </si>
  <si>
    <t>S1215-07</t>
  </si>
  <si>
    <t>S1215-08</t>
  </si>
  <si>
    <t>S1215-09</t>
  </si>
  <si>
    <t>S1215-10</t>
  </si>
  <si>
    <t>S1215-11</t>
  </si>
  <si>
    <t>S1215-12</t>
  </si>
  <si>
    <t>S1215-13</t>
  </si>
  <si>
    <t>S1215-14</t>
  </si>
  <si>
    <t>Ti</t>
  </si>
  <si>
    <t>Archean 'arc-like' basalt</t>
    <phoneticPr fontId="15" type="noConversion"/>
  </si>
  <si>
    <t>Modern oceanic arc basalt</t>
    <phoneticPr fontId="15" type="noConversion"/>
  </si>
  <si>
    <t>Modern mid-ocean ridge basalt</t>
    <phoneticPr fontId="15" type="noConversion"/>
  </si>
  <si>
    <t>Modern oceanic plateau basalts</t>
    <phoneticPr fontId="15" type="noConversion"/>
  </si>
  <si>
    <t>GEOROC</t>
    <phoneticPr fontId="15" type="noConversion"/>
  </si>
  <si>
    <t>GEOROC</t>
    <phoneticPr fontId="15" type="noConversion"/>
  </si>
  <si>
    <t>PetDB</t>
    <phoneticPr fontId="3" type="noConversion"/>
  </si>
  <si>
    <t>GEOROC+PetDB</t>
    <phoneticPr fontId="15" type="noConversion"/>
  </si>
  <si>
    <t>mean</t>
    <phoneticPr fontId="3" type="noConversion"/>
  </si>
  <si>
    <t>median</t>
    <phoneticPr fontId="3" type="noConversion"/>
  </si>
  <si>
    <t>1σ</t>
    <phoneticPr fontId="3" type="noConversion"/>
  </si>
  <si>
    <t>N</t>
  </si>
  <si>
    <t>median</t>
    <phoneticPr fontId="3" type="noConversion"/>
  </si>
  <si>
    <t>1σ</t>
    <phoneticPr fontId="3" type="noConversion"/>
  </si>
  <si>
    <t>mean</t>
    <phoneticPr fontId="3" type="noConversion"/>
  </si>
  <si>
    <t>MnO</t>
  </si>
  <si>
    <t>MgO</t>
  </si>
  <si>
    <t>CaO</t>
  </si>
  <si>
    <t>L.O.I</t>
  </si>
  <si>
    <t>SUM</t>
    <phoneticPr fontId="15" type="noConversion"/>
  </si>
  <si>
    <t>Li</t>
    <phoneticPr fontId="3" type="noConversion"/>
  </si>
  <si>
    <t>Be</t>
    <phoneticPr fontId="3" type="noConversion"/>
  </si>
  <si>
    <t>Sc</t>
    <phoneticPr fontId="3" type="noConversion"/>
  </si>
  <si>
    <t>Ti</t>
    <phoneticPr fontId="3" type="noConversion"/>
  </si>
  <si>
    <t>V</t>
  </si>
  <si>
    <t>Cr</t>
    <phoneticPr fontId="3" type="noConversion"/>
  </si>
  <si>
    <t>Co</t>
    <phoneticPr fontId="3" type="noConversion"/>
  </si>
  <si>
    <t>Ni</t>
    <phoneticPr fontId="3" type="noConversion"/>
  </si>
  <si>
    <t>Cu</t>
    <phoneticPr fontId="3" type="noConversion"/>
  </si>
  <si>
    <t>Zn</t>
    <phoneticPr fontId="3" type="noConversion"/>
  </si>
  <si>
    <t>Ga</t>
    <phoneticPr fontId="3" type="noConversion"/>
  </si>
  <si>
    <t>Rb</t>
    <phoneticPr fontId="3" type="noConversion"/>
  </si>
  <si>
    <t>Sr</t>
    <phoneticPr fontId="3" type="noConversion"/>
  </si>
  <si>
    <t>Y</t>
  </si>
  <si>
    <t>Zr</t>
    <phoneticPr fontId="3" type="noConversion"/>
  </si>
  <si>
    <t>Nb</t>
    <phoneticPr fontId="3" type="noConversion"/>
  </si>
  <si>
    <t>Mo</t>
    <phoneticPr fontId="3" type="noConversion"/>
  </si>
  <si>
    <t>Cs</t>
    <phoneticPr fontId="3" type="noConversion"/>
  </si>
  <si>
    <t>Ba</t>
    <phoneticPr fontId="3" type="noConversion"/>
  </si>
  <si>
    <t>La</t>
    <phoneticPr fontId="3" type="noConversion"/>
  </si>
  <si>
    <t>Ce</t>
    <phoneticPr fontId="3" type="noConversion"/>
  </si>
  <si>
    <t>Pr</t>
    <phoneticPr fontId="3" type="noConversion"/>
  </si>
  <si>
    <t>Nd</t>
    <phoneticPr fontId="3" type="noConversion"/>
  </si>
  <si>
    <t>Sm</t>
    <phoneticPr fontId="3" type="noConversion"/>
  </si>
  <si>
    <t>Eu</t>
    <phoneticPr fontId="3" type="noConversion"/>
  </si>
  <si>
    <t>Gd</t>
    <phoneticPr fontId="3" type="noConversion"/>
  </si>
  <si>
    <t>Tb</t>
    <phoneticPr fontId="3" type="noConversion"/>
  </si>
  <si>
    <t>Dy</t>
    <phoneticPr fontId="3" type="noConversion"/>
  </si>
  <si>
    <t>Ho</t>
    <phoneticPr fontId="3" type="noConversion"/>
  </si>
  <si>
    <t>Er</t>
    <phoneticPr fontId="3" type="noConversion"/>
  </si>
  <si>
    <t>Tm</t>
    <phoneticPr fontId="3" type="noConversion"/>
  </si>
  <si>
    <t>Yb</t>
    <phoneticPr fontId="3" type="noConversion"/>
  </si>
  <si>
    <t>Lu</t>
    <phoneticPr fontId="3" type="noConversion"/>
  </si>
  <si>
    <t>Hf</t>
    <phoneticPr fontId="3" type="noConversion"/>
  </si>
  <si>
    <t>Ta</t>
    <phoneticPr fontId="3" type="noConversion"/>
  </si>
  <si>
    <t>Pb</t>
    <phoneticPr fontId="3" type="noConversion"/>
  </si>
  <si>
    <t>Th</t>
    <phoneticPr fontId="3" type="noConversion"/>
  </si>
  <si>
    <t>U</t>
  </si>
  <si>
    <r>
      <t>SiO</t>
    </r>
    <r>
      <rPr>
        <vertAlign val="subscript"/>
        <sz val="12"/>
        <rFont val="Times New Roman"/>
        <family val="1"/>
      </rPr>
      <t>2</t>
    </r>
    <phoneticPr fontId="3" type="noConversion"/>
  </si>
  <si>
    <r>
      <t>TiO</t>
    </r>
    <r>
      <rPr>
        <vertAlign val="subscript"/>
        <sz val="12"/>
        <rFont val="Times New Roman"/>
        <family val="1"/>
      </rPr>
      <t>2</t>
    </r>
    <phoneticPr fontId="3" type="noConversion"/>
  </si>
  <si>
    <r>
      <t>Al</t>
    </r>
    <r>
      <rPr>
        <vertAlign val="subscript"/>
        <sz val="12"/>
        <rFont val="Times New Roman"/>
        <family val="1"/>
      </rPr>
      <t>2</t>
    </r>
    <r>
      <rPr>
        <sz val="12"/>
        <rFont val="Times New Roman"/>
        <family val="1"/>
      </rPr>
      <t>O</t>
    </r>
    <r>
      <rPr>
        <vertAlign val="subscript"/>
        <sz val="12"/>
        <rFont val="Times New Roman"/>
        <family val="1"/>
      </rPr>
      <t>3</t>
    </r>
    <phoneticPr fontId="3" type="noConversion"/>
  </si>
  <si>
    <r>
      <t>FeO</t>
    </r>
    <r>
      <rPr>
        <vertAlign val="superscript"/>
        <sz val="12"/>
        <rFont val="Times New Roman"/>
        <family val="1"/>
      </rPr>
      <t>T</t>
    </r>
    <phoneticPr fontId="3" type="noConversion"/>
  </si>
  <si>
    <r>
      <t>Na</t>
    </r>
    <r>
      <rPr>
        <vertAlign val="subscript"/>
        <sz val="12"/>
        <rFont val="Times New Roman"/>
        <family val="1"/>
      </rPr>
      <t>2</t>
    </r>
    <r>
      <rPr>
        <sz val="12"/>
        <rFont val="Times New Roman"/>
        <family val="1"/>
      </rPr>
      <t>O</t>
    </r>
    <phoneticPr fontId="3" type="noConversion"/>
  </si>
  <si>
    <r>
      <t>K</t>
    </r>
    <r>
      <rPr>
        <vertAlign val="subscript"/>
        <sz val="12"/>
        <rFont val="Times New Roman"/>
        <family val="1"/>
      </rPr>
      <t>2</t>
    </r>
    <r>
      <rPr>
        <sz val="12"/>
        <rFont val="Times New Roman"/>
        <family val="1"/>
      </rPr>
      <t>O</t>
    </r>
    <phoneticPr fontId="3" type="noConversion"/>
  </si>
  <si>
    <r>
      <t>P</t>
    </r>
    <r>
      <rPr>
        <vertAlign val="subscript"/>
        <sz val="12"/>
        <rFont val="Times New Roman"/>
        <family val="1"/>
      </rPr>
      <t>2</t>
    </r>
    <r>
      <rPr>
        <sz val="12"/>
        <rFont val="Times New Roman"/>
        <family val="1"/>
      </rPr>
      <t>O</t>
    </r>
    <r>
      <rPr>
        <vertAlign val="subscript"/>
        <sz val="12"/>
        <rFont val="Times New Roman"/>
        <family val="1"/>
      </rPr>
      <t>5</t>
    </r>
    <phoneticPr fontId="3" type="noConversion"/>
  </si>
  <si>
    <t>Data source</t>
    <phoneticPr fontId="15" type="noConversion"/>
  </si>
  <si>
    <t>T (°C)</t>
    <phoneticPr fontId="3" type="noConversion"/>
  </si>
  <si>
    <t>P (GPa)</t>
    <phoneticPr fontId="3" type="noConversion"/>
  </si>
  <si>
    <t>melt</t>
    <phoneticPr fontId="3" type="noConversion"/>
  </si>
  <si>
    <t>clinopyroxene</t>
    <phoneticPr fontId="3" type="noConversion"/>
  </si>
  <si>
    <t>amphibole</t>
    <phoneticPr fontId="3" type="noConversion"/>
  </si>
  <si>
    <t>garnet</t>
    <phoneticPr fontId="3" type="noConversion"/>
  </si>
  <si>
    <t>quartz</t>
    <phoneticPr fontId="3" type="noConversion"/>
  </si>
  <si>
    <t>rutile</t>
    <phoneticPr fontId="3" type="noConversion"/>
  </si>
  <si>
    <t>plagioclase</t>
    <phoneticPr fontId="3" type="noConversion"/>
  </si>
  <si>
    <t>ilmenite</t>
    <phoneticPr fontId="3" type="noConversion"/>
  </si>
  <si>
    <t>titanite</t>
    <phoneticPr fontId="3" type="noConversion"/>
  </si>
  <si>
    <t>orthopyroxene</t>
    <phoneticPr fontId="3" type="noConversion"/>
  </si>
  <si>
    <t>epidote</t>
    <phoneticPr fontId="3" type="noConversion"/>
  </si>
  <si>
    <t>FeO</t>
  </si>
  <si>
    <t>Mg#</t>
    <phoneticPr fontId="3" type="noConversion"/>
  </si>
  <si>
    <t>Rb</t>
  </si>
  <si>
    <t>Ba</t>
  </si>
  <si>
    <t>Th</t>
  </si>
  <si>
    <t>Nb</t>
  </si>
  <si>
    <t>Ta</t>
  </si>
  <si>
    <t>K</t>
  </si>
  <si>
    <t>La</t>
  </si>
  <si>
    <t>Ce</t>
  </si>
  <si>
    <t>Sr</t>
  </si>
  <si>
    <t>Nd</t>
  </si>
  <si>
    <t>Sm</t>
  </si>
  <si>
    <t>Zr</t>
  </si>
  <si>
    <t>Hf</t>
  </si>
  <si>
    <t>Eu</t>
  </si>
  <si>
    <t>Gd</t>
  </si>
  <si>
    <t>Dy</t>
  </si>
  <si>
    <t>Er</t>
  </si>
  <si>
    <t>Yb</t>
  </si>
  <si>
    <t>Ni</t>
    <phoneticPr fontId="3" type="noConversion"/>
  </si>
  <si>
    <t>Cr</t>
    <phoneticPr fontId="3" type="noConversion"/>
  </si>
  <si>
    <t>V</t>
    <phoneticPr fontId="3" type="noConversion"/>
  </si>
  <si>
    <t>Co</t>
    <phoneticPr fontId="3" type="noConversion"/>
  </si>
  <si>
    <t>Sc</t>
    <phoneticPr fontId="3" type="noConversion"/>
  </si>
  <si>
    <t>Mineral assemblage (wt.%)</t>
    <phoneticPr fontId="3" type="noConversion"/>
  </si>
  <si>
    <t>Model condition</t>
    <phoneticPr fontId="3" type="noConversion"/>
  </si>
  <si>
    <t>Modelled major element composition of melt (wt.%)</t>
    <phoneticPr fontId="3" type="noConversion"/>
  </si>
  <si>
    <t>Modelled trace element element composition of melt (ppm)</t>
    <phoneticPr fontId="3" type="noConversion"/>
  </si>
  <si>
    <r>
      <t>SiO</t>
    </r>
    <r>
      <rPr>
        <vertAlign val="subscript"/>
        <sz val="12"/>
        <rFont val="Times New Roman"/>
        <family val="1"/>
      </rPr>
      <t>2</t>
    </r>
    <phoneticPr fontId="3" type="noConversion"/>
  </si>
  <si>
    <r>
      <t>Al</t>
    </r>
    <r>
      <rPr>
        <vertAlign val="subscript"/>
        <sz val="12"/>
        <rFont val="Times New Roman"/>
        <family val="1"/>
      </rPr>
      <t>2</t>
    </r>
    <r>
      <rPr>
        <sz val="12"/>
        <rFont val="Times New Roman"/>
        <family val="1"/>
      </rPr>
      <t>O</t>
    </r>
    <r>
      <rPr>
        <vertAlign val="subscript"/>
        <sz val="12"/>
        <rFont val="Times New Roman"/>
        <family val="1"/>
      </rPr>
      <t>3</t>
    </r>
    <phoneticPr fontId="3" type="noConversion"/>
  </si>
  <si>
    <r>
      <t>Na</t>
    </r>
    <r>
      <rPr>
        <vertAlign val="subscript"/>
        <sz val="12"/>
        <rFont val="Times New Roman"/>
        <family val="1"/>
      </rPr>
      <t>2</t>
    </r>
    <r>
      <rPr>
        <sz val="12"/>
        <rFont val="Times New Roman"/>
        <family val="1"/>
      </rPr>
      <t>O</t>
    </r>
    <phoneticPr fontId="3" type="noConversion"/>
  </si>
  <si>
    <r>
      <t>K</t>
    </r>
    <r>
      <rPr>
        <vertAlign val="subscript"/>
        <sz val="12"/>
        <rFont val="Times New Roman"/>
        <family val="1"/>
      </rPr>
      <t>2</t>
    </r>
    <r>
      <rPr>
        <sz val="12"/>
        <rFont val="Times New Roman"/>
        <family val="1"/>
      </rPr>
      <t>O</t>
    </r>
    <phoneticPr fontId="3" type="noConversion"/>
  </si>
  <si>
    <r>
      <t>H</t>
    </r>
    <r>
      <rPr>
        <vertAlign val="subscript"/>
        <sz val="12"/>
        <rFont val="Times New Roman"/>
        <family val="1"/>
      </rPr>
      <t>2</t>
    </r>
    <r>
      <rPr>
        <sz val="12"/>
        <rFont val="Times New Roman"/>
        <family val="1"/>
      </rPr>
      <t>O</t>
    </r>
    <phoneticPr fontId="3" type="noConversion"/>
  </si>
  <si>
    <r>
      <t>K</t>
    </r>
    <r>
      <rPr>
        <vertAlign val="subscript"/>
        <sz val="12"/>
        <rFont val="Times New Roman"/>
        <family val="1"/>
      </rPr>
      <t>2</t>
    </r>
    <r>
      <rPr>
        <sz val="12"/>
        <rFont val="Times New Roman"/>
        <family val="1"/>
      </rPr>
      <t>O/Na</t>
    </r>
    <r>
      <rPr>
        <vertAlign val="subscript"/>
        <sz val="12"/>
        <rFont val="Times New Roman"/>
        <family val="1"/>
      </rPr>
      <t>2</t>
    </r>
    <r>
      <rPr>
        <sz val="12"/>
        <rFont val="Times New Roman"/>
        <family val="1"/>
      </rPr>
      <t>O</t>
    </r>
    <phoneticPr fontId="3" type="noConversion"/>
  </si>
  <si>
    <r>
      <t>H</t>
    </r>
    <r>
      <rPr>
        <vertAlign val="subscript"/>
        <sz val="12"/>
        <rFont val="Times New Roman"/>
        <family val="1"/>
      </rPr>
      <t>2</t>
    </r>
    <r>
      <rPr>
        <sz val="12"/>
        <rFont val="Times New Roman"/>
        <family val="1"/>
      </rPr>
      <t>O content (wt%)</t>
    </r>
    <phoneticPr fontId="3" type="noConversion"/>
  </si>
  <si>
    <t>Dengfeng-Taihua</t>
    <phoneticPr fontId="3" type="noConversion"/>
  </si>
  <si>
    <t>Huoqiu</t>
    <phoneticPr fontId="3" type="noConversion"/>
  </si>
  <si>
    <t>Mg#</t>
  </si>
  <si>
    <t>Ni</t>
  </si>
  <si>
    <t>Cr</t>
  </si>
  <si>
    <t>Co</t>
  </si>
  <si>
    <t xml:space="preserve">MgO  </t>
  </si>
  <si>
    <t xml:space="preserve">MnO  </t>
  </si>
  <si>
    <t xml:space="preserve">LOI  </t>
  </si>
  <si>
    <t xml:space="preserve">Total  </t>
  </si>
  <si>
    <t>A/CNK</t>
  </si>
  <si>
    <t>Cs</t>
  </si>
  <si>
    <t xml:space="preserve"> Pr</t>
  </si>
  <si>
    <t>Tb</t>
  </si>
  <si>
    <t>Ho</t>
  </si>
  <si>
    <t>Tm</t>
  </si>
  <si>
    <t>Lu</t>
  </si>
  <si>
    <t>TREE</t>
  </si>
  <si>
    <t>Ce*</t>
  </si>
  <si>
    <t>Sr/Y</t>
  </si>
  <si>
    <t>S0132-1</t>
  </si>
  <si>
    <t>S0121-1</t>
  </si>
  <si>
    <t>Z09-1</t>
  </si>
  <si>
    <t>13JN45-2</t>
  </si>
  <si>
    <t>17SD34-5</t>
  </si>
  <si>
    <t>13JN02-2</t>
  </si>
  <si>
    <t>13LB47-2</t>
  </si>
  <si>
    <t>12LN80-2</t>
  </si>
  <si>
    <t>17SD30-1</t>
  </si>
  <si>
    <t>13LB15-5</t>
  </si>
  <si>
    <t>16SD186-2</t>
  </si>
  <si>
    <t>12LN36-1</t>
  </si>
  <si>
    <t>13LB29-1</t>
  </si>
  <si>
    <t>17SD37-1</t>
  </si>
  <si>
    <t>13LB10-1</t>
  </si>
  <si>
    <t>13JN23-10</t>
  </si>
  <si>
    <t>16SD199-1</t>
  </si>
  <si>
    <t>W15FS70-3</t>
  </si>
  <si>
    <t>16SD109-2</t>
  </si>
  <si>
    <t>17SD22-2</t>
  </si>
  <si>
    <t>12LN76-1</t>
  </si>
  <si>
    <t>DF07-17</t>
  </si>
  <si>
    <t>13JN01-5</t>
  </si>
  <si>
    <t>12LN72-1</t>
  </si>
  <si>
    <t>12LN32-1</t>
  </si>
  <si>
    <t>10SD26-1</t>
  </si>
  <si>
    <t>13LB26-5</t>
  </si>
  <si>
    <t>S165</t>
  </si>
  <si>
    <t>13LB15-3</t>
  </si>
  <si>
    <t>17SD44-1</t>
  </si>
  <si>
    <t>12LJA-5</t>
    <phoneticPr fontId="3" type="noConversion"/>
  </si>
  <si>
    <t>ZT4029-1</t>
    <phoneticPr fontId="3" type="noConversion"/>
  </si>
  <si>
    <t>14JN03-2</t>
  </si>
  <si>
    <t>13JN01-7</t>
  </si>
  <si>
    <t>16SD103-1</t>
  </si>
  <si>
    <t>DF07-19</t>
  </si>
  <si>
    <t>13LB25-2</t>
  </si>
  <si>
    <t>S153</t>
  </si>
  <si>
    <t>12LN04-1</t>
  </si>
  <si>
    <t>15LB25-2</t>
  </si>
  <si>
    <t>14JN04-3</t>
  </si>
  <si>
    <t>ZT4028-1</t>
    <phoneticPr fontId="3" type="noConversion"/>
  </si>
  <si>
    <t>13LB16-4</t>
  </si>
  <si>
    <r>
      <t>SiO</t>
    </r>
    <r>
      <rPr>
        <vertAlign val="subscript"/>
        <sz val="12"/>
        <rFont val="Times New Roman"/>
        <family val="1"/>
      </rPr>
      <t>2</t>
    </r>
  </si>
  <si>
    <r>
      <t>Al</t>
    </r>
    <r>
      <rPr>
        <vertAlign val="subscript"/>
        <sz val="12"/>
        <rFont val="Times New Roman"/>
        <family val="1"/>
      </rPr>
      <t>2</t>
    </r>
    <r>
      <rPr>
        <sz val="12"/>
        <rFont val="Times New Roman"/>
        <family val="1"/>
      </rPr>
      <t>O</t>
    </r>
    <r>
      <rPr>
        <vertAlign val="subscript"/>
        <sz val="12"/>
        <rFont val="Times New Roman"/>
        <family val="1"/>
      </rPr>
      <t>3</t>
    </r>
  </si>
  <si>
    <r>
      <t>Fe</t>
    </r>
    <r>
      <rPr>
        <vertAlign val="subscript"/>
        <sz val="12"/>
        <rFont val="Times New Roman"/>
        <family val="1"/>
      </rPr>
      <t>2</t>
    </r>
    <r>
      <rPr>
        <sz val="12"/>
        <rFont val="Times New Roman"/>
        <family val="1"/>
      </rPr>
      <t>O</t>
    </r>
    <r>
      <rPr>
        <vertAlign val="subscript"/>
        <sz val="12"/>
        <rFont val="Times New Roman"/>
        <family val="1"/>
      </rPr>
      <t>3</t>
    </r>
    <r>
      <rPr>
        <sz val="12"/>
        <rFont val="Times New Roman"/>
        <family val="1"/>
      </rPr>
      <t xml:space="preserve">T  </t>
    </r>
  </si>
  <si>
    <r>
      <t>K</t>
    </r>
    <r>
      <rPr>
        <vertAlign val="subscript"/>
        <sz val="12"/>
        <rFont val="Times New Roman"/>
        <family val="1"/>
      </rPr>
      <t>2</t>
    </r>
    <r>
      <rPr>
        <sz val="12"/>
        <rFont val="Times New Roman"/>
        <family val="1"/>
      </rPr>
      <t>O</t>
    </r>
  </si>
  <si>
    <r>
      <t>Na</t>
    </r>
    <r>
      <rPr>
        <vertAlign val="subscript"/>
        <sz val="12"/>
        <rFont val="Times New Roman"/>
        <family val="1"/>
      </rPr>
      <t>2</t>
    </r>
    <r>
      <rPr>
        <sz val="12"/>
        <rFont val="Times New Roman"/>
        <family val="1"/>
      </rPr>
      <t>O</t>
    </r>
  </si>
  <si>
    <r>
      <t>TiO</t>
    </r>
    <r>
      <rPr>
        <vertAlign val="subscript"/>
        <sz val="12"/>
        <rFont val="Times New Roman"/>
        <family val="1"/>
      </rPr>
      <t>2</t>
    </r>
    <r>
      <rPr>
        <sz val="12"/>
        <rFont val="Times New Roman"/>
        <family val="1"/>
      </rPr>
      <t xml:space="preserve">  </t>
    </r>
  </si>
  <si>
    <r>
      <t>P</t>
    </r>
    <r>
      <rPr>
        <vertAlign val="subscript"/>
        <sz val="12"/>
        <rFont val="Times New Roman"/>
        <family val="1"/>
      </rPr>
      <t>2</t>
    </r>
    <r>
      <rPr>
        <sz val="12"/>
        <rFont val="Times New Roman"/>
        <family val="1"/>
      </rPr>
      <t>O</t>
    </r>
    <r>
      <rPr>
        <vertAlign val="subscript"/>
        <sz val="12"/>
        <rFont val="Times New Roman"/>
        <family val="1"/>
      </rPr>
      <t>5</t>
    </r>
    <r>
      <rPr>
        <sz val="12"/>
        <rFont val="Times New Roman"/>
        <family val="1"/>
      </rPr>
      <t xml:space="preserve">  </t>
    </r>
  </si>
  <si>
    <r>
      <t>K</t>
    </r>
    <r>
      <rPr>
        <vertAlign val="subscript"/>
        <sz val="12"/>
        <rFont val="Times New Roman"/>
        <family val="1"/>
      </rPr>
      <t>2</t>
    </r>
    <r>
      <rPr>
        <sz val="12"/>
        <rFont val="Times New Roman"/>
        <family val="1"/>
      </rPr>
      <t>O/Na</t>
    </r>
    <r>
      <rPr>
        <vertAlign val="subscript"/>
        <sz val="12"/>
        <rFont val="Times New Roman"/>
        <family val="1"/>
      </rPr>
      <t>2</t>
    </r>
    <r>
      <rPr>
        <sz val="12"/>
        <rFont val="Times New Roman"/>
        <family val="1"/>
      </rPr>
      <t>O</t>
    </r>
  </si>
  <si>
    <r>
      <t>(La/Yb)</t>
    </r>
    <r>
      <rPr>
        <vertAlign val="subscript"/>
        <sz val="12"/>
        <rFont val="Times New Roman"/>
        <family val="1"/>
      </rPr>
      <t>N</t>
    </r>
  </si>
  <si>
    <r>
      <t>(Gd/Yb)</t>
    </r>
    <r>
      <rPr>
        <vertAlign val="subscript"/>
        <sz val="12"/>
        <rFont val="Times New Roman"/>
        <family val="1"/>
      </rPr>
      <t>N</t>
    </r>
  </si>
  <si>
    <r>
      <t>Eu</t>
    </r>
    <r>
      <rPr>
        <vertAlign val="subscript"/>
        <sz val="12"/>
        <rFont val="Times New Roman"/>
        <family val="1"/>
      </rPr>
      <t>N</t>
    </r>
    <r>
      <rPr>
        <sz val="12"/>
        <rFont val="Times New Roman"/>
        <family val="1"/>
      </rPr>
      <t>/Eu*</t>
    </r>
    <r>
      <rPr>
        <vertAlign val="subscript"/>
        <sz val="12"/>
        <rFont val="Times New Roman"/>
        <family val="1"/>
      </rPr>
      <t>N</t>
    </r>
  </si>
  <si>
    <r>
      <t>K</t>
    </r>
    <r>
      <rPr>
        <vertAlign val="subscript"/>
        <sz val="12"/>
        <rFont val="Times New Roman"/>
        <family val="1"/>
      </rPr>
      <t>2</t>
    </r>
    <r>
      <rPr>
        <sz val="12"/>
        <rFont val="Times New Roman"/>
        <family val="1"/>
      </rPr>
      <t>O+Na</t>
    </r>
    <r>
      <rPr>
        <vertAlign val="subscript"/>
        <sz val="12"/>
        <rFont val="Times New Roman"/>
        <family val="1"/>
      </rPr>
      <t>2</t>
    </r>
    <r>
      <rPr>
        <sz val="12"/>
        <rFont val="Times New Roman"/>
        <family val="1"/>
      </rPr>
      <t>O</t>
    </r>
    <phoneticPr fontId="3" type="noConversion"/>
  </si>
  <si>
    <t>—</t>
    <phoneticPr fontId="3" type="noConversion"/>
  </si>
  <si>
    <t>Age</t>
    <phoneticPr fontId="3" type="noConversion"/>
  </si>
  <si>
    <t>~2.9 Ga</t>
    <phoneticPr fontId="3" type="noConversion"/>
  </si>
  <si>
    <t>~2.7 Ga</t>
    <phoneticPr fontId="3" type="noConversion"/>
  </si>
  <si>
    <t>~2.5 Ga</t>
    <phoneticPr fontId="3" type="noConversion"/>
  </si>
  <si>
    <t>Location</t>
    <phoneticPr fontId="3" type="noConversion"/>
  </si>
  <si>
    <t>Jiaodong</t>
    <phoneticPr fontId="3" type="noConversion"/>
  </si>
  <si>
    <t>Anhui</t>
    <phoneticPr fontId="3" type="noConversion"/>
  </si>
  <si>
    <t>North Liaoning-South Jilin</t>
    <phoneticPr fontId="3" type="noConversion"/>
  </si>
  <si>
    <t>Dengfeng-Taihua</t>
    <phoneticPr fontId="3" type="noConversion"/>
  </si>
  <si>
    <t>North Liaoning-South Jilin</t>
    <phoneticPr fontId="3" type="noConversion"/>
  </si>
  <si>
    <t>Zhongtiao</t>
    <phoneticPr fontId="3" type="noConversion"/>
  </si>
  <si>
    <t>Sample</t>
    <phoneticPr fontId="3" type="noConversion"/>
  </si>
  <si>
    <t>S0113</t>
  </si>
  <si>
    <t>S0130-2</t>
  </si>
  <si>
    <t>10SD11-1</t>
  </si>
  <si>
    <t>18AHB01-1</t>
    <phoneticPr fontId="3" type="noConversion"/>
  </si>
  <si>
    <t>18AHB02-1</t>
    <phoneticPr fontId="3" type="noConversion"/>
  </si>
  <si>
    <t>13LB47-1</t>
  </si>
  <si>
    <t>16SD160-1</t>
  </si>
  <si>
    <t>16SD195-1</t>
  </si>
  <si>
    <t>17SD21-2</t>
  </si>
  <si>
    <t>02SD28</t>
    <phoneticPr fontId="3" type="noConversion"/>
  </si>
  <si>
    <t>02SD25</t>
    <phoneticPr fontId="3" type="noConversion"/>
  </si>
  <si>
    <t>03SD03</t>
    <phoneticPr fontId="3" type="noConversion"/>
  </si>
  <si>
    <t>Z87-1</t>
  </si>
  <si>
    <t>Z88-1</t>
  </si>
  <si>
    <t>Z88-2</t>
  </si>
  <si>
    <t>DF07-13</t>
  </si>
  <si>
    <t>DF07-25</t>
  </si>
  <si>
    <t>DF07-20</t>
  </si>
  <si>
    <t>DF07-08</t>
  </si>
  <si>
    <t>13JN23-3</t>
  </si>
  <si>
    <t>14JN03-1</t>
  </si>
  <si>
    <t>12LN05-1</t>
  </si>
  <si>
    <t>15LB28-1</t>
  </si>
  <si>
    <t>12LN61-1</t>
  </si>
  <si>
    <t>TS0938</t>
    <phoneticPr fontId="8" type="noConversion"/>
  </si>
  <si>
    <t>TS0811-1</t>
    <phoneticPr fontId="8" type="noConversion"/>
  </si>
  <si>
    <t>TS0902-4</t>
    <phoneticPr fontId="8" type="noConversion"/>
  </si>
  <si>
    <t>S147</t>
  </si>
  <si>
    <t>14LJA2-2</t>
    <phoneticPr fontId="3" type="noConversion"/>
  </si>
  <si>
    <t>13WW-71</t>
    <phoneticPr fontId="3" type="noConversion"/>
  </si>
  <si>
    <t>13WW-78</t>
    <phoneticPr fontId="3" type="noConversion"/>
  </si>
  <si>
    <t>ZT4056-1</t>
    <phoneticPr fontId="3" type="noConversion"/>
  </si>
  <si>
    <t>ZT4013-3</t>
    <phoneticPr fontId="3" type="noConversion"/>
  </si>
  <si>
    <t>ZT4020-1</t>
    <phoneticPr fontId="3" type="noConversion"/>
  </si>
  <si>
    <t>ZT4014-2</t>
    <phoneticPr fontId="3" type="noConversion"/>
  </si>
  <si>
    <t>11YZZ</t>
  </si>
  <si>
    <t>11WY-2</t>
  </si>
  <si>
    <t>11WY-1</t>
  </si>
  <si>
    <t>A/NK</t>
    <phoneticPr fontId="3" type="noConversion"/>
  </si>
  <si>
    <t>—</t>
    <phoneticPr fontId="3" type="noConversion"/>
  </si>
  <si>
    <t>—</t>
    <phoneticPr fontId="3" type="noConversion"/>
  </si>
  <si>
    <t>—</t>
  </si>
  <si>
    <t>&lt;0.05</t>
  </si>
  <si>
    <r>
      <rPr>
        <b/>
        <sz val="12"/>
        <color theme="1"/>
        <rFont val="Times New Roman"/>
        <family val="1"/>
      </rPr>
      <t>Notes:</t>
    </r>
    <r>
      <rPr>
        <sz val="12"/>
        <color theme="1"/>
        <rFont val="Times New Roman"/>
        <family val="1"/>
      </rPr>
      <t xml:space="preserve"> wt.%, major and minor element oxides in weight percent; ppm, trace elements in parts per million; LOI, Loss on ignition; Mg# = 100 × Mg</t>
    </r>
    <r>
      <rPr>
        <vertAlign val="superscript"/>
        <sz val="12"/>
        <color theme="1"/>
        <rFont val="Times New Roman"/>
        <family val="1"/>
      </rPr>
      <t>2+</t>
    </r>
    <r>
      <rPr>
        <sz val="12"/>
        <color theme="1"/>
        <rFont val="Times New Roman"/>
        <family val="1"/>
      </rPr>
      <t>/(Mg</t>
    </r>
    <r>
      <rPr>
        <vertAlign val="superscript"/>
        <sz val="12"/>
        <color theme="1"/>
        <rFont val="Times New Roman"/>
        <family val="1"/>
      </rPr>
      <t>2+</t>
    </r>
    <r>
      <rPr>
        <sz val="12"/>
        <color theme="1"/>
        <rFont val="Times New Roman"/>
        <family val="1"/>
      </rPr>
      <t>+TFe</t>
    </r>
    <r>
      <rPr>
        <vertAlign val="superscript"/>
        <sz val="12"/>
        <color theme="1"/>
        <rFont val="Times New Roman"/>
        <family val="1"/>
      </rPr>
      <t>2+</t>
    </r>
    <r>
      <rPr>
        <sz val="12"/>
        <color theme="1"/>
        <rFont val="Times New Roman"/>
        <family val="1"/>
      </rPr>
      <t>); A/CNK = molar Al</t>
    </r>
    <r>
      <rPr>
        <vertAlign val="subscript"/>
        <sz val="12"/>
        <color theme="1"/>
        <rFont val="Times New Roman"/>
        <family val="1"/>
      </rPr>
      <t>2</t>
    </r>
    <r>
      <rPr>
        <sz val="12"/>
        <color theme="1"/>
        <rFont val="Times New Roman"/>
        <family val="1"/>
      </rPr>
      <t>O</t>
    </r>
    <r>
      <rPr>
        <vertAlign val="subscript"/>
        <sz val="12"/>
        <color theme="1"/>
        <rFont val="Times New Roman"/>
        <family val="1"/>
      </rPr>
      <t>3</t>
    </r>
    <r>
      <rPr>
        <sz val="12"/>
        <color theme="1"/>
        <rFont val="Times New Roman"/>
        <family val="1"/>
      </rPr>
      <t>/(CaO+Na</t>
    </r>
    <r>
      <rPr>
        <vertAlign val="subscript"/>
        <sz val="12"/>
        <color theme="1"/>
        <rFont val="Times New Roman"/>
        <family val="1"/>
      </rPr>
      <t>2</t>
    </r>
    <r>
      <rPr>
        <sz val="12"/>
        <color theme="1"/>
        <rFont val="Times New Roman"/>
        <family val="1"/>
      </rPr>
      <t>O+K</t>
    </r>
    <r>
      <rPr>
        <vertAlign val="subscript"/>
        <sz val="12"/>
        <color theme="1"/>
        <rFont val="Times New Roman"/>
        <family val="1"/>
      </rPr>
      <t>2</t>
    </r>
    <r>
      <rPr>
        <sz val="12"/>
        <color theme="1"/>
        <rFont val="Times New Roman"/>
        <family val="1"/>
      </rPr>
      <t>O); TREE, total rare earth elements; δEu = Eu</t>
    </r>
    <r>
      <rPr>
        <vertAlign val="subscript"/>
        <sz val="12"/>
        <color theme="1"/>
        <rFont val="Times New Roman"/>
        <family val="1"/>
      </rPr>
      <t>N</t>
    </r>
    <r>
      <rPr>
        <sz val="12"/>
        <color theme="1"/>
        <rFont val="Times New Roman"/>
        <family val="1"/>
      </rPr>
      <t>/sqrt(Sm</t>
    </r>
    <r>
      <rPr>
        <vertAlign val="subscript"/>
        <sz val="12"/>
        <color theme="1"/>
        <rFont val="Times New Roman"/>
        <family val="1"/>
      </rPr>
      <t>N</t>
    </r>
    <r>
      <rPr>
        <sz val="12"/>
        <color theme="1"/>
        <rFont val="Times New Roman"/>
        <family val="1"/>
      </rPr>
      <t>×Gd</t>
    </r>
    <r>
      <rPr>
        <vertAlign val="subscript"/>
        <sz val="12"/>
        <color theme="1"/>
        <rFont val="Times New Roman"/>
        <family val="1"/>
      </rPr>
      <t>N</t>
    </r>
    <r>
      <rPr>
        <sz val="12"/>
        <color theme="1"/>
        <rFont val="Times New Roman"/>
        <family val="1"/>
      </rPr>
      <t>); δCe = Ce</t>
    </r>
    <r>
      <rPr>
        <vertAlign val="subscript"/>
        <sz val="12"/>
        <color theme="1"/>
        <rFont val="Times New Roman"/>
        <family val="1"/>
      </rPr>
      <t>N</t>
    </r>
    <r>
      <rPr>
        <sz val="12"/>
        <color theme="1"/>
        <rFont val="Times New Roman"/>
        <family val="1"/>
      </rPr>
      <t>/sqrt(La</t>
    </r>
    <r>
      <rPr>
        <vertAlign val="subscript"/>
        <sz val="12"/>
        <color theme="1"/>
        <rFont val="Times New Roman"/>
        <family val="1"/>
      </rPr>
      <t>N</t>
    </r>
    <r>
      <rPr>
        <sz val="12"/>
        <color theme="1"/>
        <rFont val="Times New Roman"/>
        <family val="1"/>
      </rPr>
      <t>×Pr</t>
    </r>
    <r>
      <rPr>
        <vertAlign val="subscript"/>
        <sz val="12"/>
        <color theme="1"/>
        <rFont val="Times New Roman"/>
        <family val="1"/>
      </rPr>
      <t>N</t>
    </r>
    <r>
      <rPr>
        <sz val="12"/>
        <color theme="1"/>
        <rFont val="Times New Roman"/>
        <family val="1"/>
      </rPr>
      <t>); subscript N, chondrite normalized value. "—", unanalyzed.</t>
    </r>
    <phoneticPr fontId="3" type="noConversion"/>
  </si>
  <si>
    <t xml:space="preserve">09GD04-c29 </t>
    <phoneticPr fontId="3" type="noConversion"/>
  </si>
  <si>
    <t xml:space="preserve">09GD04-c30 </t>
    <phoneticPr fontId="3" type="noConversion"/>
  </si>
  <si>
    <t>East Hebei-West Liaoning</t>
    <phoneticPr fontId="3" type="noConversion"/>
  </si>
  <si>
    <t>12JD01-4</t>
    <phoneticPr fontId="3" type="noConversion"/>
  </si>
  <si>
    <t>Hornblende trondhjemitic gneiss</t>
    <phoneticPr fontId="3" type="noConversion"/>
  </si>
  <si>
    <r>
      <t>117°47</t>
    </r>
    <r>
      <rPr>
        <sz val="12"/>
        <color theme="1"/>
        <rFont val="等线"/>
        <family val="2"/>
      </rPr>
      <t>′</t>
    </r>
    <r>
      <rPr>
        <sz val="12"/>
        <color theme="1"/>
        <rFont val="Times New Roman"/>
        <family val="1"/>
      </rPr>
      <t>51</t>
    </r>
    <r>
      <rPr>
        <sz val="12"/>
        <color theme="1"/>
        <rFont val="等线"/>
        <family val="2"/>
      </rPr>
      <t>″</t>
    </r>
    <phoneticPr fontId="3" type="noConversion"/>
  </si>
  <si>
    <t>JB6037-2</t>
    <phoneticPr fontId="3" type="noConversion"/>
  </si>
  <si>
    <t>JB6058</t>
    <phoneticPr fontId="3" type="noConversion"/>
  </si>
  <si>
    <r>
      <t>41°14</t>
    </r>
    <r>
      <rPr>
        <sz val="12"/>
        <color theme="1"/>
        <rFont val="宋体"/>
        <family val="3"/>
        <charset val="134"/>
      </rPr>
      <t>′</t>
    </r>
    <r>
      <rPr>
        <sz val="12"/>
        <color theme="1"/>
        <rFont val="Times New Roman"/>
        <family val="1"/>
      </rPr>
      <t>36</t>
    </r>
    <r>
      <rPr>
        <sz val="12"/>
        <color theme="1"/>
        <rFont val="宋体"/>
        <family val="3"/>
        <charset val="134"/>
      </rPr>
      <t>″</t>
    </r>
    <phoneticPr fontId="3" type="noConversion"/>
  </si>
  <si>
    <r>
      <t>117°21</t>
    </r>
    <r>
      <rPr>
        <sz val="12"/>
        <color theme="1"/>
        <rFont val="等线"/>
        <family val="2"/>
      </rPr>
      <t>′</t>
    </r>
    <r>
      <rPr>
        <sz val="12"/>
        <color theme="1"/>
        <rFont val="Times New Roman"/>
        <family val="1"/>
      </rPr>
      <t>25</t>
    </r>
    <r>
      <rPr>
        <sz val="12"/>
        <color theme="1"/>
        <rFont val="等线"/>
        <family val="2"/>
      </rPr>
      <t>″</t>
    </r>
    <phoneticPr fontId="3" type="noConversion"/>
  </si>
  <si>
    <t>Tonalitic gneiss</t>
    <phoneticPr fontId="3" type="noConversion"/>
  </si>
  <si>
    <t>Bai et al. (2014)</t>
    <phoneticPr fontId="3" type="noConversion"/>
  </si>
  <si>
    <t>Granodioritic gneiss</t>
    <phoneticPr fontId="3" type="noConversion"/>
  </si>
  <si>
    <r>
      <t>40°57</t>
    </r>
    <r>
      <rPr>
        <sz val="12"/>
        <color theme="1"/>
        <rFont val="宋体"/>
        <family val="3"/>
        <charset val="134"/>
      </rPr>
      <t>′</t>
    </r>
    <r>
      <rPr>
        <sz val="12"/>
        <color theme="1"/>
        <rFont val="Times New Roman"/>
        <family val="1"/>
      </rPr>
      <t>44</t>
    </r>
    <r>
      <rPr>
        <sz val="12"/>
        <color theme="1"/>
        <rFont val="宋体"/>
        <family val="3"/>
        <charset val="134"/>
      </rPr>
      <t>″</t>
    </r>
    <phoneticPr fontId="3" type="noConversion"/>
  </si>
  <si>
    <r>
      <t>115°09</t>
    </r>
    <r>
      <rPr>
        <sz val="12"/>
        <color theme="1"/>
        <rFont val="等线"/>
        <family val="2"/>
      </rPr>
      <t>′</t>
    </r>
    <r>
      <rPr>
        <sz val="12"/>
        <color theme="1"/>
        <rFont val="Times New Roman"/>
        <family val="1"/>
      </rPr>
      <t>57</t>
    </r>
    <r>
      <rPr>
        <sz val="12"/>
        <color theme="1"/>
        <rFont val="等线"/>
        <family val="2"/>
      </rPr>
      <t>″</t>
    </r>
    <phoneticPr fontId="3" type="noConversion"/>
  </si>
  <si>
    <t>Liu et al. (2018)</t>
    <phoneticPr fontId="3" type="noConversion"/>
  </si>
  <si>
    <t>Liou et al. (2019)</t>
  </si>
  <si>
    <t>Liou et al. (2019)</t>
    <phoneticPr fontId="3" type="noConversion"/>
  </si>
  <si>
    <r>
      <t>40°21</t>
    </r>
    <r>
      <rPr>
        <sz val="12"/>
        <color theme="1"/>
        <rFont val="宋体"/>
        <family val="3"/>
        <charset val="134"/>
      </rPr>
      <t>′</t>
    </r>
    <r>
      <rPr>
        <sz val="12"/>
        <color theme="1"/>
        <rFont val="Times New Roman"/>
        <family val="1"/>
      </rPr>
      <t>30</t>
    </r>
    <r>
      <rPr>
        <sz val="12"/>
        <color theme="1"/>
        <rFont val="宋体"/>
        <family val="3"/>
        <charset val="134"/>
      </rPr>
      <t>″</t>
    </r>
    <phoneticPr fontId="3" type="noConversion"/>
  </si>
  <si>
    <t>East Hebei-West Liaoning</t>
    <phoneticPr fontId="3" type="noConversion"/>
  </si>
  <si>
    <t>East Hebei-West Liaoning</t>
    <phoneticPr fontId="3" type="noConversion"/>
  </si>
  <si>
    <t>12JD124-2</t>
  </si>
  <si>
    <t>11JD55-1</t>
  </si>
  <si>
    <t>12JD01-4</t>
  </si>
  <si>
    <t>12JD01-1</t>
  </si>
  <si>
    <t>11JD81-1</t>
  </si>
  <si>
    <t>11JD81-2</t>
  </si>
  <si>
    <t>JB6035</t>
  </si>
  <si>
    <t>JB6037-4</t>
  </si>
  <si>
    <t>JB6037-2</t>
  </si>
  <si>
    <t>JB6058</t>
  </si>
  <si>
    <t>—</t>
    <phoneticPr fontId="3" type="noConversion"/>
  </si>
  <si>
    <t>—</t>
    <phoneticPr fontId="3" type="noConversion"/>
  </si>
  <si>
    <t>Our unpublished data</t>
    <phoneticPr fontId="3" type="noConversion"/>
  </si>
  <si>
    <t>Wang et al. (2017a)</t>
    <phoneticPr fontId="3" type="noConversion"/>
  </si>
  <si>
    <t>Wang et al. (2017a)</t>
    <phoneticPr fontId="3" type="noConversion"/>
  </si>
  <si>
    <t>Wang et al. (2017a)</t>
    <phoneticPr fontId="3" type="noConversion"/>
  </si>
  <si>
    <t>Wang et al. (2017a)</t>
    <phoneticPr fontId="3" type="noConversion"/>
  </si>
  <si>
    <t>Wang et al. (2017b)</t>
    <phoneticPr fontId="3" type="noConversion"/>
  </si>
  <si>
    <t xml:space="preserve">Bai, X., Liu, S.W., Guo, R.R., Zhang, L.F., Wang, W., 2014. Zircon U–Pb–Hf isotopes and geochemistry of Neoarchean dioritic–trondhjemitic gneisses, Eastern Hebei, North China Craton: constraints on petrogenesis and tectonic implications. Precambrian Research 251, 1–20.
Diwu, C.R., Sun, Y., Guo, A.L., Wang, H.L., Liu, X.M., 2011. Crustal growth in the North China Craton at ~2.5 Ga: evidence from in situ zircon U-Pb ages, Hf isotopes and whole-rock geochemistry of the Dengfeng complex. Gondwana Research 20(1), 149–170.
Guo, R.R., Liu, S.W., Wyman, D., Bai, X., Wang, W., Yan, M., Li, Q.G., 2015. Neoarchean subduction: a case study of arc volcanic rocks in Qinglong-Zhuzhangzi area of the Eastern Hebei Province, North China Craton. Precambrian Research 264, 36–62.
Guo, B.R., Liu, S.W., Santosh, M., Wang, W., 2017b. Neoarchean arc magmatism and crustal growth in the northeastern North China Craton: evidence from granitoid gneisses in the Southern Jilin Province. Precambrian Research 303, 30–53.
Huang, X.L., Niu, Y.L., Xu, Y.G., Yang, Q.J., Zhong, J.W., 2010. Geochemistry of TTG and TTG-like gneisses from Lushan-Taihua complex in the southern North China Craton: implications for late Archean crustal accretion. Precambrian Research 182, 43–56.
Jahn, B.M., Liu, D.Y., Wan, Y.S., Song, B., Wu, J.S., 2008. Archean crustal evolution of the Jiaodong Peninsula, China, as revealed by zircon SHRIMP geochronology, elemental and Nd-isotope geochemistry. American Journal of Science 308, 232–269.
Jiang, N., Guo, J.H., Fan, W.B., Hu, J., Zong, K.Q., Zhang, S.Q., 2016. Archean TTGs and sanukitoids from the Jiaobei terrain, North China craton: Insights into crustal growth and mantle metasomatism. Precambrian Research 281, 656–672.
Liu, J.H., Liu, F.L., Ding, Z.J., Liu, C.H., Yang, H., Liu, P.H., Wang, F., Meng, E., 2013. The growth, reworking and metamorphism of early Precambrian crust in the Jiaobei terrane, the North China Craton: constraints from U–Th–Pb and Lu–Hf isotopic systematics, and REE concentrations of zircon from Archean granitoid gneisses. Precambrian Research 224, 287–303.
Liu, S.W., Fu, J.H., Lu, Y.J., Chen, X., Wang, M.J., Hu, F.Y., Gao, L., Sun, G.Z., Hu, Y.L., 2019. Precambrian Hongqiyingzi Complex at the northern margin of the North China Craton: its zircon U-Pb-Hf systematics, geochemistry and constraints on crustal evolution. Precambrian Research 326, 58–83.
Liou, P., Guo, J.H., 2019. Generation of Archaean TTG Gneisses Through Amphibole-Dominated Fractionation. Journal of Geophysical Research: Solid Earth 124(4), 3605–3619.
Peng, P., Wang, C., Wang, X.P., Yang, S.Y., 2015. Qingyuan high-grade granite–greenstone terrain in the Eastern North China Craton: root of a Neoarchean arc. Tectonophysics 662, 7–21.
Sun, G.Z., Liu, S.W., Santosh, M., Gao, L., Hu, Y.L., Guo, R.R., 2019. Thickness and geothermal gradient of Neoarchean continental crust: inference from the southeastern North China Craton. Gondwana Research 73, 16–31.
Tang, J., Zheng, Y.F., Wu, Y.B., Gong, B., Liu, X.M., 2007. Geochronology and geochemistry of metamorphic rocks in the Jiaobei terrane: constraints on its tectonic affinity in the Sulu orogen. Precambrian Research 152, 48–82.
Tian, W., Liu, S.W., Liu, C.H., Yu, S.Q., Li, Q.G., Wang, Y.R., 2005. Zircon SHRIMP geochronology and geochemistry of TTG rocks in Sushui Complex from Zhongtiao Mountains with its geological implications. Progress in Natural Science 15(12), 1476–1484 (in Chinese).
Wan, Y.S., Liu, D.Y., Wang, S.J., Yang, E.X., Wang, W., Dong, C.Y., Zhou, H.Y., Du, L.L., Yang, Y.H., Diwu, C.R., 2011. ~2.7 Ga juvenile crust formation in the North China Craton (Taishan-Xintai area, western Shandong Province): further evidence of an understated event from zircon U–Pb dating and Hf isotope composition. Precambrian Research 186, 169–180.
Wan, Y.S., Wang, S.J., Ren, P., Xie, H.Q., Dong, C.Y., Liu, D.Y., 2015. Neoarchean magmatism in the Culaishan area, western Shandong: evidence from SHRIMP zircon U–Pb dating. Acta Geoscientica Sinica 36, 634–646 (in Chinese with English abstract).
Wang, W., Liu, S.W., Cawood, P.A., Bai, X., Guo, R.R., Guo, B.R., Wang, K., 2016a. Late Neoarchean subduction-related crustal growth in the Northern Liaoning region of the North China Craton: Evidence from ~2.55–2.50 Ga granitoid gneisses. Precambrian Research 281, 200–223.
Wang, M.J., Liu, S.W., Wang, W., Wang, K., Yan, M., Guo, B.R., Bai, X., Guo, R.R., 2016b. Petrogenesis and tectonic implications of the Neoarchean North Liaoning tonalitic-trondhjemitic gneisses of the North China Craton, North China. Journal of Asian Earth Science 131, 12–39.
Wang, W., Cawood, P.A., Liu, S.W., Guo, R.R., Bai, X., Wang, K., 2017a. Cyclic formation and stabilization of Archean lithosphere by accretionary orogenesis: Constraints from TTG and potassic granitoids, North China Craton. Tectonics 36, 1724–1742.
Wang, M.J., Liu, S.W., Fu, J.H., Wang, K., Guo, R.R., Guo, B.R., 2017b. Neoarchean DTTG gneisses in southern Liaoning Province and their constraints on crustal growth and the nature of the Liao-Ji Belt in the Eastern Block. Precambrian Research 303, 183–207.
Wu, M.L., Zhao, G.C., Sun, M., Li, S.Z., Bao, Z.A., Tam, P.Y., Eizenhöefer, P.R., He, Y.H., 2014. Zircon U–Pb geochronology and Hf isotopes of major lithologies from the Jiaodong Terrane: implications for the crustal evolution of the Eastern Block of the North China Craton. Lithos 190–191, 71–84.
Xie, S.W., Xie, H.Q., Wang, S.J., Kröner, A., Liu, S.J., Zhou, H,Y., Ma, M.Z., Dong, C.Y., Liu, D.Y., Wan, Y.S., 2014. Ca. 2.9 Ga granitoid magmatism in eastern Shandong, North China Craton: Zircon dating, Hf-in-zircon isotopic analysis and whole-rock geochemistry. Precambrian Research 255, 538–562.
Zhang, R.Y., Zhang, C.L., Sun, Y., 2013. Crustal reworking in the North China Craton at ~2.5 Ga: Evidence from zircon U-Pb ages, Hf isotopes and whole-rock geochemistry of the TTG gneisses in the Zhongtiao Mountain. Acta Petrologica Sinica 29(7), 2265–2280 (in Chinese with English abstract).
Zhao, Y., Li, N.B., Jiang, Y.H., Niu, H.C., 2017. Petrogenesis of the late Archean (~2.5 Ga) Na- and K-rich granitoids in the Zhongtiao-Wangwu region and its tectonic significance for the crustal evolution of the North China Craton. Precambrian Research 303, 590–603.
Zhou, Y.Y., Zhao, T.P., Sun, Q.Y., Zhai, M.G., 2018. Geochronological and geochemical constraints on the petrogenesis of the 2.6–2.5 Ga amphibolites, low- and high-Al TTGs in the Wangwushan area, southern North China Craton: Implications for the Neoarchean crustal evolution. Precambrian Research 307, 93–114.
</t>
    <phoneticPr fontId="3" type="noConversion"/>
  </si>
  <si>
    <t>Element</t>
    <phoneticPr fontId="3" type="noConversion"/>
  </si>
  <si>
    <t>Kd</t>
    <phoneticPr fontId="3" type="noConversion"/>
  </si>
  <si>
    <t>Kd</t>
    <phoneticPr fontId="3" type="noConversion"/>
  </si>
  <si>
    <t>Kd</t>
    <phoneticPr fontId="3" type="noConversion"/>
  </si>
  <si>
    <t>Kd</t>
    <phoneticPr fontId="3" type="noConversion"/>
  </si>
  <si>
    <t>Kd</t>
    <phoneticPr fontId="3" type="noConversion"/>
  </si>
  <si>
    <t>Kd</t>
    <phoneticPr fontId="3" type="noConversion"/>
  </si>
  <si>
    <t>Kd</t>
    <phoneticPr fontId="3" type="noConversion"/>
  </si>
  <si>
    <t>Amp</t>
    <phoneticPr fontId="3" type="noConversion"/>
  </si>
  <si>
    <t>Cpx</t>
    <phoneticPr fontId="3" type="noConversion"/>
  </si>
  <si>
    <t>Opx</t>
    <phoneticPr fontId="15" type="noConversion"/>
  </si>
  <si>
    <t>Grt</t>
    <phoneticPr fontId="3" type="noConversion"/>
  </si>
  <si>
    <t>Ilm</t>
    <phoneticPr fontId="15" type="noConversion"/>
  </si>
  <si>
    <t>Pl</t>
    <phoneticPr fontId="3" type="noConversion"/>
  </si>
  <si>
    <t>Rt</t>
    <phoneticPr fontId="3" type="noConversion"/>
  </si>
  <si>
    <t>Mag</t>
    <phoneticPr fontId="3" type="noConversion"/>
  </si>
  <si>
    <t>Ttn</t>
    <phoneticPr fontId="3" type="noConversion"/>
  </si>
  <si>
    <t>Zr</t>
    <phoneticPr fontId="3" type="noConversion"/>
  </si>
  <si>
    <t>Ap</t>
    <phoneticPr fontId="3" type="noConversion"/>
  </si>
  <si>
    <t>Note: Kd, partition coefficient of minerals; C0, the weight concentration of elements in the source rock. The partition coefficients are from https://earthref.org/GERM/KDD/. Pl, Plagioclase; Amp, amphibole; Cpx, Clinopyroxene; Grt, Garnet; Opx, Orthopyroxene; Rt, rutite; Ttn, titanite; Mag, magnetite; Ilm, ilmenite; Zr, zircon; Ap, apatite.</t>
    <phoneticPr fontId="3" type="noConversion"/>
  </si>
  <si>
    <t>Sample and analytical spot number</t>
    <phoneticPr fontId="3" type="noConversion"/>
  </si>
  <si>
    <t>Th/U</t>
    <phoneticPr fontId="3" type="noConversion"/>
  </si>
  <si>
    <t>Isotopic ratios</t>
  </si>
  <si>
    <t>Apparent ages (Ma)</t>
  </si>
  <si>
    <t>±1σ</t>
  </si>
  <si>
    <t>18AHB01-1-01</t>
    <phoneticPr fontId="3" type="noConversion"/>
  </si>
  <si>
    <t>18AHB01-1-02</t>
    <phoneticPr fontId="3" type="noConversion"/>
  </si>
  <si>
    <t>18AHB01-1-03</t>
  </si>
  <si>
    <t>18AHB01-1-04</t>
  </si>
  <si>
    <t>18AHB01-1-05</t>
  </si>
  <si>
    <t>18AHB01-1-06</t>
  </si>
  <si>
    <t>18AHB01-1-07</t>
  </si>
  <si>
    <t>18AHB01-1-08</t>
  </si>
  <si>
    <t>18AHB01-1-09</t>
  </si>
  <si>
    <t>18AHB01-1-10</t>
  </si>
  <si>
    <t>18AHB01-1-11</t>
  </si>
  <si>
    <t>18AHB01-1-12</t>
  </si>
  <si>
    <t>18AHB01-1-13</t>
  </si>
  <si>
    <t>18AHB01-1-14</t>
  </si>
  <si>
    <t>18AHB01-1-15</t>
  </si>
  <si>
    <t>18AHB01-1-16</t>
  </si>
  <si>
    <t>18AHB01-1-17</t>
  </si>
  <si>
    <t>18AHB01-1-18</t>
  </si>
  <si>
    <t>18AHB01-1-19</t>
  </si>
  <si>
    <t>18AHB01-1-20</t>
  </si>
  <si>
    <t>18AHB01-1-21</t>
  </si>
  <si>
    <t>18AHB01-1-22</t>
  </si>
  <si>
    <t>18AHB01-1-23</t>
  </si>
  <si>
    <t>18AHB01-1-24</t>
  </si>
  <si>
    <t>18AHB01-1-25</t>
  </si>
  <si>
    <t>18AHB02-1-01</t>
    <phoneticPr fontId="3" type="noConversion"/>
  </si>
  <si>
    <t>18AHB02-1-02</t>
    <phoneticPr fontId="3" type="noConversion"/>
  </si>
  <si>
    <t>18AHB02-1-03</t>
  </si>
  <si>
    <t>18AHB02-1-04</t>
  </si>
  <si>
    <t>18AHB02-1-05</t>
  </si>
  <si>
    <t>18AHB02-1-06</t>
  </si>
  <si>
    <t>18AHB02-1-07</t>
  </si>
  <si>
    <t>18AHB02-1-08</t>
  </si>
  <si>
    <t>18AHB02-1-09</t>
  </si>
  <si>
    <t>18AHB02-1-10</t>
  </si>
  <si>
    <t>18AHB02-1-11</t>
  </si>
  <si>
    <t>18AHB02-1-12</t>
  </si>
  <si>
    <t>18AHB02-1-13</t>
  </si>
  <si>
    <t>18AHB02-1-14</t>
  </si>
  <si>
    <t>18AHB02-1-15</t>
  </si>
  <si>
    <t>18AHB02-1-16</t>
  </si>
  <si>
    <t>18AHB02-1-17</t>
  </si>
  <si>
    <t>18AHB02-1-18</t>
  </si>
  <si>
    <t>18AHB02-1-19</t>
  </si>
  <si>
    <t>18AHB02-1-20</t>
  </si>
  <si>
    <t>18AHB02-1-21</t>
  </si>
  <si>
    <t>18AHB02-1-22</t>
  </si>
  <si>
    <t>18AHB02-1-23</t>
  </si>
  <si>
    <t>18AHB02-1-24</t>
  </si>
  <si>
    <t>18AHB02-1-25</t>
  </si>
  <si>
    <t>18AHB02-1-26</t>
  </si>
  <si>
    <t>18AHB02-3-01</t>
    <phoneticPr fontId="3" type="noConversion"/>
  </si>
  <si>
    <t>18AHB02-3-02</t>
    <phoneticPr fontId="3" type="noConversion"/>
  </si>
  <si>
    <t>18AHB02-3-03</t>
  </si>
  <si>
    <t>18AHB02-3-04</t>
  </si>
  <si>
    <t>18AHB02-3-05</t>
  </si>
  <si>
    <t>18AHB02-3-06</t>
  </si>
  <si>
    <t>18AHB02-3-07</t>
  </si>
  <si>
    <t>18AHB02-3-08</t>
  </si>
  <si>
    <t>18AHB02-3-09</t>
  </si>
  <si>
    <t>18AHB02-3-10</t>
  </si>
  <si>
    <t>18AHB02-3-11</t>
  </si>
  <si>
    <t>18AHB02-3-12</t>
  </si>
  <si>
    <t>18AHB02-3-13</t>
  </si>
  <si>
    <t>18AHB02-3-14</t>
  </si>
  <si>
    <t>18AHB02-3-15</t>
  </si>
  <si>
    <t>18AHB02-3-16</t>
  </si>
  <si>
    <t>18AHB02-3-17</t>
  </si>
  <si>
    <t>18AHB02-3-18</t>
  </si>
  <si>
    <t>18AHB02-3-19</t>
  </si>
  <si>
    <t>18AHB02-3-20</t>
  </si>
  <si>
    <t>18AHB02-3-21</t>
  </si>
  <si>
    <t>18AHB02-3-22</t>
  </si>
  <si>
    <t>18AHB02-3-23</t>
  </si>
  <si>
    <t>18AHB02-3-24</t>
  </si>
  <si>
    <t>18AHB02-3-25</t>
  </si>
  <si>
    <t>18LS02-1-01</t>
    <phoneticPr fontId="3" type="noConversion"/>
  </si>
  <si>
    <t>18LS02-1-02</t>
    <phoneticPr fontId="3" type="noConversion"/>
  </si>
  <si>
    <t>18LS02-1-03</t>
  </si>
  <si>
    <t>18LS02-1-04</t>
  </si>
  <si>
    <t>18LS02-1-05</t>
  </si>
  <si>
    <t>18LS02-1-06</t>
  </si>
  <si>
    <t>18LS02-1-07</t>
  </si>
  <si>
    <t>18LS02-1-08</t>
  </si>
  <si>
    <t>18LS02-1-09</t>
  </si>
  <si>
    <t>18LS02-1-15</t>
  </si>
  <si>
    <t>18LS02-1-16</t>
  </si>
  <si>
    <t>18LS02-1-17</t>
  </si>
  <si>
    <t>18LS02-1-18</t>
  </si>
  <si>
    <t>18LS02-1-19</t>
  </si>
  <si>
    <t>18LS02-1-20</t>
  </si>
  <si>
    <t>18LS02-1-21</t>
  </si>
  <si>
    <t>18LS02-1-22</t>
  </si>
  <si>
    <t>18LS02-1-23</t>
  </si>
  <si>
    <t>18LS02-1-24</t>
  </si>
  <si>
    <t>18LS02-1-25</t>
  </si>
  <si>
    <t>18LS02-2-01</t>
    <phoneticPr fontId="3" type="noConversion"/>
  </si>
  <si>
    <t>18LS02-2-02</t>
    <phoneticPr fontId="3" type="noConversion"/>
  </si>
  <si>
    <t>18LS02-2-03</t>
  </si>
  <si>
    <t>18LS02-2-04</t>
  </si>
  <si>
    <t>18LS02-2-05</t>
  </si>
  <si>
    <t>18LS02-2-06</t>
  </si>
  <si>
    <t>18LS02-2-07</t>
  </si>
  <si>
    <t>18LS02-2-08</t>
  </si>
  <si>
    <t>18LS02-2-09</t>
  </si>
  <si>
    <t>18LS02-2-16</t>
  </si>
  <si>
    <t>18LS02-2-17</t>
  </si>
  <si>
    <t>18LS02-2-18</t>
  </si>
  <si>
    <t>18LS02-2-19</t>
  </si>
  <si>
    <t>18LS02-2-20</t>
  </si>
  <si>
    <t>18LS02-2-21</t>
  </si>
  <si>
    <t>18LS02-2-22</t>
  </si>
  <si>
    <t>18LS02-2-23</t>
  </si>
  <si>
    <t>18LS02-2-24</t>
  </si>
  <si>
    <t>18LS02-2-25</t>
  </si>
  <si>
    <t>18ZT01-1-01</t>
    <phoneticPr fontId="3" type="noConversion"/>
  </si>
  <si>
    <t>18ZT01-1-02</t>
    <phoneticPr fontId="3" type="noConversion"/>
  </si>
  <si>
    <t>18ZT01-1-03</t>
  </si>
  <si>
    <t>18ZT01-1-04</t>
  </si>
  <si>
    <t>18ZT01-1-05</t>
  </si>
  <si>
    <t>18ZT01-1-06</t>
  </si>
  <si>
    <t>18ZT01-1-07</t>
  </si>
  <si>
    <t>18ZT01-1-08</t>
  </si>
  <si>
    <t>18ZT01-1-09</t>
  </si>
  <si>
    <t>18ZT01-1-10</t>
  </si>
  <si>
    <t>18ZT01-1-11</t>
  </si>
  <si>
    <t>18ZT01-1-12</t>
  </si>
  <si>
    <t>18ZT01-1-13</t>
  </si>
  <si>
    <t>18ZT01-1-14</t>
  </si>
  <si>
    <t>18ZT01-1-15</t>
  </si>
  <si>
    <t>18ZT01-1-16</t>
  </si>
  <si>
    <t>18ZT01-1-17</t>
  </si>
  <si>
    <t>18ZT01-1-18</t>
  </si>
  <si>
    <t>18ZT01-1-19</t>
  </si>
  <si>
    <t>18ZT01-1-20</t>
  </si>
  <si>
    <t>18ZT01-1-21</t>
  </si>
  <si>
    <t>18ZT01-1-22</t>
  </si>
  <si>
    <t>18ZT01-1-23</t>
  </si>
  <si>
    <t>18ZT01-1-24</t>
  </si>
  <si>
    <t>18ZT01-1-25</t>
  </si>
  <si>
    <r>
      <t>207</t>
    </r>
    <r>
      <rPr>
        <sz val="12"/>
        <color theme="1"/>
        <rFont val="Times New Roman"/>
        <family val="1"/>
      </rPr>
      <t>Pb/</t>
    </r>
    <r>
      <rPr>
        <vertAlign val="superscript"/>
        <sz val="12"/>
        <color theme="1"/>
        <rFont val="Times New Roman"/>
        <family val="1"/>
      </rPr>
      <t>206</t>
    </r>
    <r>
      <rPr>
        <sz val="12"/>
        <color theme="1"/>
        <rFont val="Times New Roman"/>
        <family val="1"/>
      </rPr>
      <t>Pb</t>
    </r>
  </si>
  <si>
    <r>
      <t>207</t>
    </r>
    <r>
      <rPr>
        <sz val="12"/>
        <color theme="1"/>
        <rFont val="Times New Roman"/>
        <family val="1"/>
      </rPr>
      <t>Pb/</t>
    </r>
    <r>
      <rPr>
        <vertAlign val="superscript"/>
        <sz val="12"/>
        <color theme="1"/>
        <rFont val="Times New Roman"/>
        <family val="1"/>
      </rPr>
      <t>235</t>
    </r>
    <r>
      <rPr>
        <sz val="12"/>
        <color theme="1"/>
        <rFont val="Times New Roman"/>
        <family val="1"/>
      </rPr>
      <t>U</t>
    </r>
  </si>
  <si>
    <r>
      <t>206</t>
    </r>
    <r>
      <rPr>
        <sz val="12"/>
        <color theme="1"/>
        <rFont val="Times New Roman"/>
        <family val="1"/>
      </rPr>
      <t>Pb/</t>
    </r>
    <r>
      <rPr>
        <vertAlign val="superscript"/>
        <sz val="12"/>
        <color theme="1"/>
        <rFont val="Times New Roman"/>
        <family val="1"/>
      </rPr>
      <t>238</t>
    </r>
    <r>
      <rPr>
        <sz val="12"/>
        <color theme="1"/>
        <rFont val="Times New Roman"/>
        <family val="1"/>
      </rPr>
      <t>U</t>
    </r>
  </si>
  <si>
    <r>
      <t>C</t>
    </r>
    <r>
      <rPr>
        <vertAlign val="subscript"/>
        <sz val="12"/>
        <rFont val="Times New Roman"/>
        <family val="1"/>
      </rPr>
      <t>0</t>
    </r>
    <phoneticPr fontId="3" type="noConversion"/>
  </si>
  <si>
    <r>
      <rPr>
        <b/>
        <sz val="12"/>
        <color theme="1"/>
        <rFont val="Times New Roman"/>
        <family val="1"/>
      </rPr>
      <t>Supplementary Table 1.</t>
    </r>
    <r>
      <rPr>
        <sz val="12"/>
        <color theme="1"/>
        <rFont val="Times New Roman"/>
        <family val="1"/>
      </rPr>
      <t xml:space="preserve"> Summary of zircon age data and sampling locations for Meso- to Neoarchean TTG gneisses in the Eastern Block of NCC.</t>
    </r>
    <phoneticPr fontId="3" type="noConversion"/>
  </si>
  <si>
    <r>
      <rPr>
        <b/>
        <sz val="12"/>
        <color theme="1"/>
        <rFont val="Times New Roman"/>
        <family val="1"/>
      </rPr>
      <t>Supplementary Table 2.</t>
    </r>
    <r>
      <rPr>
        <sz val="12"/>
        <color theme="1"/>
        <rFont val="Times New Roman"/>
        <family val="1"/>
      </rPr>
      <t xml:space="preserve"> Analytical results of major (wt.%) and trace (ppm) elements and calculated parameters for Meso- to Neoarchean TTG gneisses from the Eastern Block of NCC.</t>
    </r>
    <phoneticPr fontId="3" type="noConversion"/>
  </si>
  <si>
    <r>
      <rPr>
        <b/>
        <sz val="12"/>
        <color theme="1"/>
        <rFont val="Times New Roman"/>
        <family val="1"/>
      </rPr>
      <t>Supplementary Table 3.</t>
    </r>
    <r>
      <rPr>
        <sz val="12"/>
        <color theme="1"/>
        <rFont val="Times New Roman"/>
        <family val="1"/>
      </rPr>
      <t xml:space="preserve"> Analyzed zircon U–Pb isotopic data and calculated apparent ages for representative TTG gneisses from the Eastern Block of the NCC.</t>
    </r>
    <phoneticPr fontId="3" type="noConversion"/>
  </si>
  <si>
    <r>
      <rPr>
        <b/>
        <sz val="12"/>
        <color theme="1"/>
        <rFont val="Times New Roman"/>
        <family val="1"/>
      </rPr>
      <t xml:space="preserve">Supplementary Table 4. </t>
    </r>
    <r>
      <rPr>
        <sz val="12"/>
        <color theme="1"/>
        <rFont val="Times New Roman"/>
        <family val="1"/>
      </rPr>
      <t>Summary of zircon Lu-Hf isotopic data for Meso- to Neoarchean TTG gneisses from the Eastern Block of NCC.</t>
    </r>
    <phoneticPr fontId="3" type="noConversion"/>
  </si>
  <si>
    <r>
      <rPr>
        <b/>
        <sz val="12"/>
        <color theme="1"/>
        <rFont val="Times New Roman"/>
        <family val="1"/>
      </rPr>
      <t>Supplementary Table 5.</t>
    </r>
    <r>
      <rPr>
        <sz val="12"/>
        <color theme="1"/>
        <rFont val="Times New Roman"/>
        <family val="1"/>
      </rPr>
      <t xml:space="preserve"> Average composition of potential source mafic rocks for Archean TTGs compiled from the GEOROC and PetDB databases.</t>
    </r>
    <phoneticPr fontId="3" type="noConversion"/>
  </si>
  <si>
    <r>
      <rPr>
        <b/>
        <sz val="12"/>
        <rFont val="Times New Roman"/>
        <family val="1"/>
      </rPr>
      <t>Supplementary Table 6.</t>
    </r>
    <r>
      <rPr>
        <sz val="12"/>
        <rFont val="Times New Roman"/>
        <family val="1"/>
      </rPr>
      <t xml:space="preserve"> Starting compositions and mineral partition coefficients used in the trace element modeling of partial melting of mafic rocks.</t>
    </r>
    <phoneticPr fontId="3" type="noConversion"/>
  </si>
  <si>
    <r>
      <rPr>
        <b/>
        <sz val="12"/>
        <color theme="1"/>
        <rFont val="Times New Roman"/>
        <family val="1"/>
      </rPr>
      <t xml:space="preserve">Supplementary Table 7. </t>
    </r>
    <r>
      <rPr>
        <sz val="12"/>
        <color theme="1"/>
        <rFont val="Times New Roman"/>
        <family val="1"/>
      </rPr>
      <t>Thermodynamic and trace element modelling of partial melting of median Archean arc-like basalt.</t>
    </r>
    <phoneticPr fontId="3" type="noConversion"/>
  </si>
  <si>
    <t>Parameters</t>
  </si>
  <si>
    <t>values</t>
  </si>
  <si>
    <t>Unit</t>
  </si>
  <si>
    <t>Equations (1) and (2)</t>
  </si>
  <si>
    <t>Thermal conductivity of the crust</t>
  </si>
  <si>
    <t>Thermal conductivity of the lithospheric mantle</t>
  </si>
  <si>
    <t>A</t>
  </si>
  <si>
    <t>Heat production of mafic crust</t>
  </si>
  <si>
    <t>Heat production of felsic crust</t>
  </si>
  <si>
    <t>Heat production of lithospheric mantle</t>
  </si>
  <si>
    <t>Thickness per layer</t>
  </si>
  <si>
    <t>km</t>
  </si>
  <si>
    <t>Equation (3)</t>
  </si>
  <si>
    <t>ρ</t>
  </si>
  <si>
    <t>Density of the crust</t>
  </si>
  <si>
    <t>H</t>
  </si>
  <si>
    <t>Mean heat production</t>
  </si>
  <si>
    <r>
      <t>40</t>
    </r>
    <r>
      <rPr>
        <sz val="11"/>
        <color rgb="FF000000"/>
        <rFont val="Times New Roman"/>
        <family val="1"/>
      </rPr>
      <t>K</t>
    </r>
  </si>
  <si>
    <r>
      <t xml:space="preserve"> μW kg</t>
    </r>
    <r>
      <rPr>
        <vertAlign val="superscript"/>
        <sz val="11"/>
        <color rgb="FF000000"/>
        <rFont val="Times New Roman"/>
        <family val="1"/>
      </rPr>
      <t>-1</t>
    </r>
  </si>
  <si>
    <r>
      <t>232</t>
    </r>
    <r>
      <rPr>
        <sz val="11"/>
        <color rgb="FF000000"/>
        <rFont val="Times New Roman"/>
        <family val="1"/>
      </rPr>
      <t>Th</t>
    </r>
  </si>
  <si>
    <r>
      <t>235</t>
    </r>
    <r>
      <rPr>
        <sz val="11"/>
        <color rgb="FF000000"/>
        <rFont val="Times New Roman"/>
        <family val="1"/>
      </rPr>
      <t>U</t>
    </r>
  </si>
  <si>
    <r>
      <t>238</t>
    </r>
    <r>
      <rPr>
        <sz val="11"/>
        <color rgb="FF000000"/>
        <rFont val="Times New Roman"/>
        <family val="1"/>
      </rPr>
      <t>U</t>
    </r>
  </si>
  <si>
    <t>λ</t>
  </si>
  <si>
    <t>Decay constant</t>
  </si>
  <si>
    <r>
      <t>yr</t>
    </r>
    <r>
      <rPr>
        <vertAlign val="superscript"/>
        <sz val="11"/>
        <color rgb="FF000000"/>
        <rFont val="Times New Roman"/>
        <family val="1"/>
      </rPr>
      <t>-1</t>
    </r>
  </si>
  <si>
    <t>Ci</t>
  </si>
  <si>
    <t>Present-day concentration of radioactive isotope</t>
  </si>
  <si>
    <r>
      <t>kg kg</t>
    </r>
    <r>
      <rPr>
        <vertAlign val="superscript"/>
        <sz val="11"/>
        <color rgb="FF000000"/>
        <rFont val="Times New Roman"/>
        <family val="1"/>
      </rPr>
      <t>-1</t>
    </r>
  </si>
  <si>
    <t>t</t>
  </si>
  <si>
    <t>Time before present</t>
  </si>
  <si>
    <r>
      <t>k</t>
    </r>
    <r>
      <rPr>
        <i/>
        <vertAlign val="subscript"/>
        <sz val="11"/>
        <rFont val="Times New Roman"/>
        <family val="1"/>
      </rPr>
      <t>c</t>
    </r>
  </si>
  <si>
    <r>
      <t>W m</t>
    </r>
    <r>
      <rPr>
        <vertAlign val="superscript"/>
        <sz val="11"/>
        <rFont val="Times New Roman"/>
        <family val="1"/>
      </rPr>
      <t>-1</t>
    </r>
    <r>
      <rPr>
        <sz val="11"/>
        <rFont val="Times New Roman"/>
        <family val="1"/>
      </rPr>
      <t>K</t>
    </r>
    <r>
      <rPr>
        <vertAlign val="superscript"/>
        <sz val="11"/>
        <rFont val="Times New Roman"/>
        <family val="1"/>
      </rPr>
      <t>-1</t>
    </r>
  </si>
  <si>
    <r>
      <t>k</t>
    </r>
    <r>
      <rPr>
        <i/>
        <vertAlign val="subscript"/>
        <sz val="11"/>
        <rFont val="Times New Roman"/>
        <family val="1"/>
      </rPr>
      <t>m</t>
    </r>
  </si>
  <si>
    <r>
      <t xml:space="preserve"> μW m</t>
    </r>
    <r>
      <rPr>
        <vertAlign val="superscript"/>
        <sz val="11"/>
        <rFont val="Times New Roman"/>
        <family val="1"/>
      </rPr>
      <t>-3</t>
    </r>
  </si>
  <si>
    <r>
      <t>△</t>
    </r>
    <r>
      <rPr>
        <i/>
        <sz val="12"/>
        <rFont val="Times New Roman"/>
        <family val="1"/>
      </rPr>
      <t>z</t>
    </r>
  </si>
  <si>
    <r>
      <t xml:space="preserve"> kg m</t>
    </r>
    <r>
      <rPr>
        <vertAlign val="superscript"/>
        <sz val="11"/>
        <rFont val="Times New Roman"/>
        <family val="1"/>
      </rPr>
      <t>-3</t>
    </r>
  </si>
  <si>
    <r>
      <t>40</t>
    </r>
    <r>
      <rPr>
        <sz val="11"/>
        <rFont val="Times New Roman"/>
        <family val="1"/>
      </rPr>
      <t>K</t>
    </r>
  </si>
  <si>
    <r>
      <t xml:space="preserve"> μW kg</t>
    </r>
    <r>
      <rPr>
        <vertAlign val="superscript"/>
        <sz val="11"/>
        <rFont val="Times New Roman"/>
        <family val="1"/>
      </rPr>
      <t>-1</t>
    </r>
  </si>
  <si>
    <r>
      <t>Supplementary Table 8.</t>
    </r>
    <r>
      <rPr>
        <sz val="11"/>
        <color rgb="FF000000"/>
        <rFont val="Times New Roman"/>
        <family val="1"/>
      </rPr>
      <t xml:space="preserve"> List of the parameters and of their values used in the geothermal models.</t>
    </r>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</si>
</sst>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0">
    <numFmt numFmtId="176" formatCode="0.000000_ "/>
    <numFmt numFmtId="177" formatCode="0.0_ "/>
    <numFmt numFmtId="178" formatCode="0_ "/>
    <numFmt numFmtId="179" formatCode="0.00_);[Red]\(0.00\)"/>
    <numFmt numFmtId="180" formatCode="[&gt;=100]0;[&lt;10]0.00;0.0"/>
    <numFmt numFmtId="181" formatCode="0.0_);[Red]\(0.0\)"/>
    <numFmt numFmtId="182" formatCode="0_);[Red]\(0\)"/>
    <numFmt numFmtId="183" formatCode="0.00_ "/>
    <numFmt numFmtId="184" formatCode="0.0"/>
    <numFmt numFmtId="185" formatCode="0.00000_ "/>
  </numFmts>
  <fonts count="36" x14ac:knownFonts="1">
    <font>
      <sz val="11"/>
      <color theme="1"/>
      <name val="等线"/>
      <family val="2"/>
      <scheme val="minor"/>
    </font>
    <font>
      <sz val="12"/>
      <color theme="1"/>
      <name val="Times New Roman"/>
      <family val="1"/>
    </font>
    <font>
      <b/>
      <sz val="12"/>
      <color theme="1"/>
      <name val="Times New Roman"/>
      <family val="1"/>
    </font>
    <font>
      <sz val="9"/>
      <name val="等线"/>
      <family val="3"/>
      <charset val="134"/>
      <scheme val="minor"/>
    </font>
    <font>
      <sz val="12"/>
      <color rgb="FF000000"/>
      <name val="Times New Roman"/>
      <family val="1"/>
    </font>
    <font>
      <sz val="12"/>
      <color theme="1"/>
      <name val="宋体"/>
      <family val="3"/>
      <charset val="134"/>
    </font>
    <font>
      <sz val="11"/>
      <color theme="1"/>
      <name val="Arial"/>
      <family val="2"/>
    </font>
    <font>
      <sz val="12"/>
      <color theme="1"/>
      <name val="等线"/>
      <family val="2"/>
    </font>
    <font>
      <sz val="9"/>
      <name val="Times New Roman"/>
      <family val="2"/>
      <charset val="134"/>
    </font>
    <font>
      <sz val="12"/>
      <color theme="1"/>
      <name val="Arial"/>
      <family val="2"/>
    </font>
    <font>
      <sz val="11"/>
      <color theme="1"/>
      <name val="宋体"/>
      <family val="3"/>
      <charset val="134"/>
    </font>
    <font>
      <sz val="11"/>
      <color theme="1"/>
      <name val="等线"/>
      <family val="2"/>
    </font>
    <font>
      <sz val="11"/>
      <color theme="1"/>
      <name val="等线"/>
      <family val="2"/>
      <scheme val="minor"/>
    </font>
    <font>
      <vertAlign val="superscript"/>
      <sz val="12"/>
      <color theme="1"/>
      <name val="Times New Roman"/>
      <family val="1"/>
    </font>
    <font>
      <vertAlign val="subscript"/>
      <sz val="12"/>
      <color theme="1"/>
      <name val="Times New Roman"/>
      <family val="1"/>
    </font>
    <font>
      <sz val="9"/>
      <name val="宋体"/>
      <family val="3"/>
      <charset val="134"/>
    </font>
    <font>
      <b/>
      <sz val="12"/>
      <name val="Times New Roman"/>
      <family val="1"/>
    </font>
    <font>
      <sz val="12"/>
      <name val="Times New Roman"/>
      <family val="1"/>
    </font>
    <font>
      <vertAlign val="subscript"/>
      <sz val="12"/>
      <name val="Times New Roman"/>
      <family val="1"/>
    </font>
    <font>
      <vertAlign val="superscript"/>
      <sz val="12"/>
      <name val="Times New Roman"/>
      <family val="1"/>
    </font>
    <font>
      <sz val="11"/>
      <name val="等线"/>
      <family val="2"/>
      <scheme val="minor"/>
    </font>
    <font>
      <sz val="11"/>
      <color theme="1"/>
      <name val="Times New Roman"/>
      <family val="1"/>
    </font>
    <font>
      <sz val="12"/>
      <color theme="1"/>
      <name val="等线"/>
      <family val="2"/>
      <scheme val="minor"/>
    </font>
    <font>
      <sz val="10.5"/>
      <color theme="1"/>
      <name val="等线"/>
      <family val="3"/>
      <charset val="134"/>
      <scheme val="minor"/>
    </font>
    <font>
      <b/>
      <sz val="11"/>
      <color rgb="FF000000"/>
      <name val="Times New Roman"/>
      <family val="1"/>
    </font>
    <font>
      <sz val="11"/>
      <color rgb="FF000000"/>
      <name val="Times New Roman"/>
      <family val="1"/>
    </font>
    <font>
      <i/>
      <sz val="11"/>
      <color rgb="FF000000"/>
      <name val="Times New Roman"/>
      <family val="1"/>
    </font>
    <font>
      <vertAlign val="superscript"/>
      <sz val="11"/>
      <color rgb="FF000000"/>
      <name val="Times New Roman"/>
      <family val="1"/>
    </font>
    <font>
      <sz val="11"/>
      <color rgb="FF000000"/>
      <name val="等线"/>
      <family val="3"/>
      <charset val="134"/>
      <scheme val="minor"/>
    </font>
    <font>
      <i/>
      <sz val="11"/>
      <name val="Times New Roman"/>
      <family val="1"/>
    </font>
    <font>
      <i/>
      <vertAlign val="subscript"/>
      <sz val="11"/>
      <name val="Times New Roman"/>
      <family val="1"/>
    </font>
    <font>
      <sz val="11"/>
      <name val="Times New Roman"/>
      <family val="1"/>
    </font>
    <font>
      <vertAlign val="superscript"/>
      <sz val="11"/>
      <name val="Times New Roman"/>
      <family val="1"/>
    </font>
    <font>
      <sz val="10.5"/>
      <name val="等线"/>
      <family val="3"/>
      <charset val="134"/>
      <scheme val="minor"/>
    </font>
    <font>
      <i/>
      <sz val="12"/>
      <name val="宋体"/>
      <family val="3"/>
      <charset val="134"/>
    </font>
    <font>
      <i/>
      <sz val="12"/>
      <name val="Times New Roman"/>
      <family val="1"/>
    </font>
  </fonts>
  <fills count="3">
    <fill>
      <patternFill patternType="none"/>
    </fill>
    <fill>
      <patternFill patternType="gray125"/>
    </fill>
    <fill>
      <patternFill patternType="solid">
        <fgColor rgb="FFFFFFCC"/>
      </patternFill>
    </fill>
  </fills>
  <borders count="15">
    <border>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rgb="FFB2B2B2"/>
      </left>
      <right style="thin">
        <color rgb="FFB2B2B2"/>
      </right>
      <top style="thin">
        <color rgb="FFB2B2B2"/>
      </top>
      <bottom style="thin">
        <color rgb="FFB2B2B2"/>
      </bottom>
      <diagonal/>
    </border>
    <border>
      <left/>
      <right style="thin">
        <color indexed="64"/>
      </right>
      <top style="thin">
        <color indexed="64"/>
      </top>
      <bottom style="thin">
        <color indexed="64"/>
      </bottom>
      <diagonal/>
    </border>
  </borders>
  <cellStyleXfs count="3">
    <xf numFmtId="0" fontId="0" fillId="0" borderId="0"/>
    <xf numFmtId="9" fontId="12" fillId="0" borderId="0" applyFont="0" applyFill="0" applyBorder="0" applyAlignment="0" applyProtection="0">
      <alignment vertical="center"/>
    </xf>
    <xf numFmtId="0" fontId="12" fillId="2" borderId="13" applyNumberFormat="0" applyFont="0" applyAlignment="0" applyProtection="0">
      <alignment vertical="center"/>
    </xf>
  </cellStyleXfs>
  <cellXfs count="235">
    <xf numFmtId="0" fontId="0" fillId="0" borderId="0" xfId="0"/>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4" fillId="0" borderId="4" xfId="0" applyFont="1" applyBorder="1" applyAlignment="1">
      <alignment horizontal="center" vertical="center"/>
    </xf>
    <xf numFmtId="0" fontId="1" fillId="0" borderId="4" xfId="0" applyFont="1" applyBorder="1" applyAlignment="1">
      <alignment horizontal="center" vertical="center" wrapText="1"/>
    </xf>
    <xf numFmtId="0" fontId="1" fillId="0" borderId="0" xfId="0" applyFont="1" applyFill="1" applyBorder="1" applyAlignment="1">
      <alignment horizontal="center" vertical="center"/>
    </xf>
    <xf numFmtId="0" fontId="1" fillId="0" borderId="0" xfId="0" applyFont="1" applyBorder="1" applyAlignment="1">
      <alignment horizontal="center" vertical="center"/>
    </xf>
    <xf numFmtId="0" fontId="1" fillId="0" borderId="0" xfId="0" applyFont="1" applyBorder="1" applyAlignment="1">
      <alignment horizontal="center" vertical="center" wrapText="1"/>
    </xf>
    <xf numFmtId="0" fontId="1" fillId="0" borderId="6" xfId="0" applyFont="1" applyFill="1" applyBorder="1" applyAlignment="1">
      <alignment horizontal="center" vertical="center"/>
    </xf>
    <xf numFmtId="0" fontId="1" fillId="0" borderId="7" xfId="0" applyFont="1" applyFill="1" applyBorder="1" applyAlignment="1">
      <alignment horizontal="center" vertical="center"/>
    </xf>
    <xf numFmtId="0" fontId="1" fillId="0" borderId="7" xfId="0" applyFont="1" applyBorder="1" applyAlignment="1">
      <alignment horizontal="center" vertical="center"/>
    </xf>
    <xf numFmtId="0" fontId="1" fillId="0" borderId="8" xfId="0" applyFont="1" applyFill="1" applyBorder="1" applyAlignment="1">
      <alignment horizontal="center" vertical="center"/>
    </xf>
    <xf numFmtId="0" fontId="1" fillId="0" borderId="8" xfId="0" applyFont="1" applyBorder="1" applyAlignment="1">
      <alignment horizontal="center" vertical="center" wrapText="1"/>
    </xf>
    <xf numFmtId="0" fontId="1" fillId="0" borderId="9"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4" xfId="0" applyFont="1" applyFill="1" applyBorder="1" applyAlignment="1">
      <alignment horizontal="center" vertical="center" wrapText="1"/>
    </xf>
    <xf numFmtId="0" fontId="1" fillId="0" borderId="4" xfId="0" applyFont="1" applyFill="1" applyBorder="1" applyAlignment="1">
      <alignment horizontal="center" vertical="center"/>
    </xf>
    <xf numFmtId="0" fontId="1" fillId="0" borderId="1" xfId="0" applyFont="1" applyBorder="1" applyAlignment="1">
      <alignment horizontal="center" vertical="center"/>
    </xf>
    <xf numFmtId="0" fontId="1" fillId="0" borderId="7" xfId="0" applyFont="1" applyBorder="1" applyAlignment="1">
      <alignment horizontal="center" vertical="center" wrapText="1"/>
    </xf>
    <xf numFmtId="0" fontId="1" fillId="0" borderId="0"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0" borderId="0" xfId="0" applyFont="1" applyAlignment="1">
      <alignment horizontal="center" vertical="center"/>
    </xf>
    <xf numFmtId="0" fontId="1" fillId="0" borderId="7" xfId="0" applyFont="1" applyFill="1" applyBorder="1" applyAlignment="1">
      <alignment horizontal="center" vertical="center" wrapText="1"/>
    </xf>
    <xf numFmtId="49" fontId="1" fillId="0" borderId="7" xfId="0" applyNumberFormat="1" applyFont="1" applyBorder="1" applyAlignment="1">
      <alignment horizontal="center" vertical="center"/>
    </xf>
    <xf numFmtId="49" fontId="1" fillId="0" borderId="0" xfId="0" applyNumberFormat="1" applyFont="1" applyBorder="1" applyAlignment="1">
      <alignment horizontal="center" vertical="center"/>
    </xf>
    <xf numFmtId="49" fontId="1" fillId="0" borderId="1" xfId="0" applyNumberFormat="1" applyFont="1" applyBorder="1" applyAlignment="1">
      <alignment horizontal="center" vertical="center"/>
    </xf>
    <xf numFmtId="176" fontId="1" fillId="0" borderId="0" xfId="0" applyNumberFormat="1" applyFont="1" applyAlignment="1">
      <alignment horizontal="center" vertical="center"/>
    </xf>
    <xf numFmtId="177" fontId="1" fillId="0" borderId="0" xfId="0" applyNumberFormat="1" applyFont="1" applyAlignment="1">
      <alignment horizontal="center" vertical="center"/>
    </xf>
    <xf numFmtId="178" fontId="1" fillId="0" borderId="0" xfId="0" applyNumberFormat="1" applyFont="1" applyAlignment="1">
      <alignment horizontal="center" vertical="center"/>
    </xf>
    <xf numFmtId="176" fontId="1" fillId="0" borderId="7" xfId="0" applyNumberFormat="1" applyFont="1" applyBorder="1" applyAlignment="1">
      <alignment horizontal="center" vertical="center"/>
    </xf>
    <xf numFmtId="177" fontId="1" fillId="0" borderId="7" xfId="0" applyNumberFormat="1" applyFont="1" applyBorder="1" applyAlignment="1">
      <alignment horizontal="center" vertical="center"/>
    </xf>
    <xf numFmtId="178" fontId="1" fillId="0" borderId="7" xfId="0" applyNumberFormat="1" applyFont="1" applyBorder="1" applyAlignment="1">
      <alignment horizontal="center" vertical="center"/>
    </xf>
    <xf numFmtId="176" fontId="1" fillId="0" borderId="0" xfId="0" applyNumberFormat="1" applyFont="1" applyBorder="1" applyAlignment="1">
      <alignment horizontal="center" vertical="center"/>
    </xf>
    <xf numFmtId="177" fontId="1" fillId="0" borderId="0" xfId="0" applyNumberFormat="1" applyFont="1" applyBorder="1" applyAlignment="1">
      <alignment horizontal="center" vertical="center"/>
    </xf>
    <xf numFmtId="178" fontId="1" fillId="0" borderId="0" xfId="0" applyNumberFormat="1" applyFont="1" applyBorder="1" applyAlignment="1">
      <alignment horizontal="center" vertical="center"/>
    </xf>
    <xf numFmtId="176" fontId="1" fillId="0" borderId="1" xfId="0" applyNumberFormat="1" applyFont="1" applyBorder="1" applyAlignment="1">
      <alignment horizontal="center" vertical="center"/>
    </xf>
    <xf numFmtId="177" fontId="1" fillId="0" borderId="1" xfId="0" applyNumberFormat="1" applyFont="1" applyBorder="1" applyAlignment="1">
      <alignment horizontal="center" vertical="center"/>
    </xf>
    <xf numFmtId="178" fontId="1" fillId="0" borderId="1" xfId="0" applyNumberFormat="1" applyFont="1" applyBorder="1" applyAlignment="1">
      <alignment horizontal="center" vertical="center"/>
    </xf>
    <xf numFmtId="179" fontId="17" fillId="0" borderId="0" xfId="0" applyNumberFormat="1" applyFont="1" applyFill="1" applyBorder="1" applyAlignment="1">
      <alignment horizontal="center" vertical="center"/>
    </xf>
    <xf numFmtId="180" fontId="1" fillId="0" borderId="0" xfId="0" applyNumberFormat="1" applyFont="1" applyFill="1" applyBorder="1" applyAlignment="1">
      <alignment horizontal="center" vertical="center"/>
    </xf>
    <xf numFmtId="180" fontId="1" fillId="0" borderId="1" xfId="0" applyNumberFormat="1" applyFont="1" applyFill="1" applyBorder="1" applyAlignment="1">
      <alignment horizontal="center" vertical="center"/>
    </xf>
    <xf numFmtId="0" fontId="1" fillId="0" borderId="0" xfId="0" applyFont="1" applyFill="1" applyAlignment="1">
      <alignment horizontal="center" vertical="center"/>
    </xf>
    <xf numFmtId="181" fontId="1" fillId="0" borderId="0" xfId="0" applyNumberFormat="1" applyFont="1" applyFill="1" applyAlignment="1">
      <alignment horizontal="center" vertical="center"/>
    </xf>
    <xf numFmtId="0" fontId="16" fillId="0" borderId="0" xfId="0" applyFont="1" applyFill="1" applyAlignment="1">
      <alignment horizontal="center" vertical="center"/>
    </xf>
    <xf numFmtId="181" fontId="1" fillId="0" borderId="0" xfId="1" applyNumberFormat="1" applyFont="1" applyFill="1" applyAlignment="1">
      <alignment horizontal="center" vertical="center"/>
    </xf>
    <xf numFmtId="179" fontId="1" fillId="0" borderId="0" xfId="0" applyNumberFormat="1" applyFont="1" applyFill="1" applyAlignment="1">
      <alignment horizontal="center" vertical="center"/>
    </xf>
    <xf numFmtId="2" fontId="1" fillId="0" borderId="0" xfId="0" applyNumberFormat="1" applyFont="1" applyFill="1" applyAlignment="1">
      <alignment horizontal="center" vertical="center"/>
    </xf>
    <xf numFmtId="180" fontId="1" fillId="0" borderId="0" xfId="0" applyNumberFormat="1" applyFont="1" applyFill="1" applyAlignment="1">
      <alignment horizontal="center" vertical="center"/>
    </xf>
    <xf numFmtId="0" fontId="17" fillId="0" borderId="4" xfId="0" applyFont="1" applyFill="1" applyBorder="1" applyAlignment="1">
      <alignment horizontal="center" vertical="center"/>
    </xf>
    <xf numFmtId="181" fontId="17" fillId="0" borderId="4" xfId="0" applyNumberFormat="1" applyFont="1" applyFill="1" applyBorder="1" applyAlignment="1">
      <alignment horizontal="center" vertical="center"/>
    </xf>
    <xf numFmtId="0" fontId="17" fillId="0" borderId="0" xfId="0" applyFont="1" applyFill="1" applyBorder="1" applyAlignment="1">
      <alignment horizontal="center" vertical="center"/>
    </xf>
    <xf numFmtId="179" fontId="17" fillId="0" borderId="4" xfId="0" applyNumberFormat="1" applyFont="1" applyFill="1" applyBorder="1" applyAlignment="1">
      <alignment horizontal="center" vertical="center"/>
    </xf>
    <xf numFmtId="180" fontId="17" fillId="0" borderId="4" xfId="0" applyNumberFormat="1" applyFont="1" applyFill="1" applyBorder="1" applyAlignment="1">
      <alignment horizontal="center" vertical="center"/>
    </xf>
    <xf numFmtId="0" fontId="1" fillId="0" borderId="1" xfId="0" applyFont="1" applyFill="1" applyBorder="1" applyAlignment="1">
      <alignment horizontal="center" vertical="center"/>
    </xf>
    <xf numFmtId="181" fontId="1" fillId="0" borderId="0" xfId="1" applyNumberFormat="1" applyFont="1" applyFill="1" applyBorder="1" applyAlignment="1">
      <alignment horizontal="center" vertical="center"/>
    </xf>
    <xf numFmtId="181" fontId="1" fillId="0" borderId="0" xfId="0" applyNumberFormat="1" applyFont="1" applyFill="1" applyBorder="1" applyAlignment="1">
      <alignment horizontal="center" vertical="center"/>
    </xf>
    <xf numFmtId="179" fontId="1" fillId="0" borderId="0" xfId="0" applyNumberFormat="1" applyFont="1" applyFill="1" applyBorder="1" applyAlignment="1">
      <alignment horizontal="center" vertical="center"/>
    </xf>
    <xf numFmtId="2" fontId="1" fillId="0" borderId="0" xfId="0" applyNumberFormat="1" applyFont="1" applyFill="1" applyBorder="1" applyAlignment="1">
      <alignment horizontal="center" vertical="center"/>
    </xf>
    <xf numFmtId="181" fontId="1" fillId="0" borderId="1" xfId="1" applyNumberFormat="1" applyFont="1" applyFill="1" applyBorder="1" applyAlignment="1">
      <alignment horizontal="center" vertical="center"/>
    </xf>
    <xf numFmtId="181" fontId="1" fillId="0" borderId="1" xfId="0" applyNumberFormat="1" applyFont="1" applyFill="1" applyBorder="1" applyAlignment="1">
      <alignment horizontal="center" vertical="center"/>
    </xf>
    <xf numFmtId="179" fontId="1" fillId="0" borderId="1" xfId="0" applyNumberFormat="1" applyFont="1" applyFill="1" applyBorder="1" applyAlignment="1">
      <alignment horizontal="center" vertical="center"/>
    </xf>
    <xf numFmtId="2" fontId="1" fillId="0" borderId="1" xfId="0" applyNumberFormat="1" applyFont="1" applyFill="1" applyBorder="1" applyAlignment="1">
      <alignment horizontal="center" vertical="center"/>
    </xf>
    <xf numFmtId="179" fontId="17" fillId="0" borderId="0" xfId="0" applyNumberFormat="1" applyFont="1" applyFill="1" applyBorder="1" applyAlignment="1">
      <alignment horizontal="center" vertical="center" wrapText="1"/>
    </xf>
    <xf numFmtId="179" fontId="17" fillId="0" borderId="0" xfId="0" applyNumberFormat="1" applyFont="1" applyFill="1" applyBorder="1" applyAlignment="1">
      <alignment horizontal="center"/>
    </xf>
    <xf numFmtId="0" fontId="17" fillId="0" borderId="0" xfId="0" applyFont="1" applyFill="1" applyBorder="1" applyAlignment="1">
      <alignment horizontal="center" vertical="center" wrapText="1"/>
    </xf>
    <xf numFmtId="0" fontId="17" fillId="0" borderId="0" xfId="0" applyFont="1" applyFill="1" applyBorder="1" applyAlignment="1">
      <alignment horizontal="center"/>
    </xf>
    <xf numFmtId="178" fontId="17" fillId="0" borderId="0" xfId="0" applyNumberFormat="1" applyFont="1" applyFill="1" applyBorder="1" applyAlignment="1">
      <alignment horizontal="center" vertical="center"/>
    </xf>
    <xf numFmtId="178" fontId="17" fillId="0" borderId="0" xfId="0" applyNumberFormat="1" applyFont="1" applyFill="1" applyBorder="1" applyAlignment="1">
      <alignment horizontal="center" vertical="center" wrapText="1"/>
    </xf>
    <xf numFmtId="182" fontId="17" fillId="0" borderId="0" xfId="0" applyNumberFormat="1" applyFont="1" applyFill="1" applyBorder="1" applyAlignment="1">
      <alignment horizontal="center" vertical="center" wrapText="1"/>
    </xf>
    <xf numFmtId="177" fontId="17" fillId="0" borderId="0" xfId="0" applyNumberFormat="1" applyFont="1" applyFill="1" applyBorder="1" applyAlignment="1">
      <alignment horizontal="center" vertical="center"/>
    </xf>
    <xf numFmtId="182" fontId="17" fillId="0" borderId="0" xfId="0" applyNumberFormat="1" applyFont="1" applyFill="1" applyBorder="1" applyAlignment="1">
      <alignment horizontal="center" vertical="center"/>
    </xf>
    <xf numFmtId="179" fontId="17" fillId="0" borderId="0" xfId="2" applyNumberFormat="1" applyFont="1" applyFill="1" applyBorder="1" applyAlignment="1">
      <alignment horizontal="center" vertical="center"/>
    </xf>
    <xf numFmtId="0" fontId="17" fillId="0" borderId="4" xfId="0" applyFont="1" applyFill="1" applyBorder="1" applyAlignment="1">
      <alignment horizontal="center" vertical="center" wrapText="1"/>
    </xf>
    <xf numFmtId="0" fontId="17" fillId="0" borderId="12" xfId="0" applyFont="1" applyFill="1" applyBorder="1" applyAlignment="1">
      <alignment horizontal="center" vertical="center" wrapText="1"/>
    </xf>
    <xf numFmtId="0" fontId="17" fillId="0" borderId="3" xfId="0" applyFont="1" applyFill="1" applyBorder="1" applyAlignment="1">
      <alignment horizontal="center" vertical="center"/>
    </xf>
    <xf numFmtId="0" fontId="17" fillId="0" borderId="14" xfId="0" applyFont="1" applyFill="1" applyBorder="1" applyAlignment="1">
      <alignment horizontal="center" vertical="center" wrapText="1"/>
    </xf>
    <xf numFmtId="181" fontId="17" fillId="0" borderId="0" xfId="0" applyNumberFormat="1" applyFont="1" applyFill="1" applyBorder="1" applyAlignment="1">
      <alignment horizontal="center" vertical="center"/>
    </xf>
    <xf numFmtId="181" fontId="17" fillId="0" borderId="0"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17" fillId="0" borderId="14" xfId="0" applyFont="1" applyFill="1" applyBorder="1" applyAlignment="1">
      <alignment horizontal="center" vertical="center"/>
    </xf>
    <xf numFmtId="0" fontId="17" fillId="0" borderId="3" xfId="0" applyFont="1" applyFill="1" applyBorder="1" applyAlignment="1">
      <alignment horizontal="center" vertical="center" wrapText="1"/>
    </xf>
    <xf numFmtId="179" fontId="17" fillId="0" borderId="11" xfId="0" applyNumberFormat="1" applyFont="1" applyFill="1" applyBorder="1" applyAlignment="1">
      <alignment horizontal="center" vertical="center" wrapText="1"/>
    </xf>
    <xf numFmtId="179" fontId="17" fillId="0" borderId="8" xfId="0" applyNumberFormat="1" applyFont="1" applyFill="1" applyBorder="1" applyAlignment="1">
      <alignment horizontal="center" vertical="center"/>
    </xf>
    <xf numFmtId="179" fontId="17" fillId="0" borderId="11" xfId="0" applyNumberFormat="1" applyFont="1" applyFill="1" applyBorder="1" applyAlignment="1">
      <alignment horizontal="center" vertical="center"/>
    </xf>
    <xf numFmtId="179" fontId="17" fillId="0" borderId="8" xfId="0" applyNumberFormat="1" applyFont="1" applyFill="1" applyBorder="1" applyAlignment="1">
      <alignment horizontal="center" vertical="center" wrapText="1"/>
    </xf>
    <xf numFmtId="182" fontId="17" fillId="0" borderId="11" xfId="0" applyNumberFormat="1" applyFont="1" applyFill="1" applyBorder="1" applyAlignment="1">
      <alignment horizontal="center" vertical="center" wrapText="1"/>
    </xf>
    <xf numFmtId="182" fontId="17" fillId="0" borderId="11" xfId="0" applyNumberFormat="1" applyFont="1" applyFill="1" applyBorder="1" applyAlignment="1">
      <alignment horizontal="center" vertical="center"/>
    </xf>
    <xf numFmtId="182" fontId="17" fillId="0" borderId="8" xfId="0" applyNumberFormat="1" applyFont="1" applyFill="1" applyBorder="1" applyAlignment="1">
      <alignment horizontal="center" vertical="center"/>
    </xf>
    <xf numFmtId="182" fontId="17" fillId="0" borderId="8" xfId="0" applyNumberFormat="1" applyFont="1" applyFill="1" applyBorder="1" applyAlignment="1">
      <alignment horizontal="center" vertical="center" wrapText="1"/>
    </xf>
    <xf numFmtId="0" fontId="17" fillId="0" borderId="8" xfId="0" applyFont="1" applyFill="1" applyBorder="1" applyAlignment="1">
      <alignment horizontal="center" vertical="center" wrapText="1"/>
    </xf>
    <xf numFmtId="0" fontId="17" fillId="0" borderId="11" xfId="0" applyFont="1" applyFill="1" applyBorder="1" applyAlignment="1">
      <alignment horizontal="center"/>
    </xf>
    <xf numFmtId="177" fontId="17" fillId="0" borderId="8" xfId="0" applyNumberFormat="1" applyFont="1" applyFill="1" applyBorder="1" applyAlignment="1">
      <alignment horizontal="center" vertical="center"/>
    </xf>
    <xf numFmtId="177" fontId="17" fillId="0" borderId="11" xfId="0" applyNumberFormat="1" applyFont="1" applyFill="1" applyBorder="1" applyAlignment="1">
      <alignment horizontal="center" vertical="center"/>
    </xf>
    <xf numFmtId="0" fontId="17" fillId="0" borderId="8" xfId="0" applyFont="1" applyFill="1" applyBorder="1" applyAlignment="1">
      <alignment horizontal="center"/>
    </xf>
    <xf numFmtId="0" fontId="17" fillId="0" borderId="11" xfId="0" applyFont="1" applyFill="1" applyBorder="1" applyAlignment="1">
      <alignment horizontal="center" vertical="center" wrapText="1"/>
    </xf>
    <xf numFmtId="0" fontId="17" fillId="0" borderId="8" xfId="0" applyFont="1" applyFill="1" applyBorder="1" applyAlignment="1">
      <alignment horizontal="center" vertical="center"/>
    </xf>
    <xf numFmtId="0" fontId="17" fillId="0" borderId="11" xfId="0" applyFont="1" applyFill="1" applyBorder="1" applyAlignment="1">
      <alignment horizontal="center" vertical="center"/>
    </xf>
    <xf numFmtId="179" fontId="17" fillId="0" borderId="11" xfId="0" applyNumberFormat="1" applyFont="1" applyFill="1" applyBorder="1" applyAlignment="1">
      <alignment horizontal="center"/>
    </xf>
    <xf numFmtId="181" fontId="17" fillId="0" borderId="11" xfId="0" applyNumberFormat="1" applyFont="1" applyFill="1" applyBorder="1" applyAlignment="1">
      <alignment horizontal="center" vertical="center"/>
    </xf>
    <xf numFmtId="181" fontId="17" fillId="0" borderId="8" xfId="0" applyNumberFormat="1" applyFont="1" applyFill="1" applyBorder="1" applyAlignment="1">
      <alignment horizontal="center" vertical="center"/>
    </xf>
    <xf numFmtId="181" fontId="17" fillId="0" borderId="8" xfId="0" applyNumberFormat="1" applyFont="1" applyFill="1" applyBorder="1" applyAlignment="1">
      <alignment horizontal="center" vertical="center" wrapText="1"/>
    </xf>
    <xf numFmtId="181" fontId="17" fillId="0" borderId="11" xfId="0" applyNumberFormat="1" applyFont="1" applyFill="1" applyBorder="1" applyAlignment="1">
      <alignment horizontal="center" vertical="center" wrapText="1"/>
    </xf>
    <xf numFmtId="179" fontId="17" fillId="0" borderId="11" xfId="2" applyNumberFormat="1" applyFont="1" applyFill="1" applyBorder="1" applyAlignment="1">
      <alignment horizontal="center" vertical="center"/>
    </xf>
    <xf numFmtId="179" fontId="17" fillId="0" borderId="8" xfId="2" applyNumberFormat="1" applyFont="1" applyFill="1" applyBorder="1" applyAlignment="1">
      <alignment horizontal="center" vertical="center"/>
    </xf>
    <xf numFmtId="178" fontId="17" fillId="0" borderId="11" xfId="0" applyNumberFormat="1" applyFont="1" applyFill="1" applyBorder="1" applyAlignment="1">
      <alignment horizontal="center" vertical="center" wrapText="1"/>
    </xf>
    <xf numFmtId="178" fontId="17" fillId="0" borderId="8" xfId="0" applyNumberFormat="1" applyFont="1" applyFill="1" applyBorder="1" applyAlignment="1">
      <alignment horizontal="center" vertical="center" wrapText="1"/>
    </xf>
    <xf numFmtId="176" fontId="1" fillId="0" borderId="0" xfId="0" applyNumberFormat="1" applyFont="1" applyFill="1" applyBorder="1" applyAlignment="1">
      <alignment horizontal="center" vertical="center"/>
    </xf>
    <xf numFmtId="177" fontId="1" fillId="0" borderId="0" xfId="0" applyNumberFormat="1" applyFont="1" applyFill="1" applyBorder="1" applyAlignment="1">
      <alignment horizontal="center" vertical="center"/>
    </xf>
    <xf numFmtId="178" fontId="1" fillId="0" borderId="0" xfId="0" applyNumberFormat="1" applyFont="1" applyFill="1" applyBorder="1" applyAlignment="1">
      <alignment horizontal="center" vertical="center"/>
    </xf>
    <xf numFmtId="0" fontId="0" fillId="0" borderId="0" xfId="0" applyBorder="1"/>
    <xf numFmtId="176" fontId="1" fillId="0" borderId="7" xfId="0" applyNumberFormat="1" applyFont="1" applyFill="1" applyBorder="1" applyAlignment="1">
      <alignment horizontal="center" vertical="center"/>
    </xf>
    <xf numFmtId="177" fontId="1" fillId="0" borderId="7" xfId="0" applyNumberFormat="1" applyFont="1" applyFill="1" applyBorder="1" applyAlignment="1">
      <alignment horizontal="center" vertical="center"/>
    </xf>
    <xf numFmtId="178" fontId="1" fillId="0" borderId="7" xfId="0" applyNumberFormat="1" applyFont="1" applyFill="1" applyBorder="1" applyAlignment="1">
      <alignment horizontal="center" vertical="center"/>
    </xf>
    <xf numFmtId="176" fontId="1" fillId="0" borderId="1" xfId="0" applyNumberFormat="1" applyFont="1" applyFill="1" applyBorder="1" applyAlignment="1">
      <alignment horizontal="center" vertical="center"/>
    </xf>
    <xf numFmtId="177" fontId="1" fillId="0" borderId="1" xfId="0" applyNumberFormat="1" applyFont="1" applyFill="1" applyBorder="1" applyAlignment="1">
      <alignment horizontal="center" vertical="center"/>
    </xf>
    <xf numFmtId="178" fontId="1" fillId="0" borderId="1" xfId="0" applyNumberFormat="1" applyFont="1" applyFill="1" applyBorder="1" applyAlignment="1">
      <alignment horizontal="center" vertical="center"/>
    </xf>
    <xf numFmtId="0" fontId="0" fillId="0" borderId="0" xfId="0" applyFill="1" applyBorder="1"/>
    <xf numFmtId="0" fontId="1" fillId="0" borderId="4" xfId="0" applyFont="1" applyFill="1" applyBorder="1" applyAlignment="1">
      <alignment horizontal="center" vertical="center"/>
    </xf>
    <xf numFmtId="0" fontId="1" fillId="0" borderId="1" xfId="0" applyFont="1" applyFill="1" applyBorder="1" applyAlignment="1">
      <alignment horizontal="center" vertical="center"/>
    </xf>
    <xf numFmtId="0" fontId="17" fillId="0" borderId="4" xfId="0" applyFont="1" applyFill="1" applyBorder="1" applyAlignment="1">
      <alignment horizontal="center" vertical="center" wrapText="1"/>
    </xf>
    <xf numFmtId="0" fontId="17" fillId="0" borderId="3" xfId="0" applyFont="1" applyFill="1" applyBorder="1" applyAlignment="1">
      <alignment horizontal="center" vertical="center" wrapText="1"/>
    </xf>
    <xf numFmtId="0" fontId="17" fillId="0" borderId="4" xfId="0" applyFont="1" applyFill="1" applyBorder="1" applyAlignment="1">
      <alignment horizontal="center" vertical="center"/>
    </xf>
    <xf numFmtId="0" fontId="1" fillId="0" borderId="9" xfId="0" applyFont="1" applyBorder="1" applyAlignment="1">
      <alignment horizontal="center" vertical="center"/>
    </xf>
    <xf numFmtId="0" fontId="0" fillId="0" borderId="0" xfId="0" applyAlignment="1">
      <alignment horizontal="center"/>
    </xf>
    <xf numFmtId="0" fontId="1" fillId="0" borderId="0" xfId="0" applyFont="1" applyFill="1" applyAlignment="1">
      <alignment horizontal="center" vertical="center" wrapText="1"/>
    </xf>
    <xf numFmtId="183" fontId="1" fillId="0" borderId="0" xfId="0" applyNumberFormat="1" applyFont="1" applyFill="1" applyAlignment="1">
      <alignment horizontal="center" vertical="center" wrapText="1"/>
    </xf>
    <xf numFmtId="178" fontId="4" fillId="0" borderId="0" xfId="0" applyNumberFormat="1" applyFont="1" applyFill="1" applyBorder="1" applyAlignment="1">
      <alignment horizontal="center" vertical="center"/>
    </xf>
    <xf numFmtId="179" fontId="4" fillId="0" borderId="0" xfId="0" applyNumberFormat="1" applyFont="1" applyFill="1" applyBorder="1" applyAlignment="1">
      <alignment horizontal="center" vertical="center" wrapText="1"/>
    </xf>
    <xf numFmtId="179" fontId="1" fillId="0" borderId="0" xfId="2" applyNumberFormat="1" applyFont="1" applyFill="1" applyBorder="1" applyAlignment="1">
      <alignment horizontal="center" vertical="center"/>
    </xf>
    <xf numFmtId="0" fontId="1" fillId="0" borderId="3" xfId="0" applyFont="1" applyFill="1" applyBorder="1" applyAlignment="1">
      <alignment horizontal="center" vertical="center" wrapText="1"/>
    </xf>
    <xf numFmtId="0" fontId="1" fillId="0" borderId="14" xfId="0" applyFont="1" applyFill="1" applyBorder="1" applyAlignment="1">
      <alignment horizontal="center" vertical="center" wrapText="1"/>
    </xf>
    <xf numFmtId="178" fontId="17" fillId="0" borderId="11" xfId="0" applyNumberFormat="1" applyFont="1" applyFill="1" applyBorder="1" applyAlignment="1">
      <alignment horizontal="center" vertical="center"/>
    </xf>
    <xf numFmtId="0" fontId="4" fillId="0" borderId="0" xfId="0" applyFont="1" applyFill="1" applyBorder="1" applyAlignment="1">
      <alignment horizontal="center" vertical="center"/>
    </xf>
    <xf numFmtId="178" fontId="1" fillId="0" borderId="8" xfId="0" applyNumberFormat="1" applyFont="1" applyFill="1" applyBorder="1" applyAlignment="1">
      <alignment horizontal="center" vertical="center"/>
    </xf>
    <xf numFmtId="179" fontId="1" fillId="0" borderId="8" xfId="2" applyNumberFormat="1" applyFont="1" applyFill="1" applyBorder="1" applyAlignment="1">
      <alignment horizontal="center" vertical="center"/>
    </xf>
    <xf numFmtId="178" fontId="1" fillId="0" borderId="9" xfId="0" applyNumberFormat="1" applyFont="1" applyFill="1" applyBorder="1" applyAlignment="1">
      <alignment horizontal="center" vertical="center"/>
    </xf>
    <xf numFmtId="0" fontId="1" fillId="0" borderId="4" xfId="0" applyFont="1" applyFill="1" applyBorder="1" applyAlignment="1">
      <alignment horizontal="center" vertical="center"/>
    </xf>
    <xf numFmtId="0" fontId="1" fillId="0" borderId="1" xfId="0" applyFont="1" applyFill="1" applyBorder="1" applyAlignment="1">
      <alignment horizontal="center" vertical="center"/>
    </xf>
    <xf numFmtId="0" fontId="17" fillId="0" borderId="0" xfId="0" applyFont="1" applyFill="1" applyAlignment="1">
      <alignment horizontal="center" vertical="center"/>
    </xf>
    <xf numFmtId="183" fontId="17" fillId="0" borderId="0" xfId="0" applyNumberFormat="1" applyFont="1" applyFill="1" applyAlignment="1">
      <alignment horizontal="center" vertical="center"/>
    </xf>
    <xf numFmtId="185" fontId="17" fillId="0" borderId="0" xfId="0" applyNumberFormat="1" applyFont="1" applyFill="1" applyAlignment="1">
      <alignment horizontal="center" vertical="center"/>
    </xf>
    <xf numFmtId="183" fontId="17" fillId="0" borderId="0" xfId="0" applyNumberFormat="1" applyFont="1" applyFill="1" applyBorder="1" applyAlignment="1">
      <alignment horizontal="center" vertical="center"/>
    </xf>
    <xf numFmtId="185" fontId="17" fillId="0" borderId="0" xfId="0" applyNumberFormat="1" applyFont="1" applyFill="1" applyBorder="1" applyAlignment="1">
      <alignment horizontal="center" vertical="center"/>
    </xf>
    <xf numFmtId="0" fontId="17" fillId="0" borderId="1" xfId="0" applyFont="1" applyFill="1" applyBorder="1" applyAlignment="1">
      <alignment horizontal="center" vertical="center"/>
    </xf>
    <xf numFmtId="183" fontId="17" fillId="0" borderId="1" xfId="0" applyNumberFormat="1" applyFont="1" applyFill="1" applyBorder="1" applyAlignment="1">
      <alignment horizontal="center" vertical="center"/>
    </xf>
    <xf numFmtId="185" fontId="17" fillId="0" borderId="1" xfId="0" applyNumberFormat="1" applyFont="1" applyFill="1" applyBorder="1" applyAlignment="1">
      <alignment horizontal="center" vertical="center"/>
    </xf>
    <xf numFmtId="0" fontId="17" fillId="0" borderId="7" xfId="0" applyFont="1" applyFill="1" applyBorder="1" applyAlignment="1">
      <alignment horizontal="center" vertical="center"/>
    </xf>
    <xf numFmtId="183" fontId="17" fillId="0" borderId="7" xfId="0" applyNumberFormat="1" applyFont="1" applyFill="1" applyBorder="1" applyAlignment="1">
      <alignment horizontal="center" vertical="center"/>
    </xf>
    <xf numFmtId="185" fontId="17" fillId="0" borderId="7" xfId="0" applyNumberFormat="1" applyFont="1" applyFill="1" applyBorder="1" applyAlignment="1">
      <alignment horizontal="center" vertical="center"/>
    </xf>
    <xf numFmtId="183" fontId="1" fillId="0" borderId="0" xfId="0" applyNumberFormat="1" applyFont="1" applyFill="1" applyBorder="1" applyAlignment="1">
      <alignment horizontal="center" vertical="center"/>
    </xf>
    <xf numFmtId="185" fontId="1" fillId="0" borderId="0" xfId="0" applyNumberFormat="1" applyFont="1" applyFill="1" applyBorder="1" applyAlignment="1">
      <alignment horizontal="center" vertical="center"/>
    </xf>
    <xf numFmtId="179" fontId="1" fillId="0" borderId="0" xfId="0" applyNumberFormat="1" applyFont="1" applyFill="1" applyBorder="1" applyAlignment="1">
      <alignment horizontal="center"/>
    </xf>
    <xf numFmtId="179" fontId="17" fillId="0" borderId="7" xfId="0" applyNumberFormat="1" applyFont="1" applyFill="1" applyBorder="1" applyAlignment="1">
      <alignment horizontal="center" vertical="center"/>
    </xf>
    <xf numFmtId="179" fontId="17" fillId="0" borderId="1" xfId="0" applyNumberFormat="1" applyFont="1" applyFill="1" applyBorder="1" applyAlignment="1">
      <alignment horizontal="center" vertical="center"/>
    </xf>
    <xf numFmtId="179" fontId="1" fillId="0" borderId="1" xfId="0" applyNumberFormat="1" applyFont="1" applyFill="1" applyBorder="1" applyAlignment="1">
      <alignment horizontal="center"/>
    </xf>
    <xf numFmtId="184" fontId="17" fillId="0" borderId="1" xfId="0" applyNumberFormat="1" applyFont="1" applyFill="1" applyBorder="1" applyAlignment="1">
      <alignment horizontal="center" vertical="center"/>
    </xf>
    <xf numFmtId="0" fontId="21" fillId="0" borderId="7" xfId="0" applyFont="1" applyBorder="1" applyAlignment="1">
      <alignment horizontal="left" vertical="center" wrapText="1"/>
    </xf>
    <xf numFmtId="0" fontId="21" fillId="0" borderId="0" xfId="0" applyFont="1" applyBorder="1" applyAlignment="1">
      <alignment horizontal="left" vertical="center" wrapText="1"/>
    </xf>
    <xf numFmtId="0" fontId="21" fillId="0" borderId="0" xfId="0" applyFont="1" applyAlignment="1">
      <alignment horizontal="left"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 xfId="0" applyFont="1" applyBorder="1" applyAlignment="1">
      <alignment horizontal="left" vertical="center" wrapText="1"/>
    </xf>
    <xf numFmtId="0" fontId="1" fillId="0" borderId="5" xfId="0" applyFont="1" applyBorder="1" applyAlignment="1">
      <alignment horizontal="center" vertical="center"/>
    </xf>
    <xf numFmtId="0" fontId="1" fillId="0" borderId="3" xfId="0" applyFont="1" applyBorder="1" applyAlignment="1">
      <alignment horizontal="center" vertical="center"/>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17" fillId="0" borderId="1"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left" vertical="center" wrapText="1"/>
    </xf>
    <xf numFmtId="0" fontId="17" fillId="0" borderId="4"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7" fillId="0" borderId="3" xfId="0" applyFont="1" applyFill="1" applyBorder="1" applyAlignment="1">
      <alignment horizontal="center" vertical="center" wrapText="1"/>
    </xf>
    <xf numFmtId="0" fontId="20" fillId="0" borderId="4" xfId="0" applyFont="1" applyFill="1" applyBorder="1" applyAlignment="1">
      <alignment horizontal="center" vertical="center"/>
    </xf>
    <xf numFmtId="0" fontId="20" fillId="0" borderId="14" xfId="0" applyFont="1" applyFill="1" applyBorder="1" applyAlignment="1">
      <alignment horizontal="center" vertical="center"/>
    </xf>
    <xf numFmtId="0" fontId="20" fillId="0" borderId="4" xfId="0" applyFont="1" applyFill="1" applyBorder="1" applyAlignment="1">
      <alignment horizontal="center" vertical="center" wrapText="1"/>
    </xf>
    <xf numFmtId="0" fontId="20" fillId="0" borderId="14" xfId="0" applyFont="1" applyFill="1" applyBorder="1" applyAlignment="1">
      <alignment horizontal="center" vertical="center" wrapText="1"/>
    </xf>
    <xf numFmtId="0" fontId="17" fillId="0" borderId="3" xfId="0" applyFont="1" applyFill="1" applyBorder="1" applyAlignment="1">
      <alignment horizontal="center" vertical="center"/>
    </xf>
    <xf numFmtId="0" fontId="17" fillId="0" borderId="9" xfId="0" applyFont="1" applyFill="1" applyBorder="1" applyAlignment="1">
      <alignment horizontal="center" vertical="center" wrapText="1"/>
    </xf>
    <xf numFmtId="0" fontId="17" fillId="0" borderId="9" xfId="0" applyFont="1" applyFill="1" applyBorder="1" applyAlignment="1">
      <alignment horizontal="center" vertical="center"/>
    </xf>
    <xf numFmtId="0" fontId="20" fillId="0" borderId="1" xfId="0" applyFont="1" applyFill="1" applyBorder="1" applyAlignment="1">
      <alignment horizontal="center" vertical="center"/>
    </xf>
    <xf numFmtId="0" fontId="20" fillId="0" borderId="12" xfId="0" applyFont="1" applyFill="1" applyBorder="1" applyAlignment="1">
      <alignment horizontal="center" vertical="center"/>
    </xf>
    <xf numFmtId="0" fontId="1" fillId="0" borderId="7" xfId="0" applyFont="1" applyBorder="1" applyAlignment="1">
      <alignment horizontal="left" vertical="center"/>
    </xf>
    <xf numFmtId="0" fontId="0" fillId="0" borderId="7" xfId="0" applyBorder="1" applyAlignment="1">
      <alignment horizontal="left" vertical="center"/>
    </xf>
    <xf numFmtId="0" fontId="1" fillId="0" borderId="1" xfId="0" applyFont="1" applyFill="1" applyBorder="1" applyAlignment="1">
      <alignment wrapText="1"/>
    </xf>
    <xf numFmtId="0" fontId="17" fillId="0" borderId="7"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1" xfId="0" applyFont="1" applyFill="1" applyBorder="1" applyAlignment="1">
      <alignment horizontal="center" vertical="center" wrapText="1"/>
    </xf>
    <xf numFmtId="183" fontId="17" fillId="0" borderId="7" xfId="0" applyNumberFormat="1" applyFont="1" applyFill="1" applyBorder="1" applyAlignment="1">
      <alignment horizontal="center" vertical="center" wrapText="1"/>
    </xf>
    <xf numFmtId="0" fontId="1" fillId="0" borderId="0" xfId="0" applyFont="1" applyFill="1" applyBorder="1" applyAlignment="1">
      <alignment wrapText="1"/>
    </xf>
    <xf numFmtId="185" fontId="1" fillId="0" borderId="4" xfId="0" applyNumberFormat="1" applyFont="1" applyFill="1" applyBorder="1" applyAlignment="1">
      <alignment horizontal="center" vertical="center"/>
    </xf>
    <xf numFmtId="0" fontId="1" fillId="0" borderId="4" xfId="0" applyFont="1" applyFill="1" applyBorder="1" applyAlignment="1">
      <alignment horizontal="center" vertical="center"/>
    </xf>
    <xf numFmtId="185" fontId="13" fillId="0" borderId="0" xfId="0" applyNumberFormat="1" applyFont="1" applyFill="1" applyBorder="1" applyAlignment="1">
      <alignment horizontal="center" vertical="center"/>
    </xf>
    <xf numFmtId="185" fontId="13" fillId="0" borderId="1" xfId="0" applyNumberFormat="1" applyFont="1" applyFill="1" applyBorder="1" applyAlignment="1">
      <alignment horizontal="center" vertical="center"/>
    </xf>
    <xf numFmtId="185" fontId="1" fillId="0" borderId="0" xfId="0" applyNumberFormat="1" applyFont="1" applyFill="1" applyBorder="1" applyAlignment="1">
      <alignment horizontal="center" vertical="center"/>
    </xf>
    <xf numFmtId="185" fontId="1" fillId="0" borderId="1" xfId="0" applyNumberFormat="1" applyFont="1" applyFill="1" applyBorder="1" applyAlignment="1">
      <alignment horizontal="center" vertical="center"/>
    </xf>
    <xf numFmtId="0" fontId="1" fillId="0" borderId="0" xfId="0" applyFont="1" applyFill="1" applyBorder="1" applyAlignment="1">
      <alignment horizontal="center" vertical="center"/>
    </xf>
    <xf numFmtId="0" fontId="1" fillId="0" borderId="1" xfId="0" applyFont="1" applyFill="1" applyBorder="1" applyAlignment="1">
      <alignment horizontal="center" vertical="center"/>
    </xf>
    <xf numFmtId="0" fontId="13" fillId="0" borderId="0" xfId="0" applyFont="1" applyFill="1" applyBorder="1" applyAlignment="1">
      <alignment horizontal="center" vertical="center"/>
    </xf>
    <xf numFmtId="0" fontId="13" fillId="0" borderId="1" xfId="0" applyFont="1" applyFill="1" applyBorder="1" applyAlignment="1">
      <alignment horizontal="center" vertical="center"/>
    </xf>
    <xf numFmtId="0" fontId="1" fillId="0" borderId="1" xfId="0" applyFont="1" applyFill="1" applyBorder="1" applyAlignment="1">
      <alignment horizontal="left" vertical="center"/>
    </xf>
    <xf numFmtId="0" fontId="22" fillId="0" borderId="1" xfId="0" applyFont="1" applyBorder="1" applyAlignment="1">
      <alignment horizontal="left" vertical="center"/>
    </xf>
    <xf numFmtId="0" fontId="17" fillId="0" borderId="1" xfId="0" applyFont="1" applyFill="1" applyBorder="1" applyAlignment="1">
      <alignment vertical="center"/>
    </xf>
    <xf numFmtId="0" fontId="22" fillId="0" borderId="1" xfId="0" applyFont="1" applyBorder="1" applyAlignment="1">
      <alignment vertical="center"/>
    </xf>
    <xf numFmtId="0" fontId="17" fillId="0" borderId="0" xfId="0" applyFont="1" applyFill="1" applyBorder="1" applyAlignment="1">
      <alignment horizontal="left" vertical="center" wrapText="1"/>
    </xf>
    <xf numFmtId="0" fontId="22" fillId="0" borderId="0" xfId="0" applyFont="1" applyBorder="1" applyAlignment="1">
      <alignment horizontal="left" vertical="center" wrapText="1"/>
    </xf>
    <xf numFmtId="0" fontId="22" fillId="0" borderId="0" xfId="0" applyFont="1" applyAlignment="1">
      <alignment horizontal="left" vertical="center" wrapText="1"/>
    </xf>
    <xf numFmtId="0" fontId="0" fillId="0" borderId="0" xfId="0" applyAlignment="1">
      <alignment vertical="center" wrapText="1"/>
    </xf>
    <xf numFmtId="0" fontId="0" fillId="0" borderId="1" xfId="0" applyFont="1" applyBorder="1" applyAlignment="1">
      <alignment horizontal="center" vertical="center"/>
    </xf>
    <xf numFmtId="0" fontId="0" fillId="0" borderId="1" xfId="0" applyFont="1" applyBorder="1" applyAlignment="1">
      <alignment horizontal="left" vertical="center"/>
    </xf>
    <xf numFmtId="0" fontId="0" fillId="0" borderId="4" xfId="0" applyBorder="1" applyAlignment="1">
      <alignment horizontal="center" vertical="center"/>
    </xf>
    <xf numFmtId="0" fontId="21" fillId="0" borderId="0" xfId="0" applyFont="1" applyAlignment="1">
      <alignment horizontal="justify" vertical="center"/>
    </xf>
    <xf numFmtId="0" fontId="24" fillId="0" borderId="1" xfId="0" applyFont="1" applyBorder="1" applyAlignment="1">
      <alignment horizontal="left" vertical="center"/>
    </xf>
    <xf numFmtId="0" fontId="25" fillId="0" borderId="4" xfId="0" applyFont="1" applyBorder="1" applyAlignment="1">
      <alignment horizontal="left" vertical="center"/>
    </xf>
    <xf numFmtId="0" fontId="25" fillId="0" borderId="4" xfId="0" applyFont="1" applyBorder="1" applyAlignment="1">
      <alignment horizontal="center" vertical="center"/>
    </xf>
    <xf numFmtId="0" fontId="26" fillId="0" borderId="0" xfId="0" applyFont="1" applyBorder="1" applyAlignment="1">
      <alignment horizontal="center" vertical="center"/>
    </xf>
    <xf numFmtId="0" fontId="25" fillId="0" borderId="0" xfId="0" applyFont="1" applyBorder="1" applyAlignment="1">
      <alignment horizontal="center" vertical="center"/>
    </xf>
    <xf numFmtId="0" fontId="23" fillId="0" borderId="0" xfId="0" applyFont="1" applyBorder="1" applyAlignment="1">
      <alignment vertical="center"/>
    </xf>
    <xf numFmtId="0" fontId="27" fillId="0" borderId="0" xfId="0" applyFont="1" applyBorder="1" applyAlignment="1">
      <alignment horizontal="center" vertical="center"/>
    </xf>
    <xf numFmtId="0" fontId="23" fillId="0" borderId="0" xfId="0" applyFont="1" applyBorder="1"/>
    <xf numFmtId="11" fontId="25" fillId="0" borderId="0" xfId="0" applyNumberFormat="1" applyFont="1" applyBorder="1" applyAlignment="1">
      <alignment horizontal="center" vertical="center"/>
    </xf>
    <xf numFmtId="0" fontId="26" fillId="0" borderId="1" xfId="0" applyFont="1" applyBorder="1" applyAlignment="1">
      <alignment horizontal="center" vertical="center"/>
    </xf>
    <xf numFmtId="0" fontId="25" fillId="0" borderId="1" xfId="0" applyFont="1" applyBorder="1" applyAlignment="1">
      <alignment horizontal="center" vertical="center"/>
    </xf>
    <xf numFmtId="0" fontId="28" fillId="0" borderId="1" xfId="0" applyFont="1" applyBorder="1" applyAlignment="1">
      <alignment horizontal="center" vertical="center"/>
    </xf>
    <xf numFmtId="0" fontId="29" fillId="0" borderId="7" xfId="0" applyFont="1" applyBorder="1" applyAlignment="1">
      <alignment horizontal="left" vertical="center"/>
    </xf>
    <xf numFmtId="0" fontId="29" fillId="0" borderId="0" xfId="0" applyFont="1" applyBorder="1" applyAlignment="1">
      <alignment horizontal="center" vertical="center"/>
    </xf>
    <xf numFmtId="0" fontId="31" fillId="0" borderId="0" xfId="0" applyFont="1" applyBorder="1" applyAlignment="1">
      <alignment horizontal="center" vertical="center"/>
    </xf>
    <xf numFmtId="0" fontId="33" fillId="0" borderId="0" xfId="0" applyFont="1" applyBorder="1" applyAlignment="1">
      <alignment vertical="center"/>
    </xf>
    <xf numFmtId="0" fontId="34" fillId="0" borderId="1" xfId="0" applyFont="1" applyBorder="1" applyAlignment="1">
      <alignment horizontal="center" vertical="center"/>
    </xf>
    <xf numFmtId="0" fontId="17" fillId="0" borderId="1" xfId="0" applyFont="1" applyBorder="1" applyAlignment="1">
      <alignment horizontal="center" vertical="center"/>
    </xf>
    <xf numFmtId="0" fontId="32" fillId="0" borderId="0" xfId="0" applyFont="1" applyBorder="1" applyAlignment="1">
      <alignment horizontal="center" vertical="center"/>
    </xf>
  </cellXfs>
  <cellStyles count="3">
    <cellStyle name="百分比" xfId="1" builtinId="5"/>
    <cellStyle name="常规" xfId="0" builtinId="0"/>
    <cellStyle name="注释" xfId="2"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54"/>
  <sheetViews>
    <sheetView zoomScale="145" zoomScaleNormal="145" workbookViewId="0">
      <selection activeCell="B2" sqref="B2"/>
    </sheetView>
  </sheetViews>
  <sheetFormatPr defaultRowHeight="14.25" x14ac:dyDescent="0.2"/>
  <cols>
    <col min="1" max="1" width="15.875" bestFit="1" customWidth="1"/>
    <col min="2" max="2" width="12.125" bestFit="1" customWidth="1"/>
    <col min="3" max="3" width="29.375" bestFit="1" customWidth="1"/>
    <col min="4" max="4" width="12.75" style="126" bestFit="1" customWidth="1"/>
    <col min="5" max="5" width="13.75" style="126" bestFit="1" customWidth="1"/>
    <col min="6" max="6" width="13.875" customWidth="1"/>
    <col min="7" max="7" width="5.625" bestFit="1" customWidth="1"/>
    <col min="8" max="8" width="26.25" bestFit="1" customWidth="1"/>
  </cols>
  <sheetData>
    <row r="1" spans="1:8" ht="15.75" x14ac:dyDescent="0.2">
      <c r="A1" s="165" t="s">
        <v>1758</v>
      </c>
      <c r="B1" s="165"/>
      <c r="C1" s="165"/>
      <c r="D1" s="165"/>
      <c r="E1" s="165"/>
      <c r="F1" s="165"/>
      <c r="G1" s="165"/>
      <c r="H1" s="165"/>
    </row>
    <row r="2" spans="1:8" ht="31.5" x14ac:dyDescent="0.2">
      <c r="A2" s="1" t="s">
        <v>0</v>
      </c>
      <c r="B2" s="2" t="s">
        <v>1</v>
      </c>
      <c r="C2" s="3" t="s">
        <v>2</v>
      </c>
      <c r="D2" s="4" t="s">
        <v>3</v>
      </c>
      <c r="E2" s="4" t="s">
        <v>4</v>
      </c>
      <c r="F2" s="5" t="s">
        <v>5</v>
      </c>
      <c r="G2" s="5" t="s">
        <v>6</v>
      </c>
      <c r="H2" s="3" t="s">
        <v>7</v>
      </c>
    </row>
    <row r="3" spans="1:8" ht="15.75" x14ac:dyDescent="0.2">
      <c r="A3" s="166" t="s">
        <v>8</v>
      </c>
      <c r="B3" s="6" t="s">
        <v>9</v>
      </c>
      <c r="C3" s="6" t="s">
        <v>10</v>
      </c>
      <c r="D3" s="6" t="s">
        <v>11</v>
      </c>
      <c r="E3" s="6" t="s">
        <v>12</v>
      </c>
      <c r="F3" s="7">
        <v>2544</v>
      </c>
      <c r="G3" s="7">
        <v>4</v>
      </c>
      <c r="H3" s="6" t="s">
        <v>13</v>
      </c>
    </row>
    <row r="4" spans="1:8" ht="15.75" x14ac:dyDescent="0.2">
      <c r="A4" s="166"/>
      <c r="B4" s="6" t="s">
        <v>14</v>
      </c>
      <c r="C4" s="6" t="s">
        <v>15</v>
      </c>
      <c r="D4" s="6" t="s">
        <v>16</v>
      </c>
      <c r="E4" s="6" t="s">
        <v>17</v>
      </c>
      <c r="F4" s="7">
        <v>2518</v>
      </c>
      <c r="G4" s="7">
        <v>23</v>
      </c>
      <c r="H4" s="6" t="s">
        <v>18</v>
      </c>
    </row>
    <row r="5" spans="1:8" ht="15.75" x14ac:dyDescent="0.2">
      <c r="A5" s="166"/>
      <c r="B5" s="6" t="s">
        <v>19</v>
      </c>
      <c r="C5" s="6" t="s">
        <v>20</v>
      </c>
      <c r="D5" s="6" t="s">
        <v>21</v>
      </c>
      <c r="E5" s="6" t="s">
        <v>22</v>
      </c>
      <c r="F5" s="7">
        <v>2550</v>
      </c>
      <c r="G5" s="7">
        <v>10</v>
      </c>
      <c r="H5" s="6" t="s">
        <v>13</v>
      </c>
    </row>
    <row r="6" spans="1:8" ht="15.75" x14ac:dyDescent="0.2">
      <c r="A6" s="166"/>
      <c r="B6" s="6" t="s">
        <v>23</v>
      </c>
      <c r="C6" s="6" t="s">
        <v>24</v>
      </c>
      <c r="D6" s="6" t="s">
        <v>25</v>
      </c>
      <c r="E6" s="6" t="s">
        <v>26</v>
      </c>
      <c r="F6" s="7">
        <v>2526</v>
      </c>
      <c r="G6" s="7">
        <v>11</v>
      </c>
      <c r="H6" s="6" t="s">
        <v>27</v>
      </c>
    </row>
    <row r="7" spans="1:8" ht="15.75" x14ac:dyDescent="0.2">
      <c r="A7" s="166"/>
      <c r="B7" s="6" t="s">
        <v>28</v>
      </c>
      <c r="C7" s="6" t="s">
        <v>29</v>
      </c>
      <c r="D7" s="6" t="s">
        <v>30</v>
      </c>
      <c r="E7" s="6" t="s">
        <v>31</v>
      </c>
      <c r="F7" s="7">
        <v>2520</v>
      </c>
      <c r="G7" s="7">
        <v>12</v>
      </c>
      <c r="H7" s="6" t="s">
        <v>32</v>
      </c>
    </row>
    <row r="8" spans="1:8" ht="15.75" x14ac:dyDescent="0.2">
      <c r="A8" s="166"/>
      <c r="B8" s="8" t="s">
        <v>33</v>
      </c>
      <c r="C8" s="6" t="s">
        <v>34</v>
      </c>
      <c r="D8" s="6" t="s">
        <v>35</v>
      </c>
      <c r="E8" s="6" t="s">
        <v>36</v>
      </c>
      <c r="F8" s="7">
        <v>2558</v>
      </c>
      <c r="G8" s="7">
        <v>4</v>
      </c>
      <c r="H8" s="6" t="s">
        <v>37</v>
      </c>
    </row>
    <row r="9" spans="1:8" ht="15.75" x14ac:dyDescent="0.2">
      <c r="A9" s="166"/>
      <c r="B9" s="8" t="s">
        <v>38</v>
      </c>
      <c r="C9" s="7" t="s">
        <v>39</v>
      </c>
      <c r="D9" s="6" t="s">
        <v>40</v>
      </c>
      <c r="E9" s="6" t="s">
        <v>41</v>
      </c>
      <c r="F9" s="7">
        <v>2558</v>
      </c>
      <c r="G9" s="7">
        <v>4</v>
      </c>
      <c r="H9" s="6" t="s">
        <v>42</v>
      </c>
    </row>
    <row r="10" spans="1:8" ht="15.75" x14ac:dyDescent="0.2">
      <c r="A10" s="166"/>
      <c r="B10" s="8" t="s">
        <v>43</v>
      </c>
      <c r="C10" s="6" t="s">
        <v>44</v>
      </c>
      <c r="D10" s="6" t="s">
        <v>45</v>
      </c>
      <c r="E10" s="6" t="s">
        <v>46</v>
      </c>
      <c r="F10" s="7">
        <v>2525</v>
      </c>
      <c r="G10" s="7">
        <v>6</v>
      </c>
      <c r="H10" s="6" t="s">
        <v>42</v>
      </c>
    </row>
    <row r="11" spans="1:8" ht="15.75" x14ac:dyDescent="0.2">
      <c r="A11" s="166"/>
      <c r="B11" s="8" t="s">
        <v>47</v>
      </c>
      <c r="C11" s="7" t="s">
        <v>39</v>
      </c>
      <c r="D11" s="6" t="s">
        <v>48</v>
      </c>
      <c r="E11" s="6" t="s">
        <v>49</v>
      </c>
      <c r="F11" s="7">
        <v>2503</v>
      </c>
      <c r="G11" s="7">
        <v>4</v>
      </c>
      <c r="H11" s="6" t="s">
        <v>50</v>
      </c>
    </row>
    <row r="12" spans="1:8" ht="15.75" x14ac:dyDescent="0.2">
      <c r="A12" s="166"/>
      <c r="B12" s="6" t="s">
        <v>51</v>
      </c>
      <c r="C12" s="6" t="s">
        <v>44</v>
      </c>
      <c r="D12" s="6" t="s">
        <v>52</v>
      </c>
      <c r="E12" s="6" t="s">
        <v>53</v>
      </c>
      <c r="F12" s="6">
        <v>2680</v>
      </c>
      <c r="G12" s="6">
        <v>4</v>
      </c>
      <c r="H12" s="6" t="s">
        <v>54</v>
      </c>
    </row>
    <row r="13" spans="1:8" ht="15.75" x14ac:dyDescent="0.2">
      <c r="A13" s="166"/>
      <c r="B13" s="8" t="s">
        <v>55</v>
      </c>
      <c r="C13" s="7" t="s">
        <v>56</v>
      </c>
      <c r="D13" s="6" t="s">
        <v>57</v>
      </c>
      <c r="E13" s="6" t="s">
        <v>58</v>
      </c>
      <c r="F13" s="7">
        <v>2583</v>
      </c>
      <c r="G13" s="7">
        <v>5</v>
      </c>
      <c r="H13" s="6" t="s">
        <v>54</v>
      </c>
    </row>
    <row r="14" spans="1:8" ht="15.75" x14ac:dyDescent="0.2">
      <c r="A14" s="166"/>
      <c r="B14" s="8" t="s">
        <v>59</v>
      </c>
      <c r="C14" s="7" t="s">
        <v>56</v>
      </c>
      <c r="D14" s="6" t="s">
        <v>60</v>
      </c>
      <c r="E14" s="6" t="s">
        <v>61</v>
      </c>
      <c r="F14" s="7">
        <v>2595</v>
      </c>
      <c r="G14" s="7">
        <v>5</v>
      </c>
      <c r="H14" s="6" t="s">
        <v>54</v>
      </c>
    </row>
    <row r="15" spans="1:8" ht="15.75" x14ac:dyDescent="0.2">
      <c r="A15" s="166"/>
      <c r="B15" s="8" t="s">
        <v>62</v>
      </c>
      <c r="C15" s="6" t="s">
        <v>63</v>
      </c>
      <c r="D15" s="6" t="s">
        <v>64</v>
      </c>
      <c r="E15" s="6" t="s">
        <v>65</v>
      </c>
      <c r="F15" s="7">
        <v>2553</v>
      </c>
      <c r="G15" s="7">
        <v>4</v>
      </c>
      <c r="H15" s="6" t="s">
        <v>66</v>
      </c>
    </row>
    <row r="16" spans="1:8" ht="15.75" x14ac:dyDescent="0.2">
      <c r="A16" s="166"/>
      <c r="B16" s="8" t="s">
        <v>67</v>
      </c>
      <c r="C16" s="6" t="s">
        <v>63</v>
      </c>
      <c r="D16" s="6" t="s">
        <v>68</v>
      </c>
      <c r="E16" s="6" t="s">
        <v>69</v>
      </c>
      <c r="F16" s="7">
        <v>2531</v>
      </c>
      <c r="G16" s="7">
        <v>6</v>
      </c>
      <c r="H16" s="6" t="s">
        <v>70</v>
      </c>
    </row>
    <row r="17" spans="1:8" ht="15.75" x14ac:dyDescent="0.2">
      <c r="A17" s="166"/>
      <c r="B17" s="8" t="s">
        <v>71</v>
      </c>
      <c r="C17" s="6" t="s">
        <v>63</v>
      </c>
      <c r="D17" s="6" t="s">
        <v>72</v>
      </c>
      <c r="E17" s="6" t="s">
        <v>73</v>
      </c>
      <c r="F17" s="7">
        <v>2520</v>
      </c>
      <c r="G17" s="7">
        <v>3</v>
      </c>
      <c r="H17" s="6" t="s">
        <v>1583</v>
      </c>
    </row>
    <row r="18" spans="1:8" ht="15.75" x14ac:dyDescent="0.2">
      <c r="A18" s="166"/>
      <c r="B18" s="8" t="s">
        <v>74</v>
      </c>
      <c r="C18" s="7" t="s">
        <v>56</v>
      </c>
      <c r="D18" s="6" t="s">
        <v>75</v>
      </c>
      <c r="E18" s="6" t="s">
        <v>76</v>
      </c>
      <c r="F18" s="7">
        <v>2585</v>
      </c>
      <c r="G18" s="7">
        <v>6</v>
      </c>
      <c r="H18" s="6" t="s">
        <v>1584</v>
      </c>
    </row>
    <row r="19" spans="1:8" ht="15.75" x14ac:dyDescent="0.2">
      <c r="A19" s="166"/>
      <c r="B19" s="8" t="s">
        <v>77</v>
      </c>
      <c r="C19" s="6" t="s">
        <v>63</v>
      </c>
      <c r="D19" s="6" t="s">
        <v>78</v>
      </c>
      <c r="E19" s="6" t="s">
        <v>79</v>
      </c>
      <c r="F19" s="7">
        <v>2537</v>
      </c>
      <c r="G19" s="7">
        <v>5</v>
      </c>
      <c r="H19" s="6" t="s">
        <v>1585</v>
      </c>
    </row>
    <row r="20" spans="1:8" ht="15.75" x14ac:dyDescent="0.2">
      <c r="A20" s="166"/>
      <c r="B20" s="8" t="s">
        <v>80</v>
      </c>
      <c r="C20" s="6" t="s">
        <v>63</v>
      </c>
      <c r="D20" s="6" t="s">
        <v>81</v>
      </c>
      <c r="E20" s="6" t="s">
        <v>82</v>
      </c>
      <c r="F20" s="7">
        <v>2554</v>
      </c>
      <c r="G20" s="7">
        <v>3</v>
      </c>
      <c r="H20" s="6" t="s">
        <v>1585</v>
      </c>
    </row>
    <row r="21" spans="1:8" ht="15.75" x14ac:dyDescent="0.2">
      <c r="A21" s="166"/>
      <c r="B21" s="8" t="s">
        <v>83</v>
      </c>
      <c r="C21" s="7" t="s">
        <v>39</v>
      </c>
      <c r="D21" s="6" t="s">
        <v>84</v>
      </c>
      <c r="E21" s="6" t="s">
        <v>85</v>
      </c>
      <c r="F21" s="7">
        <v>2541</v>
      </c>
      <c r="G21" s="7">
        <v>5</v>
      </c>
      <c r="H21" s="6" t="s">
        <v>1585</v>
      </c>
    </row>
    <row r="22" spans="1:8" ht="15.75" x14ac:dyDescent="0.2">
      <c r="A22" s="166"/>
      <c r="B22" s="8" t="s">
        <v>86</v>
      </c>
      <c r="C22" s="6" t="s">
        <v>63</v>
      </c>
      <c r="D22" s="6" t="s">
        <v>87</v>
      </c>
      <c r="E22" s="6" t="s">
        <v>88</v>
      </c>
      <c r="F22" s="7">
        <v>2573</v>
      </c>
      <c r="G22" s="7">
        <v>4</v>
      </c>
      <c r="H22" s="6" t="s">
        <v>1586</v>
      </c>
    </row>
    <row r="23" spans="1:8" ht="15.75" x14ac:dyDescent="0.2">
      <c r="A23" s="166"/>
      <c r="B23" s="6" t="s">
        <v>89</v>
      </c>
      <c r="C23" s="6" t="s">
        <v>10</v>
      </c>
      <c r="D23" s="6" t="s">
        <v>90</v>
      </c>
      <c r="E23" s="6" t="s">
        <v>91</v>
      </c>
      <c r="F23" s="6">
        <v>2712</v>
      </c>
      <c r="G23" s="6">
        <v>10</v>
      </c>
      <c r="H23" s="6" t="s">
        <v>359</v>
      </c>
    </row>
    <row r="24" spans="1:8" ht="15.75" x14ac:dyDescent="0.2">
      <c r="A24" s="166"/>
      <c r="B24" s="6" t="s">
        <v>92</v>
      </c>
      <c r="C24" s="6" t="s">
        <v>44</v>
      </c>
      <c r="D24" s="6" t="s">
        <v>93</v>
      </c>
      <c r="E24" s="6" t="s">
        <v>94</v>
      </c>
      <c r="F24" s="6">
        <v>2676</v>
      </c>
      <c r="G24" s="6">
        <v>3</v>
      </c>
      <c r="H24" s="6" t="s">
        <v>1582</v>
      </c>
    </row>
    <row r="25" spans="1:8" ht="15.75" x14ac:dyDescent="0.2">
      <c r="A25" s="166"/>
      <c r="B25" s="6" t="s">
        <v>95</v>
      </c>
      <c r="C25" s="6" t="s">
        <v>10</v>
      </c>
      <c r="D25" s="6" t="s">
        <v>96</v>
      </c>
      <c r="E25" s="6" t="s">
        <v>97</v>
      </c>
      <c r="F25" s="6">
        <v>2683</v>
      </c>
      <c r="G25" s="6">
        <v>8</v>
      </c>
      <c r="H25" s="6" t="s">
        <v>1582</v>
      </c>
    </row>
    <row r="26" spans="1:8" ht="15.75" x14ac:dyDescent="0.2">
      <c r="A26" s="167" t="s">
        <v>98</v>
      </c>
      <c r="B26" s="9" t="s">
        <v>99</v>
      </c>
      <c r="C26" s="10" t="s">
        <v>100</v>
      </c>
      <c r="D26" s="10" t="s">
        <v>101</v>
      </c>
      <c r="E26" s="10" t="s">
        <v>102</v>
      </c>
      <c r="F26" s="11">
        <v>2671</v>
      </c>
      <c r="G26" s="11">
        <v>11</v>
      </c>
      <c r="H26" s="10" t="s">
        <v>103</v>
      </c>
    </row>
    <row r="27" spans="1:8" ht="15.75" x14ac:dyDescent="0.2">
      <c r="A27" s="167"/>
      <c r="B27" s="12" t="s">
        <v>104</v>
      </c>
      <c r="C27" s="6" t="s">
        <v>105</v>
      </c>
      <c r="D27" s="6" t="s">
        <v>106</v>
      </c>
      <c r="E27" s="6" t="s">
        <v>107</v>
      </c>
      <c r="F27" s="7">
        <v>2683</v>
      </c>
      <c r="G27" s="7">
        <v>11</v>
      </c>
      <c r="H27" s="6" t="s">
        <v>103</v>
      </c>
    </row>
    <row r="28" spans="1:8" ht="15.75" x14ac:dyDescent="0.2">
      <c r="A28" s="167"/>
      <c r="B28" s="12" t="s">
        <v>108</v>
      </c>
      <c r="C28" s="6" t="s">
        <v>109</v>
      </c>
      <c r="D28" s="6" t="s">
        <v>110</v>
      </c>
      <c r="E28" s="6" t="s">
        <v>111</v>
      </c>
      <c r="F28" s="7">
        <v>2654</v>
      </c>
      <c r="G28" s="7">
        <v>5</v>
      </c>
      <c r="H28" s="6" t="s">
        <v>103</v>
      </c>
    </row>
    <row r="29" spans="1:8" ht="15.75" x14ac:dyDescent="0.2">
      <c r="A29" s="167"/>
      <c r="B29" s="12" t="s">
        <v>112</v>
      </c>
      <c r="C29" s="8" t="s">
        <v>113</v>
      </c>
      <c r="D29" s="6" t="s">
        <v>114</v>
      </c>
      <c r="E29" s="6" t="s">
        <v>115</v>
      </c>
      <c r="F29" s="7">
        <v>2551</v>
      </c>
      <c r="G29" s="7">
        <v>19</v>
      </c>
      <c r="H29" s="6" t="s">
        <v>116</v>
      </c>
    </row>
    <row r="30" spans="1:8" ht="15.75" x14ac:dyDescent="0.2">
      <c r="A30" s="167"/>
      <c r="B30" s="12" t="s">
        <v>117</v>
      </c>
      <c r="C30" s="6" t="s">
        <v>118</v>
      </c>
      <c r="D30" s="6" t="s">
        <v>119</v>
      </c>
      <c r="E30" s="6" t="s">
        <v>120</v>
      </c>
      <c r="F30" s="7">
        <v>2551</v>
      </c>
      <c r="G30" s="7">
        <v>9</v>
      </c>
      <c r="H30" s="6" t="s">
        <v>121</v>
      </c>
    </row>
    <row r="31" spans="1:8" ht="15.75" x14ac:dyDescent="0.2">
      <c r="A31" s="167"/>
      <c r="B31" s="12" t="s">
        <v>122</v>
      </c>
      <c r="C31" s="8" t="s">
        <v>123</v>
      </c>
      <c r="D31" s="6" t="s">
        <v>124</v>
      </c>
      <c r="E31" s="6" t="s">
        <v>125</v>
      </c>
      <c r="F31" s="7">
        <v>2532</v>
      </c>
      <c r="G31" s="7">
        <v>4</v>
      </c>
      <c r="H31" s="6" t="s">
        <v>126</v>
      </c>
    </row>
    <row r="32" spans="1:8" ht="15.75" x14ac:dyDescent="0.2">
      <c r="A32" s="167"/>
      <c r="B32" s="13" t="s">
        <v>127</v>
      </c>
      <c r="C32" s="7" t="s">
        <v>128</v>
      </c>
      <c r="D32" s="6" t="s">
        <v>129</v>
      </c>
      <c r="E32" s="6" t="s">
        <v>130</v>
      </c>
      <c r="F32" s="7">
        <v>2578</v>
      </c>
      <c r="G32" s="7">
        <v>7</v>
      </c>
      <c r="H32" s="6" t="s">
        <v>131</v>
      </c>
    </row>
    <row r="33" spans="1:8" ht="15.75" x14ac:dyDescent="0.2">
      <c r="A33" s="167"/>
      <c r="B33" s="13" t="s">
        <v>132</v>
      </c>
      <c r="C33" s="8" t="s">
        <v>105</v>
      </c>
      <c r="D33" s="6" t="s">
        <v>133</v>
      </c>
      <c r="E33" s="6" t="s">
        <v>134</v>
      </c>
      <c r="F33" s="7">
        <v>2574</v>
      </c>
      <c r="G33" s="7">
        <v>8</v>
      </c>
      <c r="H33" s="6" t="s">
        <v>135</v>
      </c>
    </row>
    <row r="34" spans="1:8" ht="15.75" x14ac:dyDescent="0.2">
      <c r="A34" s="167"/>
      <c r="B34" s="14" t="s">
        <v>136</v>
      </c>
      <c r="C34" s="15" t="s">
        <v>44</v>
      </c>
      <c r="D34" s="121" t="s">
        <v>137</v>
      </c>
      <c r="E34" s="121" t="s">
        <v>138</v>
      </c>
      <c r="F34" s="15">
        <v>2681</v>
      </c>
      <c r="G34" s="15">
        <v>8</v>
      </c>
      <c r="H34" s="6" t="s">
        <v>1582</v>
      </c>
    </row>
    <row r="35" spans="1:8" ht="15.75" x14ac:dyDescent="0.2">
      <c r="A35" s="3" t="s">
        <v>139</v>
      </c>
      <c r="B35" s="16" t="s">
        <v>140</v>
      </c>
      <c r="C35" s="17" t="s">
        <v>141</v>
      </c>
      <c r="D35" s="120" t="s">
        <v>142</v>
      </c>
      <c r="E35" s="120" t="s">
        <v>143</v>
      </c>
      <c r="F35" s="18">
        <v>2548</v>
      </c>
      <c r="G35" s="18">
        <v>4</v>
      </c>
      <c r="H35" s="18" t="s">
        <v>1587</v>
      </c>
    </row>
    <row r="36" spans="1:8" ht="15.75" x14ac:dyDescent="0.2">
      <c r="A36" s="162" t="s">
        <v>144</v>
      </c>
      <c r="B36" s="11" t="s">
        <v>145</v>
      </c>
      <c r="C36" s="11" t="s">
        <v>146</v>
      </c>
      <c r="D36" s="11" t="s">
        <v>147</v>
      </c>
      <c r="E36" s="10" t="s">
        <v>148</v>
      </c>
      <c r="F36" s="11">
        <v>2562</v>
      </c>
      <c r="G36" s="11">
        <v>15</v>
      </c>
      <c r="H36" s="11" t="s">
        <v>149</v>
      </c>
    </row>
    <row r="37" spans="1:8" ht="15.75" x14ac:dyDescent="0.2">
      <c r="A37" s="163"/>
      <c r="B37" s="7" t="s">
        <v>150</v>
      </c>
      <c r="C37" s="7" t="s">
        <v>63</v>
      </c>
      <c r="D37" s="7" t="s">
        <v>151</v>
      </c>
      <c r="E37" s="6" t="s">
        <v>152</v>
      </c>
      <c r="F37" s="7">
        <v>2558</v>
      </c>
      <c r="G37" s="7">
        <v>5</v>
      </c>
      <c r="H37" s="7" t="s">
        <v>153</v>
      </c>
    </row>
    <row r="38" spans="1:8" ht="15.75" x14ac:dyDescent="0.2">
      <c r="A38" s="163"/>
      <c r="B38" s="7" t="s">
        <v>154</v>
      </c>
      <c r="C38" s="7" t="s">
        <v>146</v>
      </c>
      <c r="D38" s="7" t="s">
        <v>155</v>
      </c>
      <c r="E38" s="6" t="s">
        <v>156</v>
      </c>
      <c r="F38" s="7">
        <v>2692</v>
      </c>
      <c r="G38" s="7">
        <v>7</v>
      </c>
      <c r="H38" s="7" t="s">
        <v>157</v>
      </c>
    </row>
    <row r="39" spans="1:8" ht="15.75" x14ac:dyDescent="0.2">
      <c r="A39" s="163"/>
      <c r="B39" s="7" t="s">
        <v>158</v>
      </c>
      <c r="C39" s="7" t="s">
        <v>159</v>
      </c>
      <c r="D39" s="7" t="s">
        <v>160</v>
      </c>
      <c r="E39" s="6" t="s">
        <v>161</v>
      </c>
      <c r="F39" s="7">
        <v>2680</v>
      </c>
      <c r="G39" s="7">
        <v>9</v>
      </c>
      <c r="H39" s="7" t="s">
        <v>157</v>
      </c>
    </row>
    <row r="40" spans="1:8" ht="15.75" x14ac:dyDescent="0.2">
      <c r="A40" s="163"/>
      <c r="B40" s="7" t="s">
        <v>162</v>
      </c>
      <c r="C40" s="7" t="s">
        <v>63</v>
      </c>
      <c r="D40" s="7" t="s">
        <v>163</v>
      </c>
      <c r="E40" s="6" t="s">
        <v>164</v>
      </c>
      <c r="F40" s="7">
        <v>2682</v>
      </c>
      <c r="G40" s="7">
        <v>15</v>
      </c>
      <c r="H40" s="7" t="s">
        <v>157</v>
      </c>
    </row>
    <row r="41" spans="1:8" ht="15.75" x14ac:dyDescent="0.2">
      <c r="A41" s="163"/>
      <c r="B41" s="7" t="s">
        <v>165</v>
      </c>
      <c r="C41" s="7" t="s">
        <v>159</v>
      </c>
      <c r="D41" s="7" t="s">
        <v>166</v>
      </c>
      <c r="E41" s="6" t="s">
        <v>167</v>
      </c>
      <c r="F41" s="7">
        <v>2524</v>
      </c>
      <c r="G41" s="7">
        <v>8</v>
      </c>
      <c r="H41" s="7" t="s">
        <v>157</v>
      </c>
    </row>
    <row r="42" spans="1:8" ht="15.75" x14ac:dyDescent="0.2">
      <c r="A42" s="163"/>
      <c r="B42" s="7" t="s">
        <v>168</v>
      </c>
      <c r="C42" s="7" t="s">
        <v>63</v>
      </c>
      <c r="D42" s="7" t="s">
        <v>169</v>
      </c>
      <c r="E42" s="6" t="s">
        <v>170</v>
      </c>
      <c r="F42" s="7">
        <v>2711</v>
      </c>
      <c r="G42" s="7">
        <v>11</v>
      </c>
      <c r="H42" s="7" t="s">
        <v>171</v>
      </c>
    </row>
    <row r="43" spans="1:8" ht="15.75" x14ac:dyDescent="0.2">
      <c r="A43" s="163"/>
      <c r="B43" s="7" t="s">
        <v>172</v>
      </c>
      <c r="C43" s="7" t="s">
        <v>173</v>
      </c>
      <c r="D43" s="7" t="s">
        <v>174</v>
      </c>
      <c r="E43" s="6" t="s">
        <v>175</v>
      </c>
      <c r="F43" s="7">
        <v>2707</v>
      </c>
      <c r="G43" s="7">
        <v>9</v>
      </c>
      <c r="H43" s="7" t="s">
        <v>176</v>
      </c>
    </row>
    <row r="44" spans="1:8" ht="15.75" x14ac:dyDescent="0.2">
      <c r="A44" s="163"/>
      <c r="B44" s="7" t="s">
        <v>177</v>
      </c>
      <c r="C44" s="7" t="s">
        <v>173</v>
      </c>
      <c r="D44" s="7" t="s">
        <v>178</v>
      </c>
      <c r="E44" s="6" t="s">
        <v>179</v>
      </c>
      <c r="F44" s="7">
        <v>2711</v>
      </c>
      <c r="G44" s="7">
        <v>10</v>
      </c>
      <c r="H44" s="7" t="s">
        <v>176</v>
      </c>
    </row>
    <row r="45" spans="1:8" ht="15.75" x14ac:dyDescent="0.2">
      <c r="A45" s="163"/>
      <c r="B45" s="7" t="s">
        <v>180</v>
      </c>
      <c r="C45" s="7" t="s">
        <v>181</v>
      </c>
      <c r="D45" s="7" t="s">
        <v>182</v>
      </c>
      <c r="E45" s="6" t="s">
        <v>183</v>
      </c>
      <c r="F45" s="7">
        <v>2712</v>
      </c>
      <c r="G45" s="7">
        <v>7</v>
      </c>
      <c r="H45" s="7" t="s">
        <v>184</v>
      </c>
    </row>
    <row r="46" spans="1:8" ht="15.75" x14ac:dyDescent="0.2">
      <c r="A46" s="164"/>
      <c r="B46" s="19" t="s">
        <v>185</v>
      </c>
      <c r="C46" s="19" t="s">
        <v>63</v>
      </c>
      <c r="D46" s="19" t="s">
        <v>186</v>
      </c>
      <c r="E46" s="121" t="s">
        <v>187</v>
      </c>
      <c r="F46" s="19">
        <v>2714</v>
      </c>
      <c r="G46" s="19">
        <v>13</v>
      </c>
      <c r="H46" s="19" t="s">
        <v>188</v>
      </c>
    </row>
    <row r="47" spans="1:8" ht="15.75" x14ac:dyDescent="0.2">
      <c r="A47" s="162" t="s">
        <v>189</v>
      </c>
      <c r="B47" s="20" t="s">
        <v>190</v>
      </c>
      <c r="C47" s="11" t="s">
        <v>191</v>
      </c>
      <c r="D47" s="7" t="s">
        <v>192</v>
      </c>
      <c r="E47" s="7" t="s">
        <v>193</v>
      </c>
      <c r="F47" s="11">
        <v>2692</v>
      </c>
      <c r="G47" s="11">
        <v>14</v>
      </c>
      <c r="H47" s="11" t="s">
        <v>194</v>
      </c>
    </row>
    <row r="48" spans="1:8" ht="15.75" x14ac:dyDescent="0.2">
      <c r="A48" s="163"/>
      <c r="B48" s="8" t="s">
        <v>195</v>
      </c>
      <c r="C48" s="7" t="s">
        <v>191</v>
      </c>
      <c r="D48" s="7" t="s">
        <v>192</v>
      </c>
      <c r="E48" s="7" t="s">
        <v>193</v>
      </c>
      <c r="F48" s="7">
        <v>2691</v>
      </c>
      <c r="G48" s="7">
        <v>12</v>
      </c>
      <c r="H48" s="7" t="s">
        <v>194</v>
      </c>
    </row>
    <row r="49" spans="1:8" ht="15.75" x14ac:dyDescent="0.2">
      <c r="A49" s="163"/>
      <c r="B49" s="8" t="s">
        <v>196</v>
      </c>
      <c r="C49" s="7" t="s">
        <v>191</v>
      </c>
      <c r="D49" s="7" t="s">
        <v>192</v>
      </c>
      <c r="E49" s="7" t="s">
        <v>197</v>
      </c>
      <c r="F49" s="7">
        <v>2696</v>
      </c>
      <c r="G49" s="7">
        <v>10</v>
      </c>
      <c r="H49" s="7" t="s">
        <v>194</v>
      </c>
    </row>
    <row r="50" spans="1:8" ht="15.75" x14ac:dyDescent="0.2">
      <c r="A50" s="163"/>
      <c r="B50" s="7" t="s">
        <v>198</v>
      </c>
      <c r="C50" s="7" t="s">
        <v>191</v>
      </c>
      <c r="D50" s="7" t="s">
        <v>192</v>
      </c>
      <c r="E50" s="7" t="s">
        <v>197</v>
      </c>
      <c r="F50" s="7">
        <v>2726</v>
      </c>
      <c r="G50" s="7">
        <v>12</v>
      </c>
      <c r="H50" s="7" t="s">
        <v>199</v>
      </c>
    </row>
    <row r="51" spans="1:8" ht="15.75" x14ac:dyDescent="0.2">
      <c r="A51" s="163"/>
      <c r="B51" s="7" t="s">
        <v>200</v>
      </c>
      <c r="C51" s="7" t="s">
        <v>191</v>
      </c>
      <c r="D51" s="7" t="s">
        <v>201</v>
      </c>
      <c r="E51" s="7" t="s">
        <v>197</v>
      </c>
      <c r="F51" s="7">
        <v>2721</v>
      </c>
      <c r="G51" s="7">
        <v>9</v>
      </c>
      <c r="H51" s="7" t="s">
        <v>199</v>
      </c>
    </row>
    <row r="52" spans="1:8" ht="15.75" x14ac:dyDescent="0.2">
      <c r="A52" s="163"/>
      <c r="B52" s="7" t="s">
        <v>202</v>
      </c>
      <c r="C52" s="7" t="s">
        <v>191</v>
      </c>
      <c r="D52" s="7" t="s">
        <v>203</v>
      </c>
      <c r="E52" s="6" t="s">
        <v>204</v>
      </c>
      <c r="F52" s="8">
        <v>2726</v>
      </c>
      <c r="G52" s="8">
        <v>9</v>
      </c>
      <c r="H52" s="8" t="s">
        <v>205</v>
      </c>
    </row>
    <row r="53" spans="1:8" ht="15.75" x14ac:dyDescent="0.2">
      <c r="A53" s="163"/>
      <c r="B53" s="7" t="s">
        <v>206</v>
      </c>
      <c r="C53" s="7" t="s">
        <v>207</v>
      </c>
      <c r="D53" s="7" t="s">
        <v>208</v>
      </c>
      <c r="E53" s="6" t="s">
        <v>204</v>
      </c>
      <c r="F53" s="8">
        <v>2722</v>
      </c>
      <c r="G53" s="8">
        <v>7</v>
      </c>
      <c r="H53" s="8" t="s">
        <v>205</v>
      </c>
    </row>
    <row r="54" spans="1:8" ht="15.75" x14ac:dyDescent="0.2">
      <c r="A54" s="163"/>
      <c r="B54" s="7" t="s">
        <v>209</v>
      </c>
      <c r="C54" s="7" t="s">
        <v>191</v>
      </c>
      <c r="D54" s="7" t="s">
        <v>210</v>
      </c>
      <c r="E54" s="6" t="s">
        <v>211</v>
      </c>
      <c r="F54" s="8">
        <v>2729</v>
      </c>
      <c r="G54" s="8">
        <v>10</v>
      </c>
      <c r="H54" s="8" t="s">
        <v>205</v>
      </c>
    </row>
    <row r="55" spans="1:8" ht="15.75" x14ac:dyDescent="0.2">
      <c r="A55" s="163"/>
      <c r="B55" s="7" t="s">
        <v>212</v>
      </c>
      <c r="C55" s="7" t="s">
        <v>207</v>
      </c>
      <c r="D55" s="7" t="s">
        <v>213</v>
      </c>
      <c r="E55" s="6" t="s">
        <v>214</v>
      </c>
      <c r="F55" s="8">
        <v>2532</v>
      </c>
      <c r="G55" s="8">
        <v>12</v>
      </c>
      <c r="H55" s="8" t="s">
        <v>215</v>
      </c>
    </row>
    <row r="56" spans="1:8" ht="15.75" x14ac:dyDescent="0.2">
      <c r="A56" s="163"/>
      <c r="B56" s="7" t="s">
        <v>216</v>
      </c>
      <c r="C56" s="7" t="s">
        <v>207</v>
      </c>
      <c r="D56" s="7" t="s">
        <v>217</v>
      </c>
      <c r="E56" s="6" t="s">
        <v>218</v>
      </c>
      <c r="F56" s="8">
        <v>2531</v>
      </c>
      <c r="G56" s="8">
        <v>6</v>
      </c>
      <c r="H56" s="8" t="s">
        <v>215</v>
      </c>
    </row>
    <row r="57" spans="1:8" ht="15.75" x14ac:dyDescent="0.2">
      <c r="A57" s="163"/>
      <c r="B57" s="7" t="s">
        <v>219</v>
      </c>
      <c r="C57" s="7" t="s">
        <v>220</v>
      </c>
      <c r="D57" s="7" t="s">
        <v>201</v>
      </c>
      <c r="E57" s="7" t="s">
        <v>193</v>
      </c>
      <c r="F57" s="8">
        <v>2738</v>
      </c>
      <c r="G57" s="8">
        <v>23</v>
      </c>
      <c r="H57" s="7" t="s">
        <v>221</v>
      </c>
    </row>
    <row r="58" spans="1:8" ht="15.75" x14ac:dyDescent="0.2">
      <c r="A58" s="163"/>
      <c r="B58" s="7" t="s">
        <v>222</v>
      </c>
      <c r="C58" s="7" t="s">
        <v>223</v>
      </c>
      <c r="D58" s="7" t="s">
        <v>224</v>
      </c>
      <c r="E58" s="7" t="s">
        <v>225</v>
      </c>
      <c r="F58" s="8">
        <v>2548</v>
      </c>
      <c r="G58" s="8">
        <v>12</v>
      </c>
      <c r="H58" s="7" t="s">
        <v>221</v>
      </c>
    </row>
    <row r="59" spans="1:8" ht="15.75" x14ac:dyDescent="0.2">
      <c r="A59" s="163"/>
      <c r="B59" s="7" t="s">
        <v>226</v>
      </c>
      <c r="C59" s="7" t="s">
        <v>223</v>
      </c>
      <c r="D59" s="7" t="s">
        <v>224</v>
      </c>
      <c r="E59" s="7" t="s">
        <v>225</v>
      </c>
      <c r="F59" s="8">
        <v>2564</v>
      </c>
      <c r="G59" s="8">
        <v>12</v>
      </c>
      <c r="H59" s="7" t="s">
        <v>221</v>
      </c>
    </row>
    <row r="60" spans="1:8" ht="15.75" x14ac:dyDescent="0.2">
      <c r="A60" s="163"/>
      <c r="B60" s="8" t="s">
        <v>227</v>
      </c>
      <c r="C60" s="8" t="s">
        <v>228</v>
      </c>
      <c r="D60" s="7" t="s">
        <v>229</v>
      </c>
      <c r="E60" s="6" t="s">
        <v>230</v>
      </c>
      <c r="F60" s="8">
        <v>2526</v>
      </c>
      <c r="G60" s="8">
        <v>23</v>
      </c>
      <c r="H60" s="7" t="s">
        <v>231</v>
      </c>
    </row>
    <row r="61" spans="1:8" ht="15.75" x14ac:dyDescent="0.2">
      <c r="A61" s="163"/>
      <c r="B61" s="8" t="s">
        <v>232</v>
      </c>
      <c r="C61" s="8" t="s">
        <v>233</v>
      </c>
      <c r="D61" s="7" t="s">
        <v>234</v>
      </c>
      <c r="E61" s="6" t="s">
        <v>235</v>
      </c>
      <c r="F61" s="8">
        <v>2712</v>
      </c>
      <c r="G61" s="8">
        <v>12</v>
      </c>
      <c r="H61" s="7" t="s">
        <v>236</v>
      </c>
    </row>
    <row r="62" spans="1:8" ht="15.75" x14ac:dyDescent="0.2">
      <c r="A62" s="163"/>
      <c r="B62" s="8" t="s">
        <v>237</v>
      </c>
      <c r="C62" s="8" t="s">
        <v>233</v>
      </c>
      <c r="D62" s="7" t="s">
        <v>238</v>
      </c>
      <c r="E62" s="6" t="s">
        <v>239</v>
      </c>
      <c r="F62" s="8">
        <v>2745</v>
      </c>
      <c r="G62" s="8">
        <v>12</v>
      </c>
      <c r="H62" s="7" t="s">
        <v>236</v>
      </c>
    </row>
    <row r="63" spans="1:8" ht="15.75" x14ac:dyDescent="0.2">
      <c r="A63" s="163"/>
      <c r="B63" s="8" t="s">
        <v>240</v>
      </c>
      <c r="C63" s="8" t="s">
        <v>241</v>
      </c>
      <c r="D63" s="7" t="s">
        <v>242</v>
      </c>
      <c r="E63" s="6" t="s">
        <v>243</v>
      </c>
      <c r="F63" s="8">
        <v>2856</v>
      </c>
      <c r="G63" s="21">
        <v>13</v>
      </c>
      <c r="H63" s="8" t="s">
        <v>244</v>
      </c>
    </row>
    <row r="64" spans="1:8" ht="15.75" x14ac:dyDescent="0.2">
      <c r="A64" s="163"/>
      <c r="B64" s="8" t="s">
        <v>245</v>
      </c>
      <c r="C64" s="8" t="s">
        <v>246</v>
      </c>
      <c r="D64" s="7" t="s">
        <v>247</v>
      </c>
      <c r="E64" s="6" t="s">
        <v>248</v>
      </c>
      <c r="F64" s="8">
        <v>2865</v>
      </c>
      <c r="G64" s="21">
        <v>18</v>
      </c>
      <c r="H64" s="7" t="s">
        <v>249</v>
      </c>
    </row>
    <row r="65" spans="1:8" ht="15.75" x14ac:dyDescent="0.2">
      <c r="A65" s="163"/>
      <c r="B65" s="8" t="s">
        <v>250</v>
      </c>
      <c r="C65" s="8" t="s">
        <v>251</v>
      </c>
      <c r="D65" s="7" t="s">
        <v>252</v>
      </c>
      <c r="E65" s="6" t="s">
        <v>253</v>
      </c>
      <c r="F65" s="8">
        <v>2873</v>
      </c>
      <c r="G65" s="21">
        <v>12</v>
      </c>
      <c r="H65" s="8" t="s">
        <v>254</v>
      </c>
    </row>
    <row r="66" spans="1:8" ht="15.75" x14ac:dyDescent="0.2">
      <c r="A66" s="163"/>
      <c r="B66" s="8" t="s">
        <v>255</v>
      </c>
      <c r="C66" s="8" t="s">
        <v>241</v>
      </c>
      <c r="D66" s="7" t="s">
        <v>256</v>
      </c>
      <c r="E66" s="6" t="s">
        <v>257</v>
      </c>
      <c r="F66" s="8">
        <v>2900</v>
      </c>
      <c r="G66" s="21">
        <v>8</v>
      </c>
      <c r="H66" s="8" t="s">
        <v>254</v>
      </c>
    </row>
    <row r="67" spans="1:8" ht="15.75" x14ac:dyDescent="0.2">
      <c r="A67" s="163"/>
      <c r="B67" s="8" t="s">
        <v>258</v>
      </c>
      <c r="C67" s="8" t="s">
        <v>251</v>
      </c>
      <c r="D67" s="7" t="s">
        <v>259</v>
      </c>
      <c r="E67" s="6" t="s">
        <v>260</v>
      </c>
      <c r="F67" s="8">
        <v>2902</v>
      </c>
      <c r="G67" s="21">
        <v>17</v>
      </c>
      <c r="H67" s="8" t="s">
        <v>254</v>
      </c>
    </row>
    <row r="68" spans="1:8" ht="15.75" x14ac:dyDescent="0.2">
      <c r="A68" s="163"/>
      <c r="B68" s="8" t="s">
        <v>261</v>
      </c>
      <c r="C68" s="8" t="s">
        <v>241</v>
      </c>
      <c r="D68" s="7" t="s">
        <v>259</v>
      </c>
      <c r="E68" s="6" t="s">
        <v>260</v>
      </c>
      <c r="F68" s="8">
        <v>2902</v>
      </c>
      <c r="G68" s="21">
        <v>7</v>
      </c>
      <c r="H68" s="8" t="s">
        <v>254</v>
      </c>
    </row>
    <row r="69" spans="1:8" ht="15.75" x14ac:dyDescent="0.2">
      <c r="A69" s="163"/>
      <c r="B69" s="7" t="s">
        <v>262</v>
      </c>
      <c r="C69" s="7" t="s">
        <v>191</v>
      </c>
      <c r="D69" s="7" t="s">
        <v>263</v>
      </c>
      <c r="E69" s="6" t="s">
        <v>264</v>
      </c>
      <c r="F69" s="8">
        <v>2904</v>
      </c>
      <c r="G69" s="21">
        <v>10</v>
      </c>
      <c r="H69" s="8" t="s">
        <v>205</v>
      </c>
    </row>
    <row r="70" spans="1:8" ht="15.75" x14ac:dyDescent="0.2">
      <c r="A70" s="163"/>
      <c r="B70" s="7" t="s">
        <v>265</v>
      </c>
      <c r="C70" s="7" t="s">
        <v>266</v>
      </c>
      <c r="D70" s="7" t="s">
        <v>192</v>
      </c>
      <c r="E70" s="7" t="s">
        <v>267</v>
      </c>
      <c r="F70" s="7">
        <v>2906</v>
      </c>
      <c r="G70" s="21">
        <v>12</v>
      </c>
      <c r="H70" s="7" t="s">
        <v>268</v>
      </c>
    </row>
    <row r="71" spans="1:8" ht="15.75" x14ac:dyDescent="0.2">
      <c r="A71" s="163"/>
      <c r="B71" s="8" t="s">
        <v>269</v>
      </c>
      <c r="C71" s="8" t="s">
        <v>241</v>
      </c>
      <c r="D71" s="7" t="s">
        <v>270</v>
      </c>
      <c r="E71" s="6" t="s">
        <v>243</v>
      </c>
      <c r="F71" s="8">
        <v>2906</v>
      </c>
      <c r="G71" s="21">
        <v>22</v>
      </c>
      <c r="H71" s="8" t="s">
        <v>271</v>
      </c>
    </row>
    <row r="72" spans="1:8" ht="15.75" x14ac:dyDescent="0.2">
      <c r="A72" s="163"/>
      <c r="B72" s="7" t="s">
        <v>272</v>
      </c>
      <c r="C72" s="7" t="s">
        <v>223</v>
      </c>
      <c r="D72" s="7" t="s">
        <v>192</v>
      </c>
      <c r="E72" s="7" t="s">
        <v>267</v>
      </c>
      <c r="F72" s="8">
        <v>2909</v>
      </c>
      <c r="G72" s="21">
        <v>19</v>
      </c>
      <c r="H72" s="7" t="s">
        <v>273</v>
      </c>
    </row>
    <row r="73" spans="1:8" ht="15.75" x14ac:dyDescent="0.2">
      <c r="A73" s="163"/>
      <c r="B73" s="8" t="s">
        <v>274</v>
      </c>
      <c r="C73" s="8" t="s">
        <v>241</v>
      </c>
      <c r="D73" s="7" t="s">
        <v>256</v>
      </c>
      <c r="E73" s="6" t="s">
        <v>275</v>
      </c>
      <c r="F73" s="8">
        <v>2914</v>
      </c>
      <c r="G73" s="21">
        <v>12</v>
      </c>
      <c r="H73" s="8" t="s">
        <v>254</v>
      </c>
    </row>
    <row r="74" spans="1:8" ht="15.75" x14ac:dyDescent="0.2">
      <c r="A74" s="163"/>
      <c r="B74" s="8" t="s">
        <v>276</v>
      </c>
      <c r="C74" s="8" t="s">
        <v>251</v>
      </c>
      <c r="D74" s="7" t="s">
        <v>277</v>
      </c>
      <c r="E74" s="6" t="s">
        <v>278</v>
      </c>
      <c r="F74" s="8">
        <v>2918</v>
      </c>
      <c r="G74" s="21">
        <v>8</v>
      </c>
      <c r="H74" s="8" t="s">
        <v>254</v>
      </c>
    </row>
    <row r="75" spans="1:8" ht="15.75" x14ac:dyDescent="0.2">
      <c r="A75" s="164"/>
      <c r="B75" s="22" t="s">
        <v>279</v>
      </c>
      <c r="C75" s="22" t="s">
        <v>173</v>
      </c>
      <c r="D75" s="19" t="s">
        <v>280</v>
      </c>
      <c r="E75" s="121" t="s">
        <v>281</v>
      </c>
      <c r="F75" s="22">
        <v>2933</v>
      </c>
      <c r="G75" s="23">
        <v>16</v>
      </c>
      <c r="H75" s="22" t="s">
        <v>254</v>
      </c>
    </row>
    <row r="76" spans="1:8" ht="15.75" x14ac:dyDescent="0.2">
      <c r="A76" s="162" t="s">
        <v>1417</v>
      </c>
      <c r="B76" s="11" t="s">
        <v>282</v>
      </c>
      <c r="C76" s="11" t="s">
        <v>39</v>
      </c>
      <c r="D76" s="6" t="s">
        <v>283</v>
      </c>
      <c r="E76" s="6" t="s">
        <v>284</v>
      </c>
      <c r="F76" s="20">
        <v>2511</v>
      </c>
      <c r="G76" s="20">
        <v>10</v>
      </c>
      <c r="H76" s="11" t="s">
        <v>285</v>
      </c>
    </row>
    <row r="77" spans="1:8" ht="15.75" x14ac:dyDescent="0.2">
      <c r="A77" s="163"/>
      <c r="B77" s="7" t="s">
        <v>286</v>
      </c>
      <c r="C77" s="7" t="s">
        <v>228</v>
      </c>
      <c r="D77" s="6" t="s">
        <v>287</v>
      </c>
      <c r="E77" s="6" t="s">
        <v>288</v>
      </c>
      <c r="F77" s="8">
        <v>2504</v>
      </c>
      <c r="G77" s="8">
        <v>8</v>
      </c>
      <c r="H77" s="7" t="s">
        <v>285</v>
      </c>
    </row>
    <row r="78" spans="1:8" ht="15.75" x14ac:dyDescent="0.2">
      <c r="A78" s="163"/>
      <c r="B78" s="7" t="s">
        <v>289</v>
      </c>
      <c r="C78" s="7" t="s">
        <v>290</v>
      </c>
      <c r="D78" s="6" t="s">
        <v>283</v>
      </c>
      <c r="E78" s="6" t="s">
        <v>284</v>
      </c>
      <c r="F78" s="8">
        <v>2547</v>
      </c>
      <c r="G78" s="8">
        <v>17</v>
      </c>
      <c r="H78" s="7" t="s">
        <v>291</v>
      </c>
    </row>
    <row r="79" spans="1:8" ht="15.75" x14ac:dyDescent="0.2">
      <c r="A79" s="163"/>
      <c r="B79" s="7" t="s">
        <v>292</v>
      </c>
      <c r="C79" s="7" t="s">
        <v>290</v>
      </c>
      <c r="D79" s="6" t="s">
        <v>293</v>
      </c>
      <c r="E79" s="6" t="s">
        <v>294</v>
      </c>
      <c r="F79" s="8">
        <v>2542</v>
      </c>
      <c r="G79" s="8">
        <v>6</v>
      </c>
      <c r="H79" s="7" t="s">
        <v>291</v>
      </c>
    </row>
    <row r="80" spans="1:8" ht="15.75" x14ac:dyDescent="0.2">
      <c r="A80" s="163"/>
      <c r="B80" s="7" t="s">
        <v>295</v>
      </c>
      <c r="C80" s="7" t="s">
        <v>266</v>
      </c>
      <c r="D80" s="6" t="s">
        <v>296</v>
      </c>
      <c r="E80" s="6" t="s">
        <v>297</v>
      </c>
      <c r="F80" s="8">
        <v>2723</v>
      </c>
      <c r="G80" s="8">
        <v>9</v>
      </c>
      <c r="H80" s="7" t="s">
        <v>298</v>
      </c>
    </row>
    <row r="81" spans="1:8" ht="15.75" x14ac:dyDescent="0.2">
      <c r="A81" s="163"/>
      <c r="B81" s="24" t="s">
        <v>299</v>
      </c>
      <c r="C81" s="24" t="s">
        <v>300</v>
      </c>
      <c r="D81" s="7" t="s">
        <v>301</v>
      </c>
      <c r="E81" s="6" t="s">
        <v>302</v>
      </c>
      <c r="F81" s="8">
        <v>2775</v>
      </c>
      <c r="G81" s="8">
        <v>10</v>
      </c>
      <c r="H81" s="24" t="s">
        <v>303</v>
      </c>
    </row>
    <row r="82" spans="1:8" ht="15.75" x14ac:dyDescent="0.2">
      <c r="A82" s="164"/>
      <c r="B82" s="24" t="s">
        <v>304</v>
      </c>
      <c r="C82" s="24" t="s">
        <v>290</v>
      </c>
      <c r="D82" s="7" t="s">
        <v>305</v>
      </c>
      <c r="E82" s="6" t="s">
        <v>306</v>
      </c>
      <c r="F82" s="8">
        <v>2782</v>
      </c>
      <c r="G82" s="8">
        <v>9</v>
      </c>
      <c r="H82" s="24" t="s">
        <v>307</v>
      </c>
    </row>
    <row r="83" spans="1:8" ht="15.75" x14ac:dyDescent="0.2">
      <c r="A83" s="162" t="s">
        <v>308</v>
      </c>
      <c r="B83" s="11" t="s">
        <v>309</v>
      </c>
      <c r="C83" s="11" t="s">
        <v>266</v>
      </c>
      <c r="D83" s="11" t="s">
        <v>310</v>
      </c>
      <c r="E83" s="10" t="s">
        <v>311</v>
      </c>
      <c r="F83" s="20">
        <v>2450</v>
      </c>
      <c r="G83" s="20">
        <v>20</v>
      </c>
      <c r="H83" s="11" t="s">
        <v>312</v>
      </c>
    </row>
    <row r="84" spans="1:8" ht="15.75" x14ac:dyDescent="0.2">
      <c r="A84" s="163"/>
      <c r="B84" s="7" t="s">
        <v>313</v>
      </c>
      <c r="C84" s="7" t="s">
        <v>266</v>
      </c>
      <c r="D84" s="6" t="s">
        <v>314</v>
      </c>
      <c r="E84" s="6" t="s">
        <v>315</v>
      </c>
      <c r="F84" s="8">
        <v>2569</v>
      </c>
      <c r="G84" s="8">
        <v>10</v>
      </c>
      <c r="H84" s="7" t="s">
        <v>316</v>
      </c>
    </row>
    <row r="85" spans="1:8" ht="15.75" x14ac:dyDescent="0.2">
      <c r="A85" s="163"/>
      <c r="B85" s="7" t="s">
        <v>317</v>
      </c>
      <c r="C85" s="7" t="s">
        <v>266</v>
      </c>
      <c r="D85" s="6" t="s">
        <v>318</v>
      </c>
      <c r="E85" s="6" t="s">
        <v>315</v>
      </c>
      <c r="F85" s="8">
        <v>2542</v>
      </c>
      <c r="G85" s="8">
        <v>18</v>
      </c>
      <c r="H85" s="7" t="s">
        <v>319</v>
      </c>
    </row>
    <row r="86" spans="1:8" ht="15.75" x14ac:dyDescent="0.2">
      <c r="A86" s="163"/>
      <c r="B86" s="7" t="s">
        <v>320</v>
      </c>
      <c r="C86" s="7" t="s">
        <v>266</v>
      </c>
      <c r="D86" s="6" t="s">
        <v>321</v>
      </c>
      <c r="E86" s="6" t="s">
        <v>322</v>
      </c>
      <c r="F86" s="8">
        <v>2516</v>
      </c>
      <c r="G86" s="8">
        <v>16</v>
      </c>
      <c r="H86" s="7" t="s">
        <v>323</v>
      </c>
    </row>
    <row r="87" spans="1:8" ht="15.75" x14ac:dyDescent="0.2">
      <c r="A87" s="163"/>
      <c r="B87" s="7" t="s">
        <v>324</v>
      </c>
      <c r="C87" s="7" t="s">
        <v>266</v>
      </c>
      <c r="D87" s="6" t="s">
        <v>321</v>
      </c>
      <c r="E87" s="6" t="s">
        <v>322</v>
      </c>
      <c r="F87" s="8">
        <v>2493</v>
      </c>
      <c r="G87" s="8">
        <v>15</v>
      </c>
      <c r="H87" s="7" t="s">
        <v>323</v>
      </c>
    </row>
    <row r="88" spans="1:8" ht="15.75" x14ac:dyDescent="0.2">
      <c r="A88" s="163"/>
      <c r="B88" s="7" t="s">
        <v>325</v>
      </c>
      <c r="C88" s="7" t="s">
        <v>326</v>
      </c>
      <c r="D88" s="7" t="s">
        <v>327</v>
      </c>
      <c r="E88" s="6" t="s">
        <v>328</v>
      </c>
      <c r="F88" s="8">
        <v>2560</v>
      </c>
      <c r="G88" s="8">
        <v>6</v>
      </c>
      <c r="H88" s="7" t="s">
        <v>329</v>
      </c>
    </row>
    <row r="89" spans="1:8" ht="15.75" x14ac:dyDescent="0.2">
      <c r="A89" s="163"/>
      <c r="B89" s="7" t="s">
        <v>330</v>
      </c>
      <c r="C89" s="7" t="s">
        <v>331</v>
      </c>
      <c r="D89" s="7" t="s">
        <v>332</v>
      </c>
      <c r="E89" s="7" t="s">
        <v>333</v>
      </c>
      <c r="F89" s="8">
        <v>2554</v>
      </c>
      <c r="G89" s="8">
        <v>13</v>
      </c>
      <c r="H89" s="7" t="s">
        <v>334</v>
      </c>
    </row>
    <row r="90" spans="1:8" ht="15.75" x14ac:dyDescent="0.2">
      <c r="A90" s="163"/>
      <c r="B90" s="7" t="s">
        <v>335</v>
      </c>
      <c r="C90" s="7" t="s">
        <v>39</v>
      </c>
      <c r="D90" s="7" t="s">
        <v>336</v>
      </c>
      <c r="E90" s="7" t="s">
        <v>337</v>
      </c>
      <c r="F90" s="8">
        <v>2543</v>
      </c>
      <c r="G90" s="8">
        <v>21</v>
      </c>
      <c r="H90" s="7" t="s">
        <v>338</v>
      </c>
    </row>
    <row r="91" spans="1:8" ht="15.75" x14ac:dyDescent="0.2">
      <c r="A91" s="164"/>
      <c r="B91" s="125" t="s">
        <v>339</v>
      </c>
      <c r="C91" s="19" t="s">
        <v>290</v>
      </c>
      <c r="D91" s="19" t="s">
        <v>340</v>
      </c>
      <c r="E91" s="121" t="s">
        <v>341</v>
      </c>
      <c r="F91" s="22">
        <v>2702</v>
      </c>
      <c r="G91" s="22">
        <v>10</v>
      </c>
      <c r="H91" s="19" t="s">
        <v>303</v>
      </c>
    </row>
    <row r="92" spans="1:8" ht="15.75" x14ac:dyDescent="0.2">
      <c r="A92" s="162" t="s">
        <v>1551</v>
      </c>
      <c r="B92" s="7" t="s">
        <v>1552</v>
      </c>
      <c r="C92" s="7" t="s">
        <v>1553</v>
      </c>
      <c r="D92" s="7" t="s">
        <v>1567</v>
      </c>
      <c r="E92" s="6" t="s">
        <v>1554</v>
      </c>
      <c r="F92" s="8">
        <v>2517</v>
      </c>
      <c r="G92" s="8">
        <v>11</v>
      </c>
      <c r="H92" s="7" t="s">
        <v>1560</v>
      </c>
    </row>
    <row r="93" spans="1:8" ht="15.75" x14ac:dyDescent="0.2">
      <c r="A93" s="163"/>
      <c r="B93" s="7" t="s">
        <v>1555</v>
      </c>
      <c r="C93" s="7" t="s">
        <v>1559</v>
      </c>
      <c r="D93" s="7" t="s">
        <v>1557</v>
      </c>
      <c r="E93" s="6" t="s">
        <v>1558</v>
      </c>
      <c r="F93" s="8">
        <v>2546</v>
      </c>
      <c r="G93" s="8">
        <v>21</v>
      </c>
      <c r="H93" s="21" t="s">
        <v>1564</v>
      </c>
    </row>
    <row r="94" spans="1:8" ht="15.75" x14ac:dyDescent="0.2">
      <c r="A94" s="168"/>
      <c r="B94" s="7" t="s">
        <v>1556</v>
      </c>
      <c r="C94" s="7" t="s">
        <v>1561</v>
      </c>
      <c r="D94" s="7" t="s">
        <v>1562</v>
      </c>
      <c r="E94" s="6" t="s">
        <v>1563</v>
      </c>
      <c r="F94" s="8">
        <v>2532</v>
      </c>
      <c r="G94" s="8">
        <v>20</v>
      </c>
      <c r="H94" s="21" t="s">
        <v>1564</v>
      </c>
    </row>
    <row r="95" spans="1:8" ht="15.75" x14ac:dyDescent="0.2">
      <c r="A95" s="168"/>
      <c r="B95" s="8" t="s">
        <v>342</v>
      </c>
      <c r="C95" s="8" t="s">
        <v>343</v>
      </c>
      <c r="D95" s="6" t="s">
        <v>344</v>
      </c>
      <c r="E95" s="6" t="s">
        <v>345</v>
      </c>
      <c r="F95" s="8">
        <v>2915</v>
      </c>
      <c r="G95" s="21">
        <v>4</v>
      </c>
      <c r="H95" s="21" t="s">
        <v>1566</v>
      </c>
    </row>
    <row r="96" spans="1:8" ht="15.75" x14ac:dyDescent="0.2">
      <c r="A96" s="168"/>
      <c r="B96" s="8" t="s">
        <v>346</v>
      </c>
      <c r="C96" s="8" t="s">
        <v>343</v>
      </c>
      <c r="D96" s="6" t="s">
        <v>347</v>
      </c>
      <c r="E96" s="6" t="s">
        <v>348</v>
      </c>
      <c r="F96" s="8">
        <v>2907</v>
      </c>
      <c r="G96" s="21">
        <v>3</v>
      </c>
      <c r="H96" s="21" t="s">
        <v>1566</v>
      </c>
    </row>
    <row r="97" spans="1:8" ht="15.75" x14ac:dyDescent="0.2">
      <c r="A97" s="168"/>
      <c r="B97" s="8" t="s">
        <v>349</v>
      </c>
      <c r="C97" s="8" t="s">
        <v>343</v>
      </c>
      <c r="D97" s="6" t="s">
        <v>350</v>
      </c>
      <c r="E97" s="6" t="s">
        <v>351</v>
      </c>
      <c r="F97" s="8">
        <v>2919</v>
      </c>
      <c r="G97" s="21">
        <v>18</v>
      </c>
      <c r="H97" s="21" t="s">
        <v>1565</v>
      </c>
    </row>
    <row r="98" spans="1:8" ht="15.75" x14ac:dyDescent="0.2">
      <c r="A98" s="169"/>
      <c r="B98" s="22" t="s">
        <v>352</v>
      </c>
      <c r="C98" s="22" t="s">
        <v>343</v>
      </c>
      <c r="D98" s="6" t="s">
        <v>353</v>
      </c>
      <c r="E98" s="6" t="s">
        <v>354</v>
      </c>
      <c r="F98" s="22">
        <v>2904</v>
      </c>
      <c r="G98" s="23">
        <v>25</v>
      </c>
      <c r="H98" s="21" t="s">
        <v>1565</v>
      </c>
    </row>
    <row r="99" spans="1:8" ht="15.75" x14ac:dyDescent="0.2">
      <c r="A99" s="162" t="s">
        <v>1418</v>
      </c>
      <c r="B99" s="11" t="s">
        <v>355</v>
      </c>
      <c r="C99" s="25" t="s">
        <v>20</v>
      </c>
      <c r="D99" s="11" t="s">
        <v>356</v>
      </c>
      <c r="E99" s="10" t="s">
        <v>357</v>
      </c>
      <c r="F99" s="11">
        <v>2911</v>
      </c>
      <c r="G99" s="26" t="s">
        <v>358</v>
      </c>
      <c r="H99" s="11" t="s">
        <v>303</v>
      </c>
    </row>
    <row r="100" spans="1:8" ht="15.75" x14ac:dyDescent="0.2">
      <c r="A100" s="163"/>
      <c r="B100" s="7" t="s">
        <v>360</v>
      </c>
      <c r="C100" s="21" t="s">
        <v>20</v>
      </c>
      <c r="D100" s="7" t="s">
        <v>361</v>
      </c>
      <c r="E100" s="6" t="s">
        <v>362</v>
      </c>
      <c r="F100" s="7">
        <v>2929</v>
      </c>
      <c r="G100" s="27" t="s">
        <v>363</v>
      </c>
      <c r="H100" s="7" t="s">
        <v>303</v>
      </c>
    </row>
    <row r="101" spans="1:8" ht="15.75" x14ac:dyDescent="0.2">
      <c r="A101" s="164"/>
      <c r="B101" s="19" t="s">
        <v>364</v>
      </c>
      <c r="C101" s="23" t="s">
        <v>228</v>
      </c>
      <c r="D101" s="19" t="s">
        <v>361</v>
      </c>
      <c r="E101" s="121" t="s">
        <v>365</v>
      </c>
      <c r="F101" s="19">
        <v>2931</v>
      </c>
      <c r="G101" s="28" t="s">
        <v>366</v>
      </c>
      <c r="H101" s="19" t="s">
        <v>303</v>
      </c>
    </row>
    <row r="102" spans="1:8" x14ac:dyDescent="0.2">
      <c r="A102" s="159" t="s">
        <v>1588</v>
      </c>
      <c r="B102" s="159"/>
      <c r="C102" s="159"/>
      <c r="D102" s="159"/>
      <c r="E102" s="159"/>
      <c r="F102" s="159"/>
      <c r="G102" s="159"/>
      <c r="H102" s="160"/>
    </row>
    <row r="103" spans="1:8" x14ac:dyDescent="0.2">
      <c r="A103" s="161"/>
      <c r="B103" s="161"/>
      <c r="C103" s="161"/>
      <c r="D103" s="161"/>
      <c r="E103" s="161"/>
      <c r="F103" s="161"/>
      <c r="G103" s="161"/>
      <c r="H103" s="161"/>
    </row>
    <row r="104" spans="1:8" x14ac:dyDescent="0.2">
      <c r="A104" s="161"/>
      <c r="B104" s="161"/>
      <c r="C104" s="161"/>
      <c r="D104" s="161"/>
      <c r="E104" s="161"/>
      <c r="F104" s="161"/>
      <c r="G104" s="161"/>
      <c r="H104" s="161"/>
    </row>
    <row r="105" spans="1:8" x14ac:dyDescent="0.2">
      <c r="A105" s="161"/>
      <c r="B105" s="161"/>
      <c r="C105" s="161"/>
      <c r="D105" s="161"/>
      <c r="E105" s="161"/>
      <c r="F105" s="161"/>
      <c r="G105" s="161"/>
      <c r="H105" s="161"/>
    </row>
    <row r="106" spans="1:8" x14ac:dyDescent="0.2">
      <c r="A106" s="161"/>
      <c r="B106" s="161"/>
      <c r="C106" s="161"/>
      <c r="D106" s="161"/>
      <c r="E106" s="161"/>
      <c r="F106" s="161"/>
      <c r="G106" s="161"/>
      <c r="H106" s="161"/>
    </row>
    <row r="107" spans="1:8" x14ac:dyDescent="0.2">
      <c r="A107" s="161"/>
      <c r="B107" s="161"/>
      <c r="C107" s="161"/>
      <c r="D107" s="161"/>
      <c r="E107" s="161"/>
      <c r="F107" s="161"/>
      <c r="G107" s="161"/>
      <c r="H107" s="161"/>
    </row>
    <row r="108" spans="1:8" x14ac:dyDescent="0.2">
      <c r="A108" s="161"/>
      <c r="B108" s="161"/>
      <c r="C108" s="161"/>
      <c r="D108" s="161"/>
      <c r="E108" s="161"/>
      <c r="F108" s="161"/>
      <c r="G108" s="161"/>
      <c r="H108" s="161"/>
    </row>
    <row r="109" spans="1:8" x14ac:dyDescent="0.2">
      <c r="A109" s="161"/>
      <c r="B109" s="161"/>
      <c r="C109" s="161"/>
      <c r="D109" s="161"/>
      <c r="E109" s="161"/>
      <c r="F109" s="161"/>
      <c r="G109" s="161"/>
      <c r="H109" s="161"/>
    </row>
    <row r="110" spans="1:8" x14ac:dyDescent="0.2">
      <c r="A110" s="161"/>
      <c r="B110" s="161"/>
      <c r="C110" s="161"/>
      <c r="D110" s="161"/>
      <c r="E110" s="161"/>
      <c r="F110" s="161"/>
      <c r="G110" s="161"/>
      <c r="H110" s="161"/>
    </row>
    <row r="111" spans="1:8" x14ac:dyDescent="0.2">
      <c r="A111" s="161"/>
      <c r="B111" s="161"/>
      <c r="C111" s="161"/>
      <c r="D111" s="161"/>
      <c r="E111" s="161"/>
      <c r="F111" s="161"/>
      <c r="G111" s="161"/>
      <c r="H111" s="161"/>
    </row>
    <row r="112" spans="1:8" x14ac:dyDescent="0.2">
      <c r="A112" s="161"/>
      <c r="B112" s="161"/>
      <c r="C112" s="161"/>
      <c r="D112" s="161"/>
      <c r="E112" s="161"/>
      <c r="F112" s="161"/>
      <c r="G112" s="161"/>
      <c r="H112" s="161"/>
    </row>
    <row r="113" spans="1:8" x14ac:dyDescent="0.2">
      <c r="A113" s="161"/>
      <c r="B113" s="161"/>
      <c r="C113" s="161"/>
      <c r="D113" s="161"/>
      <c r="E113" s="161"/>
      <c r="F113" s="161"/>
      <c r="G113" s="161"/>
      <c r="H113" s="161"/>
    </row>
    <row r="114" spans="1:8" x14ac:dyDescent="0.2">
      <c r="A114" s="161"/>
      <c r="B114" s="161"/>
      <c r="C114" s="161"/>
      <c r="D114" s="161"/>
      <c r="E114" s="161"/>
      <c r="F114" s="161"/>
      <c r="G114" s="161"/>
      <c r="H114" s="161"/>
    </row>
    <row r="115" spans="1:8" x14ac:dyDescent="0.2">
      <c r="A115" s="161"/>
      <c r="B115" s="161"/>
      <c r="C115" s="161"/>
      <c r="D115" s="161"/>
      <c r="E115" s="161"/>
      <c r="F115" s="161"/>
      <c r="G115" s="161"/>
      <c r="H115" s="161"/>
    </row>
    <row r="116" spans="1:8" x14ac:dyDescent="0.2">
      <c r="A116" s="161"/>
      <c r="B116" s="161"/>
      <c r="C116" s="161"/>
      <c r="D116" s="161"/>
      <c r="E116" s="161"/>
      <c r="F116" s="161"/>
      <c r="G116" s="161"/>
      <c r="H116" s="161"/>
    </row>
    <row r="117" spans="1:8" x14ac:dyDescent="0.2">
      <c r="A117" s="161"/>
      <c r="B117" s="161"/>
      <c r="C117" s="161"/>
      <c r="D117" s="161"/>
      <c r="E117" s="161"/>
      <c r="F117" s="161"/>
      <c r="G117" s="161"/>
      <c r="H117" s="161"/>
    </row>
    <row r="118" spans="1:8" x14ac:dyDescent="0.2">
      <c r="A118" s="161"/>
      <c r="B118" s="161"/>
      <c r="C118" s="161"/>
      <c r="D118" s="161"/>
      <c r="E118" s="161"/>
      <c r="F118" s="161"/>
      <c r="G118" s="161"/>
      <c r="H118" s="161"/>
    </row>
    <row r="119" spans="1:8" x14ac:dyDescent="0.2">
      <c r="A119" s="161"/>
      <c r="B119" s="161"/>
      <c r="C119" s="161"/>
      <c r="D119" s="161"/>
      <c r="E119" s="161"/>
      <c r="F119" s="161"/>
      <c r="G119" s="161"/>
      <c r="H119" s="161"/>
    </row>
    <row r="120" spans="1:8" x14ac:dyDescent="0.2">
      <c r="A120" s="161"/>
      <c r="B120" s="161"/>
      <c r="C120" s="161"/>
      <c r="D120" s="161"/>
      <c r="E120" s="161"/>
      <c r="F120" s="161"/>
      <c r="G120" s="161"/>
      <c r="H120" s="161"/>
    </row>
    <row r="121" spans="1:8" x14ac:dyDescent="0.2">
      <c r="A121" s="161"/>
      <c r="B121" s="161"/>
      <c r="C121" s="161"/>
      <c r="D121" s="161"/>
      <c r="E121" s="161"/>
      <c r="F121" s="161"/>
      <c r="G121" s="161"/>
      <c r="H121" s="161"/>
    </row>
    <row r="122" spans="1:8" x14ac:dyDescent="0.2">
      <c r="A122" s="161"/>
      <c r="B122" s="161"/>
      <c r="C122" s="161"/>
      <c r="D122" s="161"/>
      <c r="E122" s="161"/>
      <c r="F122" s="161"/>
      <c r="G122" s="161"/>
      <c r="H122" s="161"/>
    </row>
    <row r="123" spans="1:8" x14ac:dyDescent="0.2">
      <c r="A123" s="161"/>
      <c r="B123" s="161"/>
      <c r="C123" s="161"/>
      <c r="D123" s="161"/>
      <c r="E123" s="161"/>
      <c r="F123" s="161"/>
      <c r="G123" s="161"/>
      <c r="H123" s="161"/>
    </row>
    <row r="124" spans="1:8" x14ac:dyDescent="0.2">
      <c r="A124" s="161"/>
      <c r="B124" s="161"/>
      <c r="C124" s="161"/>
      <c r="D124" s="161"/>
      <c r="E124" s="161"/>
      <c r="F124" s="161"/>
      <c r="G124" s="161"/>
      <c r="H124" s="161"/>
    </row>
    <row r="125" spans="1:8" x14ac:dyDescent="0.2">
      <c r="A125" s="161"/>
      <c r="B125" s="161"/>
      <c r="C125" s="161"/>
      <c r="D125" s="161"/>
      <c r="E125" s="161"/>
      <c r="F125" s="161"/>
      <c r="G125" s="161"/>
      <c r="H125" s="161"/>
    </row>
    <row r="126" spans="1:8" x14ac:dyDescent="0.2">
      <c r="A126" s="161"/>
      <c r="B126" s="161"/>
      <c r="C126" s="161"/>
      <c r="D126" s="161"/>
      <c r="E126" s="161"/>
      <c r="F126" s="161"/>
      <c r="G126" s="161"/>
      <c r="H126" s="161"/>
    </row>
    <row r="127" spans="1:8" x14ac:dyDescent="0.2">
      <c r="A127" s="161"/>
      <c r="B127" s="161"/>
      <c r="C127" s="161"/>
      <c r="D127" s="161"/>
      <c r="E127" s="161"/>
      <c r="F127" s="161"/>
      <c r="G127" s="161"/>
      <c r="H127" s="161"/>
    </row>
    <row r="128" spans="1:8" x14ac:dyDescent="0.2">
      <c r="A128" s="161"/>
      <c r="B128" s="161"/>
      <c r="C128" s="161"/>
      <c r="D128" s="161"/>
      <c r="E128" s="161"/>
      <c r="F128" s="161"/>
      <c r="G128" s="161"/>
      <c r="H128" s="161"/>
    </row>
    <row r="129" spans="1:8" x14ac:dyDescent="0.2">
      <c r="A129" s="161"/>
      <c r="B129" s="161"/>
      <c r="C129" s="161"/>
      <c r="D129" s="161"/>
      <c r="E129" s="161"/>
      <c r="F129" s="161"/>
      <c r="G129" s="161"/>
      <c r="H129" s="161"/>
    </row>
    <row r="130" spans="1:8" x14ac:dyDescent="0.2">
      <c r="A130" s="161"/>
      <c r="B130" s="161"/>
      <c r="C130" s="161"/>
      <c r="D130" s="161"/>
      <c r="E130" s="161"/>
      <c r="F130" s="161"/>
      <c r="G130" s="161"/>
      <c r="H130" s="161"/>
    </row>
    <row r="131" spans="1:8" x14ac:dyDescent="0.2">
      <c r="A131" s="161"/>
      <c r="B131" s="161"/>
      <c r="C131" s="161"/>
      <c r="D131" s="161"/>
      <c r="E131" s="161"/>
      <c r="F131" s="161"/>
      <c r="G131" s="161"/>
      <c r="H131" s="161"/>
    </row>
    <row r="132" spans="1:8" x14ac:dyDescent="0.2">
      <c r="A132" s="161"/>
      <c r="B132" s="161"/>
      <c r="C132" s="161"/>
      <c r="D132" s="161"/>
      <c r="E132" s="161"/>
      <c r="F132" s="161"/>
      <c r="G132" s="161"/>
      <c r="H132" s="161"/>
    </row>
    <row r="133" spans="1:8" x14ac:dyDescent="0.2">
      <c r="A133" s="161"/>
      <c r="B133" s="161"/>
      <c r="C133" s="161"/>
      <c r="D133" s="161"/>
      <c r="E133" s="161"/>
      <c r="F133" s="161"/>
      <c r="G133" s="161"/>
      <c r="H133" s="161"/>
    </row>
    <row r="134" spans="1:8" x14ac:dyDescent="0.2">
      <c r="A134" s="161"/>
      <c r="B134" s="161"/>
      <c r="C134" s="161"/>
      <c r="D134" s="161"/>
      <c r="E134" s="161"/>
      <c r="F134" s="161"/>
      <c r="G134" s="161"/>
      <c r="H134" s="161"/>
    </row>
    <row r="135" spans="1:8" x14ac:dyDescent="0.2">
      <c r="A135" s="161"/>
      <c r="B135" s="161"/>
      <c r="C135" s="161"/>
      <c r="D135" s="161"/>
      <c r="E135" s="161"/>
      <c r="F135" s="161"/>
      <c r="G135" s="161"/>
      <c r="H135" s="161"/>
    </row>
    <row r="136" spans="1:8" x14ac:dyDescent="0.2">
      <c r="A136" s="161"/>
      <c r="B136" s="161"/>
      <c r="C136" s="161"/>
      <c r="D136" s="161"/>
      <c r="E136" s="161"/>
      <c r="F136" s="161"/>
      <c r="G136" s="161"/>
      <c r="H136" s="161"/>
    </row>
    <row r="137" spans="1:8" x14ac:dyDescent="0.2">
      <c r="A137" s="161"/>
      <c r="B137" s="161"/>
      <c r="C137" s="161"/>
      <c r="D137" s="161"/>
      <c r="E137" s="161"/>
      <c r="F137" s="161"/>
      <c r="G137" s="161"/>
      <c r="H137" s="161"/>
    </row>
    <row r="138" spans="1:8" x14ac:dyDescent="0.2">
      <c r="A138" s="161"/>
      <c r="B138" s="161"/>
      <c r="C138" s="161"/>
      <c r="D138" s="161"/>
      <c r="E138" s="161"/>
      <c r="F138" s="161"/>
      <c r="G138" s="161"/>
      <c r="H138" s="161"/>
    </row>
    <row r="139" spans="1:8" x14ac:dyDescent="0.2">
      <c r="A139" s="161"/>
      <c r="B139" s="161"/>
      <c r="C139" s="161"/>
      <c r="D139" s="161"/>
      <c r="E139" s="161"/>
      <c r="F139" s="161"/>
      <c r="G139" s="161"/>
      <c r="H139" s="161"/>
    </row>
    <row r="140" spans="1:8" x14ac:dyDescent="0.2">
      <c r="A140" s="161"/>
      <c r="B140" s="161"/>
      <c r="C140" s="161"/>
      <c r="D140" s="161"/>
      <c r="E140" s="161"/>
      <c r="F140" s="161"/>
      <c r="G140" s="161"/>
      <c r="H140" s="161"/>
    </row>
    <row r="141" spans="1:8" x14ac:dyDescent="0.2">
      <c r="A141" s="161"/>
      <c r="B141" s="161"/>
      <c r="C141" s="161"/>
      <c r="D141" s="161"/>
      <c r="E141" s="161"/>
      <c r="F141" s="161"/>
      <c r="G141" s="161"/>
      <c r="H141" s="161"/>
    </row>
    <row r="142" spans="1:8" x14ac:dyDescent="0.2">
      <c r="A142" s="161"/>
      <c r="B142" s="161"/>
      <c r="C142" s="161"/>
      <c r="D142" s="161"/>
      <c r="E142" s="161"/>
      <c r="F142" s="161"/>
      <c r="G142" s="161"/>
      <c r="H142" s="161"/>
    </row>
    <row r="143" spans="1:8" x14ac:dyDescent="0.2">
      <c r="A143" s="161"/>
      <c r="B143" s="161"/>
      <c r="C143" s="161"/>
      <c r="D143" s="161"/>
      <c r="E143" s="161"/>
      <c r="F143" s="161"/>
      <c r="G143" s="161"/>
      <c r="H143" s="161"/>
    </row>
    <row r="144" spans="1:8" x14ac:dyDescent="0.2">
      <c r="A144" s="161"/>
      <c r="B144" s="161"/>
      <c r="C144" s="161"/>
      <c r="D144" s="161"/>
      <c r="E144" s="161"/>
      <c r="F144" s="161"/>
      <c r="G144" s="161"/>
      <c r="H144" s="161"/>
    </row>
    <row r="145" spans="1:8" x14ac:dyDescent="0.2">
      <c r="A145" s="161"/>
      <c r="B145" s="161"/>
      <c r="C145" s="161"/>
      <c r="D145" s="161"/>
      <c r="E145" s="161"/>
      <c r="F145" s="161"/>
      <c r="G145" s="161"/>
      <c r="H145" s="161"/>
    </row>
    <row r="146" spans="1:8" x14ac:dyDescent="0.2">
      <c r="A146" s="161"/>
      <c r="B146" s="161"/>
      <c r="C146" s="161"/>
      <c r="D146" s="161"/>
      <c r="E146" s="161"/>
      <c r="F146" s="161"/>
      <c r="G146" s="161"/>
      <c r="H146" s="161"/>
    </row>
    <row r="147" spans="1:8" x14ac:dyDescent="0.2">
      <c r="A147" s="161"/>
      <c r="B147" s="161"/>
      <c r="C147" s="161"/>
      <c r="D147" s="161"/>
      <c r="E147" s="161"/>
      <c r="F147" s="161"/>
      <c r="G147" s="161"/>
      <c r="H147" s="161"/>
    </row>
    <row r="148" spans="1:8" x14ac:dyDescent="0.2">
      <c r="A148" s="161"/>
      <c r="B148" s="161"/>
      <c r="C148" s="161"/>
      <c r="D148" s="161"/>
      <c r="E148" s="161"/>
      <c r="F148" s="161"/>
      <c r="G148" s="161"/>
      <c r="H148" s="161"/>
    </row>
    <row r="149" spans="1:8" x14ac:dyDescent="0.2">
      <c r="A149" s="161"/>
      <c r="B149" s="161"/>
      <c r="C149" s="161"/>
      <c r="D149" s="161"/>
      <c r="E149" s="161"/>
      <c r="F149" s="161"/>
      <c r="G149" s="161"/>
      <c r="H149" s="161"/>
    </row>
    <row r="150" spans="1:8" x14ac:dyDescent="0.2">
      <c r="A150" s="161"/>
      <c r="B150" s="161"/>
      <c r="C150" s="161"/>
      <c r="D150" s="161"/>
      <c r="E150" s="161"/>
      <c r="F150" s="161"/>
      <c r="G150" s="161"/>
      <c r="H150" s="161"/>
    </row>
    <row r="151" spans="1:8" x14ac:dyDescent="0.2">
      <c r="A151" s="161"/>
      <c r="B151" s="161"/>
      <c r="C151" s="161"/>
      <c r="D151" s="161"/>
      <c r="E151" s="161"/>
      <c r="F151" s="161"/>
      <c r="G151" s="161"/>
      <c r="H151" s="161"/>
    </row>
    <row r="152" spans="1:8" x14ac:dyDescent="0.2">
      <c r="A152" s="161"/>
      <c r="B152" s="161"/>
      <c r="C152" s="161"/>
      <c r="D152" s="161"/>
      <c r="E152" s="161"/>
      <c r="F152" s="161"/>
      <c r="G152" s="161"/>
      <c r="H152" s="161"/>
    </row>
    <row r="153" spans="1:8" x14ac:dyDescent="0.2">
      <c r="A153" s="161"/>
      <c r="B153" s="161"/>
      <c r="C153" s="161"/>
      <c r="D153" s="161"/>
      <c r="E153" s="161"/>
      <c r="F153" s="161"/>
      <c r="G153" s="161"/>
      <c r="H153" s="161"/>
    </row>
    <row r="154" spans="1:8" x14ac:dyDescent="0.2">
      <c r="A154" s="161"/>
      <c r="B154" s="161"/>
      <c r="C154" s="161"/>
      <c r="D154" s="161"/>
      <c r="E154" s="161"/>
      <c r="F154" s="161"/>
      <c r="G154" s="161"/>
      <c r="H154" s="161"/>
    </row>
  </sheetData>
  <mergeCells count="10">
    <mergeCell ref="A102:H154"/>
    <mergeCell ref="A83:A91"/>
    <mergeCell ref="A99:A101"/>
    <mergeCell ref="A1:H1"/>
    <mergeCell ref="A3:A25"/>
    <mergeCell ref="A26:A34"/>
    <mergeCell ref="A36:A46"/>
    <mergeCell ref="A47:A75"/>
    <mergeCell ref="A76:A82"/>
    <mergeCell ref="A92:A98"/>
  </mergeCells>
  <phoneticPr fontId="3" type="noConversion"/>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B58"/>
  <sheetViews>
    <sheetView zoomScale="145" zoomScaleNormal="145" workbookViewId="0">
      <selection activeCell="B5" sqref="B5"/>
    </sheetView>
  </sheetViews>
  <sheetFormatPr defaultColWidth="9.125" defaultRowHeight="15.75" x14ac:dyDescent="0.2"/>
  <cols>
    <col min="1" max="1" width="11.5" style="7" customWidth="1"/>
    <col min="2" max="5" width="15.375" style="6" bestFit="1" customWidth="1"/>
    <col min="6" max="9" width="14.5" style="6" bestFit="1" customWidth="1"/>
    <col min="10" max="12" width="20.125" style="7" bestFit="1" customWidth="1"/>
    <col min="13" max="14" width="20.125" style="6" customWidth="1"/>
    <col min="15" max="16" width="15.375" style="7" bestFit="1" customWidth="1"/>
    <col min="17" max="17" width="10.125" style="7" bestFit="1" customWidth="1"/>
    <col min="18" max="18" width="14.875" style="7" bestFit="1" customWidth="1"/>
    <col min="19" max="24" width="14.125" style="7" bestFit="1" customWidth="1"/>
    <col min="25" max="25" width="15" style="7" bestFit="1" customWidth="1"/>
    <col min="26" max="35" width="14.75" style="7" bestFit="1" customWidth="1"/>
    <col min="36" max="37" width="15.5" style="7" bestFit="1" customWidth="1"/>
    <col min="38" max="40" width="15.875" style="7" bestFit="1" customWidth="1"/>
    <col min="41" max="41" width="14.5" style="7" bestFit="1" customWidth="1"/>
    <col min="42" max="45" width="16.125" style="7" bestFit="1" customWidth="1"/>
    <col min="46" max="51" width="16.375" style="7" bestFit="1" customWidth="1"/>
    <col min="52" max="57" width="15.375" style="7" bestFit="1" customWidth="1"/>
    <col min="58" max="64" width="14.875" style="7" bestFit="1" customWidth="1"/>
    <col min="65" max="70" width="14.125" style="7" bestFit="1" customWidth="1"/>
    <col min="71" max="76" width="14.75" style="7" bestFit="1" customWidth="1"/>
    <col min="77" max="82" width="16.5" style="7" bestFit="1" customWidth="1"/>
    <col min="83" max="83" width="14.5" style="7" bestFit="1" customWidth="1"/>
    <col min="84" max="85" width="16.375" style="7" bestFit="1" customWidth="1"/>
    <col min="86" max="87" width="16.5" style="7" bestFit="1" customWidth="1"/>
    <col min="88" max="93" width="12.125" style="7" bestFit="1" customWidth="1"/>
    <col min="94" max="95" width="20.125" style="7" bestFit="1" customWidth="1"/>
    <col min="96" max="96" width="20.125" style="7" customWidth="1"/>
    <col min="97" max="97" width="14.875" style="6" bestFit="1" customWidth="1"/>
    <col min="98" max="106" width="15.625" style="6" bestFit="1" customWidth="1"/>
    <col min="107" max="16384" width="9.125" style="7"/>
  </cols>
  <sheetData>
    <row r="1" spans="1:106" x14ac:dyDescent="0.2">
      <c r="A1" s="165" t="s">
        <v>1759</v>
      </c>
      <c r="B1" s="173"/>
      <c r="C1" s="173"/>
      <c r="D1" s="173"/>
      <c r="E1" s="173"/>
      <c r="F1" s="173"/>
      <c r="G1" s="173"/>
      <c r="H1" s="173"/>
      <c r="I1" s="173"/>
      <c r="J1" s="173"/>
      <c r="K1" s="173"/>
      <c r="L1" s="173"/>
      <c r="M1" s="173"/>
      <c r="N1" s="173"/>
      <c r="O1" s="173"/>
      <c r="P1" s="173"/>
      <c r="Q1" s="173"/>
      <c r="R1" s="173"/>
      <c r="S1" s="173"/>
      <c r="T1" s="173"/>
      <c r="U1" s="173"/>
      <c r="V1" s="173"/>
      <c r="W1" s="173"/>
      <c r="X1" s="173"/>
      <c r="Y1" s="173"/>
      <c r="Z1" s="173"/>
      <c r="AA1" s="173"/>
      <c r="AB1" s="173"/>
      <c r="AC1" s="173"/>
      <c r="AD1" s="173"/>
      <c r="AE1" s="173"/>
      <c r="AF1" s="173"/>
      <c r="AG1" s="173"/>
      <c r="AH1" s="173"/>
      <c r="AI1" s="173"/>
      <c r="AJ1" s="173"/>
      <c r="AK1" s="173"/>
      <c r="AL1" s="173"/>
      <c r="AM1" s="173"/>
      <c r="AN1" s="173"/>
      <c r="AO1" s="173"/>
      <c r="AP1" s="173"/>
      <c r="AQ1" s="173"/>
      <c r="AR1" s="173"/>
      <c r="AS1" s="173"/>
      <c r="AT1" s="173"/>
      <c r="AU1" s="173"/>
      <c r="AV1" s="173"/>
      <c r="AW1" s="173"/>
      <c r="AX1" s="173"/>
      <c r="AY1" s="173"/>
      <c r="AZ1" s="173"/>
      <c r="BA1" s="173"/>
      <c r="BB1" s="173"/>
      <c r="BC1" s="173"/>
      <c r="BD1" s="173"/>
      <c r="BE1" s="173"/>
      <c r="BF1" s="173"/>
      <c r="BG1" s="173"/>
      <c r="BH1" s="173"/>
      <c r="BI1" s="173"/>
      <c r="BJ1" s="173"/>
      <c r="BK1" s="173"/>
      <c r="BL1" s="173"/>
      <c r="BM1" s="173"/>
      <c r="BN1" s="173"/>
      <c r="BO1" s="173"/>
      <c r="BP1" s="173"/>
      <c r="BQ1" s="173"/>
      <c r="BR1" s="173"/>
      <c r="BS1" s="173"/>
      <c r="BT1" s="173"/>
      <c r="BU1" s="173"/>
      <c r="BV1" s="173"/>
      <c r="BW1" s="173"/>
      <c r="BX1" s="173"/>
      <c r="BY1" s="173"/>
      <c r="BZ1" s="173"/>
      <c r="CA1" s="173"/>
      <c r="CB1" s="173"/>
      <c r="CC1" s="173"/>
      <c r="CD1" s="173"/>
      <c r="CE1" s="173"/>
      <c r="CF1" s="173"/>
      <c r="CG1" s="173"/>
      <c r="CH1" s="173"/>
      <c r="CI1" s="173"/>
      <c r="CJ1" s="173"/>
      <c r="CK1" s="173"/>
      <c r="CL1" s="173"/>
      <c r="CM1" s="173"/>
      <c r="CN1" s="173"/>
      <c r="CO1" s="173"/>
      <c r="CP1" s="173"/>
      <c r="CQ1" s="173"/>
      <c r="CR1" s="173"/>
      <c r="CS1" s="173"/>
      <c r="CT1" s="173"/>
      <c r="CU1" s="173"/>
      <c r="CV1" s="173"/>
      <c r="CW1" s="173"/>
      <c r="CX1" s="173"/>
      <c r="CY1" s="173"/>
      <c r="CZ1" s="173"/>
      <c r="DA1" s="173"/>
      <c r="DB1" s="173"/>
    </row>
    <row r="2" spans="1:106" s="53" customFormat="1" x14ac:dyDescent="0.2">
      <c r="A2" s="76" t="s">
        <v>1493</v>
      </c>
      <c r="B2" s="182" t="s">
        <v>1494</v>
      </c>
      <c r="C2" s="170"/>
      <c r="D2" s="170"/>
      <c r="E2" s="170"/>
      <c r="F2" s="170"/>
      <c r="G2" s="170"/>
      <c r="H2" s="170"/>
      <c r="I2" s="170"/>
      <c r="J2" s="170"/>
      <c r="K2" s="170"/>
      <c r="L2" s="170"/>
      <c r="M2" s="172"/>
      <c r="N2" s="169"/>
      <c r="O2" s="176" t="s">
        <v>1495</v>
      </c>
      <c r="P2" s="177"/>
      <c r="Q2" s="177"/>
      <c r="R2" s="177"/>
      <c r="S2" s="177"/>
      <c r="T2" s="177"/>
      <c r="U2" s="177"/>
      <c r="V2" s="177"/>
      <c r="W2" s="177"/>
      <c r="X2" s="177"/>
      <c r="Y2" s="177"/>
      <c r="Z2" s="177"/>
      <c r="AA2" s="177"/>
      <c r="AB2" s="177"/>
      <c r="AC2" s="177"/>
      <c r="AD2" s="177"/>
      <c r="AE2" s="177"/>
      <c r="AF2" s="177"/>
      <c r="AG2" s="177"/>
      <c r="AH2" s="177"/>
      <c r="AI2" s="177"/>
      <c r="AJ2" s="177"/>
      <c r="AK2" s="177"/>
      <c r="AL2" s="177"/>
      <c r="AM2" s="177"/>
      <c r="AN2" s="177"/>
      <c r="AO2" s="177"/>
      <c r="AP2" s="177"/>
      <c r="AQ2" s="177"/>
      <c r="AR2" s="177"/>
      <c r="AS2" s="178"/>
      <c r="AT2" s="170" t="s">
        <v>1496</v>
      </c>
      <c r="AU2" s="171"/>
      <c r="AV2" s="171"/>
      <c r="AW2" s="171"/>
      <c r="AX2" s="171"/>
      <c r="AY2" s="171"/>
      <c r="AZ2" s="171"/>
      <c r="BA2" s="171"/>
      <c r="BB2" s="171"/>
      <c r="BC2" s="171"/>
      <c r="BD2" s="171"/>
      <c r="BE2" s="171"/>
      <c r="BF2" s="171"/>
      <c r="BG2" s="171"/>
      <c r="BH2" s="171"/>
      <c r="BI2" s="171"/>
      <c r="BJ2" s="171"/>
      <c r="BK2" s="171"/>
      <c r="BL2" s="171"/>
      <c r="BM2" s="171"/>
      <c r="BN2" s="171"/>
      <c r="BO2" s="171"/>
      <c r="BP2" s="171"/>
      <c r="BQ2" s="171"/>
      <c r="BR2" s="171"/>
      <c r="BS2" s="171"/>
      <c r="BT2" s="171"/>
      <c r="BU2" s="171"/>
      <c r="BV2" s="171"/>
      <c r="BW2" s="171"/>
      <c r="BX2" s="171"/>
      <c r="BY2" s="171"/>
      <c r="BZ2" s="171"/>
      <c r="CA2" s="171"/>
      <c r="CB2" s="171"/>
      <c r="CC2" s="171"/>
      <c r="CD2" s="171"/>
      <c r="CE2" s="171"/>
      <c r="CF2" s="171"/>
      <c r="CG2" s="171"/>
      <c r="CH2" s="171"/>
      <c r="CI2" s="171"/>
      <c r="CJ2" s="171"/>
      <c r="CK2" s="171"/>
      <c r="CL2" s="171"/>
      <c r="CM2" s="171"/>
      <c r="CN2" s="171"/>
      <c r="CO2" s="171"/>
      <c r="CP2" s="171"/>
      <c r="CQ2" s="171"/>
      <c r="CR2" s="171"/>
      <c r="CS2" s="172"/>
      <c r="CT2" s="172"/>
      <c r="CU2" s="172"/>
      <c r="CV2" s="172"/>
      <c r="CW2" s="172"/>
      <c r="CX2" s="172"/>
      <c r="CY2" s="172"/>
      <c r="CZ2" s="172"/>
      <c r="DA2" s="172"/>
      <c r="DB2" s="172"/>
    </row>
    <row r="3" spans="1:106" s="53" customFormat="1" x14ac:dyDescent="0.2">
      <c r="A3" s="82" t="s">
        <v>1497</v>
      </c>
      <c r="B3" s="174" t="s">
        <v>1498</v>
      </c>
      <c r="C3" s="179"/>
      <c r="D3" s="179"/>
      <c r="E3" s="179"/>
      <c r="F3" s="179"/>
      <c r="G3" s="179"/>
      <c r="H3" s="179"/>
      <c r="I3" s="180"/>
      <c r="J3" s="181" t="s">
        <v>1499</v>
      </c>
      <c r="K3" s="177"/>
      <c r="L3" s="178"/>
      <c r="M3" s="181" t="s">
        <v>1568</v>
      </c>
      <c r="N3" s="177"/>
      <c r="O3" s="181" t="s">
        <v>1500</v>
      </c>
      <c r="P3" s="177"/>
      <c r="Q3" s="177"/>
      <c r="R3" s="177"/>
      <c r="S3" s="177"/>
      <c r="T3" s="177"/>
      <c r="U3" s="177"/>
      <c r="V3" s="177"/>
      <c r="W3" s="177"/>
      <c r="X3" s="178"/>
      <c r="Y3" s="181" t="s">
        <v>144</v>
      </c>
      <c r="Z3" s="177"/>
      <c r="AA3" s="177"/>
      <c r="AB3" s="177"/>
      <c r="AC3" s="177"/>
      <c r="AD3" s="177"/>
      <c r="AE3" s="177"/>
      <c r="AF3" s="177"/>
      <c r="AG3" s="177"/>
      <c r="AH3" s="177"/>
      <c r="AI3" s="177"/>
      <c r="AJ3" s="177"/>
      <c r="AK3" s="178"/>
      <c r="AL3" s="181" t="s">
        <v>1498</v>
      </c>
      <c r="AM3" s="177"/>
      <c r="AN3" s="177"/>
      <c r="AO3" s="178"/>
      <c r="AP3" s="181" t="s">
        <v>308</v>
      </c>
      <c r="AQ3" s="177"/>
      <c r="AR3" s="177"/>
      <c r="AS3" s="178"/>
      <c r="AT3" s="183" t="s">
        <v>1501</v>
      </c>
      <c r="AU3" s="184"/>
      <c r="AV3" s="184"/>
      <c r="AW3" s="184"/>
      <c r="AX3" s="184"/>
      <c r="AY3" s="185"/>
      <c r="AZ3" s="183" t="s">
        <v>1502</v>
      </c>
      <c r="BA3" s="184"/>
      <c r="BB3" s="184"/>
      <c r="BC3" s="184"/>
      <c r="BD3" s="184"/>
      <c r="BE3" s="184"/>
      <c r="BF3" s="184"/>
      <c r="BG3" s="184"/>
      <c r="BH3" s="184"/>
      <c r="BI3" s="184"/>
      <c r="BJ3" s="184"/>
      <c r="BK3" s="184"/>
      <c r="BL3" s="184"/>
      <c r="BM3" s="184"/>
      <c r="BN3" s="184"/>
      <c r="BO3" s="184"/>
      <c r="BP3" s="184"/>
      <c r="BQ3" s="184"/>
      <c r="BR3" s="185"/>
      <c r="BS3" s="183" t="s">
        <v>144</v>
      </c>
      <c r="BT3" s="184"/>
      <c r="BU3" s="184"/>
      <c r="BV3" s="184"/>
      <c r="BW3" s="184"/>
      <c r="BX3" s="184"/>
      <c r="BY3" s="184"/>
      <c r="BZ3" s="184"/>
      <c r="CA3" s="185"/>
      <c r="CB3" s="183" t="s">
        <v>189</v>
      </c>
      <c r="CC3" s="184"/>
      <c r="CD3" s="184"/>
      <c r="CE3" s="185"/>
      <c r="CF3" s="181" t="s">
        <v>1503</v>
      </c>
      <c r="CG3" s="177"/>
      <c r="CH3" s="177"/>
      <c r="CI3" s="177"/>
      <c r="CJ3" s="177"/>
      <c r="CK3" s="177"/>
      <c r="CL3" s="177"/>
      <c r="CM3" s="177"/>
      <c r="CN3" s="177"/>
      <c r="CO3" s="177"/>
      <c r="CP3" s="177"/>
      <c r="CQ3" s="177"/>
      <c r="CR3" s="178"/>
      <c r="CS3" s="174" t="s">
        <v>1569</v>
      </c>
      <c r="CT3" s="175"/>
      <c r="CU3" s="175"/>
      <c r="CV3" s="175"/>
      <c r="CW3" s="175"/>
      <c r="CX3" s="175"/>
      <c r="CY3" s="175"/>
      <c r="CZ3" s="175"/>
      <c r="DA3" s="175"/>
      <c r="DB3" s="175"/>
    </row>
    <row r="4" spans="1:106" s="53" customFormat="1" x14ac:dyDescent="0.2">
      <c r="A4" s="78" t="s">
        <v>1504</v>
      </c>
      <c r="B4" s="51" t="s">
        <v>1437</v>
      </c>
      <c r="C4" s="51" t="s">
        <v>1438</v>
      </c>
      <c r="D4" s="51" t="s">
        <v>1505</v>
      </c>
      <c r="E4" s="51" t="s">
        <v>1506</v>
      </c>
      <c r="F4" s="75" t="s">
        <v>1507</v>
      </c>
      <c r="G4" s="75" t="s">
        <v>261</v>
      </c>
      <c r="H4" s="75" t="s">
        <v>255</v>
      </c>
      <c r="I4" s="78" t="s">
        <v>274</v>
      </c>
      <c r="J4" s="77" t="s">
        <v>1508</v>
      </c>
      <c r="K4" s="51" t="s">
        <v>364</v>
      </c>
      <c r="L4" s="82" t="s">
        <v>1509</v>
      </c>
      <c r="M4" s="132" t="s">
        <v>342</v>
      </c>
      <c r="N4" s="133" t="s">
        <v>346</v>
      </c>
      <c r="O4" s="83" t="s">
        <v>1442</v>
      </c>
      <c r="P4" s="75" t="s">
        <v>1452</v>
      </c>
      <c r="Q4" s="75" t="s">
        <v>1440</v>
      </c>
      <c r="R4" s="75" t="s">
        <v>1448</v>
      </c>
      <c r="S4" s="75" t="s">
        <v>1510</v>
      </c>
      <c r="T4" s="75" t="s">
        <v>1443</v>
      </c>
      <c r="U4" s="75" t="s">
        <v>1444</v>
      </c>
      <c r="V4" s="75" t="s">
        <v>1446</v>
      </c>
      <c r="W4" s="75" t="s">
        <v>1449</v>
      </c>
      <c r="X4" s="78" t="s">
        <v>1451</v>
      </c>
      <c r="Y4" s="83" t="s">
        <v>1441</v>
      </c>
      <c r="Z4" s="51" t="s">
        <v>1511</v>
      </c>
      <c r="AA4" s="51" t="s">
        <v>1512</v>
      </c>
      <c r="AB4" s="51" t="s">
        <v>1513</v>
      </c>
      <c r="AC4" s="51" t="s">
        <v>154</v>
      </c>
      <c r="AD4" s="51" t="s">
        <v>162</v>
      </c>
      <c r="AE4" s="51" t="s">
        <v>1445</v>
      </c>
      <c r="AF4" s="51" t="s">
        <v>1447</v>
      </c>
      <c r="AG4" s="51" t="s">
        <v>158</v>
      </c>
      <c r="AH4" s="51" t="s">
        <v>1450</v>
      </c>
      <c r="AI4" s="51" t="s">
        <v>1453</v>
      </c>
      <c r="AJ4" s="51" t="s">
        <v>185</v>
      </c>
      <c r="AK4" s="82" t="s">
        <v>177</v>
      </c>
      <c r="AL4" s="83" t="s">
        <v>1514</v>
      </c>
      <c r="AM4" s="75" t="s">
        <v>1515</v>
      </c>
      <c r="AN4" s="75" t="s">
        <v>1516</v>
      </c>
      <c r="AO4" s="78" t="s">
        <v>232</v>
      </c>
      <c r="AP4" s="83" t="s">
        <v>1517</v>
      </c>
      <c r="AQ4" s="75" t="s">
        <v>1518</v>
      </c>
      <c r="AR4" s="75" t="s">
        <v>1519</v>
      </c>
      <c r="AS4" s="78" t="s">
        <v>1439</v>
      </c>
      <c r="AT4" s="83" t="s">
        <v>1458</v>
      </c>
      <c r="AU4" s="75" t="s">
        <v>1472</v>
      </c>
      <c r="AV4" s="75" t="s">
        <v>1520</v>
      </c>
      <c r="AW4" s="75" t="s">
        <v>1521</v>
      </c>
      <c r="AX4" s="75" t="s">
        <v>1522</v>
      </c>
      <c r="AY4" s="78" t="s">
        <v>1523</v>
      </c>
      <c r="AZ4" s="83" t="s">
        <v>1459</v>
      </c>
      <c r="BA4" s="75" t="s">
        <v>1470</v>
      </c>
      <c r="BB4" s="75" t="s">
        <v>1469</v>
      </c>
      <c r="BC4" s="75" t="s">
        <v>1477</v>
      </c>
      <c r="BD4" s="75" t="s">
        <v>1524</v>
      </c>
      <c r="BE4" s="75" t="s">
        <v>1525</v>
      </c>
      <c r="BF4" s="75" t="s">
        <v>1461</v>
      </c>
      <c r="BG4" s="75" t="s">
        <v>1473</v>
      </c>
      <c r="BH4" s="75" t="s">
        <v>1475</v>
      </c>
      <c r="BI4" s="75" t="s">
        <v>1476</v>
      </c>
      <c r="BJ4" s="75" t="s">
        <v>1479</v>
      </c>
      <c r="BK4" s="75" t="s">
        <v>1526</v>
      </c>
      <c r="BL4" s="75" t="s">
        <v>1527</v>
      </c>
      <c r="BM4" s="75" t="s">
        <v>1457</v>
      </c>
      <c r="BN4" s="75" t="s">
        <v>1460</v>
      </c>
      <c r="BO4" s="75" t="s">
        <v>1463</v>
      </c>
      <c r="BP4" s="75" t="s">
        <v>1528</v>
      </c>
      <c r="BQ4" s="75" t="s">
        <v>1454</v>
      </c>
      <c r="BR4" s="78" t="s">
        <v>1465</v>
      </c>
      <c r="BS4" s="77" t="s">
        <v>1455</v>
      </c>
      <c r="BT4" s="51" t="s">
        <v>1456</v>
      </c>
      <c r="BU4" s="51" t="s">
        <v>145</v>
      </c>
      <c r="BV4" s="51" t="s">
        <v>1466</v>
      </c>
      <c r="BW4" s="51" t="s">
        <v>150</v>
      </c>
      <c r="BX4" s="51" t="s">
        <v>1471</v>
      </c>
      <c r="BY4" s="51" t="s">
        <v>1529</v>
      </c>
      <c r="BZ4" s="51" t="s">
        <v>1530</v>
      </c>
      <c r="CA4" s="82" t="s">
        <v>1531</v>
      </c>
      <c r="CB4" s="83" t="s">
        <v>1464</v>
      </c>
      <c r="CC4" s="75" t="s">
        <v>1474</v>
      </c>
      <c r="CD4" s="75" t="s">
        <v>1532</v>
      </c>
      <c r="CE4" s="78" t="s">
        <v>1462</v>
      </c>
      <c r="CF4" s="123" t="s">
        <v>1533</v>
      </c>
      <c r="CG4" s="122" t="s">
        <v>1467</v>
      </c>
      <c r="CH4" s="122" t="s">
        <v>1534</v>
      </c>
      <c r="CI4" s="122" t="s">
        <v>1535</v>
      </c>
      <c r="CJ4" s="124" t="s">
        <v>1536</v>
      </c>
      <c r="CK4" s="124" t="s">
        <v>1468</v>
      </c>
      <c r="CL4" s="124" t="s">
        <v>1537</v>
      </c>
      <c r="CM4" s="124" t="s">
        <v>1538</v>
      </c>
      <c r="CN4" s="124" t="s">
        <v>1478</v>
      </c>
      <c r="CO4" s="124" t="s">
        <v>1539</v>
      </c>
      <c r="CP4" s="124" t="s">
        <v>1540</v>
      </c>
      <c r="CQ4" s="124" t="s">
        <v>1541</v>
      </c>
      <c r="CR4" s="82" t="s">
        <v>1542</v>
      </c>
      <c r="CS4" s="17" t="s">
        <v>1570</v>
      </c>
      <c r="CT4" s="17" t="s">
        <v>1571</v>
      </c>
      <c r="CU4" s="17" t="s">
        <v>1572</v>
      </c>
      <c r="CV4" s="17" t="s">
        <v>1573</v>
      </c>
      <c r="CW4" s="17" t="s">
        <v>1574</v>
      </c>
      <c r="CX4" s="17" t="s">
        <v>1575</v>
      </c>
      <c r="CY4" s="17" t="s">
        <v>1576</v>
      </c>
      <c r="CZ4" s="17" t="s">
        <v>1577</v>
      </c>
      <c r="DA4" s="17" t="s">
        <v>1578</v>
      </c>
      <c r="DB4" s="17" t="s">
        <v>1579</v>
      </c>
    </row>
    <row r="5" spans="1:106" s="41" customFormat="1" ht="18.75" x14ac:dyDescent="0.2">
      <c r="A5" s="84" t="s">
        <v>1480</v>
      </c>
      <c r="B5" s="41">
        <v>69.91</v>
      </c>
      <c r="C5" s="41">
        <v>68.150000000000006</v>
      </c>
      <c r="D5" s="41">
        <v>69.930000000000007</v>
      </c>
      <c r="E5" s="41">
        <v>70.36</v>
      </c>
      <c r="F5" s="65">
        <v>68.17</v>
      </c>
      <c r="G5" s="65">
        <v>68.23</v>
      </c>
      <c r="H5" s="65">
        <v>66.849999999999994</v>
      </c>
      <c r="I5" s="84">
        <v>67.05</v>
      </c>
      <c r="J5" s="85">
        <v>77.02259361405855</v>
      </c>
      <c r="K5" s="41">
        <v>75.733637279843862</v>
      </c>
      <c r="L5" s="86">
        <v>76.833510138678605</v>
      </c>
      <c r="M5" s="128">
        <v>77.86</v>
      </c>
      <c r="N5" s="128">
        <v>75.03</v>
      </c>
      <c r="O5" s="87">
        <v>74.42</v>
      </c>
      <c r="P5" s="65">
        <v>71.19</v>
      </c>
      <c r="Q5" s="65">
        <v>68.39</v>
      </c>
      <c r="R5" s="65">
        <v>70.94</v>
      </c>
      <c r="S5" s="65">
        <v>69.290000000000006</v>
      </c>
      <c r="T5" s="65">
        <v>69.7</v>
      </c>
      <c r="U5" s="65">
        <v>71.760000000000005</v>
      </c>
      <c r="V5" s="65">
        <v>69.66</v>
      </c>
      <c r="W5" s="65">
        <v>65.05</v>
      </c>
      <c r="X5" s="84">
        <v>71.73</v>
      </c>
      <c r="Y5" s="87">
        <v>72.89</v>
      </c>
      <c r="Z5" s="41">
        <v>68.53</v>
      </c>
      <c r="AA5" s="41">
        <v>72.13</v>
      </c>
      <c r="AB5" s="41">
        <v>68.78</v>
      </c>
      <c r="AC5" s="41">
        <v>72.03</v>
      </c>
      <c r="AD5" s="41">
        <v>70.989999999999995</v>
      </c>
      <c r="AE5" s="41">
        <v>70.040000000000006</v>
      </c>
      <c r="AF5" s="41">
        <v>70.64</v>
      </c>
      <c r="AG5" s="41">
        <v>69.89</v>
      </c>
      <c r="AH5" s="41">
        <v>68.69</v>
      </c>
      <c r="AI5" s="41">
        <v>71.73</v>
      </c>
      <c r="AJ5" s="41">
        <v>65.319999999999993</v>
      </c>
      <c r="AK5" s="86">
        <v>71.16</v>
      </c>
      <c r="AL5" s="87">
        <v>76.790000000000006</v>
      </c>
      <c r="AM5" s="65">
        <v>73.39</v>
      </c>
      <c r="AN5" s="65">
        <v>70.28</v>
      </c>
      <c r="AO5" s="84">
        <v>69.209999999999994</v>
      </c>
      <c r="AP5" s="87">
        <v>67.760000000000005</v>
      </c>
      <c r="AQ5" s="65">
        <v>73.31</v>
      </c>
      <c r="AR5" s="65">
        <v>74.78</v>
      </c>
      <c r="AS5" s="84">
        <v>71.27</v>
      </c>
      <c r="AT5" s="87">
        <v>67.14</v>
      </c>
      <c r="AU5" s="65">
        <v>66.290000000000006</v>
      </c>
      <c r="AV5" s="65">
        <v>68.95</v>
      </c>
      <c r="AW5" s="65">
        <v>66.819999999999993</v>
      </c>
      <c r="AX5" s="65">
        <v>66.849999999999994</v>
      </c>
      <c r="AY5" s="84">
        <v>68.92</v>
      </c>
      <c r="AZ5" s="87">
        <v>66.16</v>
      </c>
      <c r="BA5" s="65">
        <v>71</v>
      </c>
      <c r="BB5" s="65">
        <v>68.27</v>
      </c>
      <c r="BC5" s="65">
        <v>67.930000000000007</v>
      </c>
      <c r="BD5" s="65">
        <v>65.27</v>
      </c>
      <c r="BE5" s="65">
        <v>71.08</v>
      </c>
      <c r="BF5" s="65">
        <v>66.16</v>
      </c>
      <c r="BG5" s="65">
        <v>65.7</v>
      </c>
      <c r="BH5" s="65">
        <v>69.319999999999993</v>
      </c>
      <c r="BI5" s="65">
        <v>68.22</v>
      </c>
      <c r="BJ5" s="65">
        <v>69.099999999999994</v>
      </c>
      <c r="BK5" s="65">
        <v>69.849999999999994</v>
      </c>
      <c r="BL5" s="65">
        <v>71.11</v>
      </c>
      <c r="BM5" s="65">
        <v>68.37</v>
      </c>
      <c r="BN5" s="65">
        <v>68.33</v>
      </c>
      <c r="BO5" s="65">
        <v>67.42</v>
      </c>
      <c r="BP5" s="65">
        <v>68.44</v>
      </c>
      <c r="BQ5" s="65">
        <v>68.47</v>
      </c>
      <c r="BR5" s="84">
        <v>67.7</v>
      </c>
      <c r="BS5" s="85">
        <v>70.41</v>
      </c>
      <c r="BT5" s="41">
        <v>71.8</v>
      </c>
      <c r="BU5" s="41">
        <v>69.209999999999994</v>
      </c>
      <c r="BV5" s="41">
        <v>70.56</v>
      </c>
      <c r="BW5" s="41">
        <v>65.959999999999994</v>
      </c>
      <c r="BX5" s="41">
        <v>66.83</v>
      </c>
      <c r="BY5" s="41">
        <v>67.400000000000006</v>
      </c>
      <c r="BZ5" s="41">
        <v>68.099999999999994</v>
      </c>
      <c r="CA5" s="86">
        <v>69.900000000000006</v>
      </c>
      <c r="CB5" s="87">
        <v>68.760000000000005</v>
      </c>
      <c r="CC5" s="65">
        <v>71.73</v>
      </c>
      <c r="CD5" s="65">
        <v>67.459999999999994</v>
      </c>
      <c r="CE5" s="84">
        <v>68.44</v>
      </c>
      <c r="CF5" s="87">
        <v>69.52</v>
      </c>
      <c r="CG5" s="65">
        <v>69.52</v>
      </c>
      <c r="CH5" s="65">
        <v>71.790000000000006</v>
      </c>
      <c r="CI5" s="65">
        <v>69.760000000000005</v>
      </c>
      <c r="CJ5" s="41">
        <v>72.349999999999994</v>
      </c>
      <c r="CK5" s="41">
        <v>71.319999999999993</v>
      </c>
      <c r="CL5" s="41">
        <v>68.28</v>
      </c>
      <c r="CM5" s="41">
        <v>68.989999999999995</v>
      </c>
      <c r="CN5" s="41">
        <v>71.319999999999993</v>
      </c>
      <c r="CO5" s="41">
        <v>70.27</v>
      </c>
      <c r="CP5" s="41">
        <v>71.900000000000006</v>
      </c>
      <c r="CQ5" s="41">
        <v>69.150000000000006</v>
      </c>
      <c r="CR5" s="86">
        <v>69.709999999999994</v>
      </c>
      <c r="CS5" s="128">
        <v>70.33</v>
      </c>
      <c r="CT5" s="128">
        <v>69.3</v>
      </c>
      <c r="CU5" s="128">
        <v>69.599999999999994</v>
      </c>
      <c r="CV5" s="128">
        <v>68.7</v>
      </c>
      <c r="CW5" s="128">
        <v>69.2</v>
      </c>
      <c r="CX5" s="128">
        <v>68.7</v>
      </c>
      <c r="CY5" s="128">
        <v>70.63</v>
      </c>
      <c r="CZ5" s="128">
        <v>72.239999999999995</v>
      </c>
      <c r="DA5" s="128">
        <v>63.97</v>
      </c>
      <c r="DB5" s="128">
        <v>63.77</v>
      </c>
    </row>
    <row r="6" spans="1:106" s="41" customFormat="1" ht="18.75" x14ac:dyDescent="0.2">
      <c r="A6" s="84" t="s">
        <v>1481</v>
      </c>
      <c r="B6" s="41">
        <v>14.93</v>
      </c>
      <c r="C6" s="41">
        <v>15.31</v>
      </c>
      <c r="D6" s="41">
        <v>15.47</v>
      </c>
      <c r="E6" s="41">
        <v>15.06</v>
      </c>
      <c r="F6" s="65">
        <v>16.05</v>
      </c>
      <c r="G6" s="65">
        <v>15.2</v>
      </c>
      <c r="H6" s="65">
        <v>15.55</v>
      </c>
      <c r="I6" s="84">
        <v>15.03</v>
      </c>
      <c r="J6" s="85">
        <v>13.662822309818624</v>
      </c>
      <c r="K6" s="41">
        <v>14.478959993373364</v>
      </c>
      <c r="L6" s="86">
        <v>13.830794749217462</v>
      </c>
      <c r="M6" s="128">
        <v>12.63</v>
      </c>
      <c r="N6" s="128">
        <v>13.3</v>
      </c>
      <c r="O6" s="87">
        <v>13.43</v>
      </c>
      <c r="P6" s="65">
        <v>15.04</v>
      </c>
      <c r="Q6" s="65">
        <v>15.55</v>
      </c>
      <c r="R6" s="65">
        <v>15.05</v>
      </c>
      <c r="S6" s="65">
        <v>15.72</v>
      </c>
      <c r="T6" s="65">
        <v>15.56</v>
      </c>
      <c r="U6" s="65">
        <v>15.74</v>
      </c>
      <c r="V6" s="65">
        <v>16</v>
      </c>
      <c r="W6" s="65">
        <v>15</v>
      </c>
      <c r="X6" s="84">
        <v>15.14</v>
      </c>
      <c r="Y6" s="87">
        <v>14.51</v>
      </c>
      <c r="Z6" s="41">
        <v>16.350000000000001</v>
      </c>
      <c r="AA6" s="41">
        <v>15.26</v>
      </c>
      <c r="AB6" s="41">
        <v>15.8</v>
      </c>
      <c r="AC6" s="41">
        <v>14.67</v>
      </c>
      <c r="AD6" s="41">
        <v>14.79</v>
      </c>
      <c r="AE6" s="41">
        <v>14.56</v>
      </c>
      <c r="AF6" s="41">
        <v>15.96</v>
      </c>
      <c r="AG6" s="41">
        <v>15.6</v>
      </c>
      <c r="AH6" s="41">
        <v>15.42</v>
      </c>
      <c r="AI6" s="41">
        <v>14.17</v>
      </c>
      <c r="AJ6" s="41">
        <v>15.57</v>
      </c>
      <c r="AK6" s="86">
        <v>15.43</v>
      </c>
      <c r="AL6" s="87">
        <v>12.61</v>
      </c>
      <c r="AM6" s="65">
        <v>14.93</v>
      </c>
      <c r="AN6" s="65">
        <v>15.4</v>
      </c>
      <c r="AO6" s="84">
        <v>16.54</v>
      </c>
      <c r="AP6" s="87">
        <v>15.83</v>
      </c>
      <c r="AQ6" s="65">
        <v>14.47</v>
      </c>
      <c r="AR6" s="65">
        <v>14.47</v>
      </c>
      <c r="AS6" s="84">
        <v>14.86</v>
      </c>
      <c r="AT6" s="87">
        <v>16</v>
      </c>
      <c r="AU6" s="65">
        <v>16.5</v>
      </c>
      <c r="AV6" s="65">
        <v>15.6</v>
      </c>
      <c r="AW6" s="65">
        <v>16.399999999999999</v>
      </c>
      <c r="AX6" s="65">
        <v>16.3</v>
      </c>
      <c r="AY6" s="84">
        <v>16.100000000000001</v>
      </c>
      <c r="AZ6" s="87">
        <v>15.46</v>
      </c>
      <c r="BA6" s="65">
        <v>14.69</v>
      </c>
      <c r="BB6" s="65">
        <v>15.42</v>
      </c>
      <c r="BC6" s="65">
        <v>14.45</v>
      </c>
      <c r="BD6" s="65">
        <v>16.739999999999998</v>
      </c>
      <c r="BE6" s="65">
        <v>13.89</v>
      </c>
      <c r="BF6" s="65">
        <v>13.45</v>
      </c>
      <c r="BG6" s="65">
        <v>15.75</v>
      </c>
      <c r="BH6" s="65">
        <v>15.15</v>
      </c>
      <c r="BI6" s="65">
        <v>13.99</v>
      </c>
      <c r="BJ6" s="65">
        <v>15.16</v>
      </c>
      <c r="BK6" s="65">
        <v>14.58</v>
      </c>
      <c r="BL6" s="65">
        <v>14.92</v>
      </c>
      <c r="BM6" s="65">
        <v>15.1</v>
      </c>
      <c r="BN6" s="65">
        <v>15.63</v>
      </c>
      <c r="BO6" s="65">
        <v>14.83</v>
      </c>
      <c r="BP6" s="65">
        <v>15.58</v>
      </c>
      <c r="BQ6" s="65">
        <v>15.65</v>
      </c>
      <c r="BR6" s="84">
        <v>15.31</v>
      </c>
      <c r="BS6" s="85">
        <v>15.27</v>
      </c>
      <c r="BT6" s="41">
        <v>13.95</v>
      </c>
      <c r="BU6" s="41">
        <v>15.29</v>
      </c>
      <c r="BV6" s="41">
        <v>14.63</v>
      </c>
      <c r="BW6" s="41">
        <v>16.100000000000001</v>
      </c>
      <c r="BX6" s="41">
        <v>17.18</v>
      </c>
      <c r="BY6" s="41">
        <v>15.5</v>
      </c>
      <c r="BZ6" s="41">
        <v>15.5</v>
      </c>
      <c r="CA6" s="86">
        <v>15.3</v>
      </c>
      <c r="CB6" s="87">
        <v>15.55</v>
      </c>
      <c r="CC6" s="65">
        <v>15.59</v>
      </c>
      <c r="CD6" s="65">
        <v>16.98</v>
      </c>
      <c r="CE6" s="84">
        <v>15.48</v>
      </c>
      <c r="CF6" s="87">
        <v>15.07</v>
      </c>
      <c r="CG6" s="65">
        <v>15.42</v>
      </c>
      <c r="CH6" s="65">
        <v>15.46</v>
      </c>
      <c r="CI6" s="65">
        <v>16.489999999999998</v>
      </c>
      <c r="CJ6" s="41">
        <v>13.33</v>
      </c>
      <c r="CK6" s="41">
        <v>13.41</v>
      </c>
      <c r="CL6" s="41">
        <v>13.58</v>
      </c>
      <c r="CM6" s="41">
        <v>13.61</v>
      </c>
      <c r="CN6" s="41">
        <v>13.05</v>
      </c>
      <c r="CO6" s="41">
        <v>13.5</v>
      </c>
      <c r="CP6" s="41">
        <v>15.14</v>
      </c>
      <c r="CQ6" s="41">
        <v>16.13</v>
      </c>
      <c r="CR6" s="86">
        <v>16.25</v>
      </c>
      <c r="CS6" s="128">
        <v>16.739999999999998</v>
      </c>
      <c r="CT6" s="128">
        <v>15.1</v>
      </c>
      <c r="CU6" s="128">
        <v>14.7</v>
      </c>
      <c r="CV6" s="128">
        <v>14.8</v>
      </c>
      <c r="CW6" s="128">
        <v>15.2</v>
      </c>
      <c r="CX6" s="128">
        <v>15</v>
      </c>
      <c r="CY6" s="128">
        <v>15.89</v>
      </c>
      <c r="CZ6" s="128">
        <v>14.91</v>
      </c>
      <c r="DA6" s="128">
        <v>17.7</v>
      </c>
      <c r="DB6" s="128">
        <v>17.260000000000002</v>
      </c>
    </row>
    <row r="7" spans="1:106" s="41" customFormat="1" ht="18.75" x14ac:dyDescent="0.2">
      <c r="A7" s="84" t="s">
        <v>1482</v>
      </c>
      <c r="B7" s="41">
        <v>3.5897800000000002</v>
      </c>
      <c r="C7" s="41">
        <v>3.7830699999999999</v>
      </c>
      <c r="D7" s="41">
        <v>2.9297800000000001</v>
      </c>
      <c r="E7" s="41">
        <v>3.0175599999999996</v>
      </c>
      <c r="F7" s="65">
        <v>2.8</v>
      </c>
      <c r="G7" s="65">
        <v>4.0908999999999995</v>
      </c>
      <c r="H7" s="65">
        <v>4.1774399999999998</v>
      </c>
      <c r="I7" s="84">
        <v>4.8985199999999995</v>
      </c>
      <c r="J7" s="85">
        <v>1.0800148080074099</v>
      </c>
      <c r="K7" s="41">
        <v>1.4137584704547739</v>
      </c>
      <c r="L7" s="86">
        <v>1.4475061812528143</v>
      </c>
      <c r="M7" s="128">
        <v>0.48</v>
      </c>
      <c r="N7" s="128">
        <v>2.36</v>
      </c>
      <c r="O7" s="87">
        <v>1.31</v>
      </c>
      <c r="P7" s="65">
        <v>2.87</v>
      </c>
      <c r="Q7" s="65">
        <v>3.57</v>
      </c>
      <c r="R7" s="65">
        <v>2.79</v>
      </c>
      <c r="S7" s="65">
        <v>2.92</v>
      </c>
      <c r="T7" s="65">
        <v>2.94</v>
      </c>
      <c r="U7" s="65">
        <v>2.06</v>
      </c>
      <c r="V7" s="65">
        <v>1.95</v>
      </c>
      <c r="W7" s="65">
        <v>5.8</v>
      </c>
      <c r="X7" s="84">
        <v>2.0499999999999998</v>
      </c>
      <c r="Y7" s="87">
        <v>2.33</v>
      </c>
      <c r="Z7" s="41">
        <v>3.45</v>
      </c>
      <c r="AA7" s="41">
        <v>2.12</v>
      </c>
      <c r="AB7" s="41">
        <v>2.93</v>
      </c>
      <c r="AC7" s="41">
        <v>2.92</v>
      </c>
      <c r="AD7" s="41">
        <v>3.46</v>
      </c>
      <c r="AE7" s="41">
        <v>3.49</v>
      </c>
      <c r="AF7" s="41">
        <v>1.87</v>
      </c>
      <c r="AG7" s="41">
        <v>2.46</v>
      </c>
      <c r="AH7" s="41">
        <v>3.41</v>
      </c>
      <c r="AI7" s="41">
        <v>2.74</v>
      </c>
      <c r="AJ7" s="41">
        <v>5.2693763919821821</v>
      </c>
      <c r="AK7" s="86">
        <v>2.2092427616926504</v>
      </c>
      <c r="AL7" s="85">
        <v>1.1121699999999999</v>
      </c>
      <c r="AM7" s="41">
        <v>1.4254299999999998</v>
      </c>
      <c r="AN7" s="41">
        <v>3.1630799999999994</v>
      </c>
      <c r="AO7" s="84">
        <v>1.71</v>
      </c>
      <c r="AP7" s="85">
        <v>3.4276</v>
      </c>
      <c r="AQ7" s="41">
        <v>2.76762</v>
      </c>
      <c r="AR7" s="41">
        <v>1.0999700000000001</v>
      </c>
      <c r="AS7" s="86">
        <v>2.7076600000000002</v>
      </c>
      <c r="AT7" s="87">
        <v>4.0999999999999996</v>
      </c>
      <c r="AU7" s="65">
        <v>4</v>
      </c>
      <c r="AV7" s="65">
        <v>3.1</v>
      </c>
      <c r="AW7" s="65">
        <v>3.5</v>
      </c>
      <c r="AX7" s="65">
        <v>3.9</v>
      </c>
      <c r="AY7" s="84">
        <v>2.8</v>
      </c>
      <c r="AZ7" s="87">
        <v>4.71</v>
      </c>
      <c r="BA7" s="65">
        <v>2.92</v>
      </c>
      <c r="BB7" s="65">
        <v>4.1399999999999997</v>
      </c>
      <c r="BC7" s="65">
        <v>4.8899999999999997</v>
      </c>
      <c r="BD7" s="65">
        <v>4.3499999999999996</v>
      </c>
      <c r="BE7" s="65">
        <v>3.66</v>
      </c>
      <c r="BF7" s="65">
        <v>5.01</v>
      </c>
      <c r="BG7" s="65">
        <v>4.17</v>
      </c>
      <c r="BH7" s="65">
        <v>3.58</v>
      </c>
      <c r="BI7" s="65">
        <v>3.64</v>
      </c>
      <c r="BJ7" s="65">
        <v>2.6</v>
      </c>
      <c r="BK7" s="65">
        <v>3.7</v>
      </c>
      <c r="BL7" s="65">
        <v>2.39</v>
      </c>
      <c r="BM7" s="65">
        <v>3.83</v>
      </c>
      <c r="BN7" s="65">
        <v>3.96</v>
      </c>
      <c r="BO7" s="65">
        <v>3.48</v>
      </c>
      <c r="BP7" s="65">
        <v>3.79</v>
      </c>
      <c r="BQ7" s="65">
        <v>3.08</v>
      </c>
      <c r="BR7" s="84">
        <v>3.78</v>
      </c>
      <c r="BS7" s="85">
        <v>2.57</v>
      </c>
      <c r="BT7" s="41">
        <v>4.45</v>
      </c>
      <c r="BU7" s="41">
        <v>3.92</v>
      </c>
      <c r="BV7" s="41">
        <v>3.59</v>
      </c>
      <c r="BW7" s="41">
        <v>4.5999999999999996</v>
      </c>
      <c r="BX7" s="41">
        <v>2.64</v>
      </c>
      <c r="BY7" s="41">
        <v>3.8653229398663695</v>
      </c>
      <c r="BZ7" s="41">
        <v>4.1726057906458802</v>
      </c>
      <c r="CA7" s="86">
        <v>3.2512472160356345</v>
      </c>
      <c r="CB7" s="87">
        <v>3.21</v>
      </c>
      <c r="CC7" s="65">
        <v>2.4</v>
      </c>
      <c r="CD7" s="65">
        <v>3.27</v>
      </c>
      <c r="CE7" s="84">
        <v>3.63</v>
      </c>
      <c r="CF7" s="87">
        <v>3.14</v>
      </c>
      <c r="CG7" s="65">
        <v>3.18</v>
      </c>
      <c r="CH7" s="65">
        <v>1.45</v>
      </c>
      <c r="CI7" s="65">
        <v>2.1</v>
      </c>
      <c r="CJ7" s="41">
        <v>2.58</v>
      </c>
      <c r="CK7" s="41">
        <v>2.65</v>
      </c>
      <c r="CL7" s="41">
        <v>4.24</v>
      </c>
      <c r="CM7" s="41">
        <v>3.98</v>
      </c>
      <c r="CN7" s="41">
        <v>2.5099999999999998</v>
      </c>
      <c r="CO7" s="41">
        <v>3.33</v>
      </c>
      <c r="CP7" s="41">
        <v>1.73</v>
      </c>
      <c r="CQ7" s="41">
        <v>2.54</v>
      </c>
      <c r="CR7" s="86">
        <v>2.56</v>
      </c>
      <c r="CS7" s="128">
        <v>1.54</v>
      </c>
      <c r="CT7" s="128">
        <v>3.31</v>
      </c>
      <c r="CU7" s="128">
        <v>3.42</v>
      </c>
      <c r="CV7" s="128">
        <v>3.74</v>
      </c>
      <c r="CW7" s="128">
        <v>3.48</v>
      </c>
      <c r="CX7" s="128">
        <v>3.43</v>
      </c>
      <c r="CY7" s="128">
        <v>2.37</v>
      </c>
      <c r="CZ7" s="128">
        <v>2.12</v>
      </c>
      <c r="DA7" s="128">
        <v>4.49</v>
      </c>
      <c r="DB7" s="128">
        <v>4.84</v>
      </c>
    </row>
    <row r="8" spans="1:106" s="41" customFormat="1" x14ac:dyDescent="0.2">
      <c r="A8" s="84" t="s">
        <v>1319</v>
      </c>
      <c r="B8" s="41">
        <v>3.41</v>
      </c>
      <c r="C8" s="41">
        <v>3.64</v>
      </c>
      <c r="D8" s="41">
        <v>2.87</v>
      </c>
      <c r="E8" s="41">
        <v>3.7</v>
      </c>
      <c r="F8" s="65">
        <v>3.43</v>
      </c>
      <c r="G8" s="65">
        <v>3.38</v>
      </c>
      <c r="H8" s="65">
        <v>3.34</v>
      </c>
      <c r="I8" s="84">
        <v>3.48</v>
      </c>
      <c r="J8" s="85">
        <v>0.55597676267139806</v>
      </c>
      <c r="K8" s="41">
        <v>1.125456216677059</v>
      </c>
      <c r="L8" s="86">
        <v>0.1058559069825699</v>
      </c>
      <c r="M8" s="128">
        <v>2.79</v>
      </c>
      <c r="N8" s="128">
        <v>3.39</v>
      </c>
      <c r="O8" s="87">
        <v>2.23</v>
      </c>
      <c r="P8" s="65">
        <v>2.63</v>
      </c>
      <c r="Q8" s="65">
        <v>3.67</v>
      </c>
      <c r="R8" s="65">
        <v>3.53</v>
      </c>
      <c r="S8" s="65">
        <v>1.94</v>
      </c>
      <c r="T8" s="65">
        <v>2.99</v>
      </c>
      <c r="U8" s="65">
        <v>1.49</v>
      </c>
      <c r="V8" s="65">
        <v>2.63</v>
      </c>
      <c r="W8" s="65">
        <v>2.71</v>
      </c>
      <c r="X8" s="84">
        <v>3.03</v>
      </c>
      <c r="Y8" s="87">
        <v>2.59</v>
      </c>
      <c r="Z8" s="41">
        <v>3.79</v>
      </c>
      <c r="AA8" s="41">
        <v>2.98</v>
      </c>
      <c r="AB8" s="41">
        <v>3.5</v>
      </c>
      <c r="AC8" s="41">
        <v>2.86</v>
      </c>
      <c r="AD8" s="41">
        <v>2.81</v>
      </c>
      <c r="AE8" s="41">
        <v>2.62</v>
      </c>
      <c r="AF8" s="41">
        <v>2.31</v>
      </c>
      <c r="AG8" s="41">
        <v>2.14</v>
      </c>
      <c r="AH8" s="41">
        <v>2.76</v>
      </c>
      <c r="AI8" s="41">
        <v>2.4700000000000002</v>
      </c>
      <c r="AJ8" s="41">
        <v>4.8</v>
      </c>
      <c r="AK8" s="86">
        <v>2.34</v>
      </c>
      <c r="AL8" s="87">
        <v>1.3</v>
      </c>
      <c r="AM8" s="65">
        <v>2.79</v>
      </c>
      <c r="AN8" s="65">
        <v>2.72</v>
      </c>
      <c r="AO8" s="84">
        <v>2.44</v>
      </c>
      <c r="AP8" s="87">
        <v>3.43</v>
      </c>
      <c r="AQ8" s="65">
        <v>3.18</v>
      </c>
      <c r="AR8" s="65">
        <v>2.56</v>
      </c>
      <c r="AS8" s="84">
        <v>3.11</v>
      </c>
      <c r="AT8" s="87">
        <v>3.71</v>
      </c>
      <c r="AU8" s="65">
        <v>4.0999999999999996</v>
      </c>
      <c r="AV8" s="65">
        <v>2.57</v>
      </c>
      <c r="AW8" s="65">
        <v>4.12</v>
      </c>
      <c r="AX8" s="65">
        <v>3.27</v>
      </c>
      <c r="AY8" s="84">
        <v>2.72</v>
      </c>
      <c r="AZ8" s="87">
        <v>4.43</v>
      </c>
      <c r="BA8" s="65">
        <v>2.69</v>
      </c>
      <c r="BB8" s="65">
        <v>3.97</v>
      </c>
      <c r="BC8" s="65">
        <v>3.75</v>
      </c>
      <c r="BD8" s="65">
        <v>4.24</v>
      </c>
      <c r="BE8" s="65">
        <v>3.36</v>
      </c>
      <c r="BF8" s="65">
        <v>4.29</v>
      </c>
      <c r="BG8" s="65">
        <v>3.14</v>
      </c>
      <c r="BH8" s="65">
        <v>3.56</v>
      </c>
      <c r="BI8" s="65">
        <v>2.77</v>
      </c>
      <c r="BJ8" s="65">
        <v>2.67</v>
      </c>
      <c r="BK8" s="65">
        <v>3.94</v>
      </c>
      <c r="BL8" s="65">
        <v>2.4500000000000002</v>
      </c>
      <c r="BM8" s="65">
        <v>4.1399999999999997</v>
      </c>
      <c r="BN8" s="65">
        <v>3.12</v>
      </c>
      <c r="BO8" s="65">
        <v>4.05</v>
      </c>
      <c r="BP8" s="65">
        <v>3.01</v>
      </c>
      <c r="BQ8" s="65">
        <v>2.4300000000000002</v>
      </c>
      <c r="BR8" s="84">
        <v>2.58</v>
      </c>
      <c r="BS8" s="85">
        <v>2.21</v>
      </c>
      <c r="BT8" s="41">
        <v>3.08</v>
      </c>
      <c r="BU8" s="41">
        <v>2.68</v>
      </c>
      <c r="BV8" s="41">
        <v>2.72</v>
      </c>
      <c r="BW8" s="41">
        <v>3.54</v>
      </c>
      <c r="BX8" s="41">
        <v>2.95</v>
      </c>
      <c r="BY8" s="41">
        <v>3.39</v>
      </c>
      <c r="BZ8" s="41">
        <v>3.51</v>
      </c>
      <c r="CA8" s="86">
        <v>3.08</v>
      </c>
      <c r="CB8" s="87">
        <v>2.21</v>
      </c>
      <c r="CC8" s="65">
        <v>1.98</v>
      </c>
      <c r="CD8" s="65">
        <v>2.33</v>
      </c>
      <c r="CE8" s="84">
        <v>3.3</v>
      </c>
      <c r="CF8" s="87">
        <v>1.34</v>
      </c>
      <c r="CG8" s="65">
        <v>1.64</v>
      </c>
      <c r="CH8" s="65">
        <v>1.61</v>
      </c>
      <c r="CI8" s="65">
        <v>1.0900000000000001</v>
      </c>
      <c r="CJ8" s="41">
        <v>2.42</v>
      </c>
      <c r="CK8" s="41">
        <v>2.73</v>
      </c>
      <c r="CL8" s="41">
        <v>3.55</v>
      </c>
      <c r="CM8" s="41">
        <v>3.21</v>
      </c>
      <c r="CN8" s="41">
        <v>2.81</v>
      </c>
      <c r="CO8" s="41">
        <v>2.57</v>
      </c>
      <c r="CP8" s="41">
        <v>2.4900000000000002</v>
      </c>
      <c r="CQ8" s="41">
        <v>3.06</v>
      </c>
      <c r="CR8" s="86">
        <v>3.04</v>
      </c>
      <c r="CS8" s="128">
        <v>3.78</v>
      </c>
      <c r="CT8" s="128">
        <v>3.02</v>
      </c>
      <c r="CU8" s="128">
        <v>1.1100000000000001</v>
      </c>
      <c r="CV8" s="128">
        <v>3.3</v>
      </c>
      <c r="CW8" s="128">
        <v>3.04</v>
      </c>
      <c r="CX8" s="128">
        <v>3.75</v>
      </c>
      <c r="CY8" s="128">
        <v>2.96</v>
      </c>
      <c r="CZ8" s="128">
        <v>2.84</v>
      </c>
      <c r="DA8" s="128">
        <v>4.43</v>
      </c>
      <c r="DB8" s="128">
        <v>3.73</v>
      </c>
    </row>
    <row r="9" spans="1:106" s="41" customFormat="1" x14ac:dyDescent="0.2">
      <c r="A9" s="84" t="s">
        <v>1423</v>
      </c>
      <c r="B9" s="41">
        <v>1.29</v>
      </c>
      <c r="C9" s="41">
        <v>1.23</v>
      </c>
      <c r="D9" s="41">
        <v>0.9</v>
      </c>
      <c r="E9" s="41">
        <v>0.91</v>
      </c>
      <c r="F9" s="65">
        <v>0.73</v>
      </c>
      <c r="G9" s="65">
        <v>0.99</v>
      </c>
      <c r="H9" s="65">
        <v>1.49</v>
      </c>
      <c r="I9" s="84">
        <v>1.8</v>
      </c>
      <c r="J9" s="85">
        <v>0.30449847737518632</v>
      </c>
      <c r="K9" s="41">
        <v>0.5628278272479792</v>
      </c>
      <c r="L9" s="86">
        <v>0.35981276630824199</v>
      </c>
      <c r="M9" s="128">
        <v>0.17</v>
      </c>
      <c r="N9" s="128">
        <v>0.92</v>
      </c>
      <c r="O9" s="87">
        <v>0.37</v>
      </c>
      <c r="P9" s="65">
        <v>1</v>
      </c>
      <c r="Q9" s="65">
        <v>1.37</v>
      </c>
      <c r="R9" s="65">
        <v>0.94</v>
      </c>
      <c r="S9" s="65">
        <v>0.86</v>
      </c>
      <c r="T9" s="65">
        <v>0.96</v>
      </c>
      <c r="U9" s="65">
        <v>0.82</v>
      </c>
      <c r="V9" s="65">
        <v>0.7</v>
      </c>
      <c r="W9" s="65">
        <v>2.0699999999999998</v>
      </c>
      <c r="X9" s="84">
        <v>0.71</v>
      </c>
      <c r="Y9" s="87">
        <v>0.59</v>
      </c>
      <c r="Z9" s="41">
        <v>1.1599999999999999</v>
      </c>
      <c r="AA9" s="41">
        <v>0.68</v>
      </c>
      <c r="AB9" s="41">
        <v>1.1599999999999999</v>
      </c>
      <c r="AC9" s="41">
        <v>0.95</v>
      </c>
      <c r="AD9" s="41">
        <v>0.78</v>
      </c>
      <c r="AE9" s="41">
        <v>0.97</v>
      </c>
      <c r="AF9" s="41">
        <v>0.74</v>
      </c>
      <c r="AG9" s="41">
        <v>0.74</v>
      </c>
      <c r="AH9" s="41">
        <v>1.42</v>
      </c>
      <c r="AI9" s="41">
        <v>1.0900000000000001</v>
      </c>
      <c r="AJ9" s="41">
        <v>2.02</v>
      </c>
      <c r="AK9" s="86">
        <v>0.5</v>
      </c>
      <c r="AL9" s="87">
        <v>0.43</v>
      </c>
      <c r="AM9" s="65">
        <v>0.55000000000000004</v>
      </c>
      <c r="AN9" s="65">
        <v>0.91</v>
      </c>
      <c r="AO9" s="84">
        <v>0.38</v>
      </c>
      <c r="AP9" s="87">
        <v>1.03</v>
      </c>
      <c r="AQ9" s="65">
        <v>0.65</v>
      </c>
      <c r="AR9" s="65">
        <v>0.25</v>
      </c>
      <c r="AS9" s="84">
        <v>0.74</v>
      </c>
      <c r="AT9" s="87">
        <v>1.25</v>
      </c>
      <c r="AU9" s="65">
        <v>1.28</v>
      </c>
      <c r="AV9" s="65">
        <v>1.24</v>
      </c>
      <c r="AW9" s="65">
        <v>1.33</v>
      </c>
      <c r="AX9" s="65">
        <v>1.48</v>
      </c>
      <c r="AY9" s="84">
        <v>0.84</v>
      </c>
      <c r="AZ9" s="87">
        <v>1.39</v>
      </c>
      <c r="BA9" s="65">
        <v>0.81</v>
      </c>
      <c r="BB9" s="65">
        <v>1.22</v>
      </c>
      <c r="BC9" s="65">
        <v>1.53</v>
      </c>
      <c r="BD9" s="65">
        <v>1.28</v>
      </c>
      <c r="BE9" s="65">
        <v>1.1100000000000001</v>
      </c>
      <c r="BF9" s="65">
        <v>2.02</v>
      </c>
      <c r="BG9" s="65">
        <v>1.45</v>
      </c>
      <c r="BH9" s="65">
        <v>1.34</v>
      </c>
      <c r="BI9" s="65">
        <v>1.25</v>
      </c>
      <c r="BJ9" s="65">
        <v>0.82</v>
      </c>
      <c r="BK9" s="65">
        <v>1.21</v>
      </c>
      <c r="BL9" s="65">
        <v>0.65</v>
      </c>
      <c r="BM9" s="65">
        <v>1.28</v>
      </c>
      <c r="BN9" s="65">
        <v>1.59</v>
      </c>
      <c r="BO9" s="65">
        <v>1.46</v>
      </c>
      <c r="BP9" s="65">
        <v>1.0900000000000001</v>
      </c>
      <c r="BQ9" s="65">
        <v>1.1399999999999999</v>
      </c>
      <c r="BR9" s="84">
        <v>1.45</v>
      </c>
      <c r="BS9" s="85">
        <v>0.73</v>
      </c>
      <c r="BT9" s="41">
        <v>0.56999999999999995</v>
      </c>
      <c r="BU9" s="41">
        <v>1.42</v>
      </c>
      <c r="BV9" s="41">
        <v>1.43</v>
      </c>
      <c r="BW9" s="41">
        <v>1.76</v>
      </c>
      <c r="BX9" s="41">
        <v>1.05</v>
      </c>
      <c r="BY9" s="41">
        <v>1.54</v>
      </c>
      <c r="BZ9" s="41">
        <v>1.56</v>
      </c>
      <c r="CA9" s="86">
        <v>1.1299999999999999</v>
      </c>
      <c r="CB9" s="87">
        <v>1.06</v>
      </c>
      <c r="CC9" s="65">
        <v>0.72</v>
      </c>
      <c r="CD9" s="65">
        <v>0.74</v>
      </c>
      <c r="CE9" s="84">
        <v>0.82</v>
      </c>
      <c r="CF9" s="87">
        <v>1.3</v>
      </c>
      <c r="CG9" s="65">
        <v>1.05</v>
      </c>
      <c r="CH9" s="65">
        <v>0.5</v>
      </c>
      <c r="CI9" s="65">
        <v>0.85</v>
      </c>
      <c r="CJ9" s="41">
        <v>0.71</v>
      </c>
      <c r="CK9" s="41">
        <v>0.84</v>
      </c>
      <c r="CL9" s="41">
        <v>1.42</v>
      </c>
      <c r="CM9" s="41">
        <v>0.97</v>
      </c>
      <c r="CN9" s="41">
        <v>0.85</v>
      </c>
      <c r="CO9" s="41">
        <v>1.36</v>
      </c>
      <c r="CP9" s="41">
        <v>0.65</v>
      </c>
      <c r="CQ9" s="41">
        <v>0.88</v>
      </c>
      <c r="CR9" s="86">
        <v>0.88</v>
      </c>
      <c r="CS9" s="128">
        <v>0.38</v>
      </c>
      <c r="CT9" s="128">
        <v>0.95</v>
      </c>
      <c r="CU9" s="128">
        <v>1.29</v>
      </c>
      <c r="CV9" s="128">
        <v>1.47</v>
      </c>
      <c r="CW9" s="128">
        <v>1.42</v>
      </c>
      <c r="CX9" s="128">
        <v>1.41</v>
      </c>
      <c r="CY9" s="128">
        <v>0.48</v>
      </c>
      <c r="CZ9" s="128">
        <v>0.62</v>
      </c>
      <c r="DA9" s="128">
        <v>1.2</v>
      </c>
      <c r="DB9" s="128">
        <v>1.36</v>
      </c>
    </row>
    <row r="10" spans="1:106" s="41" customFormat="1" ht="18.75" x14ac:dyDescent="0.2">
      <c r="A10" s="84" t="s">
        <v>1483</v>
      </c>
      <c r="B10" s="41">
        <v>0.83</v>
      </c>
      <c r="C10" s="41">
        <v>1.23</v>
      </c>
      <c r="D10" s="41">
        <v>1.4</v>
      </c>
      <c r="E10" s="41">
        <v>1.19</v>
      </c>
      <c r="F10" s="65">
        <v>1.49</v>
      </c>
      <c r="G10" s="65">
        <v>1.59</v>
      </c>
      <c r="H10" s="65">
        <v>1.06</v>
      </c>
      <c r="I10" s="84">
        <v>0.93</v>
      </c>
      <c r="J10" s="85">
        <v>1.7453053087719081</v>
      </c>
      <c r="K10" s="41">
        <v>0.60230510243267044</v>
      </c>
      <c r="L10" s="86">
        <v>1.6762392382543996</v>
      </c>
      <c r="M10" s="128">
        <v>2.23</v>
      </c>
      <c r="N10" s="128">
        <v>1.18</v>
      </c>
      <c r="O10" s="87">
        <v>1.3</v>
      </c>
      <c r="P10" s="65">
        <v>1.77</v>
      </c>
      <c r="Q10" s="65">
        <v>1.74</v>
      </c>
      <c r="R10" s="65">
        <v>1.45</v>
      </c>
      <c r="S10" s="65">
        <v>1.1200000000000001</v>
      </c>
      <c r="T10" s="65">
        <v>0.65</v>
      </c>
      <c r="U10" s="65">
        <v>1.74</v>
      </c>
      <c r="V10" s="65">
        <v>1.86</v>
      </c>
      <c r="W10" s="65">
        <v>2.4300000000000002</v>
      </c>
      <c r="X10" s="84">
        <v>1.96</v>
      </c>
      <c r="Y10" s="87">
        <v>2.04</v>
      </c>
      <c r="Z10" s="41">
        <v>1</v>
      </c>
      <c r="AA10" s="41">
        <v>0.78</v>
      </c>
      <c r="AB10" s="41">
        <v>1.24</v>
      </c>
      <c r="AC10" s="41">
        <v>2.0299999999999998</v>
      </c>
      <c r="AD10" s="41">
        <v>1.46</v>
      </c>
      <c r="AE10" s="41">
        <v>1.36</v>
      </c>
      <c r="AF10" s="41">
        <v>1.86</v>
      </c>
      <c r="AG10" s="41">
        <v>2.75</v>
      </c>
      <c r="AH10" s="41">
        <v>1.51</v>
      </c>
      <c r="AI10" s="41">
        <v>2.42</v>
      </c>
      <c r="AJ10" s="41">
        <v>1.01</v>
      </c>
      <c r="AK10" s="86">
        <v>2.48</v>
      </c>
      <c r="AL10" s="87">
        <v>1.33</v>
      </c>
      <c r="AM10" s="65">
        <v>1.68</v>
      </c>
      <c r="AN10" s="65">
        <v>1.61</v>
      </c>
      <c r="AO10" s="84">
        <v>2.87</v>
      </c>
      <c r="AP10" s="87">
        <v>1.48</v>
      </c>
      <c r="AQ10" s="65">
        <v>0.77</v>
      </c>
      <c r="AR10" s="65">
        <v>1.71</v>
      </c>
      <c r="AS10" s="84">
        <v>1.18</v>
      </c>
      <c r="AT10" s="87">
        <v>1.48</v>
      </c>
      <c r="AU10" s="65">
        <v>1.75</v>
      </c>
      <c r="AV10" s="65">
        <v>1.71</v>
      </c>
      <c r="AW10" s="65">
        <v>1.72</v>
      </c>
      <c r="AX10" s="65">
        <v>1.63</v>
      </c>
      <c r="AY10" s="84">
        <v>1.67</v>
      </c>
      <c r="AZ10" s="87">
        <v>0.8</v>
      </c>
      <c r="BA10" s="65">
        <v>1.06</v>
      </c>
      <c r="BB10" s="65">
        <v>1.56</v>
      </c>
      <c r="BC10" s="65">
        <v>1.72</v>
      </c>
      <c r="BD10" s="65">
        <v>1.06</v>
      </c>
      <c r="BE10" s="65">
        <v>1.55</v>
      </c>
      <c r="BF10" s="65">
        <v>1.44</v>
      </c>
      <c r="BG10" s="65">
        <v>1.96</v>
      </c>
      <c r="BH10" s="65">
        <v>1.88</v>
      </c>
      <c r="BI10" s="65">
        <v>1.84</v>
      </c>
      <c r="BJ10" s="65">
        <v>1.71</v>
      </c>
      <c r="BK10" s="65">
        <v>1.1499999999999999</v>
      </c>
      <c r="BL10" s="65">
        <v>1.57</v>
      </c>
      <c r="BM10" s="65">
        <v>0.98</v>
      </c>
      <c r="BN10" s="65">
        <v>1.74</v>
      </c>
      <c r="BO10" s="65">
        <v>1.28</v>
      </c>
      <c r="BP10" s="65">
        <v>1.73</v>
      </c>
      <c r="BQ10" s="65">
        <v>2.08</v>
      </c>
      <c r="BR10" s="84">
        <v>2.57</v>
      </c>
      <c r="BS10" s="85">
        <v>1.9</v>
      </c>
      <c r="BT10" s="41">
        <v>0.83</v>
      </c>
      <c r="BU10" s="41">
        <v>2.23</v>
      </c>
      <c r="BV10" s="41">
        <v>2.12</v>
      </c>
      <c r="BW10" s="41">
        <v>2.36</v>
      </c>
      <c r="BX10" s="41">
        <v>1.55</v>
      </c>
      <c r="BY10" s="41">
        <v>1.48</v>
      </c>
      <c r="BZ10" s="41">
        <v>1.64</v>
      </c>
      <c r="CA10" s="86">
        <v>1.4</v>
      </c>
      <c r="CB10" s="87">
        <v>2.21</v>
      </c>
      <c r="CC10" s="65">
        <v>1.98</v>
      </c>
      <c r="CD10" s="65">
        <v>1.84</v>
      </c>
      <c r="CE10" s="84">
        <v>0.94</v>
      </c>
      <c r="CF10" s="87">
        <v>2.57</v>
      </c>
      <c r="CG10" s="65">
        <v>2.2599999999999998</v>
      </c>
      <c r="CH10" s="65">
        <v>2.21</v>
      </c>
      <c r="CI10" s="65">
        <v>2.04</v>
      </c>
      <c r="CJ10" s="41">
        <v>2.2799999999999998</v>
      </c>
      <c r="CK10" s="41">
        <v>2.41</v>
      </c>
      <c r="CL10" s="41">
        <v>1.44</v>
      </c>
      <c r="CM10" s="41">
        <v>1.4</v>
      </c>
      <c r="CN10" s="41">
        <v>1.87</v>
      </c>
      <c r="CO10" s="41">
        <v>1.55</v>
      </c>
      <c r="CP10" s="41">
        <v>1.67</v>
      </c>
      <c r="CQ10" s="41">
        <v>2.02</v>
      </c>
      <c r="CR10" s="86">
        <v>1.94</v>
      </c>
      <c r="CS10" s="128">
        <v>1.1000000000000001</v>
      </c>
      <c r="CT10" s="128">
        <v>1.22</v>
      </c>
      <c r="CU10" s="128">
        <v>1.93</v>
      </c>
      <c r="CV10" s="128">
        <v>1.44</v>
      </c>
      <c r="CW10" s="128">
        <v>1.21</v>
      </c>
      <c r="CX10" s="128">
        <v>1.05</v>
      </c>
      <c r="CY10" s="128">
        <v>1.66</v>
      </c>
      <c r="CZ10" s="128">
        <v>1.74</v>
      </c>
      <c r="DA10" s="128">
        <v>1.48</v>
      </c>
      <c r="DB10" s="128">
        <v>3.2</v>
      </c>
    </row>
    <row r="11" spans="1:106" s="41" customFormat="1" ht="18.75" x14ac:dyDescent="0.2">
      <c r="A11" s="84" t="s">
        <v>1484</v>
      </c>
      <c r="B11" s="41">
        <v>4.1500000000000004</v>
      </c>
      <c r="C11" s="41">
        <v>4.5199999999999996</v>
      </c>
      <c r="D11" s="41">
        <v>5.0999999999999996</v>
      </c>
      <c r="E11" s="41">
        <v>4.34</v>
      </c>
      <c r="F11" s="65">
        <v>4.7300000000000004</v>
      </c>
      <c r="G11" s="65">
        <v>3.97</v>
      </c>
      <c r="H11" s="65">
        <v>3.89</v>
      </c>
      <c r="I11" s="84">
        <v>3.82</v>
      </c>
      <c r="J11" s="85">
        <v>4.0539043402421182</v>
      </c>
      <c r="K11" s="41">
        <v>4.4937247248551122</v>
      </c>
      <c r="L11" s="86">
        <v>4.3484117560340554</v>
      </c>
      <c r="M11" s="128">
        <v>1.6</v>
      </c>
      <c r="N11" s="128">
        <v>3.53</v>
      </c>
      <c r="O11" s="87">
        <v>5.0999999999999996</v>
      </c>
      <c r="P11" s="65">
        <v>3.71</v>
      </c>
      <c r="Q11" s="65">
        <v>4.6100000000000003</v>
      </c>
      <c r="R11" s="65">
        <v>4.1900000000000004</v>
      </c>
      <c r="S11" s="65">
        <v>4.7</v>
      </c>
      <c r="T11" s="65">
        <v>5.18</v>
      </c>
      <c r="U11" s="65">
        <v>4.2699999999999996</v>
      </c>
      <c r="V11" s="65">
        <v>5.9</v>
      </c>
      <c r="W11" s="65">
        <v>5.42</v>
      </c>
      <c r="X11" s="84">
        <v>3.99</v>
      </c>
      <c r="Y11" s="87">
        <v>3.96</v>
      </c>
      <c r="Z11" s="41">
        <v>4.47</v>
      </c>
      <c r="AA11" s="41">
        <v>5.28</v>
      </c>
      <c r="AB11" s="41">
        <v>4.95</v>
      </c>
      <c r="AC11" s="41">
        <v>3.78</v>
      </c>
      <c r="AD11" s="41">
        <v>4.2300000000000004</v>
      </c>
      <c r="AE11" s="41">
        <v>4.22</v>
      </c>
      <c r="AF11" s="41">
        <v>5.65</v>
      </c>
      <c r="AG11" s="41">
        <v>5.25</v>
      </c>
      <c r="AH11" s="41">
        <v>3.82</v>
      </c>
      <c r="AI11" s="41">
        <v>4.3499999999999996</v>
      </c>
      <c r="AJ11" s="41">
        <v>4.59</v>
      </c>
      <c r="AK11" s="86">
        <v>4.62</v>
      </c>
      <c r="AL11" s="87">
        <v>4.76</v>
      </c>
      <c r="AM11" s="65">
        <v>4.03</v>
      </c>
      <c r="AN11" s="65">
        <v>4.41</v>
      </c>
      <c r="AO11" s="84">
        <v>5.26</v>
      </c>
      <c r="AP11" s="87">
        <v>5.07</v>
      </c>
      <c r="AQ11" s="65">
        <v>4.8</v>
      </c>
      <c r="AR11" s="65">
        <v>4.1500000000000004</v>
      </c>
      <c r="AS11" s="84">
        <v>4.4800000000000004</v>
      </c>
      <c r="AT11" s="87">
        <v>4.6100000000000003</v>
      </c>
      <c r="AU11" s="65">
        <v>4.49</v>
      </c>
      <c r="AV11" s="65">
        <v>4.8600000000000003</v>
      </c>
      <c r="AW11" s="65">
        <v>4.38</v>
      </c>
      <c r="AX11" s="65">
        <v>4.9000000000000004</v>
      </c>
      <c r="AY11" s="84">
        <v>5.03</v>
      </c>
      <c r="AZ11" s="87">
        <v>5.09</v>
      </c>
      <c r="BA11" s="65">
        <v>5.4</v>
      </c>
      <c r="BB11" s="65">
        <v>4.28</v>
      </c>
      <c r="BC11" s="65">
        <v>4.0599999999999996</v>
      </c>
      <c r="BD11" s="65">
        <v>4.6399999999999997</v>
      </c>
      <c r="BE11" s="65">
        <v>3.87</v>
      </c>
      <c r="BF11" s="65">
        <v>3.8</v>
      </c>
      <c r="BG11" s="65">
        <v>5.95</v>
      </c>
      <c r="BH11" s="65">
        <v>4.3499999999999996</v>
      </c>
      <c r="BI11" s="65">
        <v>6.34</v>
      </c>
      <c r="BJ11" s="65">
        <v>5.37</v>
      </c>
      <c r="BK11" s="65">
        <v>4.4800000000000004</v>
      </c>
      <c r="BL11" s="65">
        <v>5.52</v>
      </c>
      <c r="BM11" s="65">
        <v>3.88</v>
      </c>
      <c r="BN11" s="65">
        <v>3.39</v>
      </c>
      <c r="BO11" s="65">
        <v>5.61</v>
      </c>
      <c r="BP11" s="65">
        <v>4.3600000000000003</v>
      </c>
      <c r="BQ11" s="65">
        <v>5.25</v>
      </c>
      <c r="BR11" s="84">
        <v>4.55</v>
      </c>
      <c r="BS11" s="85">
        <v>5.15</v>
      </c>
      <c r="BT11" s="41">
        <v>4.1900000000000004</v>
      </c>
      <c r="BU11" s="41">
        <v>3.94</v>
      </c>
      <c r="BV11" s="41">
        <v>3.79</v>
      </c>
      <c r="BW11" s="41">
        <v>4.42</v>
      </c>
      <c r="BX11" s="41">
        <v>5.9</v>
      </c>
      <c r="BY11" s="41">
        <v>5.0199999999999996</v>
      </c>
      <c r="BZ11" s="41">
        <v>4.78</v>
      </c>
      <c r="CA11" s="86">
        <v>4.8499999999999996</v>
      </c>
      <c r="CB11" s="87">
        <v>5.17</v>
      </c>
      <c r="CC11" s="65">
        <v>4.83</v>
      </c>
      <c r="CD11" s="65">
        <v>5.95</v>
      </c>
      <c r="CE11" s="84">
        <v>4.2699999999999996</v>
      </c>
      <c r="CF11" s="87">
        <v>4.71</v>
      </c>
      <c r="CG11" s="65">
        <v>4.62</v>
      </c>
      <c r="CH11" s="65">
        <v>5.62</v>
      </c>
      <c r="CI11" s="65">
        <v>5.57</v>
      </c>
      <c r="CJ11" s="41">
        <v>5.17</v>
      </c>
      <c r="CK11" s="41">
        <v>5.42</v>
      </c>
      <c r="CL11" s="41">
        <v>5.29</v>
      </c>
      <c r="CM11" s="41">
        <v>5.61</v>
      </c>
      <c r="CN11" s="41">
        <v>5.96</v>
      </c>
      <c r="CO11" s="41">
        <v>5.37</v>
      </c>
      <c r="CP11" s="41">
        <v>4.9800000000000004</v>
      </c>
      <c r="CQ11" s="41">
        <v>4.6399999999999997</v>
      </c>
      <c r="CR11" s="86">
        <v>4.63</v>
      </c>
      <c r="CS11" s="128">
        <v>5.0199999999999996</v>
      </c>
      <c r="CT11" s="128">
        <v>5.07</v>
      </c>
      <c r="CU11" s="128">
        <v>5.46</v>
      </c>
      <c r="CV11" s="128">
        <v>4.7300000000000004</v>
      </c>
      <c r="CW11" s="128">
        <v>4.62</v>
      </c>
      <c r="CX11" s="128">
        <v>4.32</v>
      </c>
      <c r="CY11" s="128">
        <v>4.95</v>
      </c>
      <c r="CZ11" s="128">
        <v>4.58</v>
      </c>
      <c r="DA11" s="128">
        <v>4.97</v>
      </c>
      <c r="DB11" s="128">
        <v>3.89</v>
      </c>
    </row>
    <row r="12" spans="1:106" s="41" customFormat="1" x14ac:dyDescent="0.2">
      <c r="A12" s="84" t="s">
        <v>1424</v>
      </c>
      <c r="B12" s="41">
        <v>0.08</v>
      </c>
      <c r="C12" s="41">
        <v>0.08</v>
      </c>
      <c r="D12" s="41">
        <v>7.0000000000000007E-2</v>
      </c>
      <c r="E12" s="41">
        <v>7.0000000000000007E-2</v>
      </c>
      <c r="F12" s="65">
        <v>0.02</v>
      </c>
      <c r="G12" s="65">
        <v>7.0000000000000007E-2</v>
      </c>
      <c r="H12" s="65">
        <v>7.0000000000000007E-2</v>
      </c>
      <c r="I12" s="84">
        <v>0.08</v>
      </c>
      <c r="J12" s="85">
        <v>5.1167238501319276E-3</v>
      </c>
      <c r="K12" s="41">
        <v>9.157687334654557E-3</v>
      </c>
      <c r="L12" s="86">
        <v>7.2746635322400851E-3</v>
      </c>
      <c r="M12" s="128">
        <v>0.01</v>
      </c>
      <c r="N12" s="128">
        <v>0.02</v>
      </c>
      <c r="O12" s="87">
        <v>0.01</v>
      </c>
      <c r="P12" s="65">
        <v>0.02</v>
      </c>
      <c r="Q12" s="65">
        <v>0.04</v>
      </c>
      <c r="R12" s="65">
        <v>0.03</v>
      </c>
      <c r="S12" s="65">
        <v>0.04</v>
      </c>
      <c r="T12" s="65">
        <v>0.03</v>
      </c>
      <c r="U12" s="65">
        <v>0.03</v>
      </c>
      <c r="V12" s="65">
        <v>0.02</v>
      </c>
      <c r="W12" s="65">
        <v>0.05</v>
      </c>
      <c r="X12" s="84">
        <v>0.02</v>
      </c>
      <c r="Y12" s="87">
        <v>0.03</v>
      </c>
      <c r="Z12" s="41">
        <v>0.03</v>
      </c>
      <c r="AA12" s="41">
        <v>0.03</v>
      </c>
      <c r="AB12" s="41">
        <v>0.03</v>
      </c>
      <c r="AC12" s="41">
        <v>0.03</v>
      </c>
      <c r="AD12" s="41">
        <v>0.04</v>
      </c>
      <c r="AE12" s="41">
        <v>0.03</v>
      </c>
      <c r="AF12" s="41">
        <v>0.02</v>
      </c>
      <c r="AG12" s="41">
        <v>0.04</v>
      </c>
      <c r="AH12" s="41">
        <v>0.03</v>
      </c>
      <c r="AI12" s="41">
        <v>0.04</v>
      </c>
      <c r="AJ12" s="41">
        <v>0.06</v>
      </c>
      <c r="AK12" s="86">
        <v>0.04</v>
      </c>
      <c r="AL12" s="87">
        <v>0.01</v>
      </c>
      <c r="AM12" s="65">
        <v>0.02</v>
      </c>
      <c r="AN12" s="65">
        <v>0.05</v>
      </c>
      <c r="AO12" s="84">
        <v>0.03</v>
      </c>
      <c r="AP12" s="87">
        <v>0.05</v>
      </c>
      <c r="AQ12" s="65">
        <v>0.03</v>
      </c>
      <c r="AR12" s="65">
        <v>0.02</v>
      </c>
      <c r="AS12" s="84">
        <v>0.03</v>
      </c>
      <c r="AT12" s="87">
        <v>0.05</v>
      </c>
      <c r="AU12" s="65">
        <v>0.05</v>
      </c>
      <c r="AV12" s="65">
        <v>0.05</v>
      </c>
      <c r="AW12" s="65">
        <v>0.04</v>
      </c>
      <c r="AX12" s="65">
        <v>0.04</v>
      </c>
      <c r="AY12" s="84">
        <v>0.03</v>
      </c>
      <c r="AZ12" s="87">
        <v>0.06</v>
      </c>
      <c r="BA12" s="65">
        <v>0.04</v>
      </c>
      <c r="BB12" s="65">
        <v>0.06</v>
      </c>
      <c r="BC12" s="65">
        <v>7.0000000000000007E-2</v>
      </c>
      <c r="BD12" s="65">
        <v>7.0000000000000007E-2</v>
      </c>
      <c r="BE12" s="65">
        <v>0.05</v>
      </c>
      <c r="BF12" s="65">
        <v>7.0000000000000007E-2</v>
      </c>
      <c r="BG12" s="65">
        <v>0.06</v>
      </c>
      <c r="BH12" s="65">
        <v>0.04</v>
      </c>
      <c r="BI12" s="65">
        <v>0.04</v>
      </c>
      <c r="BJ12" s="65">
        <v>0.04</v>
      </c>
      <c r="BK12" s="65">
        <v>0.04</v>
      </c>
      <c r="BL12" s="65">
        <v>0.02</v>
      </c>
      <c r="BM12" s="65">
        <v>0.05</v>
      </c>
      <c r="BN12" s="65">
        <v>0.05</v>
      </c>
      <c r="BO12" s="65">
        <v>0.04</v>
      </c>
      <c r="BP12" s="65">
        <v>0.05</v>
      </c>
      <c r="BQ12" s="65">
        <v>0.04</v>
      </c>
      <c r="BR12" s="84">
        <v>0.05</v>
      </c>
      <c r="BS12" s="85">
        <v>0.03</v>
      </c>
      <c r="BT12" s="41">
        <v>0.03</v>
      </c>
      <c r="BU12" s="41">
        <v>0.06</v>
      </c>
      <c r="BV12" s="41">
        <v>0.05</v>
      </c>
      <c r="BW12" s="41">
        <v>0.08</v>
      </c>
      <c r="BX12" s="41">
        <v>0.03</v>
      </c>
      <c r="BY12" s="41">
        <v>0.08</v>
      </c>
      <c r="BZ12" s="41">
        <v>7.0000000000000007E-2</v>
      </c>
      <c r="CA12" s="86">
        <v>7.0000000000000007E-2</v>
      </c>
      <c r="CB12" s="87">
        <v>0.04</v>
      </c>
      <c r="CC12" s="65">
        <v>0.03</v>
      </c>
      <c r="CD12" s="65">
        <v>0.03</v>
      </c>
      <c r="CE12" s="84">
        <v>0.05</v>
      </c>
      <c r="CF12" s="87">
        <v>0.05</v>
      </c>
      <c r="CG12" s="65">
        <v>0.04</v>
      </c>
      <c r="CH12" s="65">
        <v>0.02</v>
      </c>
      <c r="CI12" s="65">
        <v>0.03</v>
      </c>
      <c r="CJ12" s="41">
        <v>0.04</v>
      </c>
      <c r="CK12" s="41">
        <v>0.04</v>
      </c>
      <c r="CL12" s="41">
        <v>0.05</v>
      </c>
      <c r="CM12" s="41">
        <v>0.04</v>
      </c>
      <c r="CN12" s="41">
        <v>0.03</v>
      </c>
      <c r="CO12" s="41">
        <v>0.03</v>
      </c>
      <c r="CP12" s="41">
        <v>0.02</v>
      </c>
      <c r="CQ12" s="41">
        <v>0.04</v>
      </c>
      <c r="CR12" s="86">
        <v>0.04</v>
      </c>
      <c r="CS12" s="128">
        <v>0.01</v>
      </c>
      <c r="CT12" s="128">
        <v>0.04</v>
      </c>
      <c r="CU12" s="128">
        <v>0.04</v>
      </c>
      <c r="CV12" s="128">
        <v>0.04</v>
      </c>
      <c r="CW12" s="128">
        <v>0.04</v>
      </c>
      <c r="CX12" s="128">
        <v>0.04</v>
      </c>
      <c r="CY12" s="128">
        <v>0.04</v>
      </c>
      <c r="CZ12" s="128">
        <v>0.04</v>
      </c>
      <c r="DA12" s="128">
        <v>7.0000000000000007E-2</v>
      </c>
      <c r="DB12" s="128">
        <v>0.09</v>
      </c>
    </row>
    <row r="13" spans="1:106" s="41" customFormat="1" ht="18.75" x14ac:dyDescent="0.2">
      <c r="A13" s="84" t="s">
        <v>1485</v>
      </c>
      <c r="B13" s="41">
        <v>0.38</v>
      </c>
      <c r="C13" s="41">
        <v>0.43</v>
      </c>
      <c r="D13" s="41">
        <v>0.35</v>
      </c>
      <c r="E13" s="41">
        <v>0.35</v>
      </c>
      <c r="F13" s="65">
        <v>0.42</v>
      </c>
      <c r="G13" s="65">
        <v>0.4</v>
      </c>
      <c r="H13" s="65">
        <v>0.42</v>
      </c>
      <c r="I13" s="84">
        <v>0.5</v>
      </c>
      <c r="J13" s="85">
        <v>0.2950986179239411</v>
      </c>
      <c r="K13" s="41">
        <v>0.25269327855650014</v>
      </c>
      <c r="L13" s="86">
        <v>0.26704388009060098</v>
      </c>
      <c r="M13" s="128">
        <v>0.13</v>
      </c>
      <c r="N13" s="128">
        <v>0.28000000000000003</v>
      </c>
      <c r="O13" s="87">
        <v>0.15</v>
      </c>
      <c r="P13" s="65">
        <v>0.39</v>
      </c>
      <c r="Q13" s="65">
        <v>0.4</v>
      </c>
      <c r="R13" s="65">
        <v>0.35</v>
      </c>
      <c r="S13" s="65">
        <v>0.27</v>
      </c>
      <c r="T13" s="65">
        <v>0.28999999999999998</v>
      </c>
      <c r="U13" s="65">
        <v>0.2</v>
      </c>
      <c r="V13" s="65">
        <v>0.21</v>
      </c>
      <c r="W13" s="65">
        <v>0.52</v>
      </c>
      <c r="X13" s="84">
        <v>0.23</v>
      </c>
      <c r="Y13" s="87">
        <v>0.28000000000000003</v>
      </c>
      <c r="Z13" s="41">
        <v>0.37</v>
      </c>
      <c r="AA13" s="41">
        <v>0.2</v>
      </c>
      <c r="AB13" s="41">
        <v>0.37</v>
      </c>
      <c r="AC13" s="41">
        <v>0.33</v>
      </c>
      <c r="AD13" s="41">
        <v>0.48</v>
      </c>
      <c r="AE13" s="41">
        <v>0.51</v>
      </c>
      <c r="AF13" s="41">
        <v>0.27</v>
      </c>
      <c r="AG13" s="41">
        <v>0.36</v>
      </c>
      <c r="AH13" s="41">
        <v>0.42</v>
      </c>
      <c r="AI13" s="41">
        <v>0.3</v>
      </c>
      <c r="AJ13" s="41">
        <v>0.56999999999999995</v>
      </c>
      <c r="AK13" s="86">
        <v>0.19</v>
      </c>
      <c r="AL13" s="87">
        <v>0.16</v>
      </c>
      <c r="AM13" s="65">
        <v>0.2</v>
      </c>
      <c r="AN13" s="65">
        <v>0.27</v>
      </c>
      <c r="AO13" s="84">
        <v>0.24</v>
      </c>
      <c r="AP13" s="87">
        <v>0.42</v>
      </c>
      <c r="AQ13" s="65">
        <v>0.22</v>
      </c>
      <c r="AR13" s="65">
        <v>0.08</v>
      </c>
      <c r="AS13" s="84">
        <v>0.28999999999999998</v>
      </c>
      <c r="AT13" s="87">
        <v>0.38</v>
      </c>
      <c r="AU13" s="65">
        <v>0.34</v>
      </c>
      <c r="AV13" s="65">
        <v>0.32</v>
      </c>
      <c r="AW13" s="65">
        <v>0.35</v>
      </c>
      <c r="AX13" s="65">
        <v>0.38</v>
      </c>
      <c r="AY13" s="84">
        <v>0.3</v>
      </c>
      <c r="AZ13" s="87">
        <v>0.5</v>
      </c>
      <c r="BA13" s="65">
        <v>0.32</v>
      </c>
      <c r="BB13" s="65">
        <v>0.42</v>
      </c>
      <c r="BC13" s="65">
        <v>0.57999999999999996</v>
      </c>
      <c r="BD13" s="65">
        <v>0.39</v>
      </c>
      <c r="BE13" s="65">
        <v>0.52</v>
      </c>
      <c r="BF13" s="65">
        <v>0.45</v>
      </c>
      <c r="BG13" s="65">
        <v>0.55000000000000004</v>
      </c>
      <c r="BH13" s="65">
        <v>0.35</v>
      </c>
      <c r="BI13" s="65">
        <v>0.36</v>
      </c>
      <c r="BJ13" s="65">
        <v>0.28000000000000003</v>
      </c>
      <c r="BK13" s="65">
        <v>0.44</v>
      </c>
      <c r="BL13" s="65">
        <v>0.21</v>
      </c>
      <c r="BM13" s="65">
        <v>0.36</v>
      </c>
      <c r="BN13" s="65">
        <v>0.39</v>
      </c>
      <c r="BO13" s="65">
        <v>0.33</v>
      </c>
      <c r="BP13" s="65">
        <v>0.38</v>
      </c>
      <c r="BQ13" s="65">
        <v>0.32</v>
      </c>
      <c r="BR13" s="84">
        <v>0.43</v>
      </c>
      <c r="BS13" s="85">
        <v>0.27</v>
      </c>
      <c r="BT13" s="41">
        <v>0.25</v>
      </c>
      <c r="BU13" s="41">
        <v>0.39</v>
      </c>
      <c r="BV13" s="41">
        <v>0.4</v>
      </c>
      <c r="BW13" s="41">
        <v>0.46</v>
      </c>
      <c r="BX13" s="41">
        <v>0.46</v>
      </c>
      <c r="BY13" s="41">
        <v>0.4</v>
      </c>
      <c r="BZ13" s="41">
        <v>0.4</v>
      </c>
      <c r="CA13" s="86">
        <v>0.33</v>
      </c>
      <c r="CB13" s="87">
        <v>0.32</v>
      </c>
      <c r="CC13" s="65">
        <v>0.3</v>
      </c>
      <c r="CD13" s="65">
        <v>0.5</v>
      </c>
      <c r="CE13" s="84">
        <v>0.4</v>
      </c>
      <c r="CF13" s="87">
        <v>0.32</v>
      </c>
      <c r="CG13" s="65">
        <v>0.34</v>
      </c>
      <c r="CH13" s="65">
        <v>0.25</v>
      </c>
      <c r="CI13" s="65">
        <v>0.27</v>
      </c>
      <c r="CJ13" s="41">
        <v>0.25</v>
      </c>
      <c r="CK13" s="41">
        <v>0.24</v>
      </c>
      <c r="CL13" s="41">
        <v>0.5</v>
      </c>
      <c r="CM13" s="41">
        <v>0.34</v>
      </c>
      <c r="CN13" s="41">
        <v>0.23</v>
      </c>
      <c r="CO13" s="41">
        <v>0.27</v>
      </c>
      <c r="CP13" s="41">
        <v>0.26</v>
      </c>
      <c r="CQ13" s="41">
        <v>0.32</v>
      </c>
      <c r="CR13" s="86">
        <v>0.31</v>
      </c>
      <c r="CS13" s="128">
        <v>0.2</v>
      </c>
      <c r="CT13" s="128">
        <v>0.32</v>
      </c>
      <c r="CU13" s="128">
        <v>0.39</v>
      </c>
      <c r="CV13" s="128">
        <v>0.2</v>
      </c>
      <c r="CW13" s="128">
        <v>0.4</v>
      </c>
      <c r="CX13" s="128">
        <v>0.57999999999999996</v>
      </c>
      <c r="CY13" s="128">
        <v>0.28999999999999998</v>
      </c>
      <c r="CZ13" s="128">
        <v>0.26</v>
      </c>
      <c r="DA13" s="128">
        <v>0.5</v>
      </c>
      <c r="DB13" s="128">
        <v>0.45</v>
      </c>
    </row>
    <row r="14" spans="1:106" s="41" customFormat="1" ht="18.75" x14ac:dyDescent="0.2">
      <c r="A14" s="84" t="s">
        <v>1486</v>
      </c>
      <c r="B14" s="41">
        <v>0.11</v>
      </c>
      <c r="C14" s="41">
        <v>0.12</v>
      </c>
      <c r="D14" s="41">
        <v>0.11</v>
      </c>
      <c r="E14" s="41">
        <v>0.11</v>
      </c>
      <c r="F14" s="65">
        <v>0.13</v>
      </c>
      <c r="G14" s="65">
        <v>0.11</v>
      </c>
      <c r="H14" s="65">
        <v>0.11</v>
      </c>
      <c r="I14" s="84">
        <v>0.14000000000000001</v>
      </c>
      <c r="J14" s="85">
        <v>4.8149223945547936E-2</v>
      </c>
      <c r="K14" s="41">
        <v>4.2197122585739447E-2</v>
      </c>
      <c r="L14" s="86">
        <v>4.4896621533355115E-2</v>
      </c>
      <c r="M14" s="128">
        <v>0.03</v>
      </c>
      <c r="N14" s="128">
        <v>7.0000000000000007E-2</v>
      </c>
      <c r="O14" s="87">
        <v>0.01</v>
      </c>
      <c r="P14" s="65">
        <v>0.1</v>
      </c>
      <c r="Q14" s="65">
        <v>0.1</v>
      </c>
      <c r="R14" s="65">
        <v>7.0000000000000007E-2</v>
      </c>
      <c r="S14" s="65">
        <v>7.0000000000000007E-2</v>
      </c>
      <c r="T14" s="65">
        <v>0.06</v>
      </c>
      <c r="U14" s="65">
        <v>0.03</v>
      </c>
      <c r="V14" s="65">
        <v>0.1</v>
      </c>
      <c r="W14" s="65">
        <v>0.18</v>
      </c>
      <c r="X14" s="84">
        <v>0.06</v>
      </c>
      <c r="Y14" s="87">
        <v>0.08</v>
      </c>
      <c r="Z14" s="41">
        <v>0.09</v>
      </c>
      <c r="AA14" s="41">
        <v>0.03</v>
      </c>
      <c r="AB14" s="41">
        <v>0.1</v>
      </c>
      <c r="AC14" s="41">
        <v>0.08</v>
      </c>
      <c r="AD14" s="41">
        <v>0.14000000000000001</v>
      </c>
      <c r="AE14" s="41">
        <v>0.19</v>
      </c>
      <c r="AF14" s="41">
        <v>0.09</v>
      </c>
      <c r="AG14" s="41">
        <v>0.08</v>
      </c>
      <c r="AH14" s="41">
        <v>0.19</v>
      </c>
      <c r="AI14" s="41">
        <v>0.11</v>
      </c>
      <c r="AJ14" s="41">
        <v>0.12</v>
      </c>
      <c r="AK14" s="86">
        <v>7.0000000000000007E-2</v>
      </c>
      <c r="AL14" s="87">
        <v>0.04</v>
      </c>
      <c r="AM14" s="65">
        <v>7.0000000000000007E-2</v>
      </c>
      <c r="AN14" s="65">
        <v>0.11</v>
      </c>
      <c r="AO14" s="84">
        <v>0.06</v>
      </c>
      <c r="AP14" s="87">
        <v>0.13</v>
      </c>
      <c r="AQ14" s="65">
        <v>7.0000000000000007E-2</v>
      </c>
      <c r="AR14" s="65">
        <v>0.01</v>
      </c>
      <c r="AS14" s="84">
        <v>7.0000000000000007E-2</v>
      </c>
      <c r="AT14" s="87">
        <v>0.11</v>
      </c>
      <c r="AU14" s="65">
        <v>0.11</v>
      </c>
      <c r="AV14" s="65">
        <v>0.09</v>
      </c>
      <c r="AW14" s="65">
        <v>0.12</v>
      </c>
      <c r="AX14" s="65">
        <v>0.11</v>
      </c>
      <c r="AY14" s="84">
        <v>0.09</v>
      </c>
      <c r="AZ14" s="87">
        <v>0.1</v>
      </c>
      <c r="BA14" s="65">
        <v>7.0000000000000007E-2</v>
      </c>
      <c r="BB14" s="65">
        <v>0.13</v>
      </c>
      <c r="BC14" s="65">
        <v>0.17</v>
      </c>
      <c r="BD14" s="65">
        <v>0.14000000000000001</v>
      </c>
      <c r="BE14" s="65">
        <v>0.15</v>
      </c>
      <c r="BF14" s="65">
        <v>0.12</v>
      </c>
      <c r="BG14" s="65">
        <v>0.17</v>
      </c>
      <c r="BH14" s="65">
        <v>0.12</v>
      </c>
      <c r="BI14" s="65">
        <v>0.1</v>
      </c>
      <c r="BJ14" s="65">
        <v>0.06</v>
      </c>
      <c r="BK14" s="65">
        <v>0.09</v>
      </c>
      <c r="BL14" s="65">
        <v>7.0000000000000007E-2</v>
      </c>
      <c r="BM14" s="65">
        <v>0.09</v>
      </c>
      <c r="BN14" s="65">
        <v>0.1</v>
      </c>
      <c r="BO14" s="65">
        <v>0.09</v>
      </c>
      <c r="BP14" s="65">
        <v>0.13</v>
      </c>
      <c r="BQ14" s="65">
        <v>0.1</v>
      </c>
      <c r="BR14" s="84">
        <v>0.17</v>
      </c>
      <c r="BS14" s="85">
        <v>0.06</v>
      </c>
      <c r="BT14" s="41">
        <v>0.08</v>
      </c>
      <c r="BU14" s="41">
        <v>0.17</v>
      </c>
      <c r="BV14" s="41">
        <v>7.0000000000000007E-2</v>
      </c>
      <c r="BW14" s="41">
        <v>0.18</v>
      </c>
      <c r="BX14" s="41">
        <v>0.13</v>
      </c>
      <c r="BY14" s="41">
        <v>0.12</v>
      </c>
      <c r="BZ14" s="41">
        <v>0.13</v>
      </c>
      <c r="CA14" s="86">
        <v>0.1</v>
      </c>
      <c r="CB14" s="87">
        <v>0.14000000000000001</v>
      </c>
      <c r="CC14" s="65">
        <v>0.06</v>
      </c>
      <c r="CD14" s="65">
        <v>0.14000000000000001</v>
      </c>
      <c r="CE14" s="84">
        <v>0.1</v>
      </c>
      <c r="CF14" s="87">
        <v>7.0000000000000007E-2</v>
      </c>
      <c r="CG14" s="65">
        <v>0.1</v>
      </c>
      <c r="CH14" s="65">
        <v>7.0000000000000007E-2</v>
      </c>
      <c r="CI14" s="65">
        <v>0.12</v>
      </c>
      <c r="CJ14" s="41">
        <v>0.08</v>
      </c>
      <c r="CK14" s="41">
        <v>0.09</v>
      </c>
      <c r="CL14" s="41">
        <v>0.16</v>
      </c>
      <c r="CM14" s="41">
        <v>0.13</v>
      </c>
      <c r="CN14" s="41">
        <v>0.1</v>
      </c>
      <c r="CO14" s="41">
        <v>0.09</v>
      </c>
      <c r="CP14" s="41">
        <v>7.0000000000000007E-2</v>
      </c>
      <c r="CQ14" s="41">
        <v>0.12</v>
      </c>
      <c r="CR14" s="86">
        <v>0.11</v>
      </c>
      <c r="CS14" s="128">
        <v>0.05</v>
      </c>
      <c r="CT14" s="128">
        <v>0.1</v>
      </c>
      <c r="CU14" s="128">
        <v>0.12</v>
      </c>
      <c r="CV14" s="128">
        <v>0.12</v>
      </c>
      <c r="CW14" s="128">
        <v>0.12</v>
      </c>
      <c r="CX14" s="128">
        <v>0.14000000000000001</v>
      </c>
      <c r="CY14" s="128">
        <v>0.1</v>
      </c>
      <c r="CZ14" s="128">
        <v>0.08</v>
      </c>
      <c r="DA14" s="128">
        <v>0.34</v>
      </c>
      <c r="DB14" s="128">
        <v>0.15</v>
      </c>
    </row>
    <row r="15" spans="1:106" s="41" customFormat="1" x14ac:dyDescent="0.2">
      <c r="A15" s="84" t="s">
        <v>1425</v>
      </c>
      <c r="B15" s="41">
        <v>1.8699999999999999</v>
      </c>
      <c r="C15" s="41">
        <v>1.57</v>
      </c>
      <c r="D15" s="41">
        <v>0.59</v>
      </c>
      <c r="E15" s="41">
        <v>1.02</v>
      </c>
      <c r="F15" s="65">
        <v>1.79</v>
      </c>
      <c r="G15" s="65">
        <v>1.35</v>
      </c>
      <c r="H15" s="65">
        <v>2.52</v>
      </c>
      <c r="I15" s="84">
        <v>2.0499999999999998</v>
      </c>
      <c r="J15" s="85">
        <v>1.0948191593351682</v>
      </c>
      <c r="K15" s="41">
        <v>1.1679420056383016</v>
      </c>
      <c r="L15" s="86">
        <v>0.96498209311567085</v>
      </c>
      <c r="M15" s="128">
        <v>1.28</v>
      </c>
      <c r="N15" s="128">
        <v>0.7</v>
      </c>
      <c r="O15" s="87">
        <v>1.57</v>
      </c>
      <c r="P15" s="65">
        <v>1.1399999999999999</v>
      </c>
      <c r="Q15" s="65">
        <v>0.43</v>
      </c>
      <c r="R15" s="65">
        <v>0.6</v>
      </c>
      <c r="S15" s="65">
        <v>2.98</v>
      </c>
      <c r="T15" s="65">
        <v>1.57</v>
      </c>
      <c r="U15" s="65">
        <v>1.71</v>
      </c>
      <c r="V15" s="65">
        <v>0.82</v>
      </c>
      <c r="W15" s="65">
        <v>0.67</v>
      </c>
      <c r="X15" s="84">
        <v>0.95</v>
      </c>
      <c r="Y15" s="87">
        <v>0.56000000000000005</v>
      </c>
      <c r="Z15" s="41">
        <v>0.62</v>
      </c>
      <c r="AA15" s="41">
        <v>0.41</v>
      </c>
      <c r="AB15" s="41">
        <v>0.98</v>
      </c>
      <c r="AC15" s="41">
        <v>0.21</v>
      </c>
      <c r="AD15" s="41">
        <v>0.7</v>
      </c>
      <c r="AE15" s="41">
        <v>1.87</v>
      </c>
      <c r="AF15" s="41">
        <v>0.4</v>
      </c>
      <c r="AG15" s="41">
        <v>0.5</v>
      </c>
      <c r="AH15" s="41">
        <v>2.2200000000000002</v>
      </c>
      <c r="AI15" s="41">
        <v>0.41</v>
      </c>
      <c r="AJ15" s="41">
        <v>0.86</v>
      </c>
      <c r="AK15" s="86">
        <v>0.65</v>
      </c>
      <c r="AL15" s="87">
        <v>1.31</v>
      </c>
      <c r="AM15" s="65">
        <v>0.72</v>
      </c>
      <c r="AN15" s="65">
        <v>1.1000000000000001</v>
      </c>
      <c r="AO15" s="84">
        <v>1.07</v>
      </c>
      <c r="AP15" s="85">
        <v>0.62</v>
      </c>
      <c r="AQ15" s="41">
        <v>0.32</v>
      </c>
      <c r="AR15" s="41">
        <v>0.54</v>
      </c>
      <c r="AS15" s="86">
        <v>0.78</v>
      </c>
      <c r="AT15" s="87">
        <v>0.9</v>
      </c>
      <c r="AU15" s="65">
        <v>0.9</v>
      </c>
      <c r="AV15" s="65">
        <v>1.4</v>
      </c>
      <c r="AW15" s="65">
        <v>0.8</v>
      </c>
      <c r="AX15" s="65">
        <v>1</v>
      </c>
      <c r="AY15" s="84">
        <v>1.1000000000000001</v>
      </c>
      <c r="AZ15" s="87">
        <v>1.18</v>
      </c>
      <c r="BA15" s="65">
        <v>0.91</v>
      </c>
      <c r="BB15" s="65">
        <v>0.44</v>
      </c>
      <c r="BC15" s="65">
        <v>0.76</v>
      </c>
      <c r="BD15" s="65">
        <v>1.71</v>
      </c>
      <c r="BE15" s="65">
        <v>0.67</v>
      </c>
      <c r="BF15" s="65">
        <v>3.03</v>
      </c>
      <c r="BG15" s="65">
        <v>0.89</v>
      </c>
      <c r="BH15" s="65">
        <v>0.16</v>
      </c>
      <c r="BI15" s="65">
        <v>1.25</v>
      </c>
      <c r="BJ15" s="65">
        <v>2.04</v>
      </c>
      <c r="BK15" s="65">
        <v>0.39</v>
      </c>
      <c r="BL15" s="65">
        <v>0.94</v>
      </c>
      <c r="BM15" s="65">
        <v>1.85</v>
      </c>
      <c r="BN15" s="65">
        <v>1.55</v>
      </c>
      <c r="BO15" s="65">
        <v>1.23</v>
      </c>
      <c r="BP15" s="65">
        <v>1.25</v>
      </c>
      <c r="BQ15" s="65">
        <v>1.21</v>
      </c>
      <c r="BR15" s="84">
        <v>1.21</v>
      </c>
      <c r="BS15" s="85">
        <v>1.22</v>
      </c>
      <c r="BT15" s="41">
        <v>0.66</v>
      </c>
      <c r="BU15" s="41">
        <v>0.6</v>
      </c>
      <c r="BV15" s="41">
        <v>0.48</v>
      </c>
      <c r="BW15" s="41">
        <v>0.35</v>
      </c>
      <c r="BX15" s="41">
        <v>1.23</v>
      </c>
      <c r="BY15" s="41">
        <v>0.52</v>
      </c>
      <c r="BZ15" s="41">
        <v>0.69</v>
      </c>
      <c r="CA15" s="86">
        <v>0.62</v>
      </c>
      <c r="CB15" s="87">
        <v>0.84</v>
      </c>
      <c r="CC15" s="65">
        <v>1.06</v>
      </c>
      <c r="CD15" s="65">
        <v>1.06</v>
      </c>
      <c r="CE15" s="84">
        <v>2.2999999999999998</v>
      </c>
      <c r="CF15" s="87">
        <v>1.58</v>
      </c>
      <c r="CG15" s="65">
        <v>1.44</v>
      </c>
      <c r="CH15" s="65">
        <v>0.76</v>
      </c>
      <c r="CI15" s="65">
        <v>1.44</v>
      </c>
      <c r="CJ15" s="41">
        <v>0.6</v>
      </c>
      <c r="CK15" s="41">
        <v>0.6</v>
      </c>
      <c r="CL15" s="41">
        <v>1.2</v>
      </c>
      <c r="CM15" s="41">
        <v>1.5</v>
      </c>
      <c r="CN15" s="41">
        <v>1.04</v>
      </c>
      <c r="CO15" s="41">
        <v>1.44</v>
      </c>
      <c r="CP15" s="41">
        <v>0.73</v>
      </c>
      <c r="CQ15" s="41">
        <v>0.66</v>
      </c>
      <c r="CR15" s="86">
        <v>0.74</v>
      </c>
      <c r="CS15" s="128">
        <v>0.68</v>
      </c>
      <c r="CT15" s="128">
        <v>1.48</v>
      </c>
      <c r="CU15" s="128">
        <v>1.8</v>
      </c>
      <c r="CV15" s="128">
        <v>1.42</v>
      </c>
      <c r="CW15" s="128">
        <v>1.1200000000000001</v>
      </c>
      <c r="CX15" s="128">
        <v>1.46</v>
      </c>
      <c r="CY15" s="128">
        <v>0.43</v>
      </c>
      <c r="CZ15" s="128">
        <v>0.45</v>
      </c>
      <c r="DA15" s="128">
        <v>0.64</v>
      </c>
      <c r="DB15" s="128">
        <v>1.06</v>
      </c>
    </row>
    <row r="16" spans="1:106" s="41" customFormat="1" x14ac:dyDescent="0.2">
      <c r="A16" s="84" t="s">
        <v>1426</v>
      </c>
      <c r="B16" s="41">
        <v>100.33</v>
      </c>
      <c r="C16" s="41">
        <v>99.8</v>
      </c>
      <c r="D16" s="41">
        <v>99.5</v>
      </c>
      <c r="E16" s="41">
        <v>99.91</v>
      </c>
      <c r="F16" s="65">
        <v>99.76</v>
      </c>
      <c r="G16" s="65">
        <v>99.3</v>
      </c>
      <c r="H16" s="65">
        <v>99.3</v>
      </c>
      <c r="I16" s="84">
        <v>99.6</v>
      </c>
      <c r="J16" s="85">
        <f>SUM(J5:J7,J8:J15)</f>
        <v>99.868299345999972</v>
      </c>
      <c r="K16" s="41">
        <f>SUM(K5:K7,K8:K15)</f>
        <v>99.882659709000023</v>
      </c>
      <c r="L16" s="86">
        <f>SUM(L5:L7,L8:L15)</f>
        <v>99.886327995000002</v>
      </c>
      <c r="M16" s="128">
        <v>99.21</v>
      </c>
      <c r="N16" s="128">
        <v>100.79</v>
      </c>
      <c r="O16" s="87">
        <v>99.91</v>
      </c>
      <c r="P16" s="65">
        <v>99.87</v>
      </c>
      <c r="Q16" s="65">
        <v>99.86</v>
      </c>
      <c r="R16" s="65">
        <v>99.93</v>
      </c>
      <c r="S16" s="65">
        <v>99.91</v>
      </c>
      <c r="T16" s="65">
        <v>99.94</v>
      </c>
      <c r="U16" s="65">
        <v>99.86</v>
      </c>
      <c r="V16" s="65">
        <v>99.84</v>
      </c>
      <c r="W16" s="65">
        <v>99.89</v>
      </c>
      <c r="X16" s="84">
        <v>99.87</v>
      </c>
      <c r="Y16" s="87">
        <v>99.88</v>
      </c>
      <c r="Z16" s="41">
        <v>99.88</v>
      </c>
      <c r="AA16" s="41">
        <v>99.9</v>
      </c>
      <c r="AB16" s="41">
        <v>99.87</v>
      </c>
      <c r="AC16" s="41">
        <v>99.89</v>
      </c>
      <c r="AD16" s="41">
        <v>99.86</v>
      </c>
      <c r="AE16" s="41">
        <v>99.86</v>
      </c>
      <c r="AF16" s="41">
        <v>99.81</v>
      </c>
      <c r="AG16" s="41">
        <v>99.81</v>
      </c>
      <c r="AH16" s="41">
        <v>99.89</v>
      </c>
      <c r="AI16" s="41">
        <v>99.84</v>
      </c>
      <c r="AJ16" s="41">
        <v>99.8</v>
      </c>
      <c r="AK16" s="86">
        <v>99.5</v>
      </c>
      <c r="AL16" s="85">
        <f>SUM(AL5:AL15)</f>
        <v>99.852170000000029</v>
      </c>
      <c r="AM16" s="41">
        <f>SUM(AM5:AM15)</f>
        <v>99.805430000000001</v>
      </c>
      <c r="AN16" s="41">
        <f>SUM(AN5:AN15)</f>
        <v>100.02307999999998</v>
      </c>
      <c r="AO16" s="84">
        <v>99.79</v>
      </c>
      <c r="AP16" s="87">
        <v>99.07</v>
      </c>
      <c r="AQ16" s="65">
        <v>100.43</v>
      </c>
      <c r="AR16" s="65">
        <v>99.64</v>
      </c>
      <c r="AS16" s="84">
        <v>99.4</v>
      </c>
      <c r="AT16" s="87">
        <v>99.6</v>
      </c>
      <c r="AU16" s="65">
        <v>99.8</v>
      </c>
      <c r="AV16" s="65">
        <v>99.9</v>
      </c>
      <c r="AW16" s="65">
        <v>99.6</v>
      </c>
      <c r="AX16" s="65">
        <v>99.9</v>
      </c>
      <c r="AY16" s="84">
        <v>99.6</v>
      </c>
      <c r="AZ16" s="87">
        <v>99.86</v>
      </c>
      <c r="BA16" s="65">
        <v>99.91</v>
      </c>
      <c r="BB16" s="65">
        <v>99.9</v>
      </c>
      <c r="BC16" s="65">
        <v>99.91</v>
      </c>
      <c r="BD16" s="65">
        <v>99.89</v>
      </c>
      <c r="BE16" s="65">
        <v>99.91</v>
      </c>
      <c r="BF16" s="65">
        <v>99.83</v>
      </c>
      <c r="BG16" s="65">
        <v>99.79</v>
      </c>
      <c r="BH16" s="65">
        <v>99.85</v>
      </c>
      <c r="BI16" s="65">
        <v>99.79</v>
      </c>
      <c r="BJ16" s="65">
        <v>99.87</v>
      </c>
      <c r="BK16" s="65">
        <v>99.87</v>
      </c>
      <c r="BL16" s="65">
        <v>99.85</v>
      </c>
      <c r="BM16" s="65">
        <v>99.94</v>
      </c>
      <c r="BN16" s="65">
        <v>99.86</v>
      </c>
      <c r="BO16" s="65">
        <v>99.83</v>
      </c>
      <c r="BP16" s="65">
        <v>99.82</v>
      </c>
      <c r="BQ16" s="65">
        <v>99.77</v>
      </c>
      <c r="BR16" s="84">
        <v>99.8</v>
      </c>
      <c r="BS16" s="85">
        <v>99.82</v>
      </c>
      <c r="BT16" s="41">
        <v>99.87</v>
      </c>
      <c r="BU16" s="41">
        <v>99.85</v>
      </c>
      <c r="BV16" s="41">
        <v>99.85</v>
      </c>
      <c r="BW16" s="41">
        <v>99.81</v>
      </c>
      <c r="BX16" s="41">
        <v>99.94</v>
      </c>
      <c r="BY16" s="41">
        <v>99.6</v>
      </c>
      <c r="BZ16" s="41">
        <v>100.8</v>
      </c>
      <c r="CA16" s="86">
        <v>100.2</v>
      </c>
      <c r="CB16" s="87">
        <v>96.31</v>
      </c>
      <c r="CC16" s="65">
        <v>98.27</v>
      </c>
      <c r="CD16" s="65">
        <v>97.04</v>
      </c>
      <c r="CE16" s="84">
        <v>99.72</v>
      </c>
      <c r="CF16" s="87">
        <v>99.77</v>
      </c>
      <c r="CG16" s="65">
        <v>99.74</v>
      </c>
      <c r="CH16" s="65">
        <v>101.6</v>
      </c>
      <c r="CI16" s="65">
        <v>100.55</v>
      </c>
      <c r="CJ16" s="41">
        <v>99.81</v>
      </c>
      <c r="CK16" s="41">
        <v>99.75</v>
      </c>
      <c r="CL16" s="41">
        <v>99.71</v>
      </c>
      <c r="CM16" s="41">
        <v>99.79</v>
      </c>
      <c r="CN16" s="41">
        <v>99.77</v>
      </c>
      <c r="CO16" s="41">
        <v>99.78</v>
      </c>
      <c r="CP16" s="41">
        <v>99.64</v>
      </c>
      <c r="CQ16" s="41">
        <v>99.56</v>
      </c>
      <c r="CR16" s="86">
        <v>100.21</v>
      </c>
      <c r="CS16" s="128">
        <v>99.83</v>
      </c>
      <c r="CT16" s="128">
        <v>99.9</v>
      </c>
      <c r="CU16" s="128">
        <v>99.9</v>
      </c>
      <c r="CV16" s="128">
        <v>99.9</v>
      </c>
      <c r="CW16" s="128">
        <v>99.9</v>
      </c>
      <c r="CX16" s="128">
        <v>99.9</v>
      </c>
      <c r="CY16" s="128">
        <v>99.8</v>
      </c>
      <c r="CZ16" s="128">
        <v>99.88</v>
      </c>
      <c r="DA16" s="128">
        <v>99.78</v>
      </c>
      <c r="DB16" s="128">
        <v>99.81</v>
      </c>
    </row>
    <row r="17" spans="1:106" s="73" customFormat="1" x14ac:dyDescent="0.2">
      <c r="A17" s="88" t="s">
        <v>1419</v>
      </c>
      <c r="B17" s="73">
        <f t="shared" ref="B17:L17" si="0">(B9/40.31)/(B9/40.31+B7*2/159.7)*100</f>
        <v>41.583415630937651</v>
      </c>
      <c r="C17" s="73">
        <f t="shared" si="0"/>
        <v>39.17477882766984</v>
      </c>
      <c r="D17" s="73">
        <f t="shared" si="0"/>
        <v>37.830766169775153</v>
      </c>
      <c r="E17" s="73">
        <f t="shared" si="0"/>
        <v>37.397322454748071</v>
      </c>
      <c r="F17" s="73">
        <f t="shared" si="0"/>
        <v>34.056444757344799</v>
      </c>
      <c r="G17" s="73">
        <f t="shared" si="0"/>
        <v>32.404041719397725</v>
      </c>
      <c r="H17" s="73">
        <f t="shared" si="0"/>
        <v>41.401980014647805</v>
      </c>
      <c r="I17" s="89">
        <f t="shared" si="0"/>
        <v>42.126169444357778</v>
      </c>
      <c r="J17" s="90">
        <f t="shared" si="0"/>
        <v>35.835440887555556</v>
      </c>
      <c r="K17" s="73">
        <f t="shared" si="0"/>
        <v>44.090673030275305</v>
      </c>
      <c r="L17" s="89">
        <f t="shared" si="0"/>
        <v>32.993846598160289</v>
      </c>
      <c r="M17" s="129">
        <f>(M9/40.31)/(M9/40.31+M7*2/159.7)*100</f>
        <v>41.230678577177862</v>
      </c>
      <c r="N17" s="129">
        <f>(N9/40.31)/(N9/40.31+N7*2/159.7)*100</f>
        <v>43.573421529642879</v>
      </c>
      <c r="O17" s="91">
        <v>36.299999999999997</v>
      </c>
      <c r="P17" s="71">
        <v>40.81</v>
      </c>
      <c r="Q17" s="73">
        <f>(Q9/40.31)/(Q9/40.31+Q7*2/159.7)*100</f>
        <v>43.187517469321108</v>
      </c>
      <c r="R17" s="71">
        <v>40</v>
      </c>
      <c r="S17" s="73">
        <f t="shared" ref="S17:X17" si="1">(S9/40.31)/(S9/40.31+S7*2/159.7)*100</f>
        <v>36.845369741415482</v>
      </c>
      <c r="T17" s="73">
        <f t="shared" si="1"/>
        <v>39.277051392804324</v>
      </c>
      <c r="U17" s="73">
        <f t="shared" si="1"/>
        <v>44.087624465039355</v>
      </c>
      <c r="V17" s="73">
        <f t="shared" si="1"/>
        <v>41.557775307714891</v>
      </c>
      <c r="W17" s="73">
        <f t="shared" si="1"/>
        <v>41.416857205500044</v>
      </c>
      <c r="X17" s="89">
        <f t="shared" si="1"/>
        <v>40.690380322833001</v>
      </c>
      <c r="Y17" s="91">
        <v>34</v>
      </c>
      <c r="Z17" s="73">
        <v>40</v>
      </c>
      <c r="AA17" s="73">
        <v>39</v>
      </c>
      <c r="AB17" s="73">
        <v>44</v>
      </c>
      <c r="AC17" s="73">
        <v>39</v>
      </c>
      <c r="AD17" s="73">
        <v>31</v>
      </c>
      <c r="AE17" s="73">
        <v>36</v>
      </c>
      <c r="AF17" s="73">
        <v>44</v>
      </c>
      <c r="AG17" s="73">
        <v>37</v>
      </c>
      <c r="AH17" s="73">
        <v>45</v>
      </c>
      <c r="AI17" s="73">
        <v>44</v>
      </c>
      <c r="AJ17" s="73">
        <f>100*AJ9/40/(AJ9/40+AJ7/160*2)</f>
        <v>43.397106636267289</v>
      </c>
      <c r="AK17" s="89">
        <f>100*AK9/40/(AK9/40+AK7/160*2)</f>
        <v>31.159998612026786</v>
      </c>
      <c r="AL17" s="90">
        <f t="shared" ref="AL17:AY17" si="2">(AL9/40.31)/(AL9/40.31+AL7*2/159.7)*100</f>
        <v>43.370935452056955</v>
      </c>
      <c r="AM17" s="73">
        <f t="shared" si="2"/>
        <v>43.321148307037099</v>
      </c>
      <c r="AN17" s="73">
        <f t="shared" si="2"/>
        <v>36.301392089631634</v>
      </c>
      <c r="AO17" s="89">
        <f t="shared" si="2"/>
        <v>30.565178280924037</v>
      </c>
      <c r="AP17" s="90">
        <f t="shared" si="2"/>
        <v>37.31442893486733</v>
      </c>
      <c r="AQ17" s="73">
        <f t="shared" si="2"/>
        <v>31.751394333859878</v>
      </c>
      <c r="AR17" s="73">
        <f t="shared" si="2"/>
        <v>31.044772717560431</v>
      </c>
      <c r="AS17" s="89">
        <f t="shared" si="2"/>
        <v>35.122940628946509</v>
      </c>
      <c r="AT17" s="90">
        <f t="shared" si="2"/>
        <v>37.653230019974842</v>
      </c>
      <c r="AU17" s="73">
        <f t="shared" si="2"/>
        <v>38.796270990859668</v>
      </c>
      <c r="AV17" s="73">
        <f t="shared" si="2"/>
        <v>44.207612456747405</v>
      </c>
      <c r="AW17" s="73">
        <f t="shared" si="2"/>
        <v>42.946513240768262</v>
      </c>
      <c r="AX17" s="73">
        <f t="shared" si="2"/>
        <v>42.913427285964836</v>
      </c>
      <c r="AY17" s="89">
        <f t="shared" si="2"/>
        <v>37.27534427760056</v>
      </c>
      <c r="AZ17" s="91">
        <v>37.159999999999997</v>
      </c>
      <c r="BA17" s="71">
        <v>35.590000000000003</v>
      </c>
      <c r="BB17" s="71">
        <v>36.86</v>
      </c>
      <c r="BC17" s="71">
        <v>38.26</v>
      </c>
      <c r="BD17" s="71">
        <v>36.82</v>
      </c>
      <c r="BE17" s="71">
        <v>37.53</v>
      </c>
      <c r="BF17" s="71">
        <v>44</v>
      </c>
      <c r="BG17" s="71">
        <v>41</v>
      </c>
      <c r="BH17" s="71">
        <v>43</v>
      </c>
      <c r="BI17" s="71">
        <v>41</v>
      </c>
      <c r="BJ17" s="71">
        <v>39</v>
      </c>
      <c r="BK17" s="71">
        <v>39</v>
      </c>
      <c r="BL17" s="71">
        <v>35</v>
      </c>
      <c r="BM17" s="73">
        <f t="shared" ref="BM17:BR17" si="3">(BM9/40.31)/(BM9/40.31+BM7*2/159.7)*100</f>
        <v>39.832374170532354</v>
      </c>
      <c r="BN17" s="73">
        <f t="shared" si="3"/>
        <v>44.300882343396864</v>
      </c>
      <c r="BO17" s="73">
        <f t="shared" si="3"/>
        <v>45.387016574800732</v>
      </c>
      <c r="BP17" s="73">
        <f t="shared" si="3"/>
        <v>36.293729155494695</v>
      </c>
      <c r="BQ17" s="73">
        <f t="shared" si="3"/>
        <v>42.302905702009163</v>
      </c>
      <c r="BR17" s="89">
        <f t="shared" si="3"/>
        <v>43.177566050591018</v>
      </c>
      <c r="BS17" s="90">
        <v>36</v>
      </c>
      <c r="BT17" s="73">
        <v>20</v>
      </c>
      <c r="BU17" s="73">
        <v>42</v>
      </c>
      <c r="BV17" s="73">
        <v>44</v>
      </c>
      <c r="BW17" s="73">
        <v>43</v>
      </c>
      <c r="BX17" s="73">
        <v>44</v>
      </c>
      <c r="BY17" s="73">
        <f>100*BY9/40/(BY9/40+BY7/160*2)</f>
        <v>44.346390033510239</v>
      </c>
      <c r="BZ17" s="73">
        <f>100*BZ9/40/(BZ9/40+BZ7/160*2)</f>
        <v>42.783061220750177</v>
      </c>
      <c r="CA17" s="89">
        <f>100*CA9/40/(CA9/40+CA7/160*2)</f>
        <v>41.007051787193632</v>
      </c>
      <c r="CB17" s="90">
        <f t="shared" ref="CB17:CR17" si="4">(CB9/40.31)/(CB9/40.31+CB7*2/159.7)*100</f>
        <v>39.545198216562532</v>
      </c>
      <c r="CC17" s="73">
        <f t="shared" si="4"/>
        <v>37.27534427760056</v>
      </c>
      <c r="CD17" s="73">
        <f t="shared" si="4"/>
        <v>30.952417121392202</v>
      </c>
      <c r="CE17" s="89">
        <f t="shared" si="4"/>
        <v>30.914206314095736</v>
      </c>
      <c r="CF17" s="90">
        <f t="shared" si="4"/>
        <v>45.058477704507013</v>
      </c>
      <c r="CG17" s="73">
        <f t="shared" si="4"/>
        <v>39.543070429749235</v>
      </c>
      <c r="CH17" s="73">
        <f t="shared" si="4"/>
        <v>40.584704369526655</v>
      </c>
      <c r="CI17" s="73">
        <f t="shared" si="4"/>
        <v>44.49970004622238</v>
      </c>
      <c r="CJ17" s="73">
        <f t="shared" si="4"/>
        <v>35.280562412994186</v>
      </c>
      <c r="CK17" s="73">
        <f t="shared" si="4"/>
        <v>38.571440894100192</v>
      </c>
      <c r="CL17" s="73">
        <f t="shared" si="4"/>
        <v>39.882673810259107</v>
      </c>
      <c r="CM17" s="73">
        <f t="shared" si="4"/>
        <v>32.559188493086879</v>
      </c>
      <c r="CN17" s="73">
        <f t="shared" si="4"/>
        <v>40.149221594007948</v>
      </c>
      <c r="CO17" s="73">
        <f t="shared" si="4"/>
        <v>44.721311313384803</v>
      </c>
      <c r="CP17" s="73">
        <f t="shared" si="4"/>
        <v>42.669362078547302</v>
      </c>
      <c r="CQ17" s="73">
        <f t="shared" si="4"/>
        <v>40.698408506192102</v>
      </c>
      <c r="CR17" s="89">
        <f t="shared" si="4"/>
        <v>40.509253921328984</v>
      </c>
      <c r="CS17" s="129">
        <f t="shared" ref="CS17:DB17" si="5">(CS9/40.31)/(CS9/40.31+CS7*2/159.7)*100</f>
        <v>32.831496076623772</v>
      </c>
      <c r="CT17" s="129">
        <f t="shared" si="5"/>
        <v>36.246270610788415</v>
      </c>
      <c r="CU17" s="129">
        <f t="shared" si="5"/>
        <v>42.764940110027652</v>
      </c>
      <c r="CV17" s="129">
        <f t="shared" si="5"/>
        <v>43.775632703796425</v>
      </c>
      <c r="CW17" s="129">
        <f t="shared" si="5"/>
        <v>44.69936428166509</v>
      </c>
      <c r="CX17" s="129">
        <f t="shared" si="5"/>
        <v>44.882476426320231</v>
      </c>
      <c r="CY17" s="129">
        <f t="shared" si="5"/>
        <v>28.632322521508978</v>
      </c>
      <c r="CZ17" s="129">
        <f t="shared" si="5"/>
        <v>36.681579263241659</v>
      </c>
      <c r="DA17" s="129">
        <f t="shared" si="5"/>
        <v>34.615563854010603</v>
      </c>
      <c r="DB17" s="129">
        <f t="shared" si="5"/>
        <v>35.75807945039849</v>
      </c>
    </row>
    <row r="18" spans="1:106" s="41" customFormat="1" ht="18.75" x14ac:dyDescent="0.2">
      <c r="A18" s="84" t="s">
        <v>1491</v>
      </c>
      <c r="B18" s="41">
        <f t="shared" ref="B18:AI18" si="6">B10+B11</f>
        <v>4.9800000000000004</v>
      </c>
      <c r="C18" s="41">
        <f t="shared" si="6"/>
        <v>5.75</v>
      </c>
      <c r="D18" s="41">
        <f t="shared" si="6"/>
        <v>6.5</v>
      </c>
      <c r="E18" s="41">
        <f t="shared" si="6"/>
        <v>5.5299999999999994</v>
      </c>
      <c r="F18" s="41">
        <f t="shared" si="6"/>
        <v>6.2200000000000006</v>
      </c>
      <c r="G18" s="41">
        <f t="shared" si="6"/>
        <v>5.5600000000000005</v>
      </c>
      <c r="H18" s="41">
        <f t="shared" si="6"/>
        <v>4.95</v>
      </c>
      <c r="I18" s="86">
        <f t="shared" si="6"/>
        <v>4.75</v>
      </c>
      <c r="J18" s="85">
        <f t="shared" si="6"/>
        <v>5.7992096490140259</v>
      </c>
      <c r="K18" s="41">
        <f t="shared" si="6"/>
        <v>5.0960298272877829</v>
      </c>
      <c r="L18" s="86">
        <f t="shared" si="6"/>
        <v>6.0246509942884554</v>
      </c>
      <c r="M18" s="59">
        <f>M10+M11</f>
        <v>3.83</v>
      </c>
      <c r="N18" s="59">
        <f>N10+N11</f>
        <v>4.71</v>
      </c>
      <c r="O18" s="85">
        <f t="shared" si="6"/>
        <v>6.3999999999999995</v>
      </c>
      <c r="P18" s="41">
        <f t="shared" si="6"/>
        <v>5.48</v>
      </c>
      <c r="Q18" s="41">
        <f t="shared" si="6"/>
        <v>6.3500000000000005</v>
      </c>
      <c r="R18" s="41">
        <f t="shared" si="6"/>
        <v>5.6400000000000006</v>
      </c>
      <c r="S18" s="41">
        <f t="shared" si="6"/>
        <v>5.82</v>
      </c>
      <c r="T18" s="41">
        <f t="shared" si="6"/>
        <v>5.83</v>
      </c>
      <c r="U18" s="41">
        <f t="shared" si="6"/>
        <v>6.01</v>
      </c>
      <c r="V18" s="41">
        <f t="shared" si="6"/>
        <v>7.7600000000000007</v>
      </c>
      <c r="W18" s="41">
        <f t="shared" si="6"/>
        <v>7.85</v>
      </c>
      <c r="X18" s="86">
        <f t="shared" si="6"/>
        <v>5.95</v>
      </c>
      <c r="Y18" s="85">
        <f t="shared" si="6"/>
        <v>6</v>
      </c>
      <c r="Z18" s="41">
        <f t="shared" si="6"/>
        <v>5.47</v>
      </c>
      <c r="AA18" s="41">
        <f t="shared" si="6"/>
        <v>6.0600000000000005</v>
      </c>
      <c r="AB18" s="41">
        <f t="shared" si="6"/>
        <v>6.19</v>
      </c>
      <c r="AC18" s="41">
        <f t="shared" si="6"/>
        <v>5.81</v>
      </c>
      <c r="AD18" s="41">
        <f t="shared" si="6"/>
        <v>5.69</v>
      </c>
      <c r="AE18" s="41">
        <f t="shared" si="6"/>
        <v>5.58</v>
      </c>
      <c r="AF18" s="41">
        <f t="shared" si="6"/>
        <v>7.5100000000000007</v>
      </c>
      <c r="AG18" s="41">
        <f t="shared" si="6"/>
        <v>8</v>
      </c>
      <c r="AH18" s="41">
        <f t="shared" si="6"/>
        <v>5.33</v>
      </c>
      <c r="AI18" s="41">
        <f t="shared" si="6"/>
        <v>6.77</v>
      </c>
      <c r="AJ18" s="41">
        <f t="shared" ref="AJ18:BO18" si="7">AJ10+AJ11</f>
        <v>5.6</v>
      </c>
      <c r="AK18" s="86">
        <f t="shared" si="7"/>
        <v>7.1</v>
      </c>
      <c r="AL18" s="85">
        <f t="shared" si="7"/>
        <v>6.09</v>
      </c>
      <c r="AM18" s="41">
        <f t="shared" si="7"/>
        <v>5.71</v>
      </c>
      <c r="AN18" s="41">
        <f t="shared" si="7"/>
        <v>6.0200000000000005</v>
      </c>
      <c r="AO18" s="86">
        <f t="shared" si="7"/>
        <v>8.129999999999999</v>
      </c>
      <c r="AP18" s="85">
        <f t="shared" si="7"/>
        <v>6.5500000000000007</v>
      </c>
      <c r="AQ18" s="41">
        <f t="shared" si="7"/>
        <v>5.57</v>
      </c>
      <c r="AR18" s="41">
        <f t="shared" si="7"/>
        <v>5.86</v>
      </c>
      <c r="AS18" s="86">
        <f t="shared" si="7"/>
        <v>5.66</v>
      </c>
      <c r="AT18" s="85">
        <f t="shared" si="7"/>
        <v>6.09</v>
      </c>
      <c r="AU18" s="41">
        <f t="shared" si="7"/>
        <v>6.24</v>
      </c>
      <c r="AV18" s="41">
        <f t="shared" si="7"/>
        <v>6.57</v>
      </c>
      <c r="AW18" s="41">
        <f t="shared" si="7"/>
        <v>6.1</v>
      </c>
      <c r="AX18" s="41">
        <f t="shared" si="7"/>
        <v>6.53</v>
      </c>
      <c r="AY18" s="86">
        <f t="shared" si="7"/>
        <v>6.7</v>
      </c>
      <c r="AZ18" s="85">
        <f t="shared" si="7"/>
        <v>5.89</v>
      </c>
      <c r="BA18" s="41">
        <f t="shared" si="7"/>
        <v>6.4600000000000009</v>
      </c>
      <c r="BB18" s="41">
        <f t="shared" si="7"/>
        <v>5.84</v>
      </c>
      <c r="BC18" s="41">
        <f t="shared" si="7"/>
        <v>5.7799999999999994</v>
      </c>
      <c r="BD18" s="41">
        <f t="shared" si="7"/>
        <v>5.6999999999999993</v>
      </c>
      <c r="BE18" s="41">
        <f t="shared" si="7"/>
        <v>5.42</v>
      </c>
      <c r="BF18" s="41">
        <f t="shared" si="7"/>
        <v>5.24</v>
      </c>
      <c r="BG18" s="41">
        <f t="shared" si="7"/>
        <v>7.91</v>
      </c>
      <c r="BH18" s="41">
        <f t="shared" si="7"/>
        <v>6.2299999999999995</v>
      </c>
      <c r="BI18" s="41">
        <f t="shared" si="7"/>
        <v>8.18</v>
      </c>
      <c r="BJ18" s="41">
        <f t="shared" si="7"/>
        <v>7.08</v>
      </c>
      <c r="BK18" s="41">
        <f t="shared" si="7"/>
        <v>5.6300000000000008</v>
      </c>
      <c r="BL18" s="41">
        <f t="shared" si="7"/>
        <v>7.09</v>
      </c>
      <c r="BM18" s="41">
        <f t="shared" si="7"/>
        <v>4.8599999999999994</v>
      </c>
      <c r="BN18" s="41">
        <f t="shared" si="7"/>
        <v>5.13</v>
      </c>
      <c r="BO18" s="41">
        <f t="shared" si="7"/>
        <v>6.8900000000000006</v>
      </c>
      <c r="BP18" s="41">
        <f t="shared" ref="BP18:CR18" si="8">BP10+BP11</f>
        <v>6.09</v>
      </c>
      <c r="BQ18" s="41">
        <f t="shared" si="8"/>
        <v>7.33</v>
      </c>
      <c r="BR18" s="86">
        <f t="shared" si="8"/>
        <v>7.1199999999999992</v>
      </c>
      <c r="BS18" s="85">
        <f t="shared" si="8"/>
        <v>7.0500000000000007</v>
      </c>
      <c r="BT18" s="41">
        <f t="shared" si="8"/>
        <v>5.0200000000000005</v>
      </c>
      <c r="BU18" s="41">
        <f t="shared" si="8"/>
        <v>6.17</v>
      </c>
      <c r="BV18" s="41">
        <f t="shared" si="8"/>
        <v>5.91</v>
      </c>
      <c r="BW18" s="41">
        <f t="shared" si="8"/>
        <v>6.7799999999999994</v>
      </c>
      <c r="BX18" s="41">
        <f t="shared" si="8"/>
        <v>7.45</v>
      </c>
      <c r="BY18" s="41">
        <f t="shared" si="8"/>
        <v>6.5</v>
      </c>
      <c r="BZ18" s="41">
        <f t="shared" si="8"/>
        <v>6.42</v>
      </c>
      <c r="CA18" s="86">
        <f t="shared" si="8"/>
        <v>6.25</v>
      </c>
      <c r="CB18" s="85">
        <f t="shared" si="8"/>
        <v>7.38</v>
      </c>
      <c r="CC18" s="41">
        <f t="shared" si="8"/>
        <v>6.8100000000000005</v>
      </c>
      <c r="CD18" s="41">
        <f t="shared" si="8"/>
        <v>7.79</v>
      </c>
      <c r="CE18" s="86">
        <f t="shared" si="8"/>
        <v>5.2099999999999991</v>
      </c>
      <c r="CF18" s="85">
        <f t="shared" si="8"/>
        <v>7.2799999999999994</v>
      </c>
      <c r="CG18" s="41">
        <f t="shared" si="8"/>
        <v>6.88</v>
      </c>
      <c r="CH18" s="41">
        <f t="shared" si="8"/>
        <v>7.83</v>
      </c>
      <c r="CI18" s="41">
        <f t="shared" si="8"/>
        <v>7.61</v>
      </c>
      <c r="CJ18" s="41">
        <f t="shared" si="8"/>
        <v>7.4499999999999993</v>
      </c>
      <c r="CK18" s="41">
        <f t="shared" si="8"/>
        <v>7.83</v>
      </c>
      <c r="CL18" s="41">
        <f t="shared" si="8"/>
        <v>6.73</v>
      </c>
      <c r="CM18" s="41">
        <f t="shared" si="8"/>
        <v>7.01</v>
      </c>
      <c r="CN18" s="41">
        <f t="shared" si="8"/>
        <v>7.83</v>
      </c>
      <c r="CO18" s="41">
        <f t="shared" si="8"/>
        <v>6.92</v>
      </c>
      <c r="CP18" s="41">
        <f t="shared" si="8"/>
        <v>6.65</v>
      </c>
      <c r="CQ18" s="41">
        <f t="shared" si="8"/>
        <v>6.66</v>
      </c>
      <c r="CR18" s="86">
        <f t="shared" si="8"/>
        <v>6.57</v>
      </c>
      <c r="CS18" s="59">
        <f t="shared" ref="CS18:DB18" si="9">CS10+CS11</f>
        <v>6.1199999999999992</v>
      </c>
      <c r="CT18" s="59">
        <f t="shared" si="9"/>
        <v>6.29</v>
      </c>
      <c r="CU18" s="59">
        <f t="shared" si="9"/>
        <v>7.39</v>
      </c>
      <c r="CV18" s="59">
        <f t="shared" si="9"/>
        <v>6.17</v>
      </c>
      <c r="CW18" s="59">
        <f t="shared" si="9"/>
        <v>5.83</v>
      </c>
      <c r="CX18" s="59">
        <f t="shared" si="9"/>
        <v>5.37</v>
      </c>
      <c r="CY18" s="59">
        <f t="shared" si="9"/>
        <v>6.61</v>
      </c>
      <c r="CZ18" s="59">
        <f t="shared" si="9"/>
        <v>6.32</v>
      </c>
      <c r="DA18" s="59">
        <f t="shared" si="9"/>
        <v>6.4499999999999993</v>
      </c>
      <c r="DB18" s="59">
        <f t="shared" si="9"/>
        <v>7.09</v>
      </c>
    </row>
    <row r="19" spans="1:106" s="41" customFormat="1" ht="18.75" x14ac:dyDescent="0.2">
      <c r="A19" s="84" t="s">
        <v>1487</v>
      </c>
      <c r="B19" s="65">
        <f t="shared" ref="B19:X19" si="10">B10/B11</f>
        <v>0.19999999999999998</v>
      </c>
      <c r="C19" s="65">
        <f t="shared" si="10"/>
        <v>0.27212389380530977</v>
      </c>
      <c r="D19" s="65">
        <f t="shared" si="10"/>
        <v>0.27450980392156865</v>
      </c>
      <c r="E19" s="65">
        <f t="shared" si="10"/>
        <v>0.27419354838709675</v>
      </c>
      <c r="F19" s="65">
        <f t="shared" si="10"/>
        <v>0.31501057082452427</v>
      </c>
      <c r="G19" s="65">
        <f t="shared" si="10"/>
        <v>0.40050377833753148</v>
      </c>
      <c r="H19" s="65">
        <f t="shared" si="10"/>
        <v>0.27249357326478152</v>
      </c>
      <c r="I19" s="84">
        <f t="shared" si="10"/>
        <v>0.24345549738219899</v>
      </c>
      <c r="J19" s="87">
        <f t="shared" si="10"/>
        <v>0.43052454184640931</v>
      </c>
      <c r="K19" s="65">
        <f t="shared" si="10"/>
        <v>0.13403248737095041</v>
      </c>
      <c r="L19" s="84">
        <f t="shared" si="10"/>
        <v>0.38548309872641962</v>
      </c>
      <c r="M19" s="130">
        <f>M10/M11</f>
        <v>1.3937499999999998</v>
      </c>
      <c r="N19" s="130">
        <f>N10/N11</f>
        <v>0.33427762039660058</v>
      </c>
      <c r="O19" s="87">
        <f t="shared" si="10"/>
        <v>0.25490196078431376</v>
      </c>
      <c r="P19" s="65">
        <f t="shared" si="10"/>
        <v>0.47708894878706198</v>
      </c>
      <c r="Q19" s="65">
        <f t="shared" si="10"/>
        <v>0.37744034707158347</v>
      </c>
      <c r="R19" s="65">
        <f t="shared" si="10"/>
        <v>0.34606205250596656</v>
      </c>
      <c r="S19" s="65">
        <f t="shared" si="10"/>
        <v>0.23829787234042554</v>
      </c>
      <c r="T19" s="65">
        <f t="shared" si="10"/>
        <v>0.12548262548262548</v>
      </c>
      <c r="U19" s="65">
        <f t="shared" si="10"/>
        <v>0.4074941451990633</v>
      </c>
      <c r="V19" s="65">
        <f t="shared" si="10"/>
        <v>0.31525423728813556</v>
      </c>
      <c r="W19" s="65">
        <f t="shared" si="10"/>
        <v>0.44833948339483398</v>
      </c>
      <c r="X19" s="84">
        <f t="shared" si="10"/>
        <v>0.49122807017543857</v>
      </c>
      <c r="Y19" s="87">
        <v>0.52</v>
      </c>
      <c r="Z19" s="65">
        <f t="shared" ref="Z19:BE19" si="11">Z10/Z11</f>
        <v>0.2237136465324385</v>
      </c>
      <c r="AA19" s="65">
        <f t="shared" si="11"/>
        <v>0.14772727272727273</v>
      </c>
      <c r="AB19" s="65">
        <f t="shared" si="11"/>
        <v>0.25050505050505051</v>
      </c>
      <c r="AC19" s="65">
        <f t="shared" si="11"/>
        <v>0.53703703703703698</v>
      </c>
      <c r="AD19" s="65">
        <f t="shared" si="11"/>
        <v>0.34515366430260042</v>
      </c>
      <c r="AE19" s="65">
        <f t="shared" si="11"/>
        <v>0.32227488151658773</v>
      </c>
      <c r="AF19" s="65">
        <f t="shared" si="11"/>
        <v>0.32920353982300887</v>
      </c>
      <c r="AG19" s="65">
        <f t="shared" si="11"/>
        <v>0.52380952380952384</v>
      </c>
      <c r="AH19" s="65">
        <f t="shared" si="11"/>
        <v>0.39528795811518325</v>
      </c>
      <c r="AI19" s="65">
        <f t="shared" si="11"/>
        <v>0.55632183908045985</v>
      </c>
      <c r="AJ19" s="41">
        <f t="shared" si="11"/>
        <v>0.22004357298474947</v>
      </c>
      <c r="AK19" s="86">
        <f t="shared" si="11"/>
        <v>0.53679653679653683</v>
      </c>
      <c r="AL19" s="87">
        <f t="shared" si="11"/>
        <v>0.27941176470588236</v>
      </c>
      <c r="AM19" s="65">
        <f t="shared" si="11"/>
        <v>0.41687344913151358</v>
      </c>
      <c r="AN19" s="65">
        <f t="shared" si="11"/>
        <v>0.36507936507936511</v>
      </c>
      <c r="AO19" s="84">
        <f t="shared" si="11"/>
        <v>0.54562737642585557</v>
      </c>
      <c r="AP19" s="87">
        <f t="shared" si="11"/>
        <v>0.29191321499013806</v>
      </c>
      <c r="AQ19" s="65">
        <f t="shared" si="11"/>
        <v>0.16041666666666668</v>
      </c>
      <c r="AR19" s="65">
        <f t="shared" si="11"/>
        <v>0.41204819277108429</v>
      </c>
      <c r="AS19" s="84">
        <f t="shared" si="11"/>
        <v>0.2633928571428571</v>
      </c>
      <c r="AT19" s="87">
        <f t="shared" si="11"/>
        <v>0.32104121475054226</v>
      </c>
      <c r="AU19" s="65">
        <f t="shared" si="11"/>
        <v>0.38975501113585742</v>
      </c>
      <c r="AV19" s="65">
        <f t="shared" si="11"/>
        <v>0.3518518518518518</v>
      </c>
      <c r="AW19" s="65">
        <f t="shared" si="11"/>
        <v>0.39269406392694062</v>
      </c>
      <c r="AX19" s="65">
        <f t="shared" si="11"/>
        <v>0.33265306122448973</v>
      </c>
      <c r="AY19" s="84">
        <f t="shared" si="11"/>
        <v>0.33200795228628227</v>
      </c>
      <c r="AZ19" s="87">
        <f t="shared" si="11"/>
        <v>0.15717092337917488</v>
      </c>
      <c r="BA19" s="65">
        <f t="shared" si="11"/>
        <v>0.1962962962962963</v>
      </c>
      <c r="BB19" s="65">
        <f t="shared" si="11"/>
        <v>0.3644859813084112</v>
      </c>
      <c r="BC19" s="65">
        <f t="shared" si="11"/>
        <v>0.42364532019704437</v>
      </c>
      <c r="BD19" s="65">
        <f t="shared" si="11"/>
        <v>0.22844827586206901</v>
      </c>
      <c r="BE19" s="65">
        <f t="shared" si="11"/>
        <v>0.4005167958656331</v>
      </c>
      <c r="BF19" s="65">
        <f t="shared" ref="BF19:CH19" si="12">BF10/BF11</f>
        <v>0.37894736842105264</v>
      </c>
      <c r="BG19" s="65">
        <f t="shared" si="12"/>
        <v>0.32941176470588235</v>
      </c>
      <c r="BH19" s="65">
        <f t="shared" si="12"/>
        <v>0.43218390804597701</v>
      </c>
      <c r="BI19" s="65">
        <f t="shared" si="12"/>
        <v>0.29022082018927448</v>
      </c>
      <c r="BJ19" s="65">
        <f t="shared" si="12"/>
        <v>0.31843575418994413</v>
      </c>
      <c r="BK19" s="65">
        <f t="shared" si="12"/>
        <v>0.25669642857142855</v>
      </c>
      <c r="BL19" s="65">
        <f t="shared" si="12"/>
        <v>0.28442028985507251</v>
      </c>
      <c r="BM19" s="65">
        <f t="shared" si="12"/>
        <v>0.25257731958762886</v>
      </c>
      <c r="BN19" s="65">
        <f t="shared" si="12"/>
        <v>0.51327433628318586</v>
      </c>
      <c r="BO19" s="65">
        <f t="shared" si="12"/>
        <v>0.22816399286987521</v>
      </c>
      <c r="BP19" s="65">
        <f t="shared" si="12"/>
        <v>0.39678899082568803</v>
      </c>
      <c r="BQ19" s="65">
        <f t="shared" si="12"/>
        <v>0.3961904761904762</v>
      </c>
      <c r="BR19" s="84">
        <f t="shared" si="12"/>
        <v>0.56483516483516483</v>
      </c>
      <c r="BS19" s="87">
        <f t="shared" si="12"/>
        <v>0.3689320388349514</v>
      </c>
      <c r="BT19" s="65">
        <f t="shared" si="12"/>
        <v>0.19809069212410499</v>
      </c>
      <c r="BU19" s="65">
        <f t="shared" si="12"/>
        <v>0.56598984771573602</v>
      </c>
      <c r="BV19" s="65">
        <f t="shared" si="12"/>
        <v>0.55936675461741425</v>
      </c>
      <c r="BW19" s="65">
        <f t="shared" si="12"/>
        <v>0.5339366515837104</v>
      </c>
      <c r="BX19" s="65">
        <f t="shared" si="12"/>
        <v>0.26271186440677963</v>
      </c>
      <c r="BY19" s="41">
        <f t="shared" si="12"/>
        <v>0.29482071713147412</v>
      </c>
      <c r="BZ19" s="41">
        <f t="shared" si="12"/>
        <v>0.34309623430962338</v>
      </c>
      <c r="CA19" s="86">
        <f t="shared" si="12"/>
        <v>0.28865979381443302</v>
      </c>
      <c r="CB19" s="87">
        <f t="shared" si="12"/>
        <v>0.42746615087040618</v>
      </c>
      <c r="CC19" s="65">
        <f t="shared" si="12"/>
        <v>0.40993788819875776</v>
      </c>
      <c r="CD19" s="65">
        <f t="shared" si="12"/>
        <v>0.30924369747899161</v>
      </c>
      <c r="CE19" s="84">
        <f t="shared" si="12"/>
        <v>0.22014051522248246</v>
      </c>
      <c r="CF19" s="87">
        <f t="shared" si="12"/>
        <v>0.54564755838641188</v>
      </c>
      <c r="CG19" s="65">
        <f t="shared" si="12"/>
        <v>0.4891774891774891</v>
      </c>
      <c r="CH19" s="65">
        <f t="shared" si="12"/>
        <v>0.39323843416370108</v>
      </c>
      <c r="CI19" s="65">
        <f t="shared" ref="CI19:CR19" si="13">CI10/CI11</f>
        <v>0.36624775583482944</v>
      </c>
      <c r="CJ19" s="65">
        <f t="shared" si="13"/>
        <v>0.44100580270793033</v>
      </c>
      <c r="CK19" s="65">
        <f t="shared" si="13"/>
        <v>0.44464944649446497</v>
      </c>
      <c r="CL19" s="65">
        <f t="shared" si="13"/>
        <v>0.27221172022684309</v>
      </c>
      <c r="CM19" s="65">
        <f t="shared" si="13"/>
        <v>0.24955436720142599</v>
      </c>
      <c r="CN19" s="65">
        <f t="shared" si="13"/>
        <v>0.31375838926174499</v>
      </c>
      <c r="CO19" s="65">
        <f t="shared" si="13"/>
        <v>0.28864059590316576</v>
      </c>
      <c r="CP19" s="65">
        <f t="shared" si="13"/>
        <v>0.33534136546184734</v>
      </c>
      <c r="CQ19" s="65">
        <f t="shared" si="13"/>
        <v>0.43534482758620691</v>
      </c>
      <c r="CR19" s="84">
        <f t="shared" si="13"/>
        <v>0.41900647948164149</v>
      </c>
      <c r="CS19" s="130">
        <f t="shared" ref="CS19:DB19" si="14">CS10/CS11</f>
        <v>0.21912350597609564</v>
      </c>
      <c r="CT19" s="130">
        <f t="shared" si="14"/>
        <v>0.24063116370808676</v>
      </c>
      <c r="CU19" s="130">
        <f t="shared" si="14"/>
        <v>0.35347985347985345</v>
      </c>
      <c r="CV19" s="130">
        <f t="shared" si="14"/>
        <v>0.30443974630021137</v>
      </c>
      <c r="CW19" s="130">
        <f t="shared" si="14"/>
        <v>0.26190476190476192</v>
      </c>
      <c r="CX19" s="130">
        <f t="shared" si="14"/>
        <v>0.24305555555555555</v>
      </c>
      <c r="CY19" s="130">
        <f t="shared" si="14"/>
        <v>0.33535353535353535</v>
      </c>
      <c r="CZ19" s="130">
        <f t="shared" si="14"/>
        <v>0.37991266375545851</v>
      </c>
      <c r="DA19" s="130">
        <f t="shared" si="14"/>
        <v>0.2977867203219316</v>
      </c>
      <c r="DB19" s="130">
        <f t="shared" si="14"/>
        <v>0.82262210796915169</v>
      </c>
    </row>
    <row r="20" spans="1:106" s="41" customFormat="1" x14ac:dyDescent="0.2">
      <c r="A20" s="84" t="s">
        <v>1543</v>
      </c>
      <c r="B20" s="41">
        <f t="shared" ref="B20:X20" si="15">(B6/101.69)/((B11/62)+(B10/94.2))</f>
        <v>1.9382904289909491</v>
      </c>
      <c r="C20" s="41">
        <f t="shared" si="15"/>
        <v>1.7514500437032963</v>
      </c>
      <c r="D20" s="41">
        <f t="shared" si="15"/>
        <v>1.566401618229996</v>
      </c>
      <c r="E20" s="41">
        <f t="shared" si="15"/>
        <v>1.7922343636126041</v>
      </c>
      <c r="F20" s="41">
        <f t="shared" si="15"/>
        <v>1.7135654581340705</v>
      </c>
      <c r="G20" s="41">
        <f t="shared" si="15"/>
        <v>1.8473810704953548</v>
      </c>
      <c r="H20" s="41">
        <f t="shared" si="15"/>
        <v>2.0665798063859482</v>
      </c>
      <c r="I20" s="86">
        <f t="shared" si="15"/>
        <v>2.06758172490792</v>
      </c>
      <c r="J20" s="85">
        <f t="shared" si="15"/>
        <v>1.6011493096995888</v>
      </c>
      <c r="K20" s="41">
        <f t="shared" si="15"/>
        <v>1.8052150863447363</v>
      </c>
      <c r="L20" s="86">
        <f t="shared" si="15"/>
        <v>1.5467890843155017</v>
      </c>
      <c r="M20" s="59">
        <f>(M6/101.69)/((M11/62)+(M10/94.2))</f>
        <v>2.5101513537419429</v>
      </c>
      <c r="N20" s="59">
        <f>(N6/101.69)/((N11/62)+(N10/94.2))</f>
        <v>1.8828944062366075</v>
      </c>
      <c r="O20" s="85">
        <f t="shared" si="15"/>
        <v>1.3748711970367367</v>
      </c>
      <c r="P20" s="41">
        <f t="shared" si="15"/>
        <v>1.881003031726314</v>
      </c>
      <c r="Q20" s="41">
        <f t="shared" si="15"/>
        <v>1.6473340858449235</v>
      </c>
      <c r="R20" s="41">
        <f t="shared" si="15"/>
        <v>1.7836893837673424</v>
      </c>
      <c r="S20" s="41">
        <f t="shared" si="15"/>
        <v>1.7627643989984854</v>
      </c>
      <c r="T20" s="41">
        <f t="shared" si="15"/>
        <v>1.6917239552936523</v>
      </c>
      <c r="U20" s="41">
        <f t="shared" si="15"/>
        <v>1.7721555130774187</v>
      </c>
      <c r="V20" s="41">
        <f t="shared" si="15"/>
        <v>1.3692952095724411</v>
      </c>
      <c r="W20" s="41">
        <f t="shared" si="15"/>
        <v>1.302887734258831</v>
      </c>
      <c r="X20" s="86">
        <f t="shared" si="15"/>
        <v>1.7482504490147772</v>
      </c>
      <c r="Y20" s="87">
        <v>1.66</v>
      </c>
      <c r="Z20" s="41">
        <f t="shared" ref="Z20:AI20" si="16">(Z6/101.69)/((Z11/62)+(Z10/94.2))</f>
        <v>1.9438754657161053</v>
      </c>
      <c r="AA20" s="41">
        <f t="shared" si="16"/>
        <v>1.6059657360768802</v>
      </c>
      <c r="AB20" s="41">
        <f t="shared" si="16"/>
        <v>1.6706506985930087</v>
      </c>
      <c r="AC20" s="41">
        <f t="shared" si="16"/>
        <v>1.7482562521480338</v>
      </c>
      <c r="AD20" s="41">
        <f t="shared" si="16"/>
        <v>1.7371450925973244</v>
      </c>
      <c r="AE20" s="41">
        <f t="shared" si="16"/>
        <v>1.7354786067297705</v>
      </c>
      <c r="AF20" s="41">
        <f t="shared" si="16"/>
        <v>1.4155457958554629</v>
      </c>
      <c r="AG20" s="41">
        <f t="shared" si="16"/>
        <v>1.3472079764911866</v>
      </c>
      <c r="AH20" s="41">
        <f t="shared" si="16"/>
        <v>1.9530164623764907</v>
      </c>
      <c r="AI20" s="41">
        <f t="shared" si="16"/>
        <v>1.4537627715867221</v>
      </c>
      <c r="AJ20" s="41">
        <f>(AJ6/101.69)/((AJ11/62)+(AJ10/78.2))</f>
        <v>1.7609680334801912</v>
      </c>
      <c r="AK20" s="86">
        <f>(AK6/101.69)/((AK11/62)+(AK10/78.2))</f>
        <v>1.4283735155995088</v>
      </c>
      <c r="AL20" s="85">
        <f t="shared" ref="AL20:BX20" si="17">(AL6/101.69)/((AL11/62)+(AL10/94.2))</f>
        <v>1.3642877312045854</v>
      </c>
      <c r="AM20" s="41">
        <f t="shared" si="17"/>
        <v>1.7724371992602226</v>
      </c>
      <c r="AN20" s="41">
        <f t="shared" si="17"/>
        <v>1.7166185784081323</v>
      </c>
      <c r="AO20" s="86">
        <f t="shared" si="17"/>
        <v>1.4106072152127869</v>
      </c>
      <c r="AP20" s="85">
        <f t="shared" si="17"/>
        <v>1.596845444544448</v>
      </c>
      <c r="AQ20" s="41">
        <f t="shared" si="17"/>
        <v>1.662454390769982</v>
      </c>
      <c r="AR20" s="41">
        <f t="shared" si="17"/>
        <v>1.6723230706226262</v>
      </c>
      <c r="AS20" s="86">
        <f t="shared" si="17"/>
        <v>1.723548731289583</v>
      </c>
      <c r="AT20" s="85">
        <f t="shared" si="17"/>
        <v>1.7469497761387649</v>
      </c>
      <c r="AU20" s="41">
        <f t="shared" si="17"/>
        <v>1.783114946274809</v>
      </c>
      <c r="AV20" s="41">
        <f t="shared" si="17"/>
        <v>1.589056074797925</v>
      </c>
      <c r="AW20" s="41">
        <f t="shared" si="17"/>
        <v>1.8140255404530248</v>
      </c>
      <c r="AX20" s="41">
        <f t="shared" si="17"/>
        <v>1.6638774845869766</v>
      </c>
      <c r="AY20" s="86">
        <f t="shared" si="17"/>
        <v>1.6015445189684114</v>
      </c>
      <c r="AZ20" s="85">
        <f t="shared" si="17"/>
        <v>1.6782402446008968</v>
      </c>
      <c r="BA20" s="41">
        <f t="shared" si="17"/>
        <v>1.4688305930608372</v>
      </c>
      <c r="BB20" s="41">
        <f t="shared" si="17"/>
        <v>1.7716138098626375</v>
      </c>
      <c r="BC20" s="41">
        <f t="shared" si="17"/>
        <v>1.6968428893275378</v>
      </c>
      <c r="BD20" s="41">
        <f t="shared" si="17"/>
        <v>1.9121308995570443</v>
      </c>
      <c r="BE20" s="41">
        <f t="shared" si="17"/>
        <v>1.7317761093943431</v>
      </c>
      <c r="BF20" s="41">
        <f t="shared" si="17"/>
        <v>1.7272133674995078</v>
      </c>
      <c r="BG20" s="41">
        <f t="shared" si="17"/>
        <v>1.3263378413182201</v>
      </c>
      <c r="BH20" s="41">
        <f t="shared" si="17"/>
        <v>1.6531750908926661</v>
      </c>
      <c r="BI20" s="41">
        <f t="shared" si="17"/>
        <v>1.12959917432616</v>
      </c>
      <c r="BJ20" s="41">
        <f t="shared" si="17"/>
        <v>1.4229890130141205</v>
      </c>
      <c r="BK20" s="41">
        <f t="shared" si="17"/>
        <v>1.6974487373205602</v>
      </c>
      <c r="BL20" s="41">
        <f t="shared" si="17"/>
        <v>1.3880976102044325</v>
      </c>
      <c r="BM20" s="41">
        <f t="shared" si="17"/>
        <v>2.0345613358925427</v>
      </c>
      <c r="BN20" s="41">
        <f t="shared" si="17"/>
        <v>2.1012309079763933</v>
      </c>
      <c r="BO20" s="41">
        <f t="shared" si="17"/>
        <v>1.4012934136748185</v>
      </c>
      <c r="BP20" s="41">
        <f t="shared" si="17"/>
        <v>1.7275296681027807</v>
      </c>
      <c r="BQ20" s="41">
        <f t="shared" si="17"/>
        <v>1.4415684328443634</v>
      </c>
      <c r="BR20" s="86">
        <f t="shared" si="17"/>
        <v>1.4955438145096993</v>
      </c>
      <c r="BS20" s="85">
        <f t="shared" si="17"/>
        <v>1.4545762372134696</v>
      </c>
      <c r="BT20" s="41">
        <f t="shared" si="17"/>
        <v>1.7957665097425841</v>
      </c>
      <c r="BU20" s="41">
        <f t="shared" si="17"/>
        <v>1.7238761821998227</v>
      </c>
      <c r="BV20" s="41">
        <f t="shared" si="17"/>
        <v>1.7202099056568936</v>
      </c>
      <c r="BW20" s="41">
        <f t="shared" si="17"/>
        <v>1.6433332967326526</v>
      </c>
      <c r="BX20" s="41">
        <f t="shared" si="17"/>
        <v>1.5136304208764497</v>
      </c>
      <c r="BY20" s="41">
        <f>(BY6/101.69)/((BY11/62)+(BY10/78.2))</f>
        <v>1.5258642677487342</v>
      </c>
      <c r="BZ20" s="41">
        <f>(BZ6/101.69)/((BZ11/62)+(BZ10/78.2))</f>
        <v>1.5542586494652473</v>
      </c>
      <c r="CA20" s="86">
        <f>(CA6/101.69)/((CA11/62)+(CA10/78.2))</f>
        <v>1.5651662584093364</v>
      </c>
      <c r="CB20" s="85">
        <f t="shared" ref="CB20:CR20" si="18">(CB6/101.69)/((CB11/62)+(CB10/94.2))</f>
        <v>1.4311543857676641</v>
      </c>
      <c r="CC20" s="41">
        <f t="shared" si="18"/>
        <v>1.5497923499357826</v>
      </c>
      <c r="CD20" s="41">
        <f t="shared" si="18"/>
        <v>1.4456894370808653</v>
      </c>
      <c r="CE20" s="86">
        <f t="shared" si="18"/>
        <v>1.9306007193090402</v>
      </c>
      <c r="CF20" s="85">
        <f t="shared" si="18"/>
        <v>1.4353058022987826</v>
      </c>
      <c r="CG20" s="41">
        <f t="shared" si="18"/>
        <v>1.5393459287203262</v>
      </c>
      <c r="CH20" s="41">
        <f t="shared" si="18"/>
        <v>1.3323649690481634</v>
      </c>
      <c r="CI20" s="41">
        <f t="shared" si="18"/>
        <v>1.4544136733927526</v>
      </c>
      <c r="CJ20" s="41">
        <f t="shared" si="18"/>
        <v>1.2183618376427086</v>
      </c>
      <c r="CK20" s="41">
        <f t="shared" si="18"/>
        <v>1.1669700650964565</v>
      </c>
      <c r="CL20" s="41">
        <f t="shared" si="18"/>
        <v>1.3273449626335103</v>
      </c>
      <c r="CM20" s="41">
        <f t="shared" si="18"/>
        <v>1.2704640407369876</v>
      </c>
      <c r="CN20" s="41">
        <f t="shared" si="18"/>
        <v>1.1064903127112993</v>
      </c>
      <c r="CO20" s="41">
        <f t="shared" si="18"/>
        <v>1.2880561891403748</v>
      </c>
      <c r="CP20" s="41">
        <f t="shared" si="18"/>
        <v>1.5184356958279872</v>
      </c>
      <c r="CQ20" s="41">
        <f t="shared" si="18"/>
        <v>1.6474377125398538</v>
      </c>
      <c r="CR20" s="86">
        <f t="shared" si="18"/>
        <v>1.6772982555284826</v>
      </c>
      <c r="CS20" s="59">
        <f t="shared" ref="CS20:DB20" si="19">(CS6/101.69)/((CS11/62)+(CS10/94.2))</f>
        <v>1.7768677568445532</v>
      </c>
      <c r="CT20" s="59">
        <f t="shared" si="19"/>
        <v>1.5675898024926374</v>
      </c>
      <c r="CU20" s="59">
        <f t="shared" si="19"/>
        <v>1.3316739429103366</v>
      </c>
      <c r="CV20" s="59">
        <f t="shared" si="19"/>
        <v>1.5892686193937329</v>
      </c>
      <c r="CW20" s="59">
        <f t="shared" si="19"/>
        <v>1.7109883392134866</v>
      </c>
      <c r="CX20" s="59">
        <f t="shared" si="19"/>
        <v>1.825043087503625</v>
      </c>
      <c r="CY20" s="59">
        <f t="shared" si="19"/>
        <v>1.6033034271884714</v>
      </c>
      <c r="CZ20" s="59">
        <f t="shared" si="19"/>
        <v>1.587810551443636</v>
      </c>
      <c r="DA20" s="59">
        <f t="shared" si="19"/>
        <v>1.8155188901783466</v>
      </c>
      <c r="DB20" s="59">
        <f t="shared" si="19"/>
        <v>1.7550166044718321</v>
      </c>
    </row>
    <row r="21" spans="1:106" s="41" customFormat="1" x14ac:dyDescent="0.2">
      <c r="A21" s="84" t="s">
        <v>1427</v>
      </c>
      <c r="B21" s="41">
        <f t="shared" ref="B21:X21" si="20">(B6/101.69)/((B8/56.08)+(B11/62)+(B10/94.2))</f>
        <v>1.0751816779531738</v>
      </c>
      <c r="C21" s="41">
        <f t="shared" si="20"/>
        <v>0.9979305343710192</v>
      </c>
      <c r="D21" s="41">
        <f t="shared" si="20"/>
        <v>1.0258405121041814</v>
      </c>
      <c r="E21" s="41">
        <f t="shared" si="20"/>
        <v>0.99654993427704763</v>
      </c>
      <c r="F21" s="41">
        <f t="shared" si="20"/>
        <v>1.0297661693528974</v>
      </c>
      <c r="G21" s="41">
        <f t="shared" si="20"/>
        <v>1.0587298270947292</v>
      </c>
      <c r="H21" s="41">
        <f t="shared" si="20"/>
        <v>1.1449870272442917</v>
      </c>
      <c r="I21" s="86">
        <f t="shared" si="20"/>
        <v>1.1068028335612665</v>
      </c>
      <c r="J21" s="85">
        <f t="shared" si="20"/>
        <v>1.4319682698989544</v>
      </c>
      <c r="K21" s="41">
        <f t="shared" si="20"/>
        <v>1.4390571346373033</v>
      </c>
      <c r="L21" s="86">
        <f t="shared" si="20"/>
        <v>1.5142821432968674</v>
      </c>
      <c r="M21" s="59">
        <f>(M6/101.69)/((M8/56.08)+(M11/62)+(M10/94.2))</f>
        <v>1.251649681352843</v>
      </c>
      <c r="N21" s="59">
        <f>(N6/101.69)/((N8/56.08)+(N11/62)+(N10/94.2))</f>
        <v>1.0067605595147211</v>
      </c>
      <c r="O21" s="85">
        <f t="shared" si="20"/>
        <v>0.97235329741255849</v>
      </c>
      <c r="P21" s="41">
        <f t="shared" si="20"/>
        <v>1.1782475970475497</v>
      </c>
      <c r="Q21" s="41">
        <f t="shared" si="20"/>
        <v>0.96617974678006358</v>
      </c>
      <c r="R21" s="41">
        <f t="shared" si="20"/>
        <v>1.0142517330124132</v>
      </c>
      <c r="S21" s="41">
        <f t="shared" si="20"/>
        <v>1.2641108944021133</v>
      </c>
      <c r="T21" s="41">
        <f t="shared" si="20"/>
        <v>1.0643324442399451</v>
      </c>
      <c r="U21" s="41">
        <f t="shared" si="20"/>
        <v>1.3588106424959445</v>
      </c>
      <c r="V21" s="41">
        <f t="shared" si="20"/>
        <v>0.97241804818441668</v>
      </c>
      <c r="W21" s="41">
        <f t="shared" si="20"/>
        <v>0.9131343153563537</v>
      </c>
      <c r="X21" s="86">
        <f t="shared" si="20"/>
        <v>1.0696326031861947</v>
      </c>
      <c r="Y21" s="87">
        <v>1.08</v>
      </c>
      <c r="Z21" s="41">
        <f t="shared" ref="Z21:AI21" si="21">(Z6/101.69)/((Z8/56.08)+(Z11/62)+(Z10/94.2))</f>
        <v>1.0697847177853861</v>
      </c>
      <c r="AA21" s="41">
        <f t="shared" si="21"/>
        <v>1.0237686098613472</v>
      </c>
      <c r="AB21" s="41">
        <f t="shared" si="21"/>
        <v>0.99974997678032052</v>
      </c>
      <c r="AC21" s="41">
        <f t="shared" si="21"/>
        <v>1.0804828378362521</v>
      </c>
      <c r="AD21" s="41">
        <f t="shared" si="21"/>
        <v>1.0867529275659438</v>
      </c>
      <c r="AE21" s="41">
        <f t="shared" si="21"/>
        <v>1.1080274328802666</v>
      </c>
      <c r="AF21" s="41">
        <f t="shared" si="21"/>
        <v>1.0321057569764784</v>
      </c>
      <c r="AG21" s="41">
        <f t="shared" si="21"/>
        <v>1.0090575152345704</v>
      </c>
      <c r="AH21" s="41">
        <f t="shared" si="21"/>
        <v>1.1953309114131718</v>
      </c>
      <c r="AI21" s="41">
        <f t="shared" si="21"/>
        <v>0.99606516568358816</v>
      </c>
      <c r="AJ21" s="41">
        <f>(AJ6/101.96)/((AJ8/56.08)+(AJ11/61.98)+(AJ10/94.2))</f>
        <v>0.89632517326396166</v>
      </c>
      <c r="AK21" s="86">
        <f>(AK6/101.96)/((AK8/56.08)+(AK11/61.98)+(AK10/94.2))</f>
        <v>1.0612975234060456</v>
      </c>
      <c r="AL21" s="85">
        <f t="shared" ref="AL21:BX21" si="22">(AL6/101.69)/((AL8/56.08)+(AL11/62)+(AL10/94.2))</f>
        <v>1.0870491526070196</v>
      </c>
      <c r="AM21" s="41">
        <f t="shared" si="22"/>
        <v>1.1073578311527927</v>
      </c>
      <c r="AN21" s="41">
        <f t="shared" si="22"/>
        <v>1.1076500892199281</v>
      </c>
      <c r="AO21" s="86">
        <f t="shared" si="22"/>
        <v>1.0241546427817421</v>
      </c>
      <c r="AP21" s="85">
        <f t="shared" si="22"/>
        <v>0.98122334342156481</v>
      </c>
      <c r="AQ21" s="41">
        <f t="shared" si="22"/>
        <v>0.99997927500479034</v>
      </c>
      <c r="AR21" s="41">
        <f t="shared" si="22"/>
        <v>1.0884045884919016</v>
      </c>
      <c r="AS21" s="86">
        <f t="shared" si="22"/>
        <v>1.0419941230548513</v>
      </c>
      <c r="AT21" s="85">
        <f t="shared" si="22"/>
        <v>1.0071651727147308</v>
      </c>
      <c r="AU21" s="41">
        <f t="shared" si="22"/>
        <v>0.98873385283469128</v>
      </c>
      <c r="AV21" s="41">
        <f t="shared" si="22"/>
        <v>1.0775463056738186</v>
      </c>
      <c r="AW21" s="41">
        <f t="shared" si="22"/>
        <v>0.99324878336620193</v>
      </c>
      <c r="AX21" s="41">
        <f t="shared" si="22"/>
        <v>1.036507097109489</v>
      </c>
      <c r="AY21" s="86">
        <f t="shared" si="22"/>
        <v>1.0744092906561624</v>
      </c>
      <c r="AZ21" s="85">
        <f t="shared" si="22"/>
        <v>0.8964938134198327</v>
      </c>
      <c r="BA21" s="41">
        <f t="shared" si="22"/>
        <v>0.98730172250477255</v>
      </c>
      <c r="BB21" s="41">
        <f t="shared" si="22"/>
        <v>0.96964427563377054</v>
      </c>
      <c r="BC21" s="41">
        <f t="shared" si="22"/>
        <v>0.94347636260145784</v>
      </c>
      <c r="BD21" s="41">
        <f t="shared" si="22"/>
        <v>1.0180603512547195</v>
      </c>
      <c r="BE21" s="41">
        <f t="shared" si="22"/>
        <v>0.98417362079434101</v>
      </c>
      <c r="BF21" s="41">
        <f t="shared" si="22"/>
        <v>0.8640528688832354</v>
      </c>
      <c r="BG21" s="41">
        <f t="shared" si="22"/>
        <v>0.89648719536655919</v>
      </c>
      <c r="BH21" s="41">
        <f t="shared" si="22"/>
        <v>0.96993892306844243</v>
      </c>
      <c r="BI21" s="41">
        <f t="shared" si="22"/>
        <v>0.80366402853145813</v>
      </c>
      <c r="BJ21" s="41">
        <f t="shared" si="22"/>
        <v>0.97837074161253101</v>
      </c>
      <c r="BK21" s="41">
        <f t="shared" si="22"/>
        <v>0.92666904522002691</v>
      </c>
      <c r="BL21" s="41">
        <f t="shared" si="22"/>
        <v>0.98215308062569429</v>
      </c>
      <c r="BM21" s="41">
        <f t="shared" si="22"/>
        <v>1.0114664600422807</v>
      </c>
      <c r="BN21" s="41">
        <f t="shared" si="22"/>
        <v>1.1934941366439311</v>
      </c>
      <c r="BO21" s="41">
        <f t="shared" si="22"/>
        <v>0.82724591682455473</v>
      </c>
      <c r="BP21" s="41">
        <f t="shared" si="22"/>
        <v>1.0762122147958635</v>
      </c>
      <c r="BQ21" s="41">
        <f t="shared" si="22"/>
        <v>1.0253852660830414</v>
      </c>
      <c r="BR21" s="86">
        <f t="shared" si="22"/>
        <v>1.0264559371143933</v>
      </c>
      <c r="BS21" s="85">
        <f t="shared" si="22"/>
        <v>1.0527185749831021</v>
      </c>
      <c r="BT21" s="41">
        <f t="shared" si="22"/>
        <v>1.0446901234552548</v>
      </c>
      <c r="BU21" s="41">
        <f t="shared" si="22"/>
        <v>1.1136849426686275</v>
      </c>
      <c r="BV21" s="41">
        <f t="shared" si="22"/>
        <v>1.0887880501305196</v>
      </c>
      <c r="BW21" s="41">
        <f t="shared" si="22"/>
        <v>0.99283120086401733</v>
      </c>
      <c r="BX21" s="41">
        <f t="shared" si="22"/>
        <v>1.0287772059068723</v>
      </c>
      <c r="BY21" s="41">
        <f>(BY6/101.96)/((BY8/56.08)+(BY11/61.98)+(BY10/94.2))</f>
        <v>0.96733100095784752</v>
      </c>
      <c r="BZ21" s="41">
        <f>(BZ6/101.96)/((BZ8/56.08)+(BZ11/61.98)+(BZ10/94.2))</f>
        <v>0.9675397272104328</v>
      </c>
      <c r="CA21" s="86">
        <f>(CA6/101.96)/((CA8/56.08)+(CA11/61.98)+(CA10/94.2))</f>
        <v>1.0136742469291606</v>
      </c>
      <c r="CB21" s="85">
        <f t="shared" ref="CB21:CR21" si="23">(CB6/101.69)/((CB8/56.08)+(CB11/62)+(CB10/94.2))</f>
        <v>1.0455360860935172</v>
      </c>
      <c r="CC21" s="41">
        <f t="shared" si="23"/>
        <v>1.1421453806306863</v>
      </c>
      <c r="CD21" s="41">
        <f t="shared" si="23"/>
        <v>1.06322655050955</v>
      </c>
      <c r="CE21" s="86">
        <f t="shared" si="23"/>
        <v>1.105546267226696</v>
      </c>
      <c r="CF21" s="85">
        <f t="shared" si="23"/>
        <v>1.1655669762191823</v>
      </c>
      <c r="CG21" s="41">
        <f t="shared" si="23"/>
        <v>1.1869703421319413</v>
      </c>
      <c r="CH21" s="41">
        <f t="shared" si="23"/>
        <v>1.064529773002</v>
      </c>
      <c r="CI21" s="41">
        <f t="shared" si="23"/>
        <v>1.2385085100443358</v>
      </c>
      <c r="CJ21" s="41">
        <f t="shared" si="23"/>
        <v>0.86958720658644229</v>
      </c>
      <c r="CK21" s="41">
        <f t="shared" si="23"/>
        <v>0.81561340943913874</v>
      </c>
      <c r="CL21" s="41">
        <f t="shared" si="23"/>
        <v>0.8147263332487783</v>
      </c>
      <c r="CM21" s="41">
        <f t="shared" si="23"/>
        <v>0.8231860495708051</v>
      </c>
      <c r="CN21" s="41">
        <f t="shared" si="23"/>
        <v>0.7726727065762895</v>
      </c>
      <c r="CO21" s="41">
        <f t="shared" si="23"/>
        <v>0.89161310308440256</v>
      </c>
      <c r="CP21" s="41">
        <f t="shared" si="23"/>
        <v>1.0451534767270958</v>
      </c>
      <c r="CQ21" s="41">
        <f t="shared" si="23"/>
        <v>1.0515221473556682</v>
      </c>
      <c r="CR21" s="86">
        <f t="shared" si="23"/>
        <v>1.0690340197757056</v>
      </c>
      <c r="CS21" s="59">
        <f t="shared" ref="CS21:DB21" si="24">(CS6/101.69)/((CS8/56.08)+(CS11/62)+(CS10/94.2))</f>
        <v>1.028548949684098</v>
      </c>
      <c r="CT21" s="59">
        <f t="shared" si="24"/>
        <v>0.99941786807872868</v>
      </c>
      <c r="CU21" s="59">
        <f t="shared" si="24"/>
        <v>1.1263069866665383</v>
      </c>
      <c r="CV21" s="59">
        <f t="shared" si="24"/>
        <v>0.96755059404290755</v>
      </c>
      <c r="CW21" s="59">
        <f t="shared" si="24"/>
        <v>1.0558346432176393</v>
      </c>
      <c r="CX21" s="59">
        <f t="shared" si="24"/>
        <v>0.99874370496307863</v>
      </c>
      <c r="CY21" s="59">
        <f t="shared" si="24"/>
        <v>1.0400465063968776</v>
      </c>
      <c r="CZ21" s="59">
        <f t="shared" si="24"/>
        <v>1.0254422528628111</v>
      </c>
      <c r="DA21" s="59">
        <f t="shared" si="24"/>
        <v>0.99537691632258241</v>
      </c>
      <c r="DB21" s="59">
        <f t="shared" si="24"/>
        <v>1.0398666039359501</v>
      </c>
    </row>
    <row r="22" spans="1:106" s="53" customFormat="1" x14ac:dyDescent="0.2">
      <c r="A22" s="84"/>
      <c r="B22" s="41"/>
      <c r="C22" s="41"/>
      <c r="D22" s="41"/>
      <c r="E22" s="41"/>
      <c r="F22" s="41"/>
      <c r="G22" s="41"/>
      <c r="H22" s="41"/>
      <c r="I22" s="86"/>
      <c r="J22" s="85"/>
      <c r="K22" s="41"/>
      <c r="L22" s="86"/>
      <c r="M22" s="59"/>
      <c r="N22" s="59"/>
      <c r="O22" s="85"/>
      <c r="P22" s="41"/>
      <c r="Q22" s="41"/>
      <c r="R22" s="41"/>
      <c r="S22" s="41"/>
      <c r="T22" s="41"/>
      <c r="U22" s="41"/>
      <c r="V22" s="41"/>
      <c r="W22" s="41"/>
      <c r="X22" s="86"/>
      <c r="Y22" s="92"/>
      <c r="Z22" s="41"/>
      <c r="AA22" s="41"/>
      <c r="AB22" s="41"/>
      <c r="AC22" s="41"/>
      <c r="AD22" s="41"/>
      <c r="AE22" s="41"/>
      <c r="AF22" s="41"/>
      <c r="AG22" s="41"/>
      <c r="AH22" s="41"/>
      <c r="AI22" s="41"/>
      <c r="AJ22" s="41"/>
      <c r="AK22" s="86"/>
      <c r="AL22" s="85"/>
      <c r="AM22" s="41"/>
      <c r="AN22" s="41"/>
      <c r="AO22" s="86"/>
      <c r="AP22" s="85"/>
      <c r="AQ22" s="41"/>
      <c r="AR22" s="41"/>
      <c r="AS22" s="86"/>
      <c r="AT22" s="85"/>
      <c r="AU22" s="41"/>
      <c r="AV22" s="41"/>
      <c r="AW22" s="41"/>
      <c r="AX22" s="41"/>
      <c r="AY22" s="86"/>
      <c r="AZ22" s="85"/>
      <c r="BA22" s="41"/>
      <c r="BB22" s="41"/>
      <c r="BC22" s="41"/>
      <c r="BD22" s="41"/>
      <c r="BE22" s="41"/>
      <c r="BF22" s="41"/>
      <c r="BG22" s="41"/>
      <c r="BH22" s="41"/>
      <c r="BI22" s="41"/>
      <c r="BJ22" s="41"/>
      <c r="BK22" s="41"/>
      <c r="BL22" s="41"/>
      <c r="BM22" s="41"/>
      <c r="BN22" s="41"/>
      <c r="BO22" s="41"/>
      <c r="BP22" s="41"/>
      <c r="BQ22" s="41"/>
      <c r="BR22" s="86"/>
      <c r="BS22" s="85"/>
      <c r="BT22" s="41"/>
      <c r="BU22" s="41"/>
      <c r="BV22" s="41"/>
      <c r="BW22" s="41"/>
      <c r="BX22" s="41"/>
      <c r="BY22" s="41"/>
      <c r="BZ22" s="41"/>
      <c r="CA22" s="86"/>
      <c r="CB22" s="85"/>
      <c r="CC22" s="41"/>
      <c r="CD22" s="41"/>
      <c r="CE22" s="86"/>
      <c r="CF22" s="85"/>
      <c r="CG22" s="41"/>
      <c r="CH22" s="41"/>
      <c r="CI22" s="41"/>
      <c r="CJ22" s="41"/>
      <c r="CK22" s="41"/>
      <c r="CL22" s="41"/>
      <c r="CM22" s="41"/>
      <c r="CN22" s="41"/>
      <c r="CO22" s="41"/>
      <c r="CP22" s="41"/>
      <c r="CQ22" s="41"/>
      <c r="CR22" s="86"/>
      <c r="CS22" s="59"/>
      <c r="CT22" s="59"/>
      <c r="CU22" s="59"/>
      <c r="CV22" s="59"/>
      <c r="CW22" s="59"/>
      <c r="CX22" s="59"/>
      <c r="CY22" s="59"/>
      <c r="CZ22" s="59"/>
      <c r="DA22" s="59"/>
      <c r="DB22" s="59"/>
    </row>
    <row r="23" spans="1:106" s="53" customFormat="1" x14ac:dyDescent="0.25">
      <c r="A23" s="88" t="s">
        <v>1326</v>
      </c>
      <c r="B23" s="68" t="s">
        <v>1544</v>
      </c>
      <c r="C23" s="68" t="s">
        <v>1544</v>
      </c>
      <c r="D23" s="68" t="s">
        <v>1492</v>
      </c>
      <c r="E23" s="68" t="s">
        <v>1492</v>
      </c>
      <c r="F23" s="71">
        <v>32.85</v>
      </c>
      <c r="G23" s="68" t="s">
        <v>1544</v>
      </c>
      <c r="H23" s="68" t="s">
        <v>1544</v>
      </c>
      <c r="I23" s="93" t="s">
        <v>1545</v>
      </c>
      <c r="J23" s="94">
        <v>13.897213939064182</v>
      </c>
      <c r="K23" s="72">
        <v>14.285571797234034</v>
      </c>
      <c r="L23" s="95">
        <v>14.55858083255648</v>
      </c>
      <c r="M23" s="127">
        <v>6.2</v>
      </c>
      <c r="N23" s="127">
        <v>36.4</v>
      </c>
      <c r="O23" s="103">
        <v>13.8</v>
      </c>
      <c r="P23" s="71">
        <v>51</v>
      </c>
      <c r="Q23" s="65">
        <v>3.09</v>
      </c>
      <c r="R23" s="71">
        <v>51</v>
      </c>
      <c r="S23" s="71">
        <v>26</v>
      </c>
      <c r="T23" s="71">
        <v>28</v>
      </c>
      <c r="U23" s="71">
        <v>36</v>
      </c>
      <c r="V23" s="71">
        <v>25</v>
      </c>
      <c r="W23" s="71">
        <v>80</v>
      </c>
      <c r="X23" s="88">
        <v>35</v>
      </c>
      <c r="Y23" s="92">
        <v>26</v>
      </c>
      <c r="Z23" s="53">
        <v>49</v>
      </c>
      <c r="AA23" s="53">
        <v>29</v>
      </c>
      <c r="AB23" s="53">
        <v>46</v>
      </c>
      <c r="AC23" s="53">
        <v>49</v>
      </c>
      <c r="AD23" s="53">
        <v>27</v>
      </c>
      <c r="AE23" s="53">
        <v>36</v>
      </c>
      <c r="AF23" s="53">
        <v>30</v>
      </c>
      <c r="AG23" s="53">
        <v>40</v>
      </c>
      <c r="AH23" s="53">
        <v>48</v>
      </c>
      <c r="AI23" s="53">
        <v>37</v>
      </c>
      <c r="AJ23" s="68" t="s">
        <v>1545</v>
      </c>
      <c r="AK23" s="93" t="s">
        <v>1492</v>
      </c>
      <c r="AL23" s="96" t="s">
        <v>1545</v>
      </c>
      <c r="AM23" s="68" t="s">
        <v>1544</v>
      </c>
      <c r="AN23" s="68" t="s">
        <v>1545</v>
      </c>
      <c r="AO23" s="107">
        <v>21.9</v>
      </c>
      <c r="AP23" s="108">
        <v>39.6</v>
      </c>
      <c r="AQ23" s="67">
        <v>17.3</v>
      </c>
      <c r="AR23" s="67">
        <v>9.5299999999999994</v>
      </c>
      <c r="AS23" s="107">
        <v>23.9</v>
      </c>
      <c r="AT23" s="92">
        <v>59</v>
      </c>
      <c r="AU23" s="67">
        <v>51</v>
      </c>
      <c r="AV23" s="67">
        <v>41</v>
      </c>
      <c r="AW23" s="67">
        <v>48</v>
      </c>
      <c r="AX23" s="67">
        <v>50</v>
      </c>
      <c r="AY23" s="97">
        <v>30</v>
      </c>
      <c r="AZ23" s="91">
        <v>84</v>
      </c>
      <c r="BA23" s="71">
        <v>31</v>
      </c>
      <c r="BB23" s="71">
        <v>54</v>
      </c>
      <c r="BC23" s="71">
        <v>58</v>
      </c>
      <c r="BD23" s="71">
        <v>68</v>
      </c>
      <c r="BE23" s="71">
        <v>48</v>
      </c>
      <c r="BF23" s="71">
        <v>112</v>
      </c>
      <c r="BG23" s="71">
        <v>57</v>
      </c>
      <c r="BH23" s="71">
        <v>56</v>
      </c>
      <c r="BI23" s="71">
        <v>47</v>
      </c>
      <c r="BJ23" s="71">
        <v>33</v>
      </c>
      <c r="BK23" s="71">
        <v>55</v>
      </c>
      <c r="BL23" s="71">
        <v>32</v>
      </c>
      <c r="BM23" s="71">
        <v>60</v>
      </c>
      <c r="BN23" s="71">
        <v>59</v>
      </c>
      <c r="BO23" s="71">
        <v>59</v>
      </c>
      <c r="BP23" s="71">
        <v>41</v>
      </c>
      <c r="BQ23" s="71">
        <v>63</v>
      </c>
      <c r="BR23" s="88">
        <v>52</v>
      </c>
      <c r="BS23" s="98">
        <v>45</v>
      </c>
      <c r="BT23" s="53">
        <v>94</v>
      </c>
      <c r="BU23" s="53">
        <v>63</v>
      </c>
      <c r="BV23" s="53">
        <v>69</v>
      </c>
      <c r="BW23" s="53">
        <v>72</v>
      </c>
      <c r="BX23" s="53">
        <v>61</v>
      </c>
      <c r="BY23" s="53" t="s">
        <v>1546</v>
      </c>
      <c r="BZ23" s="53" t="s">
        <v>1546</v>
      </c>
      <c r="CA23" s="99" t="s">
        <v>1546</v>
      </c>
      <c r="CB23" s="91">
        <v>55.5</v>
      </c>
      <c r="CC23" s="71">
        <v>39.799999999999997</v>
      </c>
      <c r="CD23" s="71">
        <v>48.4</v>
      </c>
      <c r="CE23" s="88">
        <v>43.25</v>
      </c>
      <c r="CF23" s="91">
        <v>35.299999999999997</v>
      </c>
      <c r="CG23" s="71">
        <v>36.4</v>
      </c>
      <c r="CH23" s="80">
        <v>16.899999999999999</v>
      </c>
      <c r="CI23" s="70">
        <v>26.5</v>
      </c>
      <c r="CJ23" s="53" t="s">
        <v>1546</v>
      </c>
      <c r="CK23" s="53" t="s">
        <v>1546</v>
      </c>
      <c r="CL23" s="53" t="s">
        <v>1546</v>
      </c>
      <c r="CM23" s="53" t="s">
        <v>1546</v>
      </c>
      <c r="CN23" s="53" t="s">
        <v>1546</v>
      </c>
      <c r="CO23" s="53" t="s">
        <v>1546</v>
      </c>
      <c r="CP23" s="53">
        <v>19.5</v>
      </c>
      <c r="CQ23" s="69">
        <v>25.7</v>
      </c>
      <c r="CR23" s="134">
        <v>25.6</v>
      </c>
      <c r="CS23" s="127">
        <v>67</v>
      </c>
      <c r="CT23" s="135" t="s">
        <v>1580</v>
      </c>
      <c r="CU23" s="135" t="s">
        <v>1580</v>
      </c>
      <c r="CV23" s="135" t="s">
        <v>1580</v>
      </c>
      <c r="CW23" s="135" t="s">
        <v>1581</v>
      </c>
      <c r="CX23" s="135" t="s">
        <v>1581</v>
      </c>
      <c r="CY23" s="135" t="s">
        <v>1580</v>
      </c>
      <c r="CZ23" s="135" t="s">
        <v>1581</v>
      </c>
      <c r="DA23" s="135" t="s">
        <v>1581</v>
      </c>
      <c r="DB23" s="135" t="s">
        <v>1580</v>
      </c>
    </row>
    <row r="24" spans="1:106" s="41" customFormat="1" x14ac:dyDescent="0.25">
      <c r="A24" s="84" t="s">
        <v>1421</v>
      </c>
      <c r="B24" s="41">
        <v>5</v>
      </c>
      <c r="C24" s="41">
        <v>9</v>
      </c>
      <c r="D24" s="41">
        <v>5</v>
      </c>
      <c r="E24" s="41">
        <v>19</v>
      </c>
      <c r="F24" s="65">
        <v>4.7300000000000004</v>
      </c>
      <c r="G24" s="80">
        <v>12.7</v>
      </c>
      <c r="H24" s="80">
        <v>18.899999999999999</v>
      </c>
      <c r="I24" s="88">
        <v>34.1</v>
      </c>
      <c r="J24" s="85">
        <v>1.5253155156970499</v>
      </c>
      <c r="K24" s="66" t="s">
        <v>1544</v>
      </c>
      <c r="L24" s="100" t="s">
        <v>1492</v>
      </c>
      <c r="M24" s="127">
        <v>239</v>
      </c>
      <c r="N24" s="127">
        <v>237</v>
      </c>
      <c r="O24" s="87" t="s">
        <v>1546</v>
      </c>
      <c r="P24" s="80">
        <v>11.3</v>
      </c>
      <c r="Q24" s="66" t="s">
        <v>1545</v>
      </c>
      <c r="R24" s="66" t="s">
        <v>1545</v>
      </c>
      <c r="S24" s="66" t="s">
        <v>1544</v>
      </c>
      <c r="T24" s="66" t="s">
        <v>1545</v>
      </c>
      <c r="U24" s="80">
        <v>13.5</v>
      </c>
      <c r="V24" s="66" t="s">
        <v>1544</v>
      </c>
      <c r="W24" s="66" t="s">
        <v>1545</v>
      </c>
      <c r="X24" s="100" t="s">
        <v>1544</v>
      </c>
      <c r="Y24" s="87">
        <v>8.5500000000000007</v>
      </c>
      <c r="Z24" s="79">
        <v>12</v>
      </c>
      <c r="AA24" s="73">
        <v>36</v>
      </c>
      <c r="AB24" s="79">
        <v>17.5</v>
      </c>
      <c r="AC24" s="79">
        <v>13.2</v>
      </c>
      <c r="AD24" s="41">
        <v>4.45</v>
      </c>
      <c r="AE24" s="41">
        <v>6.62</v>
      </c>
      <c r="AF24" s="73">
        <v>28</v>
      </c>
      <c r="AG24" s="73">
        <v>43</v>
      </c>
      <c r="AH24" s="79">
        <v>16</v>
      </c>
      <c r="AI24" s="73">
        <v>61</v>
      </c>
      <c r="AJ24" s="73">
        <v>34</v>
      </c>
      <c r="AK24" s="86">
        <v>6</v>
      </c>
      <c r="AL24" s="87">
        <v>0.5</v>
      </c>
      <c r="AM24" s="65">
        <v>8.4</v>
      </c>
      <c r="AN24" s="65">
        <v>9.4</v>
      </c>
      <c r="AO24" s="84">
        <v>2.61</v>
      </c>
      <c r="AP24" s="87">
        <v>6.35</v>
      </c>
      <c r="AQ24" s="65">
        <v>5.87</v>
      </c>
      <c r="AR24" s="65">
        <v>1.57</v>
      </c>
      <c r="AS24" s="104">
        <v>18.7</v>
      </c>
      <c r="AT24" s="103">
        <v>13</v>
      </c>
      <c r="AU24" s="80">
        <v>14</v>
      </c>
      <c r="AV24" s="80">
        <v>14</v>
      </c>
      <c r="AW24" s="80">
        <v>11</v>
      </c>
      <c r="AX24" s="80">
        <v>14</v>
      </c>
      <c r="AY24" s="84">
        <v>9</v>
      </c>
      <c r="AZ24" s="87" t="s">
        <v>1546</v>
      </c>
      <c r="BA24" s="65" t="s">
        <v>1546</v>
      </c>
      <c r="BB24" s="71">
        <v>24</v>
      </c>
      <c r="BC24" s="71">
        <v>25</v>
      </c>
      <c r="BD24" s="65" t="s">
        <v>1546</v>
      </c>
      <c r="BE24" s="80">
        <v>18.399999999999999</v>
      </c>
      <c r="BF24" s="41" t="s">
        <v>1546</v>
      </c>
      <c r="BG24" s="41" t="s">
        <v>1546</v>
      </c>
      <c r="BH24" s="41" t="s">
        <v>1546</v>
      </c>
      <c r="BI24" s="41" t="s">
        <v>1546</v>
      </c>
      <c r="BJ24" s="41" t="s">
        <v>1546</v>
      </c>
      <c r="BK24" s="41" t="s">
        <v>1546</v>
      </c>
      <c r="BL24" s="41" t="s">
        <v>1546</v>
      </c>
      <c r="BM24" s="80">
        <v>15.8</v>
      </c>
      <c r="BN24" s="71">
        <v>27</v>
      </c>
      <c r="BO24" s="41" t="s">
        <v>1546</v>
      </c>
      <c r="BP24" s="65">
        <v>9.86</v>
      </c>
      <c r="BQ24" s="71">
        <v>29</v>
      </c>
      <c r="BR24" s="86" t="s">
        <v>1546</v>
      </c>
      <c r="BS24" s="90">
        <v>37</v>
      </c>
      <c r="BT24" s="73">
        <v>80</v>
      </c>
      <c r="BU24" s="73">
        <v>40</v>
      </c>
      <c r="BV24" s="73">
        <v>67</v>
      </c>
      <c r="BW24" s="73">
        <v>65</v>
      </c>
      <c r="BX24" s="79">
        <v>16.2</v>
      </c>
      <c r="BY24" s="73">
        <v>44.9</v>
      </c>
      <c r="BZ24" s="73">
        <v>38</v>
      </c>
      <c r="CA24" s="89">
        <v>33.1</v>
      </c>
      <c r="CB24" s="91">
        <v>30.3</v>
      </c>
      <c r="CC24" s="80">
        <v>11</v>
      </c>
      <c r="CD24" s="80">
        <v>17</v>
      </c>
      <c r="CE24" s="84">
        <v>6.15</v>
      </c>
      <c r="CF24" s="91">
        <v>25.8</v>
      </c>
      <c r="CG24" s="80">
        <v>17.3</v>
      </c>
      <c r="CH24" s="65">
        <v>7.1</v>
      </c>
      <c r="CI24" s="65">
        <v>9.44</v>
      </c>
      <c r="CJ24" s="41" t="s">
        <v>1546</v>
      </c>
      <c r="CK24" s="41" t="s">
        <v>1546</v>
      </c>
      <c r="CL24" s="41" t="s">
        <v>1546</v>
      </c>
      <c r="CM24" s="41" t="s">
        <v>1546</v>
      </c>
      <c r="CN24" s="41" t="s">
        <v>1546</v>
      </c>
      <c r="CO24" s="41" t="s">
        <v>1546</v>
      </c>
      <c r="CP24" s="41">
        <v>5.14</v>
      </c>
      <c r="CQ24" s="41">
        <v>4.92</v>
      </c>
      <c r="CR24" s="86">
        <v>5.41</v>
      </c>
      <c r="CS24" s="127">
        <v>78</v>
      </c>
      <c r="CT24" s="135" t="s">
        <v>1581</v>
      </c>
      <c r="CU24" s="135" t="s">
        <v>1580</v>
      </c>
      <c r="CV24" s="135" t="s">
        <v>1580</v>
      </c>
      <c r="CW24" s="135" t="s">
        <v>1581</v>
      </c>
      <c r="CX24" s="135" t="s">
        <v>1581</v>
      </c>
      <c r="CY24" s="127">
        <v>4.93</v>
      </c>
      <c r="CZ24" s="127">
        <v>11.7</v>
      </c>
      <c r="DA24" s="127">
        <v>4.57</v>
      </c>
      <c r="DB24" s="127">
        <v>16.100000000000001</v>
      </c>
    </row>
    <row r="25" spans="1:106" s="41" customFormat="1" x14ac:dyDescent="0.25">
      <c r="A25" s="84" t="s">
        <v>1422</v>
      </c>
      <c r="B25" s="41">
        <v>8</v>
      </c>
      <c r="C25" s="41">
        <v>9</v>
      </c>
      <c r="D25" s="41">
        <v>7</v>
      </c>
      <c r="E25" s="79">
        <v>15</v>
      </c>
      <c r="F25" s="65">
        <v>5.93</v>
      </c>
      <c r="G25" s="66" t="s">
        <v>1545</v>
      </c>
      <c r="H25" s="66" t="s">
        <v>1544</v>
      </c>
      <c r="I25" s="100" t="s">
        <v>1492</v>
      </c>
      <c r="J25" s="85">
        <v>1.9754063766627104</v>
      </c>
      <c r="K25" s="41">
        <v>2.2899523100270769</v>
      </c>
      <c r="L25" s="86">
        <v>2.2086119529254491</v>
      </c>
      <c r="M25" s="127">
        <v>1.72</v>
      </c>
      <c r="N25" s="127">
        <v>7.37</v>
      </c>
      <c r="O25" s="87">
        <v>2.93</v>
      </c>
      <c r="P25" s="65">
        <v>6.11</v>
      </c>
      <c r="Q25" s="65">
        <v>0.8</v>
      </c>
      <c r="R25" s="65">
        <v>7.1</v>
      </c>
      <c r="S25" s="65">
        <v>5.26</v>
      </c>
      <c r="T25" s="65">
        <v>7.17</v>
      </c>
      <c r="U25" s="65">
        <v>4.3600000000000003</v>
      </c>
      <c r="V25" s="65">
        <v>3.19</v>
      </c>
      <c r="W25" s="80">
        <v>13.6</v>
      </c>
      <c r="X25" s="84">
        <v>5.55</v>
      </c>
      <c r="Y25" s="87">
        <v>4.4800000000000004</v>
      </c>
      <c r="Z25" s="41">
        <v>8.4</v>
      </c>
      <c r="AA25" s="41">
        <v>4.28</v>
      </c>
      <c r="AB25" s="41">
        <v>6.6</v>
      </c>
      <c r="AC25" s="41">
        <v>8.09</v>
      </c>
      <c r="AD25" s="41">
        <v>4.68</v>
      </c>
      <c r="AE25" s="41">
        <v>6.48</v>
      </c>
      <c r="AF25" s="41">
        <v>3.6</v>
      </c>
      <c r="AG25" s="41">
        <v>4.58</v>
      </c>
      <c r="AH25" s="41">
        <v>8.5500000000000007</v>
      </c>
      <c r="AI25" s="41">
        <v>5.64</v>
      </c>
      <c r="AJ25" s="66" t="s">
        <v>1492</v>
      </c>
      <c r="AK25" s="100" t="s">
        <v>1544</v>
      </c>
      <c r="AL25" s="87">
        <v>3.6</v>
      </c>
      <c r="AM25" s="65">
        <v>4.2</v>
      </c>
      <c r="AN25" s="65">
        <v>8.9</v>
      </c>
      <c r="AO25" s="84">
        <v>4.2300000000000004</v>
      </c>
      <c r="AP25" s="87">
        <v>6.2</v>
      </c>
      <c r="AQ25" s="65">
        <v>4.01</v>
      </c>
      <c r="AR25" s="65">
        <v>2.21</v>
      </c>
      <c r="AS25" s="84">
        <v>5.41</v>
      </c>
      <c r="AT25" s="91">
        <v>136.6</v>
      </c>
      <c r="AU25" s="71">
        <v>123.2</v>
      </c>
      <c r="AV25" s="71">
        <v>127.9</v>
      </c>
      <c r="AW25" s="71">
        <v>107.6</v>
      </c>
      <c r="AX25" s="71">
        <v>121.8</v>
      </c>
      <c r="AY25" s="88">
        <v>127.7</v>
      </c>
      <c r="AZ25" s="103">
        <v>11.1</v>
      </c>
      <c r="BA25" s="65">
        <v>5.23</v>
      </c>
      <c r="BB25" s="80">
        <v>10.4</v>
      </c>
      <c r="BC25" s="80">
        <v>11.2</v>
      </c>
      <c r="BD25" s="80">
        <v>11.3</v>
      </c>
      <c r="BE25" s="65">
        <v>8.8800000000000008</v>
      </c>
      <c r="BF25" s="80">
        <v>15.7</v>
      </c>
      <c r="BG25" s="65">
        <v>8.3000000000000007</v>
      </c>
      <c r="BH25" s="80">
        <v>10.199999999999999</v>
      </c>
      <c r="BI25" s="80">
        <v>11.4</v>
      </c>
      <c r="BJ25" s="65">
        <v>5.0999999999999996</v>
      </c>
      <c r="BK25" s="65">
        <v>7.4</v>
      </c>
      <c r="BL25" s="65">
        <v>5.0999999999999996</v>
      </c>
      <c r="BM25" s="65">
        <v>5.64</v>
      </c>
      <c r="BN25" s="65">
        <v>9.68</v>
      </c>
      <c r="BO25" s="65">
        <v>4.18</v>
      </c>
      <c r="BP25" s="65">
        <v>8.01</v>
      </c>
      <c r="BQ25" s="65">
        <v>8.0299999999999994</v>
      </c>
      <c r="BR25" s="84">
        <v>7.63</v>
      </c>
      <c r="BS25" s="85">
        <v>5.73</v>
      </c>
      <c r="BT25" s="79">
        <v>16.600000000000001</v>
      </c>
      <c r="BU25" s="79">
        <v>10.8</v>
      </c>
      <c r="BV25" s="79">
        <v>11.8</v>
      </c>
      <c r="BW25" s="79">
        <v>11.4</v>
      </c>
      <c r="BX25" s="41">
        <v>1.46</v>
      </c>
      <c r="BY25" s="41" t="s">
        <v>1546</v>
      </c>
      <c r="BZ25" s="41" t="s">
        <v>1546</v>
      </c>
      <c r="CA25" s="86" t="s">
        <v>1546</v>
      </c>
      <c r="CB25" s="103">
        <v>12</v>
      </c>
      <c r="CC25" s="65">
        <v>4.38</v>
      </c>
      <c r="CD25" s="65">
        <v>5.23</v>
      </c>
      <c r="CE25" s="84">
        <v>5.98</v>
      </c>
      <c r="CF25" s="87">
        <v>6.72</v>
      </c>
      <c r="CG25" s="65">
        <v>7.39</v>
      </c>
      <c r="CH25" s="65">
        <v>5.63</v>
      </c>
      <c r="CI25" s="65">
        <v>4.5599999999999996</v>
      </c>
      <c r="CJ25" s="41">
        <v>5.5</v>
      </c>
      <c r="CK25" s="41">
        <v>6.38</v>
      </c>
      <c r="CL25" s="41">
        <v>8.6999999999999993</v>
      </c>
      <c r="CM25" s="41">
        <v>7.09</v>
      </c>
      <c r="CN25" s="41">
        <v>6.54</v>
      </c>
      <c r="CO25" s="41">
        <v>6.09</v>
      </c>
      <c r="CP25" s="73">
        <v>161</v>
      </c>
      <c r="CQ25" s="73">
        <v>188</v>
      </c>
      <c r="CR25" s="89">
        <v>209</v>
      </c>
      <c r="CS25" s="127">
        <v>9.74</v>
      </c>
      <c r="CT25" s="135" t="s">
        <v>1581</v>
      </c>
      <c r="CU25" s="135" t="s">
        <v>1581</v>
      </c>
      <c r="CV25" s="135" t="s">
        <v>1581</v>
      </c>
      <c r="CW25" s="135" t="s">
        <v>1581</v>
      </c>
      <c r="CX25" s="135" t="s">
        <v>1581</v>
      </c>
      <c r="CY25" s="127">
        <v>2.65</v>
      </c>
      <c r="CZ25" s="127">
        <v>5.25</v>
      </c>
      <c r="DA25" s="127">
        <v>9.42</v>
      </c>
      <c r="DB25" s="127">
        <v>7.52</v>
      </c>
    </row>
    <row r="26" spans="1:106" s="41" customFormat="1" x14ac:dyDescent="0.25">
      <c r="A26" s="84" t="s">
        <v>1420</v>
      </c>
      <c r="B26" s="41">
        <v>7</v>
      </c>
      <c r="C26" s="79">
        <v>11</v>
      </c>
      <c r="D26" s="41">
        <v>5</v>
      </c>
      <c r="E26" s="73">
        <v>24</v>
      </c>
      <c r="F26" s="65">
        <v>3.33</v>
      </c>
      <c r="G26" s="80">
        <v>10.1</v>
      </c>
      <c r="H26" s="80">
        <v>16.899999999999999</v>
      </c>
      <c r="I26" s="88">
        <v>22.4</v>
      </c>
      <c r="J26" s="85">
        <v>2.9342274233496441</v>
      </c>
      <c r="K26" s="41">
        <v>1.7178475690500801</v>
      </c>
      <c r="L26" s="86">
        <v>1.2730956121457557</v>
      </c>
      <c r="M26" s="127">
        <v>7.76</v>
      </c>
      <c r="N26" s="127">
        <v>14.2</v>
      </c>
      <c r="O26" s="103">
        <v>11.9</v>
      </c>
      <c r="P26" s="65">
        <v>9.44</v>
      </c>
      <c r="Q26" s="65">
        <v>1.46</v>
      </c>
      <c r="R26" s="41" t="s">
        <v>1546</v>
      </c>
      <c r="S26" s="66" t="s">
        <v>1544</v>
      </c>
      <c r="T26" s="66" t="s">
        <v>1545</v>
      </c>
      <c r="U26" s="65">
        <v>6.25</v>
      </c>
      <c r="V26" s="65">
        <v>2.39</v>
      </c>
      <c r="W26" s="71">
        <v>29</v>
      </c>
      <c r="X26" s="84">
        <v>2.4700000000000002</v>
      </c>
      <c r="Y26" s="87">
        <v>1.95</v>
      </c>
      <c r="Z26" s="41">
        <v>9.35</v>
      </c>
      <c r="AA26" s="41">
        <v>4</v>
      </c>
      <c r="AB26" s="41">
        <v>9.23</v>
      </c>
      <c r="AC26" s="41">
        <v>8.5399999999999991</v>
      </c>
      <c r="AD26" s="41">
        <v>4.6100000000000003</v>
      </c>
      <c r="AE26" s="41">
        <v>5.1100000000000003</v>
      </c>
      <c r="AF26" s="41">
        <v>2.57</v>
      </c>
      <c r="AG26" s="41">
        <v>4.93</v>
      </c>
      <c r="AH26" s="79">
        <v>11.1</v>
      </c>
      <c r="AI26" s="41">
        <v>8.7799999999999994</v>
      </c>
      <c r="AJ26" s="66" t="s">
        <v>1545</v>
      </c>
      <c r="AK26" s="100" t="s">
        <v>1545</v>
      </c>
      <c r="AL26" s="87">
        <v>2.8</v>
      </c>
      <c r="AM26" s="65">
        <v>8.3000000000000007</v>
      </c>
      <c r="AN26" s="80">
        <v>11</v>
      </c>
      <c r="AO26" s="84">
        <v>4.05</v>
      </c>
      <c r="AP26" s="87">
        <v>4.38</v>
      </c>
      <c r="AQ26" s="65">
        <v>3.34</v>
      </c>
      <c r="AR26" s="65">
        <v>3.18</v>
      </c>
      <c r="AS26" s="104">
        <v>11.8</v>
      </c>
      <c r="AT26" s="87">
        <v>9.5</v>
      </c>
      <c r="AU26" s="80">
        <v>10.199999999999999</v>
      </c>
      <c r="AV26" s="80">
        <v>10</v>
      </c>
      <c r="AW26" s="65">
        <v>7.5</v>
      </c>
      <c r="AX26" s="65">
        <v>9.8000000000000007</v>
      </c>
      <c r="AY26" s="84">
        <v>6.1</v>
      </c>
      <c r="AZ26" s="103">
        <v>16.899999999999999</v>
      </c>
      <c r="BA26" s="65">
        <v>7.72</v>
      </c>
      <c r="BB26" s="80">
        <v>14.2</v>
      </c>
      <c r="BC26" s="80">
        <v>17.5</v>
      </c>
      <c r="BD26" s="80">
        <v>18.899999999999999</v>
      </c>
      <c r="BE26" s="80">
        <v>12.3</v>
      </c>
      <c r="BF26" s="41" t="s">
        <v>1546</v>
      </c>
      <c r="BG26" s="41" t="s">
        <v>1546</v>
      </c>
      <c r="BH26" s="41" t="s">
        <v>1546</v>
      </c>
      <c r="BI26" s="41" t="s">
        <v>1546</v>
      </c>
      <c r="BJ26" s="41" t="s">
        <v>1546</v>
      </c>
      <c r="BK26" s="41" t="s">
        <v>1546</v>
      </c>
      <c r="BL26" s="41" t="s">
        <v>1546</v>
      </c>
      <c r="BM26" s="80">
        <v>15.5</v>
      </c>
      <c r="BN26" s="80">
        <v>15</v>
      </c>
      <c r="BO26" s="71">
        <v>34</v>
      </c>
      <c r="BP26" s="65">
        <v>6.65</v>
      </c>
      <c r="BQ26" s="80">
        <v>14.5</v>
      </c>
      <c r="BR26" s="84">
        <v>7.71</v>
      </c>
      <c r="BS26" s="85">
        <v>8.9600000000000009</v>
      </c>
      <c r="BT26" s="73">
        <v>43</v>
      </c>
      <c r="BU26" s="73">
        <v>21</v>
      </c>
      <c r="BV26" s="73">
        <v>25</v>
      </c>
      <c r="BW26" s="73">
        <v>21</v>
      </c>
      <c r="BX26" s="41">
        <v>5.58</v>
      </c>
      <c r="BY26" s="41" t="s">
        <v>1546</v>
      </c>
      <c r="BZ26" s="41" t="s">
        <v>1546</v>
      </c>
      <c r="CA26" s="86" t="s">
        <v>1546</v>
      </c>
      <c r="CB26" s="103">
        <v>15.9</v>
      </c>
      <c r="CC26" s="65">
        <v>6.31</v>
      </c>
      <c r="CD26" s="65">
        <v>6.05</v>
      </c>
      <c r="CE26" s="84">
        <v>3.72</v>
      </c>
      <c r="CF26" s="103">
        <v>11.8</v>
      </c>
      <c r="CG26" s="65">
        <v>5.76</v>
      </c>
      <c r="CH26" s="65">
        <v>1.66</v>
      </c>
      <c r="CI26" s="65">
        <v>2.5099999999999998</v>
      </c>
      <c r="CJ26" s="41" t="s">
        <v>1546</v>
      </c>
      <c r="CK26" s="41" t="s">
        <v>1546</v>
      </c>
      <c r="CL26" s="41" t="s">
        <v>1546</v>
      </c>
      <c r="CM26" s="41" t="s">
        <v>1546</v>
      </c>
      <c r="CN26" s="41" t="s">
        <v>1546</v>
      </c>
      <c r="CO26" s="41" t="s">
        <v>1546</v>
      </c>
      <c r="CP26" s="41">
        <v>5.08</v>
      </c>
      <c r="CQ26" s="41">
        <v>3.82</v>
      </c>
      <c r="CR26" s="86">
        <v>5.99</v>
      </c>
      <c r="CS26" s="127">
        <v>33</v>
      </c>
      <c r="CT26" s="135" t="s">
        <v>1581</v>
      </c>
      <c r="CU26" s="135" t="s">
        <v>1581</v>
      </c>
      <c r="CV26" s="135" t="s">
        <v>1581</v>
      </c>
      <c r="CW26" s="135" t="s">
        <v>1581</v>
      </c>
      <c r="CX26" s="135" t="s">
        <v>1581</v>
      </c>
      <c r="CY26" s="127">
        <v>1.52</v>
      </c>
      <c r="CZ26" s="127">
        <v>9.3699999999999992</v>
      </c>
      <c r="DA26" s="127">
        <v>7.12</v>
      </c>
      <c r="DB26" s="127">
        <v>9.39</v>
      </c>
    </row>
    <row r="27" spans="1:106" s="73" customFormat="1" x14ac:dyDescent="0.2">
      <c r="A27" s="88" t="s">
        <v>1383</v>
      </c>
      <c r="B27" s="73">
        <v>35</v>
      </c>
      <c r="C27" s="73">
        <v>32</v>
      </c>
      <c r="D27" s="73">
        <v>53</v>
      </c>
      <c r="E27" s="73">
        <v>60</v>
      </c>
      <c r="F27" s="71">
        <v>39.64</v>
      </c>
      <c r="G27" s="71">
        <v>63.2</v>
      </c>
      <c r="H27" s="71">
        <v>29.2</v>
      </c>
      <c r="I27" s="88">
        <v>34.299999999999997</v>
      </c>
      <c r="J27" s="90">
        <v>41.938906748370002</v>
      </c>
      <c r="K27" s="73">
        <v>36.750243778465716</v>
      </c>
      <c r="L27" s="89">
        <v>25.240745660069685</v>
      </c>
      <c r="M27" s="127">
        <v>63.7</v>
      </c>
      <c r="N27" s="127">
        <v>22.9</v>
      </c>
      <c r="O27" s="103">
        <v>12.1</v>
      </c>
      <c r="P27" s="71">
        <v>36</v>
      </c>
      <c r="Q27" s="65">
        <v>5.9</v>
      </c>
      <c r="R27" s="71">
        <v>94</v>
      </c>
      <c r="S27" s="71">
        <v>32</v>
      </c>
      <c r="T27" s="71">
        <v>23</v>
      </c>
      <c r="U27" s="71">
        <v>28</v>
      </c>
      <c r="V27" s="71">
        <v>49</v>
      </c>
      <c r="W27" s="71">
        <v>168</v>
      </c>
      <c r="X27" s="88">
        <v>43</v>
      </c>
      <c r="Y27" s="91">
        <v>39</v>
      </c>
      <c r="Z27" s="73">
        <v>36</v>
      </c>
      <c r="AA27" s="73">
        <v>38</v>
      </c>
      <c r="AB27" s="73">
        <v>41</v>
      </c>
      <c r="AC27" s="73">
        <v>110</v>
      </c>
      <c r="AD27" s="73">
        <v>39</v>
      </c>
      <c r="AE27" s="73">
        <v>25</v>
      </c>
      <c r="AF27" s="73">
        <v>75</v>
      </c>
      <c r="AG27" s="73">
        <v>93</v>
      </c>
      <c r="AH27" s="73">
        <v>38</v>
      </c>
      <c r="AI27" s="73">
        <v>118</v>
      </c>
      <c r="AJ27" s="73">
        <v>40</v>
      </c>
      <c r="AK27" s="89">
        <v>76</v>
      </c>
      <c r="AL27" s="91">
        <v>44</v>
      </c>
      <c r="AM27" s="71">
        <v>47.1</v>
      </c>
      <c r="AN27" s="71">
        <v>49</v>
      </c>
      <c r="AO27" s="88">
        <v>59.87</v>
      </c>
      <c r="AP27" s="91">
        <v>51.2</v>
      </c>
      <c r="AQ27" s="71">
        <v>46.9</v>
      </c>
      <c r="AR27" s="71">
        <v>37.6</v>
      </c>
      <c r="AS27" s="88">
        <v>40.799999999999997</v>
      </c>
      <c r="AT27" s="91">
        <v>53.3</v>
      </c>
      <c r="AU27" s="71">
        <v>58.7</v>
      </c>
      <c r="AV27" s="71">
        <v>61.9</v>
      </c>
      <c r="AW27" s="71">
        <v>56.9</v>
      </c>
      <c r="AX27" s="71">
        <v>70</v>
      </c>
      <c r="AY27" s="88">
        <v>46</v>
      </c>
      <c r="AZ27" s="87">
        <v>6.87</v>
      </c>
      <c r="BA27" s="71">
        <v>10.199999999999999</v>
      </c>
      <c r="BB27" s="71">
        <v>71</v>
      </c>
      <c r="BC27" s="71">
        <v>77</v>
      </c>
      <c r="BD27" s="71">
        <v>10.1</v>
      </c>
      <c r="BE27" s="71">
        <v>83</v>
      </c>
      <c r="BF27" s="71">
        <v>54</v>
      </c>
      <c r="BG27" s="71">
        <v>99</v>
      </c>
      <c r="BH27" s="71">
        <v>45</v>
      </c>
      <c r="BI27" s="71">
        <v>41</v>
      </c>
      <c r="BJ27" s="71">
        <v>57</v>
      </c>
      <c r="BK27" s="71">
        <v>24</v>
      </c>
      <c r="BL27" s="71">
        <v>73</v>
      </c>
      <c r="BM27" s="71">
        <v>38</v>
      </c>
      <c r="BN27" s="71">
        <v>54</v>
      </c>
      <c r="BO27" s="71">
        <v>56</v>
      </c>
      <c r="BP27" s="71">
        <v>43</v>
      </c>
      <c r="BQ27" s="71">
        <v>36</v>
      </c>
      <c r="BR27" s="88">
        <v>76</v>
      </c>
      <c r="BS27" s="90">
        <v>43</v>
      </c>
      <c r="BT27" s="73">
        <v>55</v>
      </c>
      <c r="BU27" s="73">
        <v>76</v>
      </c>
      <c r="BV27" s="73">
        <v>93</v>
      </c>
      <c r="BW27" s="73">
        <v>95</v>
      </c>
      <c r="BX27" s="73">
        <v>62</v>
      </c>
      <c r="BY27" s="73">
        <v>64</v>
      </c>
      <c r="BZ27" s="73">
        <v>65.2</v>
      </c>
      <c r="CA27" s="89">
        <v>76.599999999999994</v>
      </c>
      <c r="CB27" s="91">
        <v>91.8</v>
      </c>
      <c r="CC27" s="71">
        <v>53.2</v>
      </c>
      <c r="CD27" s="71">
        <v>40.700000000000003</v>
      </c>
      <c r="CE27" s="88">
        <v>25.85</v>
      </c>
      <c r="CF27" s="91">
        <v>70.5</v>
      </c>
      <c r="CG27" s="71">
        <v>55.2</v>
      </c>
      <c r="CH27" s="71">
        <v>36.4</v>
      </c>
      <c r="CI27" s="71">
        <v>41.7</v>
      </c>
      <c r="CJ27" s="73">
        <v>60</v>
      </c>
      <c r="CK27" s="73">
        <v>105</v>
      </c>
      <c r="CL27" s="73">
        <v>90</v>
      </c>
      <c r="CM27" s="73">
        <v>61</v>
      </c>
      <c r="CN27" s="73">
        <v>57</v>
      </c>
      <c r="CO27" s="73">
        <v>56</v>
      </c>
      <c r="CP27" s="73">
        <v>48.4</v>
      </c>
      <c r="CQ27" s="73">
        <v>42.9</v>
      </c>
      <c r="CR27" s="89">
        <v>41.7</v>
      </c>
      <c r="CS27" s="127">
        <v>25</v>
      </c>
      <c r="CT27" s="127">
        <v>13.7</v>
      </c>
      <c r="CU27" s="127">
        <v>57</v>
      </c>
      <c r="CV27" s="127">
        <v>22</v>
      </c>
      <c r="CW27" s="127">
        <v>65</v>
      </c>
      <c r="CX27" s="127">
        <v>57</v>
      </c>
      <c r="CY27" s="127">
        <v>33</v>
      </c>
      <c r="CZ27" s="127">
        <v>52</v>
      </c>
      <c r="DA27" s="127">
        <v>30</v>
      </c>
      <c r="DB27" s="127">
        <v>87</v>
      </c>
    </row>
    <row r="28" spans="1:106" s="73" customFormat="1" x14ac:dyDescent="0.2">
      <c r="A28" s="88" t="s">
        <v>1391</v>
      </c>
      <c r="B28" s="73">
        <v>256</v>
      </c>
      <c r="C28" s="73">
        <v>279</v>
      </c>
      <c r="D28" s="73">
        <v>269</v>
      </c>
      <c r="E28" s="73">
        <v>265</v>
      </c>
      <c r="F28" s="71">
        <v>312.02</v>
      </c>
      <c r="G28" s="71">
        <v>324</v>
      </c>
      <c r="H28" s="71">
        <v>285</v>
      </c>
      <c r="I28" s="88">
        <v>272</v>
      </c>
      <c r="J28" s="90">
        <v>208.17043846773996</v>
      </c>
      <c r="K28" s="73">
        <v>247.24245863705599</v>
      </c>
      <c r="L28" s="89">
        <v>175.10861811126654</v>
      </c>
      <c r="M28" s="127">
        <v>222</v>
      </c>
      <c r="N28" s="127">
        <v>255</v>
      </c>
      <c r="O28" s="91">
        <v>237</v>
      </c>
      <c r="P28" s="71">
        <v>327</v>
      </c>
      <c r="Q28" s="71">
        <v>200</v>
      </c>
      <c r="R28" s="71">
        <v>255</v>
      </c>
      <c r="S28" s="71">
        <v>274</v>
      </c>
      <c r="T28" s="71">
        <v>199</v>
      </c>
      <c r="U28" s="71">
        <v>285</v>
      </c>
      <c r="V28" s="71">
        <v>450</v>
      </c>
      <c r="W28" s="71">
        <v>301</v>
      </c>
      <c r="X28" s="88">
        <v>444</v>
      </c>
      <c r="Y28" s="91">
        <v>348</v>
      </c>
      <c r="Z28" s="73">
        <v>467</v>
      </c>
      <c r="AA28" s="73">
        <v>283</v>
      </c>
      <c r="AB28" s="73">
        <v>598</v>
      </c>
      <c r="AC28" s="73">
        <v>227</v>
      </c>
      <c r="AD28" s="73">
        <v>400</v>
      </c>
      <c r="AE28" s="73">
        <v>426</v>
      </c>
      <c r="AF28" s="73">
        <v>479</v>
      </c>
      <c r="AG28" s="73">
        <v>459</v>
      </c>
      <c r="AH28" s="73">
        <v>441</v>
      </c>
      <c r="AI28" s="73">
        <v>435</v>
      </c>
      <c r="AJ28" s="73">
        <v>304</v>
      </c>
      <c r="AK28" s="89">
        <v>477</v>
      </c>
      <c r="AL28" s="91">
        <v>135</v>
      </c>
      <c r="AM28" s="71">
        <v>236</v>
      </c>
      <c r="AN28" s="71">
        <v>240</v>
      </c>
      <c r="AO28" s="88">
        <v>286.45999999999998</v>
      </c>
      <c r="AP28" s="91">
        <v>408</v>
      </c>
      <c r="AQ28" s="71">
        <v>330</v>
      </c>
      <c r="AR28" s="71">
        <v>193</v>
      </c>
      <c r="AS28" s="88">
        <v>200</v>
      </c>
      <c r="AT28" s="91">
        <v>536</v>
      </c>
      <c r="AU28" s="71">
        <v>586</v>
      </c>
      <c r="AV28" s="71">
        <v>462</v>
      </c>
      <c r="AW28" s="71">
        <v>613</v>
      </c>
      <c r="AX28" s="71">
        <v>517</v>
      </c>
      <c r="AY28" s="88">
        <v>493</v>
      </c>
      <c r="AZ28" s="91">
        <v>323</v>
      </c>
      <c r="BA28" s="71">
        <v>243</v>
      </c>
      <c r="BB28" s="71">
        <v>353</v>
      </c>
      <c r="BC28" s="71">
        <v>348</v>
      </c>
      <c r="BD28" s="71">
        <v>358</v>
      </c>
      <c r="BE28" s="71">
        <v>352</v>
      </c>
      <c r="BF28" s="71">
        <v>595</v>
      </c>
      <c r="BG28" s="71">
        <v>473</v>
      </c>
      <c r="BH28" s="71">
        <v>526</v>
      </c>
      <c r="BI28" s="71">
        <v>263</v>
      </c>
      <c r="BJ28" s="71">
        <v>684</v>
      </c>
      <c r="BK28" s="71">
        <v>769</v>
      </c>
      <c r="BL28" s="71">
        <v>395</v>
      </c>
      <c r="BM28" s="71">
        <v>264</v>
      </c>
      <c r="BN28" s="71">
        <v>500</v>
      </c>
      <c r="BO28" s="71">
        <v>365</v>
      </c>
      <c r="BP28" s="71">
        <v>640</v>
      </c>
      <c r="BQ28" s="71">
        <v>807</v>
      </c>
      <c r="BR28" s="88">
        <v>896</v>
      </c>
      <c r="BS28" s="90">
        <v>355</v>
      </c>
      <c r="BT28" s="73">
        <v>449</v>
      </c>
      <c r="BU28" s="73">
        <v>371</v>
      </c>
      <c r="BV28" s="73">
        <v>434</v>
      </c>
      <c r="BW28" s="73">
        <v>575</v>
      </c>
      <c r="BX28" s="73">
        <v>556</v>
      </c>
      <c r="BY28" s="73">
        <v>478</v>
      </c>
      <c r="BZ28" s="73">
        <v>369</v>
      </c>
      <c r="CA28" s="89">
        <v>473</v>
      </c>
      <c r="CB28" s="91">
        <v>314</v>
      </c>
      <c r="CC28" s="71">
        <v>234</v>
      </c>
      <c r="CD28" s="71">
        <v>265</v>
      </c>
      <c r="CE28" s="88">
        <v>302.60000000000002</v>
      </c>
      <c r="CF28" s="91">
        <v>208</v>
      </c>
      <c r="CG28" s="71">
        <v>331</v>
      </c>
      <c r="CH28" s="71">
        <v>762</v>
      </c>
      <c r="CI28" s="71">
        <v>335</v>
      </c>
      <c r="CJ28" s="73">
        <v>348</v>
      </c>
      <c r="CK28" s="73">
        <v>752</v>
      </c>
      <c r="CL28" s="73">
        <v>321</v>
      </c>
      <c r="CM28" s="73">
        <v>555</v>
      </c>
      <c r="CN28" s="73">
        <v>641</v>
      </c>
      <c r="CO28" s="73">
        <v>252</v>
      </c>
      <c r="CP28" s="73">
        <v>615</v>
      </c>
      <c r="CQ28" s="73">
        <v>549</v>
      </c>
      <c r="CR28" s="89">
        <v>551</v>
      </c>
      <c r="CS28" s="127">
        <v>593</v>
      </c>
      <c r="CT28" s="127">
        <v>455</v>
      </c>
      <c r="CU28" s="127">
        <v>331</v>
      </c>
      <c r="CV28" s="127">
        <v>578</v>
      </c>
      <c r="CW28" s="127">
        <v>397</v>
      </c>
      <c r="CX28" s="127">
        <v>588</v>
      </c>
      <c r="CY28" s="127">
        <v>687</v>
      </c>
      <c r="CZ28" s="127">
        <v>327</v>
      </c>
      <c r="DA28" s="127">
        <v>670</v>
      </c>
      <c r="DB28" s="127">
        <v>393</v>
      </c>
    </row>
    <row r="29" spans="1:106" s="41" customFormat="1" x14ac:dyDescent="0.2">
      <c r="A29" s="84" t="s">
        <v>1335</v>
      </c>
      <c r="B29" s="41">
        <v>7</v>
      </c>
      <c r="C29" s="41">
        <v>7</v>
      </c>
      <c r="D29" s="41">
        <v>4</v>
      </c>
      <c r="E29" s="41">
        <v>4</v>
      </c>
      <c r="F29" s="65">
        <v>3.7</v>
      </c>
      <c r="G29" s="80">
        <v>11.5</v>
      </c>
      <c r="H29" s="65">
        <v>6.94</v>
      </c>
      <c r="I29" s="84">
        <v>7.57</v>
      </c>
      <c r="J29" s="102">
        <v>14.396246730506279</v>
      </c>
      <c r="K29" s="41">
        <v>5.9079418447261318</v>
      </c>
      <c r="L29" s="101">
        <v>14.950534323862131</v>
      </c>
      <c r="M29" s="127">
        <v>17.5</v>
      </c>
      <c r="N29" s="127">
        <v>12.3</v>
      </c>
      <c r="O29" s="87">
        <v>2.65</v>
      </c>
      <c r="P29" s="65">
        <v>3.13</v>
      </c>
      <c r="Q29" s="65">
        <v>1.3</v>
      </c>
      <c r="R29" s="65">
        <v>2.21</v>
      </c>
      <c r="S29" s="65">
        <v>3.73</v>
      </c>
      <c r="T29" s="65">
        <v>2.38</v>
      </c>
      <c r="U29" s="65">
        <v>3.47</v>
      </c>
      <c r="V29" s="65">
        <v>2.74</v>
      </c>
      <c r="W29" s="65">
        <v>2.68</v>
      </c>
      <c r="X29" s="84">
        <v>2.0699999999999998</v>
      </c>
      <c r="Y29" s="87">
        <v>7.89</v>
      </c>
      <c r="Z29" s="41">
        <v>3.29</v>
      </c>
      <c r="AA29" s="41">
        <v>3.95</v>
      </c>
      <c r="AB29" s="41">
        <v>4.46</v>
      </c>
      <c r="AC29" s="41">
        <v>3.95</v>
      </c>
      <c r="AD29" s="41">
        <v>4.24</v>
      </c>
      <c r="AE29" s="41">
        <v>6.02</v>
      </c>
      <c r="AF29" s="41">
        <v>3.1</v>
      </c>
      <c r="AG29" s="41">
        <v>3.32</v>
      </c>
      <c r="AH29" s="41">
        <v>3.73</v>
      </c>
      <c r="AI29" s="41">
        <v>3.22</v>
      </c>
      <c r="AJ29" s="41">
        <v>9</v>
      </c>
      <c r="AK29" s="86">
        <v>6</v>
      </c>
      <c r="AL29" s="87">
        <v>2.87</v>
      </c>
      <c r="AM29" s="65">
        <v>2.8</v>
      </c>
      <c r="AN29" s="65">
        <v>3.41</v>
      </c>
      <c r="AO29" s="84">
        <v>4.6100000000000003</v>
      </c>
      <c r="AP29" s="87">
        <v>8.4600000000000009</v>
      </c>
      <c r="AQ29" s="65">
        <v>3.41</v>
      </c>
      <c r="AR29" s="65">
        <v>2.4</v>
      </c>
      <c r="AS29" s="84">
        <v>3.53</v>
      </c>
      <c r="AT29" s="87">
        <v>6.6</v>
      </c>
      <c r="AU29" s="65">
        <v>5.6</v>
      </c>
      <c r="AV29" s="65">
        <v>3.9</v>
      </c>
      <c r="AW29" s="65">
        <v>4.8</v>
      </c>
      <c r="AX29" s="65">
        <v>5</v>
      </c>
      <c r="AY29" s="84">
        <v>4.5999999999999996</v>
      </c>
      <c r="AZ29" s="87">
        <v>9.6999999999999993</v>
      </c>
      <c r="BA29" s="80">
        <v>11.1</v>
      </c>
      <c r="BB29" s="65">
        <v>9.59</v>
      </c>
      <c r="BC29" s="65">
        <v>9.9700000000000006</v>
      </c>
      <c r="BD29" s="65">
        <v>5.84</v>
      </c>
      <c r="BE29" s="65">
        <v>7.19</v>
      </c>
      <c r="BF29" s="80">
        <v>13.26</v>
      </c>
      <c r="BG29" s="80">
        <v>10.91</v>
      </c>
      <c r="BH29" s="65">
        <v>6.46</v>
      </c>
      <c r="BI29" s="65">
        <v>6.99</v>
      </c>
      <c r="BJ29" s="65">
        <v>4.78</v>
      </c>
      <c r="BK29" s="65">
        <v>9.6199999999999992</v>
      </c>
      <c r="BL29" s="65">
        <v>4.78</v>
      </c>
      <c r="BM29" s="65">
        <v>8</v>
      </c>
      <c r="BN29" s="65">
        <v>6.76</v>
      </c>
      <c r="BO29" s="65">
        <v>4.2</v>
      </c>
      <c r="BP29" s="65">
        <v>5.74</v>
      </c>
      <c r="BQ29" s="80">
        <v>14.7</v>
      </c>
      <c r="BR29" s="104">
        <v>15.1</v>
      </c>
      <c r="BS29" s="85">
        <v>9.43</v>
      </c>
      <c r="BT29" s="79">
        <v>11.7</v>
      </c>
      <c r="BU29" s="79">
        <v>10.7</v>
      </c>
      <c r="BV29" s="41">
        <v>9.6</v>
      </c>
      <c r="BW29" s="79">
        <v>12.9</v>
      </c>
      <c r="BX29" s="79">
        <v>13.4</v>
      </c>
      <c r="BY29" s="41">
        <v>7.21</v>
      </c>
      <c r="BZ29" s="41">
        <v>7.31</v>
      </c>
      <c r="CA29" s="86">
        <v>6.14</v>
      </c>
      <c r="CB29" s="103">
        <v>19.899999999999999</v>
      </c>
      <c r="CC29" s="65">
        <v>6.88</v>
      </c>
      <c r="CD29" s="80">
        <v>16.399999999999999</v>
      </c>
      <c r="CE29" s="104">
        <v>10.6</v>
      </c>
      <c r="CF29" s="87">
        <v>4.09</v>
      </c>
      <c r="CG29" s="65">
        <v>5.8</v>
      </c>
      <c r="CH29" s="65">
        <v>4.4000000000000004</v>
      </c>
      <c r="CI29" s="65">
        <v>2.41</v>
      </c>
      <c r="CJ29" s="79">
        <v>10.3</v>
      </c>
      <c r="CK29" s="41">
        <v>8.02</v>
      </c>
      <c r="CL29" s="79">
        <v>10.3</v>
      </c>
      <c r="CM29" s="41">
        <v>9.1999999999999993</v>
      </c>
      <c r="CN29" s="41">
        <v>8.07</v>
      </c>
      <c r="CO29" s="41">
        <v>8.1</v>
      </c>
      <c r="CP29" s="41">
        <v>5.72</v>
      </c>
      <c r="CQ29" s="41">
        <v>5.57</v>
      </c>
      <c r="CR29" s="86">
        <v>5.34</v>
      </c>
      <c r="CS29" s="127">
        <v>6.99</v>
      </c>
      <c r="CT29" s="127">
        <v>2.65</v>
      </c>
      <c r="CU29" s="127">
        <v>4.3499999999999996</v>
      </c>
      <c r="CV29" s="127">
        <v>4.4400000000000004</v>
      </c>
      <c r="CW29" s="127">
        <v>2.99</v>
      </c>
      <c r="CX29" s="127">
        <v>2.46</v>
      </c>
      <c r="CY29" s="127">
        <v>4.54</v>
      </c>
      <c r="CZ29" s="127">
        <v>8.15</v>
      </c>
      <c r="DA29" s="127">
        <v>6.08</v>
      </c>
      <c r="DB29" s="127">
        <v>11.8</v>
      </c>
    </row>
    <row r="30" spans="1:106" s="41" customFormat="1" x14ac:dyDescent="0.2">
      <c r="A30" s="84" t="s">
        <v>1386</v>
      </c>
      <c r="B30" s="41">
        <v>9</v>
      </c>
      <c r="C30" s="41">
        <v>9</v>
      </c>
      <c r="D30" s="41">
        <v>8</v>
      </c>
      <c r="E30" s="41">
        <v>7</v>
      </c>
      <c r="F30" s="65">
        <v>6.94</v>
      </c>
      <c r="G30" s="65">
        <v>5.48</v>
      </c>
      <c r="H30" s="65">
        <v>3.69</v>
      </c>
      <c r="I30" s="84">
        <v>7.66</v>
      </c>
      <c r="J30" s="102">
        <v>12.099612768338924</v>
      </c>
      <c r="K30" s="41">
        <v>5.0666769068969577</v>
      </c>
      <c r="L30" s="101">
        <v>11.867348468341511</v>
      </c>
      <c r="M30" s="127">
        <v>15.6</v>
      </c>
      <c r="N30" s="127">
        <v>5.88</v>
      </c>
      <c r="O30" s="87">
        <v>1.37</v>
      </c>
      <c r="P30" s="65">
        <v>2.31</v>
      </c>
      <c r="Q30" s="65">
        <v>1.03</v>
      </c>
      <c r="R30" s="65">
        <v>4.09</v>
      </c>
      <c r="S30" s="65">
        <v>4.3099999999999996</v>
      </c>
      <c r="T30" s="65">
        <v>3.57</v>
      </c>
      <c r="U30" s="65">
        <v>1.75</v>
      </c>
      <c r="V30" s="65">
        <v>2.2400000000000002</v>
      </c>
      <c r="W30" s="80">
        <v>17.899999999999999</v>
      </c>
      <c r="X30" s="84">
        <v>3.81</v>
      </c>
      <c r="Y30" s="87">
        <v>5.46</v>
      </c>
      <c r="Z30" s="41">
        <v>1.65</v>
      </c>
      <c r="AA30" s="41">
        <v>4.0999999999999996</v>
      </c>
      <c r="AB30" s="41">
        <v>2.1800000000000002</v>
      </c>
      <c r="AC30" s="41">
        <v>2.13</v>
      </c>
      <c r="AD30" s="41">
        <v>2.92</v>
      </c>
      <c r="AE30" s="41">
        <v>3.8</v>
      </c>
      <c r="AF30" s="41">
        <v>2.37</v>
      </c>
      <c r="AG30" s="41">
        <v>5.42</v>
      </c>
      <c r="AH30" s="41">
        <v>3.65</v>
      </c>
      <c r="AI30" s="41">
        <v>4.37</v>
      </c>
      <c r="AJ30" s="41">
        <v>3.7</v>
      </c>
      <c r="AK30" s="86">
        <v>7</v>
      </c>
      <c r="AL30" s="87">
        <v>9.5</v>
      </c>
      <c r="AM30" s="65">
        <v>7.7</v>
      </c>
      <c r="AN30" s="65">
        <v>1.8</v>
      </c>
      <c r="AO30" s="84">
        <v>6.42</v>
      </c>
      <c r="AP30" s="87">
        <v>6.57</v>
      </c>
      <c r="AQ30" s="65">
        <v>4.8</v>
      </c>
      <c r="AR30" s="65">
        <v>3.32</v>
      </c>
      <c r="AS30" s="84">
        <v>4.96</v>
      </c>
      <c r="AT30" s="87">
        <v>2.74</v>
      </c>
      <c r="AU30" s="65">
        <v>2.59</v>
      </c>
      <c r="AV30" s="65">
        <v>2.52</v>
      </c>
      <c r="AW30" s="65">
        <v>1.94</v>
      </c>
      <c r="AX30" s="65">
        <v>2.09</v>
      </c>
      <c r="AY30" s="84">
        <v>2.88</v>
      </c>
      <c r="AZ30" s="87">
        <v>3.36</v>
      </c>
      <c r="BA30" s="65">
        <v>2.56</v>
      </c>
      <c r="BB30" s="65">
        <v>5.45</v>
      </c>
      <c r="BC30" s="65">
        <v>7.08</v>
      </c>
      <c r="BD30" s="65">
        <v>4.5999999999999996</v>
      </c>
      <c r="BE30" s="65">
        <v>5.62</v>
      </c>
      <c r="BF30" s="65">
        <v>5.33</v>
      </c>
      <c r="BG30" s="65">
        <v>7.8</v>
      </c>
      <c r="BH30" s="65">
        <v>3.11</v>
      </c>
      <c r="BI30" s="65">
        <v>4.8899999999999997</v>
      </c>
      <c r="BJ30" s="65">
        <v>3.7</v>
      </c>
      <c r="BK30" s="65">
        <v>4.09</v>
      </c>
      <c r="BL30" s="65">
        <v>4.6399999999999997</v>
      </c>
      <c r="BM30" s="65">
        <v>4.84</v>
      </c>
      <c r="BN30" s="65">
        <v>3.12</v>
      </c>
      <c r="BO30" s="65">
        <v>3.59</v>
      </c>
      <c r="BP30" s="65">
        <v>2.99</v>
      </c>
      <c r="BQ30" s="65">
        <v>7.87</v>
      </c>
      <c r="BR30" s="84">
        <v>6.95</v>
      </c>
      <c r="BS30" s="85">
        <v>5.76</v>
      </c>
      <c r="BT30" s="41">
        <v>4.5</v>
      </c>
      <c r="BU30" s="41">
        <v>5.62</v>
      </c>
      <c r="BV30" s="41">
        <v>5.59</v>
      </c>
      <c r="BW30" s="41">
        <v>6.27</v>
      </c>
      <c r="BX30" s="41">
        <v>5.04</v>
      </c>
      <c r="BY30" s="41">
        <v>3.64</v>
      </c>
      <c r="BZ30" s="41">
        <v>4.32</v>
      </c>
      <c r="CA30" s="86">
        <v>3.18</v>
      </c>
      <c r="CB30" s="87">
        <v>7.96</v>
      </c>
      <c r="CC30" s="65">
        <v>6.63</v>
      </c>
      <c r="CD30" s="80">
        <v>12.6</v>
      </c>
      <c r="CE30" s="84">
        <v>6.84</v>
      </c>
      <c r="CF30" s="87">
        <v>2.5</v>
      </c>
      <c r="CG30" s="65">
        <v>4.12</v>
      </c>
      <c r="CH30" s="65">
        <v>2.54</v>
      </c>
      <c r="CI30" s="65">
        <v>1.76</v>
      </c>
      <c r="CJ30" s="79">
        <v>10.050000000000001</v>
      </c>
      <c r="CK30" s="41">
        <v>5.81</v>
      </c>
      <c r="CL30" s="79">
        <v>11.14</v>
      </c>
      <c r="CM30" s="41">
        <v>6.3</v>
      </c>
      <c r="CN30" s="41">
        <v>5.82</v>
      </c>
      <c r="CO30" s="41">
        <v>8.57</v>
      </c>
      <c r="CP30" s="41">
        <v>4.4000000000000004</v>
      </c>
      <c r="CQ30" s="41">
        <v>2.0299999999999998</v>
      </c>
      <c r="CR30" s="86">
        <v>2.21</v>
      </c>
      <c r="CS30" s="127">
        <v>5.38</v>
      </c>
      <c r="CT30" s="127">
        <v>3.84</v>
      </c>
      <c r="CU30" s="127">
        <v>3.19</v>
      </c>
      <c r="CV30" s="127">
        <v>1.23</v>
      </c>
      <c r="CW30" s="127">
        <v>3.04</v>
      </c>
      <c r="CX30" s="127">
        <v>4.01</v>
      </c>
      <c r="CY30" s="127">
        <v>3.74</v>
      </c>
      <c r="CZ30" s="127">
        <v>5.49</v>
      </c>
      <c r="DA30" s="127">
        <v>3.47</v>
      </c>
      <c r="DB30" s="127">
        <v>6.69</v>
      </c>
    </row>
    <row r="31" spans="1:106" s="41" customFormat="1" x14ac:dyDescent="0.25">
      <c r="A31" s="84" t="s">
        <v>1428</v>
      </c>
      <c r="B31" s="41">
        <v>7</v>
      </c>
      <c r="C31" s="41">
        <v>5</v>
      </c>
      <c r="D31" s="41">
        <v>4</v>
      </c>
      <c r="E31" s="41">
        <v>5</v>
      </c>
      <c r="F31" s="65">
        <v>1.7</v>
      </c>
      <c r="G31" s="66" t="s">
        <v>1545</v>
      </c>
      <c r="H31" s="66" t="s">
        <v>1545</v>
      </c>
      <c r="I31" s="100" t="s">
        <v>1545</v>
      </c>
      <c r="J31" s="85">
        <v>8.2351746652577109</v>
      </c>
      <c r="K31" s="41">
        <v>3.7744434119576669</v>
      </c>
      <c r="L31" s="86">
        <v>1.0490843833057437</v>
      </c>
      <c r="M31" s="127">
        <v>1.1299999999999999</v>
      </c>
      <c r="N31" s="127">
        <v>0.26</v>
      </c>
      <c r="O31" s="87">
        <v>0.53</v>
      </c>
      <c r="P31" s="65">
        <v>0.42</v>
      </c>
      <c r="Q31" s="65">
        <v>0.46</v>
      </c>
      <c r="R31" s="65">
        <v>2.71</v>
      </c>
      <c r="S31" s="65">
        <v>0.86599999999999999</v>
      </c>
      <c r="T31" s="65">
        <v>1.47</v>
      </c>
      <c r="U31" s="65">
        <v>0.23799999999999999</v>
      </c>
      <c r="V31" s="65">
        <v>0.66800000000000004</v>
      </c>
      <c r="W31" s="65">
        <v>4.49</v>
      </c>
      <c r="X31" s="84">
        <v>0.62</v>
      </c>
      <c r="Y31" s="87">
        <v>0.59</v>
      </c>
      <c r="Z31" s="41">
        <v>1.1299999999999999</v>
      </c>
      <c r="AA31" s="41">
        <v>2.39</v>
      </c>
      <c r="AB31" s="41">
        <v>1.89</v>
      </c>
      <c r="AC31" s="41">
        <v>9.49</v>
      </c>
      <c r="AD31" s="41">
        <v>1.29</v>
      </c>
      <c r="AE31" s="41">
        <v>0.46</v>
      </c>
      <c r="AF31" s="41">
        <v>2.85</v>
      </c>
      <c r="AG31" s="41">
        <v>4.3499999999999996</v>
      </c>
      <c r="AH31" s="41">
        <v>1.1599999999999999</v>
      </c>
      <c r="AI31" s="41">
        <v>2.97</v>
      </c>
      <c r="AJ31" s="66" t="s">
        <v>1545</v>
      </c>
      <c r="AK31" s="100" t="s">
        <v>1545</v>
      </c>
      <c r="AL31" s="87">
        <v>1.9</v>
      </c>
      <c r="AM31" s="65">
        <v>3.7</v>
      </c>
      <c r="AN31" s="65">
        <v>2.6</v>
      </c>
      <c r="AO31" s="84">
        <v>0.88</v>
      </c>
      <c r="AP31" s="87">
        <v>2.7</v>
      </c>
      <c r="AQ31" s="65">
        <v>3.34</v>
      </c>
      <c r="AR31" s="65">
        <v>1.41</v>
      </c>
      <c r="AS31" s="84">
        <v>0.48</v>
      </c>
      <c r="AT31" s="87">
        <v>2.84</v>
      </c>
      <c r="AU31" s="65">
        <v>2.56</v>
      </c>
      <c r="AV31" s="65">
        <v>1.54</v>
      </c>
      <c r="AW31" s="65">
        <v>1.95</v>
      </c>
      <c r="AX31" s="65">
        <v>2.76</v>
      </c>
      <c r="AY31" s="84">
        <v>1.26</v>
      </c>
      <c r="AZ31" s="87">
        <v>0.31</v>
      </c>
      <c r="BA31" s="65">
        <v>0.41</v>
      </c>
      <c r="BB31" s="65">
        <v>2.68</v>
      </c>
      <c r="BC31" s="65">
        <v>2.56</v>
      </c>
      <c r="BD31" s="65">
        <v>1.61</v>
      </c>
      <c r="BE31" s="65">
        <v>4.05</v>
      </c>
      <c r="BF31" s="65">
        <v>0.84</v>
      </c>
      <c r="BG31" s="65">
        <v>1.4</v>
      </c>
      <c r="BH31" s="65">
        <v>0.93</v>
      </c>
      <c r="BI31" s="65">
        <v>0.51</v>
      </c>
      <c r="BJ31" s="65">
        <v>2.42</v>
      </c>
      <c r="BK31" s="65">
        <v>0.61</v>
      </c>
      <c r="BL31" s="65">
        <v>1.46</v>
      </c>
      <c r="BM31" s="65">
        <v>1.1719999999999999</v>
      </c>
      <c r="BN31" s="65">
        <v>0.89600000000000002</v>
      </c>
      <c r="BO31" s="65">
        <v>2.83</v>
      </c>
      <c r="BP31" s="65">
        <v>0.92</v>
      </c>
      <c r="BQ31" s="65">
        <v>0.82</v>
      </c>
      <c r="BR31" s="84">
        <v>1.968</v>
      </c>
      <c r="BS31" s="85">
        <v>0.5</v>
      </c>
      <c r="BT31" s="41">
        <v>1.33</v>
      </c>
      <c r="BU31" s="41">
        <v>3.51</v>
      </c>
      <c r="BV31" s="41">
        <v>2.64</v>
      </c>
      <c r="BW31" s="41">
        <v>4.26</v>
      </c>
      <c r="BX31" s="41">
        <v>2.4900000000000002</v>
      </c>
      <c r="BY31" s="41" t="s">
        <v>1546</v>
      </c>
      <c r="BZ31" s="41" t="s">
        <v>1546</v>
      </c>
      <c r="CA31" s="86" t="s">
        <v>1546</v>
      </c>
      <c r="CB31" s="87">
        <v>0.53</v>
      </c>
      <c r="CC31" s="65">
        <v>0.42</v>
      </c>
      <c r="CD31" s="65">
        <v>0.37</v>
      </c>
      <c r="CE31" s="84">
        <v>0.67</v>
      </c>
      <c r="CF31" s="87">
        <v>0.26</v>
      </c>
      <c r="CG31" s="65">
        <v>0.26</v>
      </c>
      <c r="CH31" s="65">
        <v>0.52</v>
      </c>
      <c r="CI31" s="65">
        <v>0.5</v>
      </c>
      <c r="CJ31" s="41">
        <v>2.0299999999999998</v>
      </c>
      <c r="CK31" s="41">
        <v>8.26</v>
      </c>
      <c r="CL31" s="41">
        <v>2.46</v>
      </c>
      <c r="CM31" s="41">
        <v>5.27</v>
      </c>
      <c r="CN31" s="41">
        <v>2.6</v>
      </c>
      <c r="CO31" s="41">
        <v>1.1000000000000001</v>
      </c>
      <c r="CP31" s="41">
        <v>2.09</v>
      </c>
      <c r="CQ31" s="41">
        <v>0.44</v>
      </c>
      <c r="CR31" s="86">
        <v>0.47</v>
      </c>
      <c r="CS31" s="127">
        <v>0.22</v>
      </c>
      <c r="CT31" s="127">
        <v>0.45200000000000001</v>
      </c>
      <c r="CU31" s="127">
        <v>1.55</v>
      </c>
      <c r="CV31" s="127">
        <v>1.06</v>
      </c>
      <c r="CW31" s="127">
        <v>8.93</v>
      </c>
      <c r="CX31" s="127">
        <v>8.75</v>
      </c>
      <c r="CY31" s="135" t="s">
        <v>1581</v>
      </c>
      <c r="CZ31" s="135" t="s">
        <v>1581</v>
      </c>
      <c r="DA31" s="135" t="s">
        <v>1581</v>
      </c>
      <c r="DB31" s="135" t="s">
        <v>1581</v>
      </c>
    </row>
    <row r="32" spans="1:106" s="73" customFormat="1" x14ac:dyDescent="0.2">
      <c r="A32" s="88" t="s">
        <v>1384</v>
      </c>
      <c r="B32" s="73">
        <v>258</v>
      </c>
      <c r="C32" s="73">
        <v>303</v>
      </c>
      <c r="D32" s="73">
        <v>221</v>
      </c>
      <c r="E32" s="73">
        <v>148</v>
      </c>
      <c r="F32" s="71">
        <v>644.02</v>
      </c>
      <c r="G32" s="71">
        <v>321</v>
      </c>
      <c r="H32" s="71">
        <v>233</v>
      </c>
      <c r="I32" s="88">
        <v>214</v>
      </c>
      <c r="J32" s="90">
        <v>761.89680087683644</v>
      </c>
      <c r="K32" s="73">
        <v>302.28730043970808</v>
      </c>
      <c r="L32" s="89">
        <v>780.38602262747554</v>
      </c>
      <c r="M32" s="127">
        <v>587</v>
      </c>
      <c r="N32" s="127">
        <v>419</v>
      </c>
      <c r="O32" s="91">
        <v>420</v>
      </c>
      <c r="P32" s="71">
        <v>731</v>
      </c>
      <c r="Q32" s="71">
        <v>71</v>
      </c>
      <c r="R32" s="71">
        <v>213</v>
      </c>
      <c r="S32" s="71">
        <v>227</v>
      </c>
      <c r="T32" s="71">
        <v>109</v>
      </c>
      <c r="U32" s="71">
        <v>921</v>
      </c>
      <c r="V32" s="71">
        <v>418</v>
      </c>
      <c r="W32" s="71">
        <v>216</v>
      </c>
      <c r="X32" s="88">
        <v>606</v>
      </c>
      <c r="Y32" s="91">
        <v>574</v>
      </c>
      <c r="Z32" s="73">
        <v>417</v>
      </c>
      <c r="AA32" s="73">
        <v>327</v>
      </c>
      <c r="AB32" s="73">
        <v>458</v>
      </c>
      <c r="AC32" s="73">
        <v>390</v>
      </c>
      <c r="AD32" s="73">
        <v>487</v>
      </c>
      <c r="AE32" s="73">
        <v>634</v>
      </c>
      <c r="AF32" s="73">
        <v>743</v>
      </c>
      <c r="AG32" s="73">
        <v>796</v>
      </c>
      <c r="AH32" s="73">
        <v>357</v>
      </c>
      <c r="AI32" s="73">
        <v>701</v>
      </c>
      <c r="AJ32" s="73">
        <v>408</v>
      </c>
      <c r="AK32" s="89">
        <v>1190</v>
      </c>
      <c r="AL32" s="91">
        <v>425</v>
      </c>
      <c r="AM32" s="71">
        <v>562</v>
      </c>
      <c r="AN32" s="71">
        <v>875</v>
      </c>
      <c r="AO32" s="88">
        <v>636.36</v>
      </c>
      <c r="AP32" s="91">
        <v>295</v>
      </c>
      <c r="AQ32" s="71">
        <v>199</v>
      </c>
      <c r="AR32" s="71">
        <v>378</v>
      </c>
      <c r="AS32" s="88">
        <v>398</v>
      </c>
      <c r="AT32" s="91">
        <v>336</v>
      </c>
      <c r="AU32" s="71">
        <v>378</v>
      </c>
      <c r="AV32" s="71">
        <v>445</v>
      </c>
      <c r="AW32" s="71">
        <v>293</v>
      </c>
      <c r="AX32" s="71">
        <v>155</v>
      </c>
      <c r="AY32" s="88">
        <v>488</v>
      </c>
      <c r="AZ32" s="91">
        <v>360</v>
      </c>
      <c r="BA32" s="71">
        <v>310</v>
      </c>
      <c r="BB32" s="71">
        <v>225</v>
      </c>
      <c r="BC32" s="71">
        <v>226</v>
      </c>
      <c r="BD32" s="71">
        <v>250</v>
      </c>
      <c r="BE32" s="71">
        <v>195</v>
      </c>
      <c r="BF32" s="71">
        <v>550</v>
      </c>
      <c r="BG32" s="71">
        <v>725</v>
      </c>
      <c r="BH32" s="71">
        <v>682</v>
      </c>
      <c r="BI32" s="71">
        <v>461</v>
      </c>
      <c r="BJ32" s="71">
        <v>443</v>
      </c>
      <c r="BK32" s="71">
        <v>272</v>
      </c>
      <c r="BL32" s="71">
        <v>348</v>
      </c>
      <c r="BM32" s="71">
        <v>130</v>
      </c>
      <c r="BN32" s="71">
        <v>584</v>
      </c>
      <c r="BO32" s="71">
        <v>155</v>
      </c>
      <c r="BP32" s="71">
        <v>666</v>
      </c>
      <c r="BQ32" s="71">
        <v>1257</v>
      </c>
      <c r="BR32" s="88">
        <v>821</v>
      </c>
      <c r="BS32" s="90">
        <v>1168</v>
      </c>
      <c r="BT32" s="73">
        <v>682</v>
      </c>
      <c r="BU32" s="73">
        <v>691</v>
      </c>
      <c r="BV32" s="73">
        <v>646</v>
      </c>
      <c r="BW32" s="73">
        <v>919</v>
      </c>
      <c r="BX32" s="73">
        <v>384</v>
      </c>
      <c r="BY32" s="73">
        <v>386</v>
      </c>
      <c r="BZ32" s="73">
        <v>306</v>
      </c>
      <c r="CA32" s="89">
        <v>297</v>
      </c>
      <c r="CB32" s="91">
        <v>862</v>
      </c>
      <c r="CC32" s="71">
        <v>572</v>
      </c>
      <c r="CD32" s="71">
        <v>665</v>
      </c>
      <c r="CE32" s="88">
        <v>187.77</v>
      </c>
      <c r="CF32" s="91">
        <v>725</v>
      </c>
      <c r="CG32" s="71">
        <v>821</v>
      </c>
      <c r="CH32" s="71">
        <v>1159</v>
      </c>
      <c r="CI32" s="71">
        <v>448</v>
      </c>
      <c r="CJ32" s="73">
        <v>560</v>
      </c>
      <c r="CK32" s="73">
        <v>1145</v>
      </c>
      <c r="CL32" s="73">
        <v>180</v>
      </c>
      <c r="CM32" s="73">
        <v>688</v>
      </c>
      <c r="CN32" s="73">
        <v>717</v>
      </c>
      <c r="CO32" s="73">
        <v>399</v>
      </c>
      <c r="CP32" s="73">
        <v>799</v>
      </c>
      <c r="CQ32" s="73">
        <v>792</v>
      </c>
      <c r="CR32" s="89">
        <v>736</v>
      </c>
      <c r="CS32" s="127">
        <v>455</v>
      </c>
      <c r="CT32" s="127">
        <v>347</v>
      </c>
      <c r="CU32" s="127">
        <v>337</v>
      </c>
      <c r="CV32" s="127">
        <v>373</v>
      </c>
      <c r="CW32" s="127">
        <v>420</v>
      </c>
      <c r="CX32" s="127">
        <v>330</v>
      </c>
      <c r="CY32" s="127">
        <v>825</v>
      </c>
      <c r="CZ32" s="127">
        <v>606</v>
      </c>
      <c r="DA32" s="127">
        <v>1159</v>
      </c>
      <c r="DB32" s="127">
        <v>1009</v>
      </c>
    </row>
    <row r="33" spans="1:106" s="73" customFormat="1" x14ac:dyDescent="0.2">
      <c r="A33" s="88" t="s">
        <v>1389</v>
      </c>
      <c r="B33" s="73">
        <v>23.78</v>
      </c>
      <c r="C33" s="73">
        <v>21.06</v>
      </c>
      <c r="D33" s="73">
        <v>30.44</v>
      </c>
      <c r="E33" s="73">
        <v>27.73</v>
      </c>
      <c r="F33" s="71">
        <v>24.41</v>
      </c>
      <c r="G33" s="80">
        <v>18.2</v>
      </c>
      <c r="H33" s="80">
        <v>16.3</v>
      </c>
      <c r="I33" s="88">
        <v>33.4</v>
      </c>
      <c r="J33" s="90">
        <v>22.625279349136218</v>
      </c>
      <c r="K33" s="79">
        <v>13.099325872346723</v>
      </c>
      <c r="L33" s="89">
        <v>36.450816703065279</v>
      </c>
      <c r="M33" s="127">
        <v>25.5</v>
      </c>
      <c r="N33" s="127">
        <v>50.3</v>
      </c>
      <c r="O33" s="103">
        <v>12.9</v>
      </c>
      <c r="P33" s="71">
        <v>28</v>
      </c>
      <c r="Q33" s="65">
        <v>4.3</v>
      </c>
      <c r="R33" s="80">
        <v>12.6</v>
      </c>
      <c r="S33" s="80">
        <v>11.2</v>
      </c>
      <c r="T33" s="65">
        <v>9.06</v>
      </c>
      <c r="U33" s="80">
        <v>16.3</v>
      </c>
      <c r="V33" s="80">
        <v>13.3</v>
      </c>
      <c r="W33" s="80">
        <v>18.8</v>
      </c>
      <c r="X33" s="104">
        <v>17.7</v>
      </c>
      <c r="Y33" s="91">
        <v>26</v>
      </c>
      <c r="Z33" s="41">
        <v>7.15</v>
      </c>
      <c r="AA33" s="79">
        <v>12.1</v>
      </c>
      <c r="AB33" s="79">
        <v>12.4</v>
      </c>
      <c r="AC33" s="79">
        <v>14.3</v>
      </c>
      <c r="AD33" s="79">
        <v>15.4</v>
      </c>
      <c r="AE33" s="73">
        <v>24</v>
      </c>
      <c r="AF33" s="79">
        <v>15.8</v>
      </c>
      <c r="AG33" s="73">
        <v>31</v>
      </c>
      <c r="AH33" s="73">
        <v>24</v>
      </c>
      <c r="AI33" s="73">
        <v>40</v>
      </c>
      <c r="AJ33" s="41">
        <v>9.07</v>
      </c>
      <c r="AK33" s="89">
        <v>28.8</v>
      </c>
      <c r="AL33" s="103">
        <v>11.02</v>
      </c>
      <c r="AM33" s="80">
        <v>15.96</v>
      </c>
      <c r="AN33" s="71">
        <v>42.3</v>
      </c>
      <c r="AO33" s="104">
        <v>14.23</v>
      </c>
      <c r="AP33" s="103">
        <v>12.3</v>
      </c>
      <c r="AQ33" s="65">
        <v>6.93</v>
      </c>
      <c r="AR33" s="65">
        <v>7.64</v>
      </c>
      <c r="AS33" s="104">
        <v>11.7</v>
      </c>
      <c r="AT33" s="87">
        <v>7.2</v>
      </c>
      <c r="AU33" s="80">
        <v>15.4</v>
      </c>
      <c r="AV33" s="80">
        <v>12.9</v>
      </c>
      <c r="AW33" s="80">
        <v>16</v>
      </c>
      <c r="AX33" s="71">
        <v>22.9</v>
      </c>
      <c r="AY33" s="88">
        <v>20.2</v>
      </c>
      <c r="AZ33" s="103">
        <v>16.7</v>
      </c>
      <c r="BA33" s="71">
        <v>30.9</v>
      </c>
      <c r="BB33" s="71">
        <v>26</v>
      </c>
      <c r="BC33" s="71">
        <v>31</v>
      </c>
      <c r="BD33" s="71">
        <v>25</v>
      </c>
      <c r="BE33" s="71">
        <v>37</v>
      </c>
      <c r="BF33" s="71">
        <v>22.9</v>
      </c>
      <c r="BG33" s="71">
        <v>29.1</v>
      </c>
      <c r="BH33" s="71">
        <v>18.7</v>
      </c>
      <c r="BI33" s="71">
        <v>24.4</v>
      </c>
      <c r="BJ33" s="80">
        <v>15.8</v>
      </c>
      <c r="BK33" s="71">
        <v>35</v>
      </c>
      <c r="BL33" s="71">
        <v>35.1</v>
      </c>
      <c r="BM33" s="65">
        <v>9.3000000000000007</v>
      </c>
      <c r="BN33" s="80">
        <v>12.9</v>
      </c>
      <c r="BO33" s="65">
        <v>9.08</v>
      </c>
      <c r="BP33" s="71">
        <v>41</v>
      </c>
      <c r="BQ33" s="71">
        <v>10.6</v>
      </c>
      <c r="BR33" s="88">
        <v>31</v>
      </c>
      <c r="BS33" s="102">
        <v>14.3</v>
      </c>
      <c r="BT33" s="79">
        <v>14</v>
      </c>
      <c r="BU33" s="73">
        <v>26</v>
      </c>
      <c r="BV33" s="73">
        <v>26</v>
      </c>
      <c r="BW33" s="73">
        <v>36</v>
      </c>
      <c r="BX33" s="73">
        <v>33</v>
      </c>
      <c r="BY33" s="79">
        <v>13</v>
      </c>
      <c r="BZ33" s="73">
        <v>25.3</v>
      </c>
      <c r="CA33" s="101">
        <v>16.3</v>
      </c>
      <c r="CB33" s="91">
        <v>39.200000000000003</v>
      </c>
      <c r="CC33" s="80">
        <v>18.399999999999999</v>
      </c>
      <c r="CD33" s="71">
        <v>62.6</v>
      </c>
      <c r="CE33" s="104">
        <v>17.760000000000002</v>
      </c>
      <c r="CF33" s="87">
        <v>8.0399999999999991</v>
      </c>
      <c r="CG33" s="80">
        <v>14.2</v>
      </c>
      <c r="CH33" s="80">
        <v>13.7</v>
      </c>
      <c r="CI33" s="80">
        <v>11</v>
      </c>
      <c r="CJ33" s="73">
        <v>25.05</v>
      </c>
      <c r="CK33" s="73">
        <v>21.41</v>
      </c>
      <c r="CL33" s="73">
        <v>29.06</v>
      </c>
      <c r="CM33" s="73">
        <v>27.39</v>
      </c>
      <c r="CN33" s="73">
        <v>28.08</v>
      </c>
      <c r="CO33" s="73">
        <v>37.58</v>
      </c>
      <c r="CP33" s="73">
        <v>19.8</v>
      </c>
      <c r="CQ33" s="73">
        <v>20.9</v>
      </c>
      <c r="CR33" s="89">
        <v>20.8</v>
      </c>
      <c r="CS33" s="127">
        <v>23</v>
      </c>
      <c r="CT33" s="127">
        <v>17</v>
      </c>
      <c r="CU33" s="127">
        <v>12.3</v>
      </c>
      <c r="CV33" s="127">
        <v>12.7</v>
      </c>
      <c r="CW33" s="127">
        <v>19.100000000000001</v>
      </c>
      <c r="CX33" s="127">
        <v>11.6</v>
      </c>
      <c r="CY33" s="127">
        <v>27</v>
      </c>
      <c r="CZ33" s="127">
        <v>17.399999999999999</v>
      </c>
      <c r="DA33" s="127">
        <v>26</v>
      </c>
      <c r="DB33" s="127">
        <v>34</v>
      </c>
    </row>
    <row r="34" spans="1:106" s="73" customFormat="1" x14ac:dyDescent="0.2">
      <c r="A34" s="88" t="s">
        <v>1390</v>
      </c>
      <c r="B34" s="73">
        <v>38.43</v>
      </c>
      <c r="C34" s="73">
        <v>36.57</v>
      </c>
      <c r="D34" s="73">
        <v>52.73</v>
      </c>
      <c r="E34" s="73">
        <v>46.69</v>
      </c>
      <c r="F34" s="71">
        <v>52.5</v>
      </c>
      <c r="G34" s="71">
        <v>34.4</v>
      </c>
      <c r="H34" s="71">
        <v>28.9</v>
      </c>
      <c r="I34" s="88">
        <v>60.3</v>
      </c>
      <c r="J34" s="90">
        <v>45.003586912749626</v>
      </c>
      <c r="K34" s="73">
        <v>50.220984449155353</v>
      </c>
      <c r="L34" s="89">
        <v>76.468905706099662</v>
      </c>
      <c r="M34" s="127">
        <v>45.8</v>
      </c>
      <c r="N34" s="127">
        <v>99.7</v>
      </c>
      <c r="O34" s="91">
        <v>22</v>
      </c>
      <c r="P34" s="71">
        <v>41</v>
      </c>
      <c r="Q34" s="65">
        <v>7.57</v>
      </c>
      <c r="R34" s="71">
        <v>24</v>
      </c>
      <c r="S34" s="71">
        <v>29</v>
      </c>
      <c r="T34" s="80">
        <v>17.5</v>
      </c>
      <c r="U34" s="71">
        <v>30</v>
      </c>
      <c r="V34" s="71">
        <v>27</v>
      </c>
      <c r="W34" s="71">
        <v>39</v>
      </c>
      <c r="X34" s="88">
        <v>34</v>
      </c>
      <c r="Y34" s="91">
        <v>53</v>
      </c>
      <c r="Z34" s="79">
        <v>16.399999999999999</v>
      </c>
      <c r="AA34" s="73">
        <v>26</v>
      </c>
      <c r="AB34" s="73">
        <v>27</v>
      </c>
      <c r="AC34" s="73">
        <v>32</v>
      </c>
      <c r="AD34" s="73">
        <v>32</v>
      </c>
      <c r="AE34" s="73">
        <v>48</v>
      </c>
      <c r="AF34" s="73">
        <v>30</v>
      </c>
      <c r="AG34" s="73">
        <v>69</v>
      </c>
      <c r="AH34" s="73">
        <v>53</v>
      </c>
      <c r="AI34" s="73">
        <v>74</v>
      </c>
      <c r="AJ34" s="73">
        <v>20.3</v>
      </c>
      <c r="AK34" s="89">
        <v>54.4</v>
      </c>
      <c r="AL34" s="103">
        <v>14.87</v>
      </c>
      <c r="AM34" s="71">
        <v>27.11</v>
      </c>
      <c r="AN34" s="71">
        <v>70.86</v>
      </c>
      <c r="AO34" s="88">
        <v>23.23</v>
      </c>
      <c r="AP34" s="91">
        <v>25</v>
      </c>
      <c r="AQ34" s="71">
        <v>24.6</v>
      </c>
      <c r="AR34" s="71">
        <v>11.6</v>
      </c>
      <c r="AS34" s="88">
        <v>24</v>
      </c>
      <c r="AT34" s="103">
        <v>16.3</v>
      </c>
      <c r="AU34" s="71">
        <v>30.2</v>
      </c>
      <c r="AV34" s="71">
        <v>25.4</v>
      </c>
      <c r="AW34" s="71">
        <v>31</v>
      </c>
      <c r="AX34" s="71">
        <v>43.6</v>
      </c>
      <c r="AY34" s="88">
        <v>38.5</v>
      </c>
      <c r="AZ34" s="91">
        <v>27</v>
      </c>
      <c r="BA34" s="71">
        <v>53</v>
      </c>
      <c r="BB34" s="71">
        <v>51</v>
      </c>
      <c r="BC34" s="71">
        <v>61</v>
      </c>
      <c r="BD34" s="71">
        <v>42</v>
      </c>
      <c r="BE34" s="71">
        <v>72</v>
      </c>
      <c r="BF34" s="71">
        <v>47.8</v>
      </c>
      <c r="BG34" s="71">
        <v>58.8</v>
      </c>
      <c r="BH34" s="71">
        <v>36.200000000000003</v>
      </c>
      <c r="BI34" s="71">
        <v>49.1</v>
      </c>
      <c r="BJ34" s="71">
        <v>30.1</v>
      </c>
      <c r="BK34" s="71">
        <v>64.8</v>
      </c>
      <c r="BL34" s="71">
        <v>57.4</v>
      </c>
      <c r="BM34" s="80">
        <v>18.8</v>
      </c>
      <c r="BN34" s="71">
        <v>28</v>
      </c>
      <c r="BO34" s="80">
        <v>16.7</v>
      </c>
      <c r="BP34" s="71">
        <v>80</v>
      </c>
      <c r="BQ34" s="71">
        <v>32</v>
      </c>
      <c r="BR34" s="88">
        <v>65</v>
      </c>
      <c r="BS34" s="90">
        <v>30</v>
      </c>
      <c r="BT34" s="73">
        <v>28</v>
      </c>
      <c r="BU34" s="73">
        <v>50</v>
      </c>
      <c r="BV34" s="73">
        <v>50</v>
      </c>
      <c r="BW34" s="73">
        <v>70</v>
      </c>
      <c r="BX34" s="73">
        <v>61</v>
      </c>
      <c r="BY34" s="73">
        <v>26.4</v>
      </c>
      <c r="BZ34" s="73">
        <v>47.2</v>
      </c>
      <c r="CA34" s="89">
        <v>30.7</v>
      </c>
      <c r="CB34" s="91">
        <v>67.3</v>
      </c>
      <c r="CC34" s="71">
        <v>31.1</v>
      </c>
      <c r="CD34" s="71">
        <v>107</v>
      </c>
      <c r="CE34" s="88">
        <v>30.75</v>
      </c>
      <c r="CF34" s="103">
        <v>15.9</v>
      </c>
      <c r="CG34" s="71">
        <v>29.5</v>
      </c>
      <c r="CH34" s="71">
        <v>24.7</v>
      </c>
      <c r="CI34" s="71">
        <v>19.8</v>
      </c>
      <c r="CJ34" s="73">
        <v>48.26</v>
      </c>
      <c r="CK34" s="73">
        <v>44.33</v>
      </c>
      <c r="CL34" s="73">
        <v>53.51</v>
      </c>
      <c r="CM34" s="73">
        <v>53.12</v>
      </c>
      <c r="CN34" s="73">
        <v>54.02</v>
      </c>
      <c r="CO34" s="73">
        <v>68.09</v>
      </c>
      <c r="CP34" s="73">
        <v>37.4</v>
      </c>
      <c r="CQ34" s="73">
        <v>36.299999999999997</v>
      </c>
      <c r="CR34" s="89">
        <v>36.200000000000003</v>
      </c>
      <c r="CS34" s="127">
        <v>45</v>
      </c>
      <c r="CT34" s="127">
        <v>33</v>
      </c>
      <c r="CU34" s="127">
        <v>28</v>
      </c>
      <c r="CV34" s="127">
        <v>25</v>
      </c>
      <c r="CW34" s="127">
        <v>35</v>
      </c>
      <c r="CX34" s="127">
        <v>20</v>
      </c>
      <c r="CY34" s="127">
        <v>51</v>
      </c>
      <c r="CZ34" s="127">
        <v>27</v>
      </c>
      <c r="DA34" s="127">
        <v>52</v>
      </c>
      <c r="DB34" s="127">
        <v>64</v>
      </c>
    </row>
    <row r="35" spans="1:106" s="41" customFormat="1" x14ac:dyDescent="0.2">
      <c r="A35" s="84" t="s">
        <v>1429</v>
      </c>
      <c r="B35" s="41">
        <v>3.47</v>
      </c>
      <c r="C35" s="41">
        <v>3.79</v>
      </c>
      <c r="D35" s="41">
        <v>4.24</v>
      </c>
      <c r="E35" s="41">
        <v>3.96</v>
      </c>
      <c r="F35" s="65">
        <v>5.64</v>
      </c>
      <c r="G35" s="65">
        <v>3.65</v>
      </c>
      <c r="H35" s="65">
        <v>3.33</v>
      </c>
      <c r="I35" s="84">
        <v>6.19</v>
      </c>
      <c r="J35" s="85">
        <v>6.1462599111279133</v>
      </c>
      <c r="K35" s="41">
        <v>3.3708587043465661</v>
      </c>
      <c r="L35" s="86">
        <v>9.3339447888521931</v>
      </c>
      <c r="M35" s="127">
        <v>4.8899999999999997</v>
      </c>
      <c r="N35" s="127">
        <v>9.4700000000000006</v>
      </c>
      <c r="O35" s="87">
        <v>1.99</v>
      </c>
      <c r="P35" s="65">
        <v>3.7</v>
      </c>
      <c r="Q35" s="65">
        <v>0.65</v>
      </c>
      <c r="R35" s="65">
        <v>2.3199999999999998</v>
      </c>
      <c r="S35" s="65">
        <v>2.29</v>
      </c>
      <c r="T35" s="65">
        <v>1.8779999999999999</v>
      </c>
      <c r="U35" s="65">
        <v>3.13</v>
      </c>
      <c r="V35" s="65">
        <v>2.56</v>
      </c>
      <c r="W35" s="65">
        <v>4.3</v>
      </c>
      <c r="X35" s="84">
        <v>3.4</v>
      </c>
      <c r="Y35" s="87">
        <v>6.29</v>
      </c>
      <c r="Z35" s="41">
        <v>1.67</v>
      </c>
      <c r="AA35" s="41">
        <v>2.1</v>
      </c>
      <c r="AB35" s="41">
        <v>3.22</v>
      </c>
      <c r="AC35" s="41">
        <v>2.96</v>
      </c>
      <c r="AD35" s="41">
        <v>3.53</v>
      </c>
      <c r="AE35" s="41">
        <v>5.56</v>
      </c>
      <c r="AF35" s="41">
        <v>3.17</v>
      </c>
      <c r="AG35" s="41">
        <v>5.51</v>
      </c>
      <c r="AH35" s="41">
        <v>5.85</v>
      </c>
      <c r="AI35" s="41">
        <v>6.98</v>
      </c>
      <c r="AJ35" s="41">
        <v>2.56</v>
      </c>
      <c r="AK35" s="86">
        <v>5.96</v>
      </c>
      <c r="AL35" s="87">
        <v>1.95</v>
      </c>
      <c r="AM35" s="65">
        <v>3.01</v>
      </c>
      <c r="AN35" s="65">
        <v>7.74</v>
      </c>
      <c r="AO35" s="84">
        <v>3.44</v>
      </c>
      <c r="AP35" s="87">
        <v>2.72</v>
      </c>
      <c r="AQ35" s="65">
        <v>1.49</v>
      </c>
      <c r="AR35" s="65">
        <v>1.52</v>
      </c>
      <c r="AS35" s="84">
        <v>2.2000000000000002</v>
      </c>
      <c r="AT35" s="87">
        <v>2.1800000000000002</v>
      </c>
      <c r="AU35" s="65">
        <v>3.39</v>
      </c>
      <c r="AV35" s="65">
        <v>2.76</v>
      </c>
      <c r="AW35" s="65">
        <v>3.46</v>
      </c>
      <c r="AX35" s="65">
        <v>4.66</v>
      </c>
      <c r="AY35" s="84">
        <v>4.13</v>
      </c>
      <c r="AZ35" s="87">
        <v>2.7</v>
      </c>
      <c r="BA35" s="65">
        <v>5.17</v>
      </c>
      <c r="BB35" s="65">
        <v>5.4</v>
      </c>
      <c r="BC35" s="65">
        <v>6.4</v>
      </c>
      <c r="BD35" s="65">
        <v>4.08</v>
      </c>
      <c r="BE35" s="65">
        <v>7.37</v>
      </c>
      <c r="BF35" s="65">
        <v>5.48</v>
      </c>
      <c r="BG35" s="65">
        <v>6.07</v>
      </c>
      <c r="BH35" s="65">
        <v>4.28</v>
      </c>
      <c r="BI35" s="65">
        <v>5.14</v>
      </c>
      <c r="BJ35" s="65">
        <v>3.28</v>
      </c>
      <c r="BK35" s="65">
        <v>6.31</v>
      </c>
      <c r="BL35" s="65">
        <v>5.53</v>
      </c>
      <c r="BM35" s="65">
        <v>2.2400000000000002</v>
      </c>
      <c r="BN35" s="65">
        <v>3.44</v>
      </c>
      <c r="BO35" s="65">
        <v>1.83</v>
      </c>
      <c r="BP35" s="65">
        <v>8.07</v>
      </c>
      <c r="BQ35" s="65">
        <v>4.68</v>
      </c>
      <c r="BR35" s="84">
        <v>7.53</v>
      </c>
      <c r="BS35" s="85">
        <v>2.83</v>
      </c>
      <c r="BT35" s="41">
        <v>3.48</v>
      </c>
      <c r="BU35" s="41">
        <v>5.24</v>
      </c>
      <c r="BV35" s="41">
        <v>5.61</v>
      </c>
      <c r="BW35" s="41">
        <v>7.7</v>
      </c>
      <c r="BX35" s="41">
        <v>6.81</v>
      </c>
      <c r="BY35" s="41">
        <v>3.18</v>
      </c>
      <c r="BZ35" s="41">
        <v>5.55</v>
      </c>
      <c r="CA35" s="86">
        <v>3.44</v>
      </c>
      <c r="CB35" s="87">
        <v>7.42</v>
      </c>
      <c r="CC35" s="65">
        <v>3.61</v>
      </c>
      <c r="CD35" s="80">
        <v>12.2</v>
      </c>
      <c r="CE35" s="84">
        <v>4.7699999999999996</v>
      </c>
      <c r="CF35" s="87">
        <v>1.99</v>
      </c>
      <c r="CG35" s="65">
        <v>3.69</v>
      </c>
      <c r="CH35" s="65">
        <v>3.41</v>
      </c>
      <c r="CI35" s="65">
        <v>2.34</v>
      </c>
      <c r="CJ35" s="41">
        <v>5.19</v>
      </c>
      <c r="CK35" s="41">
        <v>4.78</v>
      </c>
      <c r="CL35" s="41">
        <v>6.22</v>
      </c>
      <c r="CM35" s="41">
        <v>6.23</v>
      </c>
      <c r="CN35" s="41">
        <v>6.33</v>
      </c>
      <c r="CO35" s="41">
        <v>6.53</v>
      </c>
      <c r="CP35" s="41">
        <v>3.98</v>
      </c>
      <c r="CQ35" s="41">
        <v>3.75</v>
      </c>
      <c r="CR35" s="86">
        <v>3.77</v>
      </c>
      <c r="CS35" s="127">
        <v>5.07</v>
      </c>
      <c r="CT35" s="127">
        <v>2.78</v>
      </c>
      <c r="CU35" s="127">
        <v>2.82</v>
      </c>
      <c r="CV35" s="127">
        <v>2.82</v>
      </c>
      <c r="CW35" s="127">
        <v>3.51</v>
      </c>
      <c r="CX35" s="127">
        <v>2.15</v>
      </c>
      <c r="CY35" s="127">
        <v>5.77</v>
      </c>
      <c r="CZ35" s="127">
        <v>3.02</v>
      </c>
      <c r="DA35" s="127">
        <v>6.18</v>
      </c>
      <c r="DB35" s="127">
        <v>7.5</v>
      </c>
    </row>
    <row r="36" spans="1:106" s="41" customFormat="1" x14ac:dyDescent="0.2">
      <c r="A36" s="84" t="s">
        <v>1392</v>
      </c>
      <c r="B36" s="79">
        <v>13.47</v>
      </c>
      <c r="C36" s="79">
        <v>13.67</v>
      </c>
      <c r="D36" s="79">
        <v>15.39</v>
      </c>
      <c r="E36" s="79">
        <v>13.43</v>
      </c>
      <c r="F36" s="80">
        <v>17.329999999999998</v>
      </c>
      <c r="G36" s="80">
        <v>12.8</v>
      </c>
      <c r="H36" s="80">
        <v>11.9</v>
      </c>
      <c r="I36" s="88">
        <v>20.399999999999999</v>
      </c>
      <c r="J36" s="90">
        <v>23.44303627023567</v>
      </c>
      <c r="K36" s="79">
        <v>12.960355170101895</v>
      </c>
      <c r="L36" s="89">
        <v>35.752189765308501</v>
      </c>
      <c r="M36" s="127">
        <v>16.3</v>
      </c>
      <c r="N36" s="127">
        <v>30.7</v>
      </c>
      <c r="O36" s="87">
        <v>6.4</v>
      </c>
      <c r="P36" s="80">
        <v>11.8</v>
      </c>
      <c r="Q36" s="65">
        <v>2.16</v>
      </c>
      <c r="R36" s="65">
        <v>7.4</v>
      </c>
      <c r="S36" s="65">
        <v>7.65</v>
      </c>
      <c r="T36" s="65">
        <v>6.45</v>
      </c>
      <c r="U36" s="80">
        <v>11.1</v>
      </c>
      <c r="V36" s="65">
        <v>8.43</v>
      </c>
      <c r="W36" s="80">
        <v>15.6</v>
      </c>
      <c r="X36" s="104">
        <v>11.1</v>
      </c>
      <c r="Y36" s="91">
        <v>22</v>
      </c>
      <c r="Z36" s="41">
        <v>5.1100000000000003</v>
      </c>
      <c r="AA36" s="41">
        <v>7.61</v>
      </c>
      <c r="AB36" s="79">
        <v>12</v>
      </c>
      <c r="AC36" s="79">
        <v>10</v>
      </c>
      <c r="AD36" s="79">
        <v>12.4</v>
      </c>
      <c r="AE36" s="79">
        <v>19.7</v>
      </c>
      <c r="AF36" s="79">
        <v>11.8</v>
      </c>
      <c r="AG36" s="79">
        <v>16.8</v>
      </c>
      <c r="AH36" s="79">
        <v>19.3</v>
      </c>
      <c r="AI36" s="73">
        <v>24</v>
      </c>
      <c r="AJ36" s="79">
        <v>10.6</v>
      </c>
      <c r="AK36" s="89">
        <v>21</v>
      </c>
      <c r="AL36" s="87">
        <v>6.3</v>
      </c>
      <c r="AM36" s="65">
        <v>9.15</v>
      </c>
      <c r="AN36" s="71">
        <v>23.26</v>
      </c>
      <c r="AO36" s="104">
        <v>11.09</v>
      </c>
      <c r="AP36" s="103">
        <v>10.4</v>
      </c>
      <c r="AQ36" s="65">
        <v>5.34</v>
      </c>
      <c r="AR36" s="65">
        <v>5.54</v>
      </c>
      <c r="AS36" s="84">
        <v>7.82</v>
      </c>
      <c r="AT36" s="87">
        <v>9.2899999999999991</v>
      </c>
      <c r="AU36" s="65">
        <v>12.47</v>
      </c>
      <c r="AV36" s="65">
        <v>9.7200000000000006</v>
      </c>
      <c r="AW36" s="80">
        <v>12.63</v>
      </c>
      <c r="AX36" s="80">
        <v>15.71</v>
      </c>
      <c r="AY36" s="104">
        <v>14.22</v>
      </c>
      <c r="AZ36" s="103">
        <v>10</v>
      </c>
      <c r="BA36" s="80">
        <v>17.899999999999999</v>
      </c>
      <c r="BB36" s="80">
        <v>19.2</v>
      </c>
      <c r="BC36" s="71">
        <v>23</v>
      </c>
      <c r="BD36" s="80">
        <v>14.5</v>
      </c>
      <c r="BE36" s="71">
        <v>25</v>
      </c>
      <c r="BF36" s="71">
        <v>21.9</v>
      </c>
      <c r="BG36" s="71">
        <v>22.4</v>
      </c>
      <c r="BH36" s="80">
        <v>15.4</v>
      </c>
      <c r="BI36" s="80">
        <v>18.2</v>
      </c>
      <c r="BJ36" s="80">
        <v>11.8</v>
      </c>
      <c r="BK36" s="71">
        <v>21.3</v>
      </c>
      <c r="BL36" s="80">
        <v>18.100000000000001</v>
      </c>
      <c r="BM36" s="65">
        <v>9.01</v>
      </c>
      <c r="BN36" s="80">
        <v>13.5</v>
      </c>
      <c r="BO36" s="65">
        <v>6.62</v>
      </c>
      <c r="BP36" s="71">
        <v>28</v>
      </c>
      <c r="BQ36" s="71">
        <v>21</v>
      </c>
      <c r="BR36" s="88">
        <v>29</v>
      </c>
      <c r="BS36" s="102">
        <v>11.1</v>
      </c>
      <c r="BT36" s="79">
        <v>13.5</v>
      </c>
      <c r="BU36" s="79">
        <v>19.399999999999999</v>
      </c>
      <c r="BV36" s="79">
        <v>19.3</v>
      </c>
      <c r="BW36" s="73">
        <v>27</v>
      </c>
      <c r="BX36" s="73">
        <v>27</v>
      </c>
      <c r="BY36" s="79">
        <v>12.7</v>
      </c>
      <c r="BZ36" s="73">
        <v>20.3</v>
      </c>
      <c r="CA36" s="101">
        <v>12.6</v>
      </c>
      <c r="CB36" s="91">
        <v>25.4</v>
      </c>
      <c r="CC36" s="80">
        <v>12.6</v>
      </c>
      <c r="CD36" s="71">
        <v>41.1</v>
      </c>
      <c r="CE36" s="104">
        <v>16.03</v>
      </c>
      <c r="CF36" s="87">
        <v>7.8</v>
      </c>
      <c r="CG36" s="80">
        <v>13.7</v>
      </c>
      <c r="CH36" s="80">
        <v>13.2</v>
      </c>
      <c r="CI36" s="65">
        <v>8</v>
      </c>
      <c r="CJ36" s="79">
        <v>17.86</v>
      </c>
      <c r="CK36" s="79">
        <v>15.56</v>
      </c>
      <c r="CL36" s="73">
        <v>22.07</v>
      </c>
      <c r="CM36" s="73">
        <v>20.93</v>
      </c>
      <c r="CN36" s="73">
        <v>20.45</v>
      </c>
      <c r="CO36" s="79">
        <v>19.88</v>
      </c>
      <c r="CP36" s="79">
        <v>14.6</v>
      </c>
      <c r="CQ36" s="79">
        <v>13.1</v>
      </c>
      <c r="CR36" s="101">
        <v>13.3</v>
      </c>
      <c r="CS36" s="127">
        <v>19.7</v>
      </c>
      <c r="CT36" s="127">
        <v>9.7799999999999994</v>
      </c>
      <c r="CU36" s="127">
        <v>10.7</v>
      </c>
      <c r="CV36" s="127">
        <v>10.9</v>
      </c>
      <c r="CW36" s="127">
        <v>12.4</v>
      </c>
      <c r="CX36" s="127">
        <v>7.63</v>
      </c>
      <c r="CY36" s="127">
        <v>18.7</v>
      </c>
      <c r="CZ36" s="127">
        <v>11.1</v>
      </c>
      <c r="DA36" s="127">
        <v>23</v>
      </c>
      <c r="DB36" s="127">
        <v>28</v>
      </c>
    </row>
    <row r="37" spans="1:106" s="41" customFormat="1" x14ac:dyDescent="0.2">
      <c r="A37" s="84" t="s">
        <v>1393</v>
      </c>
      <c r="B37" s="41">
        <v>2.4900000000000002</v>
      </c>
      <c r="C37" s="41">
        <v>2.4</v>
      </c>
      <c r="D37" s="41">
        <v>2.04</v>
      </c>
      <c r="E37" s="41">
        <v>1.79</v>
      </c>
      <c r="F37" s="65">
        <v>2.2400000000000002</v>
      </c>
      <c r="G37" s="65">
        <v>2.46</v>
      </c>
      <c r="H37" s="65">
        <v>2.0699999999999998</v>
      </c>
      <c r="I37" s="84">
        <v>3.05</v>
      </c>
      <c r="J37" s="85">
        <v>4.191184808278531</v>
      </c>
      <c r="K37" s="41">
        <v>2.156018420987432</v>
      </c>
      <c r="L37" s="86">
        <v>5.989847504883544</v>
      </c>
      <c r="M37" s="127">
        <v>2.98</v>
      </c>
      <c r="N37" s="127">
        <v>5</v>
      </c>
      <c r="O37" s="87">
        <v>0.94</v>
      </c>
      <c r="P37" s="65">
        <v>1.41</v>
      </c>
      <c r="Q37" s="65">
        <v>0.37</v>
      </c>
      <c r="R37" s="65">
        <v>0.97</v>
      </c>
      <c r="S37" s="65">
        <v>1.3859999999999999</v>
      </c>
      <c r="T37" s="65">
        <v>1.1639999999999999</v>
      </c>
      <c r="U37" s="65">
        <v>1.54</v>
      </c>
      <c r="V37" s="65">
        <v>1.1579999999999999</v>
      </c>
      <c r="W37" s="65">
        <v>2.02</v>
      </c>
      <c r="X37" s="84">
        <v>1.33</v>
      </c>
      <c r="Y37" s="87">
        <v>4.04</v>
      </c>
      <c r="Z37" s="41">
        <v>1.1499999999999999</v>
      </c>
      <c r="AA37" s="41">
        <v>1.34</v>
      </c>
      <c r="AB37" s="41">
        <v>2.14</v>
      </c>
      <c r="AC37" s="41">
        <v>1.64</v>
      </c>
      <c r="AD37" s="41">
        <v>1.93</v>
      </c>
      <c r="AE37" s="41">
        <v>2.9</v>
      </c>
      <c r="AF37" s="41">
        <v>1.78</v>
      </c>
      <c r="AG37" s="41">
        <v>1.93</v>
      </c>
      <c r="AH37" s="41">
        <v>2.5499999999999998</v>
      </c>
      <c r="AI37" s="41">
        <v>2.61</v>
      </c>
      <c r="AJ37" s="41">
        <v>2.21</v>
      </c>
      <c r="AK37" s="86">
        <v>3.02</v>
      </c>
      <c r="AL37" s="87">
        <v>0.95</v>
      </c>
      <c r="AM37" s="65">
        <v>1.35</v>
      </c>
      <c r="AN37" s="65">
        <v>2.97</v>
      </c>
      <c r="AO37" s="84">
        <v>1.83</v>
      </c>
      <c r="AP37" s="87">
        <v>2.23</v>
      </c>
      <c r="AQ37" s="65">
        <v>1.01</v>
      </c>
      <c r="AR37" s="65">
        <v>1.1499999999999999</v>
      </c>
      <c r="AS37" s="84">
        <v>1.46</v>
      </c>
      <c r="AT37" s="87">
        <v>1.97</v>
      </c>
      <c r="AU37" s="65">
        <v>2.0299999999999998</v>
      </c>
      <c r="AV37" s="65">
        <v>1.56</v>
      </c>
      <c r="AW37" s="65">
        <v>2.06</v>
      </c>
      <c r="AX37" s="65">
        <v>2.09</v>
      </c>
      <c r="AY37" s="84">
        <v>2.14</v>
      </c>
      <c r="AZ37" s="87">
        <v>1.77</v>
      </c>
      <c r="BA37" s="65">
        <v>3</v>
      </c>
      <c r="BB37" s="65">
        <v>3.38</v>
      </c>
      <c r="BC37" s="65">
        <v>3.69</v>
      </c>
      <c r="BD37" s="65">
        <v>2.1</v>
      </c>
      <c r="BE37" s="65">
        <v>3.42</v>
      </c>
      <c r="BF37" s="65">
        <v>4.01</v>
      </c>
      <c r="BG37" s="65">
        <v>3.61</v>
      </c>
      <c r="BH37" s="65">
        <v>2.54</v>
      </c>
      <c r="BI37" s="65">
        <v>2.61</v>
      </c>
      <c r="BJ37" s="65">
        <v>1.79</v>
      </c>
      <c r="BK37" s="65">
        <v>3.46</v>
      </c>
      <c r="BL37" s="65">
        <v>1.9</v>
      </c>
      <c r="BM37" s="65">
        <v>2.2599999999999998</v>
      </c>
      <c r="BN37" s="65">
        <v>2.4700000000000002</v>
      </c>
      <c r="BO37" s="65">
        <v>1.26</v>
      </c>
      <c r="BP37" s="65">
        <v>4.62</v>
      </c>
      <c r="BQ37" s="65">
        <v>4.08</v>
      </c>
      <c r="BR37" s="84">
        <v>5.45</v>
      </c>
      <c r="BS37" s="85">
        <v>1.96</v>
      </c>
      <c r="BT37" s="41">
        <v>3.01</v>
      </c>
      <c r="BU37" s="41">
        <v>3.46</v>
      </c>
      <c r="BV37" s="41">
        <v>3.37</v>
      </c>
      <c r="BW37" s="41">
        <v>4.7699999999999996</v>
      </c>
      <c r="BX37" s="41">
        <v>4.6500000000000004</v>
      </c>
      <c r="BY37" s="41">
        <v>2.59</v>
      </c>
      <c r="BZ37" s="41">
        <v>3.45</v>
      </c>
      <c r="CA37" s="86">
        <v>2.16</v>
      </c>
      <c r="CB37" s="87">
        <v>4.22</v>
      </c>
      <c r="CC37" s="65">
        <v>2.08</v>
      </c>
      <c r="CD37" s="65">
        <v>5.97</v>
      </c>
      <c r="CE37" s="84">
        <v>2.88</v>
      </c>
      <c r="CF37" s="87">
        <v>1.54</v>
      </c>
      <c r="CG37" s="65">
        <v>2.48</v>
      </c>
      <c r="CH37" s="65">
        <v>2.42</v>
      </c>
      <c r="CI37" s="65">
        <v>1.32</v>
      </c>
      <c r="CJ37" s="41">
        <v>3.66</v>
      </c>
      <c r="CK37" s="41">
        <v>3.87</v>
      </c>
      <c r="CL37" s="41">
        <v>3.98</v>
      </c>
      <c r="CM37" s="41">
        <v>4.5599999999999996</v>
      </c>
      <c r="CN37" s="41">
        <v>4.6500000000000004</v>
      </c>
      <c r="CO37" s="41">
        <v>3.56</v>
      </c>
      <c r="CP37" s="41">
        <v>2.5099999999999998</v>
      </c>
      <c r="CQ37" s="41">
        <v>2.12</v>
      </c>
      <c r="CR37" s="86">
        <v>2.11</v>
      </c>
      <c r="CS37" s="127">
        <v>3.02</v>
      </c>
      <c r="CT37" s="127">
        <v>1.31</v>
      </c>
      <c r="CU37" s="127">
        <v>1.69</v>
      </c>
      <c r="CV37" s="127">
        <v>1.81</v>
      </c>
      <c r="CW37" s="127">
        <v>1.58</v>
      </c>
      <c r="CX37" s="127">
        <v>1.01</v>
      </c>
      <c r="CY37" s="127">
        <v>2.2400000000000002</v>
      </c>
      <c r="CZ37" s="127">
        <v>1.76</v>
      </c>
      <c r="DA37" s="127">
        <v>3.29</v>
      </c>
      <c r="DB37" s="127">
        <v>4.16</v>
      </c>
    </row>
    <row r="38" spans="1:106" s="41" customFormat="1" x14ac:dyDescent="0.2">
      <c r="A38" s="84" t="s">
        <v>1396</v>
      </c>
      <c r="B38" s="41">
        <v>0.76</v>
      </c>
      <c r="C38" s="41">
        <v>0.73</v>
      </c>
      <c r="D38" s="41">
        <v>0.63</v>
      </c>
      <c r="E38" s="41">
        <v>0.69</v>
      </c>
      <c r="F38" s="65">
        <v>0.68</v>
      </c>
      <c r="G38" s="65">
        <v>0.69</v>
      </c>
      <c r="H38" s="65">
        <v>0.65</v>
      </c>
      <c r="I38" s="84">
        <v>0.59</v>
      </c>
      <c r="J38" s="85">
        <v>1.1513600350809163</v>
      </c>
      <c r="K38" s="41">
        <v>0.53281206933011471</v>
      </c>
      <c r="L38" s="86">
        <v>1.424528565290802</v>
      </c>
      <c r="M38" s="127">
        <v>0.37</v>
      </c>
      <c r="N38" s="127">
        <v>0.86</v>
      </c>
      <c r="O38" s="87">
        <v>0.41</v>
      </c>
      <c r="P38" s="65">
        <v>1.47</v>
      </c>
      <c r="Q38" s="65">
        <v>0.62</v>
      </c>
      <c r="R38" s="65">
        <v>0.55000000000000004</v>
      </c>
      <c r="S38" s="65">
        <v>0.497</v>
      </c>
      <c r="T38" s="65">
        <v>0.375</v>
      </c>
      <c r="U38" s="65">
        <v>1.222</v>
      </c>
      <c r="V38" s="65">
        <v>0.64400000000000002</v>
      </c>
      <c r="W38" s="65">
        <v>1.0609999999999999</v>
      </c>
      <c r="X38" s="84">
        <v>0.9</v>
      </c>
      <c r="Y38" s="87">
        <v>1.06</v>
      </c>
      <c r="Z38" s="41">
        <v>0.62</v>
      </c>
      <c r="AA38" s="41">
        <v>0.52</v>
      </c>
      <c r="AB38" s="41">
        <v>0.88</v>
      </c>
      <c r="AC38" s="41">
        <v>0.52</v>
      </c>
      <c r="AD38" s="41">
        <v>0.79</v>
      </c>
      <c r="AE38" s="41">
        <v>1.02</v>
      </c>
      <c r="AF38" s="41">
        <v>0.65</v>
      </c>
      <c r="AG38" s="41">
        <v>0.8</v>
      </c>
      <c r="AH38" s="41">
        <v>0.85</v>
      </c>
      <c r="AI38" s="41">
        <v>0.75</v>
      </c>
      <c r="AJ38" s="41">
        <v>0.73</v>
      </c>
      <c r="AK38" s="86">
        <v>0.88</v>
      </c>
      <c r="AL38" s="87">
        <v>0.52</v>
      </c>
      <c r="AM38" s="65">
        <v>0.61</v>
      </c>
      <c r="AN38" s="65">
        <v>0.78</v>
      </c>
      <c r="AO38" s="84">
        <v>0.55000000000000004</v>
      </c>
      <c r="AP38" s="87">
        <v>0.73</v>
      </c>
      <c r="AQ38" s="65">
        <v>0.46</v>
      </c>
      <c r="AR38" s="65">
        <v>0.81</v>
      </c>
      <c r="AS38" s="84">
        <v>0.54</v>
      </c>
      <c r="AT38" s="87">
        <v>0.7</v>
      </c>
      <c r="AU38" s="65">
        <v>0.64</v>
      </c>
      <c r="AV38" s="65">
        <v>0.51</v>
      </c>
      <c r="AW38" s="65">
        <v>0.54</v>
      </c>
      <c r="AX38" s="65">
        <v>0.61</v>
      </c>
      <c r="AY38" s="84">
        <v>0.6</v>
      </c>
      <c r="AZ38" s="87">
        <v>1</v>
      </c>
      <c r="BA38" s="65">
        <v>0.9</v>
      </c>
      <c r="BB38" s="65">
        <v>0.88</v>
      </c>
      <c r="BC38" s="65">
        <v>0.94</v>
      </c>
      <c r="BD38" s="65">
        <v>0.96</v>
      </c>
      <c r="BE38" s="65">
        <v>0.91</v>
      </c>
      <c r="BF38" s="65">
        <v>1.1499999999999999</v>
      </c>
      <c r="BG38" s="65">
        <v>1.1399999999999999</v>
      </c>
      <c r="BH38" s="65">
        <v>0.95</v>
      </c>
      <c r="BI38" s="65">
        <v>0.82</v>
      </c>
      <c r="BJ38" s="65">
        <v>0.69</v>
      </c>
      <c r="BK38" s="65">
        <v>1.0900000000000001</v>
      </c>
      <c r="BL38" s="65">
        <v>0.63</v>
      </c>
      <c r="BM38" s="65">
        <v>0.72799999999999998</v>
      </c>
      <c r="BN38" s="65">
        <v>0.90400000000000003</v>
      </c>
      <c r="BO38" s="65">
        <v>0.66100000000000003</v>
      </c>
      <c r="BP38" s="65">
        <v>1.1220000000000001</v>
      </c>
      <c r="BQ38" s="65">
        <v>1.1299999999999999</v>
      </c>
      <c r="BR38" s="84">
        <v>1.3680000000000001</v>
      </c>
      <c r="BS38" s="85">
        <v>0.98</v>
      </c>
      <c r="BT38" s="41">
        <v>1.07</v>
      </c>
      <c r="BU38" s="41">
        <v>1.04</v>
      </c>
      <c r="BV38" s="41">
        <v>1.1000000000000001</v>
      </c>
      <c r="BW38" s="41">
        <v>1.46</v>
      </c>
      <c r="BX38" s="41">
        <v>1.1599999999999999</v>
      </c>
      <c r="BY38" s="41">
        <v>0.75</v>
      </c>
      <c r="BZ38" s="41">
        <v>0.81</v>
      </c>
      <c r="CA38" s="86">
        <v>0.67</v>
      </c>
      <c r="CB38" s="87">
        <v>1.02</v>
      </c>
      <c r="CC38" s="65">
        <v>0.74</v>
      </c>
      <c r="CD38" s="65">
        <v>1.36</v>
      </c>
      <c r="CE38" s="84">
        <v>0.46</v>
      </c>
      <c r="CF38" s="87">
        <v>0.48</v>
      </c>
      <c r="CG38" s="65">
        <v>0.65</v>
      </c>
      <c r="CH38" s="65">
        <v>0.79</v>
      </c>
      <c r="CI38" s="65">
        <v>0.49</v>
      </c>
      <c r="CJ38" s="41">
        <v>0.87</v>
      </c>
      <c r="CK38" s="41">
        <v>1.35</v>
      </c>
      <c r="CL38" s="41">
        <v>0.74</v>
      </c>
      <c r="CM38" s="41">
        <v>1.1299999999999999</v>
      </c>
      <c r="CN38" s="41">
        <v>1.17</v>
      </c>
      <c r="CO38" s="41">
        <v>0.64</v>
      </c>
      <c r="CP38" s="41">
        <v>0.81</v>
      </c>
      <c r="CQ38" s="41">
        <v>0.61</v>
      </c>
      <c r="CR38" s="86">
        <v>0.61</v>
      </c>
      <c r="CS38" s="127">
        <v>0.95</v>
      </c>
      <c r="CT38" s="127">
        <v>0.77500000000000002</v>
      </c>
      <c r="CU38" s="127">
        <v>0.54500000000000004</v>
      </c>
      <c r="CV38" s="127">
        <v>0.85099999999999998</v>
      </c>
      <c r="CW38" s="127">
        <v>0.80100000000000005</v>
      </c>
      <c r="CX38" s="127">
        <v>0.77600000000000002</v>
      </c>
      <c r="CY38" s="127">
        <v>1.1000000000000001</v>
      </c>
      <c r="CZ38" s="127">
        <v>0.86</v>
      </c>
      <c r="DA38" s="127">
        <v>1.43</v>
      </c>
      <c r="DB38" s="127">
        <v>1.52</v>
      </c>
    </row>
    <row r="39" spans="1:106" s="41" customFormat="1" x14ac:dyDescent="0.2">
      <c r="A39" s="84" t="s">
        <v>1397</v>
      </c>
      <c r="B39" s="41">
        <v>2.37</v>
      </c>
      <c r="C39" s="41">
        <v>2.42</v>
      </c>
      <c r="D39" s="41">
        <v>2</v>
      </c>
      <c r="E39" s="41">
        <v>1.88</v>
      </c>
      <c r="F39" s="65">
        <v>1.52</v>
      </c>
      <c r="G39" s="65">
        <v>2.42</v>
      </c>
      <c r="H39" s="65">
        <v>1.82</v>
      </c>
      <c r="I39" s="84">
        <v>2.2999999999999998</v>
      </c>
      <c r="J39" s="85">
        <v>3.7213089168145985</v>
      </c>
      <c r="K39" s="41">
        <v>2.0413070125981276</v>
      </c>
      <c r="L39" s="86">
        <v>5.049699379219537</v>
      </c>
      <c r="M39" s="127">
        <v>2.6</v>
      </c>
      <c r="N39" s="127">
        <v>3.74</v>
      </c>
      <c r="O39" s="87">
        <v>0.95</v>
      </c>
      <c r="P39" s="65">
        <v>1.75</v>
      </c>
      <c r="Q39" s="65">
        <v>0.37</v>
      </c>
      <c r="R39" s="65">
        <v>0.95</v>
      </c>
      <c r="S39" s="65">
        <v>1.1559999999999999</v>
      </c>
      <c r="T39" s="65">
        <v>0.91700000000000004</v>
      </c>
      <c r="U39" s="65">
        <v>1.6759999999999999</v>
      </c>
      <c r="V39" s="65">
        <v>1.232</v>
      </c>
      <c r="W39" s="65">
        <v>1.58</v>
      </c>
      <c r="X39" s="84">
        <v>1.1200000000000001</v>
      </c>
      <c r="Y39" s="87">
        <v>3.58</v>
      </c>
      <c r="Z39" s="41">
        <v>1.1299999999999999</v>
      </c>
      <c r="AA39" s="41">
        <v>1.46</v>
      </c>
      <c r="AB39" s="41">
        <v>1.77</v>
      </c>
      <c r="AC39" s="41">
        <v>1.41</v>
      </c>
      <c r="AD39" s="41">
        <v>1.72</v>
      </c>
      <c r="AE39" s="41">
        <v>2.75</v>
      </c>
      <c r="AF39" s="41">
        <v>1.7</v>
      </c>
      <c r="AG39" s="41">
        <v>2.61</v>
      </c>
      <c r="AH39" s="41">
        <v>2.12</v>
      </c>
      <c r="AI39" s="41">
        <v>2.85</v>
      </c>
      <c r="AJ39" s="41">
        <v>2.1</v>
      </c>
      <c r="AK39" s="86">
        <v>2.12</v>
      </c>
      <c r="AL39" s="87">
        <v>0.81</v>
      </c>
      <c r="AM39" s="65">
        <v>1</v>
      </c>
      <c r="AN39" s="65">
        <v>2</v>
      </c>
      <c r="AO39" s="84">
        <v>1.21</v>
      </c>
      <c r="AP39" s="87">
        <v>1.94</v>
      </c>
      <c r="AQ39" s="65">
        <v>0.64</v>
      </c>
      <c r="AR39" s="65">
        <v>1.05</v>
      </c>
      <c r="AS39" s="84">
        <v>1.48</v>
      </c>
      <c r="AT39" s="87">
        <v>1.71</v>
      </c>
      <c r="AU39" s="65">
        <v>1.65</v>
      </c>
      <c r="AV39" s="65">
        <v>1.29</v>
      </c>
      <c r="AW39" s="65">
        <v>1.54</v>
      </c>
      <c r="AX39" s="65">
        <v>1.57</v>
      </c>
      <c r="AY39" s="84">
        <v>1.64</v>
      </c>
      <c r="AZ39" s="87">
        <v>2.0499999999999998</v>
      </c>
      <c r="BA39" s="65">
        <v>3.16</v>
      </c>
      <c r="BB39" s="65">
        <v>2.97</v>
      </c>
      <c r="BC39" s="65">
        <v>3.27</v>
      </c>
      <c r="BD39" s="65">
        <v>2.0699999999999998</v>
      </c>
      <c r="BE39" s="65">
        <v>2.7</v>
      </c>
      <c r="BF39" s="65">
        <v>3.8</v>
      </c>
      <c r="BG39" s="65">
        <v>3.48</v>
      </c>
      <c r="BH39" s="65">
        <v>2.19</v>
      </c>
      <c r="BI39" s="65">
        <v>2.35</v>
      </c>
      <c r="BJ39" s="65">
        <v>1.88</v>
      </c>
      <c r="BK39" s="65">
        <v>3.15</v>
      </c>
      <c r="BL39" s="65">
        <v>1.68</v>
      </c>
      <c r="BM39" s="65">
        <v>2.0299999999999998</v>
      </c>
      <c r="BN39" s="65">
        <v>2.4300000000000002</v>
      </c>
      <c r="BO39" s="65">
        <v>1.077</v>
      </c>
      <c r="BP39" s="65">
        <v>4.0599999999999996</v>
      </c>
      <c r="BQ39" s="65">
        <v>3.67</v>
      </c>
      <c r="BR39" s="84">
        <v>5.01</v>
      </c>
      <c r="BS39" s="85">
        <v>2.2000000000000002</v>
      </c>
      <c r="BT39" s="41">
        <v>2.96</v>
      </c>
      <c r="BU39" s="41">
        <v>3.17</v>
      </c>
      <c r="BV39" s="41">
        <v>3.03</v>
      </c>
      <c r="BW39" s="41">
        <v>4.13</v>
      </c>
      <c r="BX39" s="41">
        <v>4.2</v>
      </c>
      <c r="BY39" s="41">
        <v>1.98</v>
      </c>
      <c r="BZ39" s="41">
        <v>2.41</v>
      </c>
      <c r="CA39" s="86">
        <v>1.61</v>
      </c>
      <c r="CB39" s="87">
        <v>3.5</v>
      </c>
      <c r="CC39" s="65">
        <v>1.64</v>
      </c>
      <c r="CD39" s="65">
        <v>4.22</v>
      </c>
      <c r="CE39" s="84">
        <v>2.04</v>
      </c>
      <c r="CF39" s="87">
        <v>1.24</v>
      </c>
      <c r="CG39" s="65">
        <v>1.86</v>
      </c>
      <c r="CH39" s="65">
        <v>1.74</v>
      </c>
      <c r="CI39" s="65">
        <v>1.02</v>
      </c>
      <c r="CJ39" s="41">
        <v>2.92</v>
      </c>
      <c r="CK39" s="41">
        <v>3.16</v>
      </c>
      <c r="CL39" s="41">
        <v>3.65</v>
      </c>
      <c r="CM39" s="41">
        <v>3.43</v>
      </c>
      <c r="CN39" s="41">
        <v>3.16</v>
      </c>
      <c r="CO39" s="41">
        <v>2.6</v>
      </c>
      <c r="CP39" s="41">
        <v>1.77</v>
      </c>
      <c r="CQ39" s="41">
        <v>1.59</v>
      </c>
      <c r="CR39" s="86">
        <v>1.56</v>
      </c>
      <c r="CS39" s="127">
        <v>2.71</v>
      </c>
      <c r="CT39" s="127">
        <v>1.31</v>
      </c>
      <c r="CU39" s="127">
        <v>1.52</v>
      </c>
      <c r="CV39" s="127">
        <v>1.58</v>
      </c>
      <c r="CW39" s="127">
        <v>1.56</v>
      </c>
      <c r="CX39" s="127">
        <v>0.97099999999999997</v>
      </c>
      <c r="CY39" s="127">
        <v>2.3199999999999998</v>
      </c>
      <c r="CZ39" s="127">
        <v>2.09</v>
      </c>
      <c r="DA39" s="127">
        <v>3.14</v>
      </c>
      <c r="DB39" s="127">
        <v>4.1900000000000004</v>
      </c>
    </row>
    <row r="40" spans="1:106" s="41" customFormat="1" x14ac:dyDescent="0.2">
      <c r="A40" s="84" t="s">
        <v>1430</v>
      </c>
      <c r="B40" s="41">
        <v>0.39</v>
      </c>
      <c r="C40" s="41">
        <v>0.28999999999999998</v>
      </c>
      <c r="D40" s="41">
        <v>0.19</v>
      </c>
      <c r="E40" s="41">
        <v>0.2</v>
      </c>
      <c r="F40" s="65">
        <v>0.16</v>
      </c>
      <c r="G40" s="65">
        <v>0.38</v>
      </c>
      <c r="H40" s="65">
        <v>0.27</v>
      </c>
      <c r="I40" s="84">
        <v>0.32</v>
      </c>
      <c r="J40" s="85">
        <v>0.58526954922258934</v>
      </c>
      <c r="K40" s="41">
        <v>0.27158925310139609</v>
      </c>
      <c r="L40" s="86">
        <v>0.70936272697624603</v>
      </c>
      <c r="M40" s="127">
        <v>0.42</v>
      </c>
      <c r="N40" s="127">
        <v>0.51</v>
      </c>
      <c r="O40" s="87">
        <v>0.11</v>
      </c>
      <c r="P40" s="65">
        <v>0.13</v>
      </c>
      <c r="Q40" s="65">
        <v>0.05</v>
      </c>
      <c r="R40" s="65">
        <v>0.09</v>
      </c>
      <c r="S40" s="65">
        <v>0.14899999999999999</v>
      </c>
      <c r="T40" s="65">
        <v>0.10199999999999999</v>
      </c>
      <c r="U40" s="65">
        <v>0.152</v>
      </c>
      <c r="V40" s="65">
        <v>0.108</v>
      </c>
      <c r="W40" s="65">
        <v>0.13900000000000001</v>
      </c>
      <c r="X40" s="84">
        <v>0.1</v>
      </c>
      <c r="Y40" s="87">
        <v>0.43</v>
      </c>
      <c r="Z40" s="41">
        <v>0.13</v>
      </c>
      <c r="AA40" s="41">
        <v>0.16</v>
      </c>
      <c r="AB40" s="41">
        <v>0.2</v>
      </c>
      <c r="AC40" s="41">
        <v>0.17</v>
      </c>
      <c r="AD40" s="41">
        <v>0.19</v>
      </c>
      <c r="AE40" s="41">
        <v>0.31</v>
      </c>
      <c r="AF40" s="41">
        <v>0.15</v>
      </c>
      <c r="AG40" s="41">
        <v>0.2</v>
      </c>
      <c r="AH40" s="41">
        <v>0.2</v>
      </c>
      <c r="AI40" s="41">
        <v>0.2</v>
      </c>
      <c r="AJ40" s="41">
        <v>0.33</v>
      </c>
      <c r="AK40" s="86">
        <v>0.26</v>
      </c>
      <c r="AL40" s="87">
        <v>0.12</v>
      </c>
      <c r="AM40" s="65">
        <v>0.13</v>
      </c>
      <c r="AN40" s="65">
        <v>0.25</v>
      </c>
      <c r="AO40" s="84">
        <v>0.16</v>
      </c>
      <c r="AP40" s="87">
        <v>0.28999999999999998</v>
      </c>
      <c r="AQ40" s="65">
        <v>0.14000000000000001</v>
      </c>
      <c r="AR40" s="65">
        <v>0.14000000000000001</v>
      </c>
      <c r="AS40" s="84">
        <v>0.18</v>
      </c>
      <c r="AT40" s="87">
        <v>0.23</v>
      </c>
      <c r="AU40" s="65">
        <v>0.2</v>
      </c>
      <c r="AV40" s="65">
        <v>0.15</v>
      </c>
      <c r="AW40" s="65">
        <v>0.18</v>
      </c>
      <c r="AX40" s="65">
        <v>0.18</v>
      </c>
      <c r="AY40" s="84">
        <v>0.18</v>
      </c>
      <c r="AZ40" s="87">
        <v>0.28999999999999998</v>
      </c>
      <c r="BA40" s="65">
        <v>0.42</v>
      </c>
      <c r="BB40" s="65">
        <v>0.37</v>
      </c>
      <c r="BC40" s="65">
        <v>0.4</v>
      </c>
      <c r="BD40" s="65">
        <v>0.24</v>
      </c>
      <c r="BE40" s="65">
        <v>0.28999999999999998</v>
      </c>
      <c r="BF40" s="65">
        <v>0.47</v>
      </c>
      <c r="BG40" s="65">
        <v>0.43</v>
      </c>
      <c r="BH40" s="65">
        <v>0.26</v>
      </c>
      <c r="BI40" s="65">
        <v>0.28999999999999998</v>
      </c>
      <c r="BJ40" s="65">
        <v>0.18</v>
      </c>
      <c r="BK40" s="65">
        <v>0.38</v>
      </c>
      <c r="BL40" s="65">
        <v>0.18</v>
      </c>
      <c r="BM40" s="65">
        <v>0.26200000000000001</v>
      </c>
      <c r="BN40" s="65">
        <v>0.26600000000000001</v>
      </c>
      <c r="BO40" s="65">
        <v>0.14099999999999999</v>
      </c>
      <c r="BP40" s="65">
        <v>0.34</v>
      </c>
      <c r="BQ40" s="65">
        <v>0.48</v>
      </c>
      <c r="BR40" s="84">
        <v>0.56599999999999995</v>
      </c>
      <c r="BS40" s="85">
        <v>0.27</v>
      </c>
      <c r="BT40" s="41">
        <v>0.42</v>
      </c>
      <c r="BU40" s="41">
        <v>0.41</v>
      </c>
      <c r="BV40" s="41">
        <v>0.38</v>
      </c>
      <c r="BW40" s="41">
        <v>0.51</v>
      </c>
      <c r="BX40" s="41">
        <v>0.5</v>
      </c>
      <c r="BY40" s="41">
        <v>0.28000000000000003</v>
      </c>
      <c r="BZ40" s="41">
        <v>0.37</v>
      </c>
      <c r="CA40" s="86">
        <v>0.21</v>
      </c>
      <c r="CB40" s="87">
        <v>0.51</v>
      </c>
      <c r="CC40" s="65">
        <v>0.23</v>
      </c>
      <c r="CD40" s="65">
        <v>0.56000000000000005</v>
      </c>
      <c r="CE40" s="84">
        <v>0.32</v>
      </c>
      <c r="CF40" s="87">
        <v>0.18</v>
      </c>
      <c r="CG40" s="65">
        <v>0.24</v>
      </c>
      <c r="CH40" s="65">
        <v>0.21</v>
      </c>
      <c r="CI40" s="65">
        <v>0.12</v>
      </c>
      <c r="CJ40" s="41">
        <v>0.38</v>
      </c>
      <c r="CK40" s="41">
        <v>0.36</v>
      </c>
      <c r="CL40" s="41">
        <v>0.47</v>
      </c>
      <c r="CM40" s="41">
        <v>0.42</v>
      </c>
      <c r="CN40" s="41">
        <v>0.35</v>
      </c>
      <c r="CO40" s="41">
        <v>0.3</v>
      </c>
      <c r="CP40" s="41">
        <v>0.22</v>
      </c>
      <c r="CQ40" s="41">
        <v>0.2</v>
      </c>
      <c r="CR40" s="86">
        <v>0.2</v>
      </c>
      <c r="CS40" s="127">
        <v>0.32</v>
      </c>
      <c r="CT40" s="127">
        <v>0.128</v>
      </c>
      <c r="CU40" s="127">
        <v>0.17599999999999999</v>
      </c>
      <c r="CV40" s="127">
        <v>0.185</v>
      </c>
      <c r="CW40" s="127">
        <v>0.156</v>
      </c>
      <c r="CX40" s="127">
        <v>0.10100000000000001</v>
      </c>
      <c r="CY40" s="127">
        <v>0.21</v>
      </c>
      <c r="CZ40" s="127">
        <v>0.25</v>
      </c>
      <c r="DA40" s="127">
        <v>0.3</v>
      </c>
      <c r="DB40" s="127">
        <v>0.44</v>
      </c>
    </row>
    <row r="41" spans="1:106" s="41" customFormat="1" x14ac:dyDescent="0.2">
      <c r="A41" s="84" t="s">
        <v>1398</v>
      </c>
      <c r="B41" s="41">
        <v>1.98</v>
      </c>
      <c r="C41" s="41">
        <v>1.51</v>
      </c>
      <c r="D41" s="41">
        <v>0.93</v>
      </c>
      <c r="E41" s="41">
        <v>0.96</v>
      </c>
      <c r="F41" s="65">
        <v>0.79</v>
      </c>
      <c r="G41" s="65">
        <v>2.2799999999999998</v>
      </c>
      <c r="H41" s="65">
        <v>1.39</v>
      </c>
      <c r="I41" s="84">
        <v>1.58</v>
      </c>
      <c r="J41" s="85">
        <v>3.3520825958409195</v>
      </c>
      <c r="K41" s="41">
        <v>1.3608222467385136</v>
      </c>
      <c r="L41" s="86">
        <v>3.7134629761140499</v>
      </c>
      <c r="M41" s="127">
        <v>2.69</v>
      </c>
      <c r="N41" s="127">
        <v>2.66</v>
      </c>
      <c r="O41" s="87">
        <v>0.51</v>
      </c>
      <c r="P41" s="65">
        <v>0.55000000000000004</v>
      </c>
      <c r="Q41" s="65">
        <v>0.23</v>
      </c>
      <c r="R41" s="65">
        <v>0.41</v>
      </c>
      <c r="S41" s="65">
        <v>0.78100000000000003</v>
      </c>
      <c r="T41" s="65">
        <v>0.48799999999999999</v>
      </c>
      <c r="U41" s="65">
        <v>0.68600000000000005</v>
      </c>
      <c r="V41" s="65">
        <v>0.48799999999999999</v>
      </c>
      <c r="W41" s="65">
        <v>0.52700000000000002</v>
      </c>
      <c r="X41" s="84">
        <v>0.39</v>
      </c>
      <c r="Y41" s="87">
        <v>1.87</v>
      </c>
      <c r="Z41" s="41">
        <v>0.62</v>
      </c>
      <c r="AA41" s="41">
        <v>0.87</v>
      </c>
      <c r="AB41" s="41">
        <v>0.95</v>
      </c>
      <c r="AC41" s="41">
        <v>0.81</v>
      </c>
      <c r="AD41" s="41">
        <v>0.88</v>
      </c>
      <c r="AE41" s="41">
        <v>1.48</v>
      </c>
      <c r="AF41" s="41">
        <v>0.66</v>
      </c>
      <c r="AG41" s="41">
        <v>0.78</v>
      </c>
      <c r="AH41" s="41">
        <v>0.8</v>
      </c>
      <c r="AI41" s="41">
        <v>0.68</v>
      </c>
      <c r="AJ41" s="41">
        <v>1.75</v>
      </c>
      <c r="AK41" s="86">
        <v>1.1200000000000001</v>
      </c>
      <c r="AL41" s="87">
        <v>0.61</v>
      </c>
      <c r="AM41" s="65">
        <v>0.72</v>
      </c>
      <c r="AN41" s="65">
        <v>1.03</v>
      </c>
      <c r="AO41" s="84">
        <v>0.96</v>
      </c>
      <c r="AP41" s="87">
        <v>1.58</v>
      </c>
      <c r="AQ41" s="65">
        <v>0.56000000000000005</v>
      </c>
      <c r="AR41" s="65">
        <v>0.53</v>
      </c>
      <c r="AS41" s="84">
        <v>0.88</v>
      </c>
      <c r="AT41" s="87">
        <v>1.2</v>
      </c>
      <c r="AU41" s="65">
        <v>1.1000000000000001</v>
      </c>
      <c r="AV41" s="65">
        <v>0.74</v>
      </c>
      <c r="AW41" s="65">
        <v>0.88</v>
      </c>
      <c r="AX41" s="65">
        <v>0.91</v>
      </c>
      <c r="AY41" s="84">
        <v>0.85</v>
      </c>
      <c r="AZ41" s="87">
        <v>1.7</v>
      </c>
      <c r="BA41" s="65">
        <v>2.1</v>
      </c>
      <c r="BB41" s="65">
        <v>1.91</v>
      </c>
      <c r="BC41" s="65">
        <v>2.06</v>
      </c>
      <c r="BD41" s="65">
        <v>1.0900000000000001</v>
      </c>
      <c r="BE41" s="65">
        <v>1.44</v>
      </c>
      <c r="BF41" s="65">
        <v>2.5299999999999998</v>
      </c>
      <c r="BG41" s="65">
        <v>2.12</v>
      </c>
      <c r="BH41" s="65">
        <v>1.27</v>
      </c>
      <c r="BI41" s="65">
        <v>1.45</v>
      </c>
      <c r="BJ41" s="65">
        <v>0.87</v>
      </c>
      <c r="BK41" s="65">
        <v>1.9</v>
      </c>
      <c r="BL41" s="65">
        <v>0.83</v>
      </c>
      <c r="BM41" s="65">
        <v>1.48</v>
      </c>
      <c r="BN41" s="65">
        <v>1.294</v>
      </c>
      <c r="BO41" s="65">
        <v>0.79</v>
      </c>
      <c r="BP41" s="65">
        <v>1.35</v>
      </c>
      <c r="BQ41" s="65">
        <v>2.64</v>
      </c>
      <c r="BR41" s="84">
        <v>2.91</v>
      </c>
      <c r="BS41" s="85">
        <v>1.67</v>
      </c>
      <c r="BT41" s="41">
        <v>2.2799999999999998</v>
      </c>
      <c r="BU41" s="41">
        <v>2.16</v>
      </c>
      <c r="BV41" s="41">
        <v>1.92</v>
      </c>
      <c r="BW41" s="41">
        <v>2.48</v>
      </c>
      <c r="BX41" s="41">
        <v>2.5099999999999998</v>
      </c>
      <c r="BY41" s="41">
        <v>1.43</v>
      </c>
      <c r="BZ41" s="41">
        <v>1.79</v>
      </c>
      <c r="CA41" s="86">
        <v>1.1100000000000001</v>
      </c>
      <c r="CB41" s="87">
        <v>2.86</v>
      </c>
      <c r="CC41" s="65">
        <v>1.2</v>
      </c>
      <c r="CD41" s="65">
        <v>2.9</v>
      </c>
      <c r="CE41" s="84">
        <v>2.08</v>
      </c>
      <c r="CF41" s="87">
        <v>0.93</v>
      </c>
      <c r="CG41" s="65">
        <v>1.2</v>
      </c>
      <c r="CH41" s="65">
        <v>0.92</v>
      </c>
      <c r="CI41" s="65">
        <v>0.48</v>
      </c>
      <c r="CJ41" s="41">
        <v>1.97</v>
      </c>
      <c r="CK41" s="41">
        <v>1.62</v>
      </c>
      <c r="CL41" s="41">
        <v>2.39</v>
      </c>
      <c r="CM41" s="41">
        <v>2.0699999999999998</v>
      </c>
      <c r="CN41" s="41">
        <v>1.58</v>
      </c>
      <c r="CO41" s="41">
        <v>1.45</v>
      </c>
      <c r="CP41" s="41">
        <v>1.08</v>
      </c>
      <c r="CQ41" s="41">
        <v>1.07</v>
      </c>
      <c r="CR41" s="86">
        <v>1.01</v>
      </c>
      <c r="CS41" s="127">
        <v>1.52</v>
      </c>
      <c r="CT41" s="127">
        <v>0.56100000000000005</v>
      </c>
      <c r="CU41" s="127">
        <v>0.84699999999999998</v>
      </c>
      <c r="CV41" s="127">
        <v>0.89</v>
      </c>
      <c r="CW41" s="127">
        <v>0.68500000000000005</v>
      </c>
      <c r="CX41" s="127">
        <v>0.45500000000000002</v>
      </c>
      <c r="CY41" s="127">
        <v>0.93</v>
      </c>
      <c r="CZ41" s="127">
        <v>1.5</v>
      </c>
      <c r="DA41" s="127">
        <v>1.41</v>
      </c>
      <c r="DB41" s="127">
        <v>2.23</v>
      </c>
    </row>
    <row r="42" spans="1:106" s="41" customFormat="1" x14ac:dyDescent="0.2">
      <c r="A42" s="84" t="s">
        <v>1431</v>
      </c>
      <c r="B42" s="41">
        <v>0.35</v>
      </c>
      <c r="C42" s="41">
        <v>0.23</v>
      </c>
      <c r="D42" s="41">
        <v>0.13</v>
      </c>
      <c r="E42" s="41">
        <v>0.13</v>
      </c>
      <c r="F42" s="65">
        <v>0.13</v>
      </c>
      <c r="G42" s="65">
        <v>0.42</v>
      </c>
      <c r="H42" s="65">
        <v>0.25</v>
      </c>
      <c r="I42" s="84">
        <v>0.27</v>
      </c>
      <c r="J42" s="85">
        <v>0.68066035941672598</v>
      </c>
      <c r="K42" s="41">
        <v>0.26040229417783828</v>
      </c>
      <c r="L42" s="86">
        <v>0.72280213255798498</v>
      </c>
      <c r="M42" s="127">
        <v>0.56999999999999995</v>
      </c>
      <c r="N42" s="127">
        <v>0.47</v>
      </c>
      <c r="O42" s="87">
        <v>0.1</v>
      </c>
      <c r="P42" s="65">
        <v>0.1</v>
      </c>
      <c r="Q42" s="65">
        <v>0.04</v>
      </c>
      <c r="R42" s="65">
        <v>7.0000000000000007E-2</v>
      </c>
      <c r="S42" s="65">
        <v>0.14299999999999999</v>
      </c>
      <c r="T42" s="65">
        <v>9.0999999999999998E-2</v>
      </c>
      <c r="U42" s="65">
        <v>0.12</v>
      </c>
      <c r="V42" s="65">
        <v>8.7999999999999995E-2</v>
      </c>
      <c r="W42" s="65">
        <v>9.8000000000000004E-2</v>
      </c>
      <c r="X42" s="84">
        <v>7.0000000000000007E-2</v>
      </c>
      <c r="Y42" s="87">
        <v>0.32</v>
      </c>
      <c r="Z42" s="41">
        <v>0.13</v>
      </c>
      <c r="AA42" s="41">
        <v>0.16</v>
      </c>
      <c r="AB42" s="41">
        <v>0.17</v>
      </c>
      <c r="AC42" s="41">
        <v>0.16</v>
      </c>
      <c r="AD42" s="41">
        <v>0.16</v>
      </c>
      <c r="AE42" s="41">
        <v>0.25</v>
      </c>
      <c r="AF42" s="41">
        <v>0.11</v>
      </c>
      <c r="AG42" s="41">
        <v>0.14000000000000001</v>
      </c>
      <c r="AH42" s="41">
        <v>0.14000000000000001</v>
      </c>
      <c r="AI42" s="41">
        <v>0.12</v>
      </c>
      <c r="AJ42" s="41">
        <v>0.32</v>
      </c>
      <c r="AK42" s="86">
        <v>0.2</v>
      </c>
      <c r="AL42" s="87">
        <v>0.11</v>
      </c>
      <c r="AM42" s="65">
        <v>0.13</v>
      </c>
      <c r="AN42" s="65">
        <v>0.17</v>
      </c>
      <c r="AO42" s="84">
        <v>0.16</v>
      </c>
      <c r="AP42" s="87">
        <v>0.27</v>
      </c>
      <c r="AQ42" s="65">
        <v>0.1</v>
      </c>
      <c r="AR42" s="65">
        <v>0.11</v>
      </c>
      <c r="AS42" s="84">
        <v>0.15</v>
      </c>
      <c r="AT42" s="87">
        <v>0.23</v>
      </c>
      <c r="AU42" s="65">
        <v>0.2</v>
      </c>
      <c r="AV42" s="65">
        <v>0.13</v>
      </c>
      <c r="AW42" s="65">
        <v>0.17</v>
      </c>
      <c r="AX42" s="65">
        <v>0.17</v>
      </c>
      <c r="AY42" s="84">
        <v>0.15</v>
      </c>
      <c r="AZ42" s="87">
        <v>0.38</v>
      </c>
      <c r="BA42" s="65">
        <v>0.42</v>
      </c>
      <c r="BB42" s="65">
        <v>0.34</v>
      </c>
      <c r="BC42" s="65">
        <v>0.37</v>
      </c>
      <c r="BD42" s="65">
        <v>0.22</v>
      </c>
      <c r="BE42" s="65">
        <v>0.26</v>
      </c>
      <c r="BF42" s="65">
        <v>0.48</v>
      </c>
      <c r="BG42" s="65">
        <v>0.43</v>
      </c>
      <c r="BH42" s="65">
        <v>0.24</v>
      </c>
      <c r="BI42" s="65">
        <v>0.28000000000000003</v>
      </c>
      <c r="BJ42" s="65">
        <v>0.16</v>
      </c>
      <c r="BK42" s="65">
        <v>0.37</v>
      </c>
      <c r="BL42" s="65">
        <v>0.17</v>
      </c>
      <c r="BM42" s="65">
        <v>0.26800000000000002</v>
      </c>
      <c r="BN42" s="65">
        <v>0.24399999999999999</v>
      </c>
      <c r="BO42" s="65">
        <v>0.152</v>
      </c>
      <c r="BP42" s="65">
        <v>0.23400000000000001</v>
      </c>
      <c r="BQ42" s="65">
        <v>0.5</v>
      </c>
      <c r="BR42" s="84">
        <v>0.50600000000000001</v>
      </c>
      <c r="BS42" s="85">
        <v>0.34</v>
      </c>
      <c r="BT42" s="41">
        <v>0.45</v>
      </c>
      <c r="BU42" s="41">
        <v>0.42</v>
      </c>
      <c r="BV42" s="41">
        <v>0.37</v>
      </c>
      <c r="BW42" s="41">
        <v>0.47</v>
      </c>
      <c r="BX42" s="41">
        <v>0.47</v>
      </c>
      <c r="BY42" s="41">
        <v>0.25</v>
      </c>
      <c r="BZ42" s="41">
        <v>0.34</v>
      </c>
      <c r="CA42" s="86">
        <v>0.21</v>
      </c>
      <c r="CB42" s="87">
        <v>0.57999999999999996</v>
      </c>
      <c r="CC42" s="65">
        <v>0.2</v>
      </c>
      <c r="CD42" s="65">
        <v>0.52</v>
      </c>
      <c r="CE42" s="84">
        <v>0.37</v>
      </c>
      <c r="CF42" s="87">
        <v>0.18</v>
      </c>
      <c r="CG42" s="65">
        <v>0.23</v>
      </c>
      <c r="CH42" s="65">
        <v>0.16</v>
      </c>
      <c r="CI42" s="65">
        <v>0.09</v>
      </c>
      <c r="CJ42" s="41">
        <v>0.37</v>
      </c>
      <c r="CK42" s="41">
        <v>0.28000000000000003</v>
      </c>
      <c r="CL42" s="41">
        <v>0.37</v>
      </c>
      <c r="CM42" s="41">
        <v>0.37</v>
      </c>
      <c r="CN42" s="41">
        <v>0.28999999999999998</v>
      </c>
      <c r="CO42" s="41">
        <v>0.27</v>
      </c>
      <c r="CP42" s="41">
        <v>0.18</v>
      </c>
      <c r="CQ42" s="41">
        <v>0.19</v>
      </c>
      <c r="CR42" s="86">
        <v>0.18</v>
      </c>
      <c r="CS42" s="127">
        <v>0.28999999999999998</v>
      </c>
      <c r="CT42" s="127">
        <v>0.105</v>
      </c>
      <c r="CU42" s="127">
        <v>0.16600000000000001</v>
      </c>
      <c r="CV42" s="127">
        <v>0.16900000000000001</v>
      </c>
      <c r="CW42" s="127">
        <v>0.128</v>
      </c>
      <c r="CX42" s="127">
        <v>9.2999999999999999E-2</v>
      </c>
      <c r="CY42" s="127">
        <v>0.17</v>
      </c>
      <c r="CZ42" s="127">
        <v>0.26</v>
      </c>
      <c r="DA42" s="127">
        <v>0.25</v>
      </c>
      <c r="DB42" s="127">
        <v>0.49</v>
      </c>
    </row>
    <row r="43" spans="1:106" s="41" customFormat="1" x14ac:dyDescent="0.2">
      <c r="A43" s="84" t="s">
        <v>1399</v>
      </c>
      <c r="B43" s="41">
        <v>0.94</v>
      </c>
      <c r="C43" s="41">
        <v>0.53</v>
      </c>
      <c r="D43" s="41">
        <v>0.36</v>
      </c>
      <c r="E43" s="41">
        <v>0.31</v>
      </c>
      <c r="F43" s="65">
        <v>0.28999999999999998</v>
      </c>
      <c r="G43" s="65">
        <v>1.18</v>
      </c>
      <c r="H43" s="65">
        <v>0.69</v>
      </c>
      <c r="I43" s="84">
        <v>0.8</v>
      </c>
      <c r="J43" s="85">
        <v>2.0820467508939933</v>
      </c>
      <c r="K43" s="41">
        <v>0.80209422106032779</v>
      </c>
      <c r="L43" s="86">
        <v>2.1501224283483276</v>
      </c>
      <c r="M43" s="127">
        <v>1.84</v>
      </c>
      <c r="N43" s="127">
        <v>1.1399999999999999</v>
      </c>
      <c r="O43" s="87">
        <v>0.24</v>
      </c>
      <c r="P43" s="65">
        <v>0.33</v>
      </c>
      <c r="Q43" s="65">
        <v>0.11</v>
      </c>
      <c r="R43" s="65">
        <v>0.27</v>
      </c>
      <c r="S43" s="65">
        <v>0.40200000000000002</v>
      </c>
      <c r="T43" s="65">
        <v>0.25900000000000001</v>
      </c>
      <c r="U43" s="65">
        <v>0.42199999999999999</v>
      </c>
      <c r="V43" s="65">
        <v>0.28399999999999997</v>
      </c>
      <c r="W43" s="65">
        <v>0.247</v>
      </c>
      <c r="X43" s="84">
        <v>0.19</v>
      </c>
      <c r="Y43" s="87">
        <v>0.74</v>
      </c>
      <c r="Z43" s="41">
        <v>0.34</v>
      </c>
      <c r="AA43" s="41">
        <v>0.46</v>
      </c>
      <c r="AB43" s="41">
        <v>0.46</v>
      </c>
      <c r="AC43" s="41">
        <v>0.43</v>
      </c>
      <c r="AD43" s="41">
        <v>0.42</v>
      </c>
      <c r="AE43" s="41">
        <v>0.61</v>
      </c>
      <c r="AF43" s="41">
        <v>0.34</v>
      </c>
      <c r="AG43" s="41">
        <v>0.49</v>
      </c>
      <c r="AH43" s="41">
        <v>0.35</v>
      </c>
      <c r="AI43" s="41">
        <v>0.39</v>
      </c>
      <c r="AJ43" s="41">
        <v>0.91</v>
      </c>
      <c r="AK43" s="86">
        <v>0.55000000000000004</v>
      </c>
      <c r="AL43" s="87">
        <v>0.33</v>
      </c>
      <c r="AM43" s="65">
        <v>0.33</v>
      </c>
      <c r="AN43" s="65">
        <v>0.39</v>
      </c>
      <c r="AO43" s="84">
        <v>0.34</v>
      </c>
      <c r="AP43" s="87">
        <v>0.75</v>
      </c>
      <c r="AQ43" s="65">
        <v>0.33</v>
      </c>
      <c r="AR43" s="65">
        <v>0.3</v>
      </c>
      <c r="AS43" s="84">
        <v>0.39</v>
      </c>
      <c r="AT43" s="87">
        <v>0.56999999999999995</v>
      </c>
      <c r="AU43" s="65">
        <v>0.51</v>
      </c>
      <c r="AV43" s="65">
        <v>0.33</v>
      </c>
      <c r="AW43" s="65">
        <v>0.4</v>
      </c>
      <c r="AX43" s="65">
        <v>0.45</v>
      </c>
      <c r="AY43" s="84">
        <v>0.37</v>
      </c>
      <c r="AZ43" s="87">
        <v>1.05</v>
      </c>
      <c r="BA43" s="65">
        <v>1.06</v>
      </c>
      <c r="BB43" s="65">
        <v>0.94</v>
      </c>
      <c r="BC43" s="65">
        <v>0.98</v>
      </c>
      <c r="BD43" s="65">
        <v>0.56000000000000005</v>
      </c>
      <c r="BE43" s="65">
        <v>0.7</v>
      </c>
      <c r="BF43" s="65">
        <v>1.46</v>
      </c>
      <c r="BG43" s="65">
        <v>1.04</v>
      </c>
      <c r="BH43" s="65">
        <v>0.61</v>
      </c>
      <c r="BI43" s="65">
        <v>0.79</v>
      </c>
      <c r="BJ43" s="65">
        <v>0.49</v>
      </c>
      <c r="BK43" s="65">
        <v>0.95</v>
      </c>
      <c r="BL43" s="65">
        <v>0.48</v>
      </c>
      <c r="BM43" s="65">
        <v>0.8</v>
      </c>
      <c r="BN43" s="65">
        <v>0.77200000000000002</v>
      </c>
      <c r="BO43" s="65">
        <v>0.45300000000000001</v>
      </c>
      <c r="BP43" s="65">
        <v>0.70599999999999996</v>
      </c>
      <c r="BQ43" s="65">
        <v>1.62</v>
      </c>
      <c r="BR43" s="84">
        <v>1.5840000000000001</v>
      </c>
      <c r="BS43" s="85">
        <v>1.1100000000000001</v>
      </c>
      <c r="BT43" s="41">
        <v>1.23</v>
      </c>
      <c r="BU43" s="41">
        <v>1.17</v>
      </c>
      <c r="BV43" s="41">
        <v>1.02</v>
      </c>
      <c r="BW43" s="41">
        <v>1.3</v>
      </c>
      <c r="BX43" s="41">
        <v>1.21</v>
      </c>
      <c r="BY43" s="41">
        <v>0.65</v>
      </c>
      <c r="BZ43" s="41">
        <v>0.91</v>
      </c>
      <c r="CA43" s="86">
        <v>0.57999999999999996</v>
      </c>
      <c r="CB43" s="87">
        <v>1.75</v>
      </c>
      <c r="CC43" s="65">
        <v>0.55000000000000004</v>
      </c>
      <c r="CD43" s="65">
        <v>1.47</v>
      </c>
      <c r="CE43" s="84">
        <v>0.84</v>
      </c>
      <c r="CF43" s="87">
        <v>0.46</v>
      </c>
      <c r="CG43" s="65">
        <v>0.55000000000000004</v>
      </c>
      <c r="CH43" s="65">
        <v>0.42</v>
      </c>
      <c r="CI43" s="65">
        <v>0.21</v>
      </c>
      <c r="CJ43" s="41">
        <v>1.1399999999999999</v>
      </c>
      <c r="CK43" s="41">
        <v>0.8</v>
      </c>
      <c r="CL43" s="41">
        <v>1.04</v>
      </c>
      <c r="CM43" s="41">
        <v>1</v>
      </c>
      <c r="CN43" s="41">
        <v>0.79</v>
      </c>
      <c r="CO43" s="41">
        <v>0.81</v>
      </c>
      <c r="CP43" s="41">
        <v>0.51</v>
      </c>
      <c r="CQ43" s="41">
        <v>0.52</v>
      </c>
      <c r="CR43" s="86">
        <v>0.49</v>
      </c>
      <c r="CS43" s="127">
        <v>0.74</v>
      </c>
      <c r="CT43" s="127">
        <v>0.28999999999999998</v>
      </c>
      <c r="CU43" s="127">
        <v>0.42199999999999999</v>
      </c>
      <c r="CV43" s="127">
        <v>0.435</v>
      </c>
      <c r="CW43" s="127">
        <v>0.317</v>
      </c>
      <c r="CX43" s="127">
        <v>0.25</v>
      </c>
      <c r="CY43" s="127">
        <v>0.55000000000000004</v>
      </c>
      <c r="CZ43" s="127">
        <v>0.69</v>
      </c>
      <c r="DA43" s="127">
        <v>0.64</v>
      </c>
      <c r="DB43" s="127">
        <v>1.39</v>
      </c>
    </row>
    <row r="44" spans="1:106" s="41" customFormat="1" x14ac:dyDescent="0.2">
      <c r="A44" s="84" t="s">
        <v>1432</v>
      </c>
      <c r="B44" s="41">
        <v>0.12</v>
      </c>
      <c r="C44" s="41">
        <v>7.0000000000000007E-2</v>
      </c>
      <c r="D44" s="41">
        <v>0.04</v>
      </c>
      <c r="E44" s="41">
        <v>0.04</v>
      </c>
      <c r="F44" s="65">
        <v>0.05</v>
      </c>
      <c r="G44" s="65">
        <v>0.14000000000000001</v>
      </c>
      <c r="H44" s="65">
        <v>0.09</v>
      </c>
      <c r="I44" s="84">
        <v>0.1</v>
      </c>
      <c r="J44" s="85">
        <v>0.32151045083899643</v>
      </c>
      <c r="K44" s="41">
        <v>0.12726447038065244</v>
      </c>
      <c r="L44" s="86">
        <v>0.31765081379219501</v>
      </c>
      <c r="M44" s="127">
        <v>0.34</v>
      </c>
      <c r="N44" s="127">
        <v>0.15</v>
      </c>
      <c r="O44" s="87">
        <v>0.04</v>
      </c>
      <c r="P44" s="65">
        <v>0.04</v>
      </c>
      <c r="Q44" s="65">
        <v>0.01</v>
      </c>
      <c r="R44" s="65">
        <v>0.03</v>
      </c>
      <c r="S44" s="65">
        <v>5.0999999999999997E-2</v>
      </c>
      <c r="T44" s="65">
        <v>3.2000000000000001E-2</v>
      </c>
      <c r="U44" s="65">
        <v>4.3999999999999997E-2</v>
      </c>
      <c r="V44" s="65">
        <v>3.5999999999999997E-2</v>
      </c>
      <c r="W44" s="65">
        <v>3.5999999999999997E-2</v>
      </c>
      <c r="X44" s="84">
        <v>0.02</v>
      </c>
      <c r="Y44" s="87">
        <v>0.1</v>
      </c>
      <c r="Z44" s="41">
        <v>0.05</v>
      </c>
      <c r="AA44" s="41">
        <v>0.06</v>
      </c>
      <c r="AB44" s="41">
        <v>0.06</v>
      </c>
      <c r="AC44" s="41">
        <v>0.06</v>
      </c>
      <c r="AD44" s="41">
        <v>0.06</v>
      </c>
      <c r="AE44" s="41">
        <v>7.0000000000000007E-2</v>
      </c>
      <c r="AF44" s="41">
        <v>0.04</v>
      </c>
      <c r="AG44" s="41">
        <v>0.06</v>
      </c>
      <c r="AH44" s="41">
        <v>0.05</v>
      </c>
      <c r="AI44" s="41">
        <v>0.04</v>
      </c>
      <c r="AJ44" s="41">
        <v>0.13</v>
      </c>
      <c r="AK44" s="86">
        <v>7.0000000000000007E-2</v>
      </c>
      <c r="AL44" s="87">
        <v>0.05</v>
      </c>
      <c r="AM44" s="65">
        <v>0.04</v>
      </c>
      <c r="AN44" s="65">
        <v>0.05</v>
      </c>
      <c r="AO44" s="84">
        <v>7.0000000000000007E-2</v>
      </c>
      <c r="AP44" s="87">
        <v>0.11</v>
      </c>
      <c r="AQ44" s="65" t="s">
        <v>1547</v>
      </c>
      <c r="AR44" s="65" t="s">
        <v>1547</v>
      </c>
      <c r="AS44" s="84">
        <v>0.05</v>
      </c>
      <c r="AT44" s="87">
        <v>0.08</v>
      </c>
      <c r="AU44" s="65">
        <v>7.0000000000000007E-2</v>
      </c>
      <c r="AV44" s="65">
        <v>0.05</v>
      </c>
      <c r="AW44" s="65">
        <v>0.05</v>
      </c>
      <c r="AX44" s="65">
        <v>0.06</v>
      </c>
      <c r="AY44" s="84">
        <v>0.05</v>
      </c>
      <c r="AZ44" s="87">
        <v>0.18</v>
      </c>
      <c r="BA44" s="65">
        <v>0.15</v>
      </c>
      <c r="BB44" s="65">
        <v>0.13</v>
      </c>
      <c r="BC44" s="65">
        <v>0.14000000000000001</v>
      </c>
      <c r="BD44" s="65">
        <v>0.08</v>
      </c>
      <c r="BE44" s="65">
        <v>0.11</v>
      </c>
      <c r="BF44" s="65">
        <v>0.19</v>
      </c>
      <c r="BG44" s="65">
        <v>0.14000000000000001</v>
      </c>
      <c r="BH44" s="65">
        <v>0.09</v>
      </c>
      <c r="BI44" s="65">
        <v>0.11</v>
      </c>
      <c r="BJ44" s="65">
        <v>0.06</v>
      </c>
      <c r="BK44" s="65">
        <v>0.13</v>
      </c>
      <c r="BL44" s="65">
        <v>0.08</v>
      </c>
      <c r="BM44" s="65">
        <v>0.106</v>
      </c>
      <c r="BN44" s="65">
        <v>0.104</v>
      </c>
      <c r="BO44" s="65">
        <v>6.2E-2</v>
      </c>
      <c r="BP44" s="65">
        <v>8.4000000000000005E-2</v>
      </c>
      <c r="BQ44" s="65">
        <v>0.23</v>
      </c>
      <c r="BR44" s="84">
        <v>0.19600000000000001</v>
      </c>
      <c r="BS44" s="85">
        <v>0.17</v>
      </c>
      <c r="BT44" s="41">
        <v>0.18</v>
      </c>
      <c r="BU44" s="41">
        <v>0.17</v>
      </c>
      <c r="BV44" s="41">
        <v>0.15</v>
      </c>
      <c r="BW44" s="41">
        <v>0.19</v>
      </c>
      <c r="BX44" s="41">
        <v>0.16</v>
      </c>
      <c r="BY44" s="41">
        <v>8.7999999999999995E-2</v>
      </c>
      <c r="BZ44" s="41">
        <v>0.13</v>
      </c>
      <c r="CA44" s="86">
        <v>7.9000000000000001E-2</v>
      </c>
      <c r="CB44" s="87">
        <v>0.24</v>
      </c>
      <c r="CC44" s="65">
        <v>0.08</v>
      </c>
      <c r="CD44" s="65">
        <v>0.19</v>
      </c>
      <c r="CE44" s="84">
        <v>0.19</v>
      </c>
      <c r="CF44" s="87">
        <v>7.0000000000000007E-2</v>
      </c>
      <c r="CG44" s="65">
        <v>7.0000000000000007E-2</v>
      </c>
      <c r="CH44" s="65">
        <v>0.06</v>
      </c>
      <c r="CI44" s="65">
        <v>0.03</v>
      </c>
      <c r="CJ44" s="41">
        <v>0.16</v>
      </c>
      <c r="CK44" s="41">
        <v>0.12</v>
      </c>
      <c r="CL44" s="41">
        <v>0.14000000000000001</v>
      </c>
      <c r="CM44" s="41">
        <v>0.14000000000000001</v>
      </c>
      <c r="CN44" s="41">
        <v>0.12</v>
      </c>
      <c r="CO44" s="41">
        <v>0.11</v>
      </c>
      <c r="CP44" s="41">
        <v>7.0000000000000007E-2</v>
      </c>
      <c r="CQ44" s="41">
        <v>7.0000000000000007E-2</v>
      </c>
      <c r="CR44" s="86">
        <v>7.0000000000000007E-2</v>
      </c>
      <c r="CS44" s="127">
        <v>0.1</v>
      </c>
      <c r="CT44" s="127">
        <v>4.3999999999999997E-2</v>
      </c>
      <c r="CU44" s="127">
        <v>5.8000000000000003E-2</v>
      </c>
      <c r="CV44" s="127">
        <v>0.06</v>
      </c>
      <c r="CW44" s="127">
        <v>3.7999999999999999E-2</v>
      </c>
      <c r="CX44" s="127">
        <v>3.4000000000000002E-2</v>
      </c>
      <c r="CY44" s="127">
        <v>0.08</v>
      </c>
      <c r="CZ44" s="127">
        <v>0.09</v>
      </c>
      <c r="DA44" s="127">
        <v>0.08</v>
      </c>
      <c r="DB44" s="127">
        <v>0.22</v>
      </c>
    </row>
    <row r="45" spans="1:106" s="41" customFormat="1" x14ac:dyDescent="0.2">
      <c r="A45" s="84" t="s">
        <v>1400</v>
      </c>
      <c r="B45" s="41">
        <v>0.68</v>
      </c>
      <c r="C45" s="41">
        <v>0.38</v>
      </c>
      <c r="D45" s="41">
        <v>0.27</v>
      </c>
      <c r="E45" s="41">
        <v>0.2</v>
      </c>
      <c r="F45" s="65">
        <v>0.26</v>
      </c>
      <c r="G45" s="65">
        <v>0.91</v>
      </c>
      <c r="H45" s="65">
        <v>0.56999999999999995</v>
      </c>
      <c r="I45" s="84">
        <v>0.68</v>
      </c>
      <c r="J45" s="85">
        <v>2.2327606618304032</v>
      </c>
      <c r="K45" s="41">
        <v>0.9533258636016354</v>
      </c>
      <c r="L45" s="86">
        <v>2.2111729836821157</v>
      </c>
      <c r="M45" s="127">
        <v>2.2400000000000002</v>
      </c>
      <c r="N45" s="127">
        <v>0.91</v>
      </c>
      <c r="O45" s="87">
        <v>0.28000000000000003</v>
      </c>
      <c r="P45" s="65">
        <v>0.28999999999999998</v>
      </c>
      <c r="Q45" s="65">
        <v>0.11</v>
      </c>
      <c r="R45" s="65">
        <v>0.2</v>
      </c>
      <c r="S45" s="65">
        <v>0.34</v>
      </c>
      <c r="T45" s="65">
        <v>0.193</v>
      </c>
      <c r="U45" s="65">
        <v>0.316</v>
      </c>
      <c r="V45" s="65">
        <v>0.24199999999999999</v>
      </c>
      <c r="W45" s="65">
        <v>0.27</v>
      </c>
      <c r="X45" s="84">
        <v>0.21</v>
      </c>
      <c r="Y45" s="87">
        <v>0.61</v>
      </c>
      <c r="Z45" s="41">
        <v>0.31</v>
      </c>
      <c r="AA45" s="41">
        <v>0.41</v>
      </c>
      <c r="AB45" s="41">
        <v>0.4</v>
      </c>
      <c r="AC45" s="41">
        <v>0.43</v>
      </c>
      <c r="AD45" s="41">
        <v>0.4</v>
      </c>
      <c r="AE45" s="41">
        <v>0.45</v>
      </c>
      <c r="AF45" s="41">
        <v>0.27</v>
      </c>
      <c r="AG45" s="41">
        <v>0.43</v>
      </c>
      <c r="AH45" s="41">
        <v>0.31</v>
      </c>
      <c r="AI45" s="41">
        <v>0.31</v>
      </c>
      <c r="AJ45" s="41">
        <v>0.83</v>
      </c>
      <c r="AK45" s="86">
        <v>0.48</v>
      </c>
      <c r="AL45" s="87">
        <v>0.37</v>
      </c>
      <c r="AM45" s="65">
        <v>0.25</v>
      </c>
      <c r="AN45" s="65">
        <v>0.28000000000000003</v>
      </c>
      <c r="AO45" s="84">
        <v>0.31</v>
      </c>
      <c r="AP45" s="87">
        <v>0.69</v>
      </c>
      <c r="AQ45" s="65">
        <v>0.33</v>
      </c>
      <c r="AR45" s="65">
        <v>0.24</v>
      </c>
      <c r="AS45" s="84">
        <v>0.32</v>
      </c>
      <c r="AT45" s="87">
        <v>0.51</v>
      </c>
      <c r="AU45" s="65">
        <v>0.45</v>
      </c>
      <c r="AV45" s="65">
        <v>0.3</v>
      </c>
      <c r="AW45" s="65">
        <v>0.35</v>
      </c>
      <c r="AX45" s="65">
        <v>0.42</v>
      </c>
      <c r="AY45" s="84">
        <v>0.32</v>
      </c>
      <c r="AZ45" s="87">
        <v>1.1200000000000001</v>
      </c>
      <c r="BA45" s="65">
        <v>0.96</v>
      </c>
      <c r="BB45" s="65">
        <v>0.84</v>
      </c>
      <c r="BC45" s="65">
        <v>0.86</v>
      </c>
      <c r="BD45" s="65">
        <v>0.56000000000000005</v>
      </c>
      <c r="BE45" s="65">
        <v>0.72</v>
      </c>
      <c r="BF45" s="65">
        <v>1.21</v>
      </c>
      <c r="BG45" s="65">
        <v>0.85</v>
      </c>
      <c r="BH45" s="65">
        <v>0.54</v>
      </c>
      <c r="BI45" s="65">
        <v>0.68</v>
      </c>
      <c r="BJ45" s="65">
        <v>0.4</v>
      </c>
      <c r="BK45" s="65">
        <v>0.82</v>
      </c>
      <c r="BL45" s="65">
        <v>0.5</v>
      </c>
      <c r="BM45" s="65">
        <v>0.72799999999999998</v>
      </c>
      <c r="BN45" s="65">
        <v>0.72</v>
      </c>
      <c r="BO45" s="65">
        <v>0.41899999999999998</v>
      </c>
      <c r="BP45" s="65">
        <v>0.58599999999999997</v>
      </c>
      <c r="BQ45" s="65">
        <v>1.65</v>
      </c>
      <c r="BR45" s="84">
        <v>1.3160000000000001</v>
      </c>
      <c r="BS45" s="85">
        <v>1.21</v>
      </c>
      <c r="BT45" s="41">
        <v>1.1399999999999999</v>
      </c>
      <c r="BU45" s="41">
        <v>1.0900000000000001</v>
      </c>
      <c r="BV45" s="41">
        <v>0.93</v>
      </c>
      <c r="BW45" s="41">
        <v>1.24</v>
      </c>
      <c r="BX45" s="41">
        <v>1.01</v>
      </c>
      <c r="BY45" s="41">
        <v>0.55000000000000004</v>
      </c>
      <c r="BZ45" s="41">
        <v>0.84</v>
      </c>
      <c r="CA45" s="86">
        <v>0.51</v>
      </c>
      <c r="CB45" s="87">
        <v>1.67</v>
      </c>
      <c r="CC45" s="65">
        <v>0.53</v>
      </c>
      <c r="CD45" s="65">
        <v>1.27</v>
      </c>
      <c r="CE45" s="84">
        <v>0.9</v>
      </c>
      <c r="CF45" s="87">
        <v>0.47</v>
      </c>
      <c r="CG45" s="65">
        <v>0.5</v>
      </c>
      <c r="CH45" s="65">
        <v>0.35</v>
      </c>
      <c r="CI45" s="65">
        <v>0.18</v>
      </c>
      <c r="CJ45" s="41">
        <v>1.2</v>
      </c>
      <c r="CK45" s="41">
        <v>0.73</v>
      </c>
      <c r="CL45" s="41">
        <v>0.97</v>
      </c>
      <c r="CM45" s="41">
        <v>0.8</v>
      </c>
      <c r="CN45" s="41">
        <v>0.75</v>
      </c>
      <c r="CO45" s="41">
        <v>0.71</v>
      </c>
      <c r="CP45" s="41">
        <v>0.45</v>
      </c>
      <c r="CQ45" s="41">
        <v>0.45</v>
      </c>
      <c r="CR45" s="86">
        <v>0.44</v>
      </c>
      <c r="CS45" s="127">
        <v>0.66</v>
      </c>
      <c r="CT45" s="127">
        <v>0.32200000000000001</v>
      </c>
      <c r="CU45" s="127">
        <v>0.34599999999999997</v>
      </c>
      <c r="CV45" s="127">
        <v>0.38500000000000001</v>
      </c>
      <c r="CW45" s="127">
        <v>0.26400000000000001</v>
      </c>
      <c r="CX45" s="127">
        <v>0.26500000000000001</v>
      </c>
      <c r="CY45" s="127">
        <v>0.59</v>
      </c>
      <c r="CZ45" s="127">
        <v>0.63</v>
      </c>
      <c r="DA45" s="127">
        <v>0.52</v>
      </c>
      <c r="DB45" s="127">
        <v>1.26</v>
      </c>
    </row>
    <row r="46" spans="1:106" s="41" customFormat="1" x14ac:dyDescent="0.2">
      <c r="A46" s="84" t="s">
        <v>1433</v>
      </c>
      <c r="B46" s="41">
        <v>0.11</v>
      </c>
      <c r="C46" s="41">
        <v>7.0000000000000007E-2</v>
      </c>
      <c r="D46" s="41">
        <v>0.05</v>
      </c>
      <c r="E46" s="41">
        <v>0.04</v>
      </c>
      <c r="F46" s="65">
        <v>0.04</v>
      </c>
      <c r="G46" s="65">
        <v>0.13</v>
      </c>
      <c r="H46" s="65">
        <v>0.08</v>
      </c>
      <c r="I46" s="84">
        <v>0.1</v>
      </c>
      <c r="J46" s="85">
        <v>0.32465437079859638</v>
      </c>
      <c r="K46" s="41">
        <v>0.1571815436145263</v>
      </c>
      <c r="L46" s="86">
        <v>0.33003755833426662</v>
      </c>
      <c r="M46" s="127">
        <v>0.34</v>
      </c>
      <c r="N46" s="127">
        <v>0.16</v>
      </c>
      <c r="O46" s="87">
        <v>0.05</v>
      </c>
      <c r="P46" s="65">
        <v>0.05</v>
      </c>
      <c r="Q46" s="65">
        <v>0.08</v>
      </c>
      <c r="R46" s="65">
        <v>0.03</v>
      </c>
      <c r="S46" s="65">
        <v>4.7E-2</v>
      </c>
      <c r="T46" s="65">
        <v>2.8000000000000001E-2</v>
      </c>
      <c r="U46" s="65">
        <v>4.5999999999999999E-2</v>
      </c>
      <c r="V46" s="65">
        <v>3.7999999999999999E-2</v>
      </c>
      <c r="W46" s="65">
        <v>5.3999999999999999E-2</v>
      </c>
      <c r="X46" s="84">
        <v>0.04</v>
      </c>
      <c r="Y46" s="87">
        <v>0.1</v>
      </c>
      <c r="Z46" s="41">
        <v>0.05</v>
      </c>
      <c r="AA46" s="41">
        <v>0.06</v>
      </c>
      <c r="AB46" s="41">
        <v>0.06</v>
      </c>
      <c r="AC46" s="41">
        <v>7.0000000000000007E-2</v>
      </c>
      <c r="AD46" s="41">
        <v>0.06</v>
      </c>
      <c r="AE46" s="41">
        <v>7.0000000000000007E-2</v>
      </c>
      <c r="AF46" s="41">
        <v>0.04</v>
      </c>
      <c r="AG46" s="41">
        <v>0.06</v>
      </c>
      <c r="AH46" s="41">
        <v>0.05</v>
      </c>
      <c r="AI46" s="41">
        <v>0.05</v>
      </c>
      <c r="AJ46" s="41">
        <v>0.13</v>
      </c>
      <c r="AK46" s="86">
        <v>7.0000000000000007E-2</v>
      </c>
      <c r="AL46" s="87">
        <v>0.06</v>
      </c>
      <c r="AM46" s="65">
        <v>0.03</v>
      </c>
      <c r="AN46" s="65">
        <v>0.05</v>
      </c>
      <c r="AO46" s="84">
        <v>0.05</v>
      </c>
      <c r="AP46" s="87">
        <v>0.1</v>
      </c>
      <c r="AQ46" s="65">
        <v>0.05</v>
      </c>
      <c r="AR46" s="65" t="s">
        <v>1547</v>
      </c>
      <c r="AS46" s="84">
        <v>0.04</v>
      </c>
      <c r="AT46" s="87">
        <v>0.08</v>
      </c>
      <c r="AU46" s="65">
        <v>7.0000000000000007E-2</v>
      </c>
      <c r="AV46" s="65">
        <v>0.05</v>
      </c>
      <c r="AW46" s="65">
        <v>0.05</v>
      </c>
      <c r="AX46" s="65">
        <v>0.06</v>
      </c>
      <c r="AY46" s="84">
        <v>0.05</v>
      </c>
      <c r="AZ46" s="87">
        <v>0.2</v>
      </c>
      <c r="BA46" s="65">
        <v>0.15</v>
      </c>
      <c r="BB46" s="65">
        <v>0.12</v>
      </c>
      <c r="BC46" s="65">
        <v>0.12</v>
      </c>
      <c r="BD46" s="65">
        <v>0.1</v>
      </c>
      <c r="BE46" s="65">
        <v>0.11</v>
      </c>
      <c r="BF46" s="65">
        <v>0.16</v>
      </c>
      <c r="BG46" s="65">
        <v>0.14000000000000001</v>
      </c>
      <c r="BH46" s="65">
        <v>0.08</v>
      </c>
      <c r="BI46" s="65">
        <v>0.11</v>
      </c>
      <c r="BJ46" s="65">
        <v>0.06</v>
      </c>
      <c r="BK46" s="65">
        <v>0.12</v>
      </c>
      <c r="BL46" s="65">
        <v>0.08</v>
      </c>
      <c r="BM46" s="65">
        <v>0.108</v>
      </c>
      <c r="BN46" s="65">
        <v>0.106</v>
      </c>
      <c r="BO46" s="65">
        <v>6.5000000000000002E-2</v>
      </c>
      <c r="BP46" s="65">
        <v>0.09</v>
      </c>
      <c r="BQ46" s="65">
        <v>0.23</v>
      </c>
      <c r="BR46" s="84">
        <v>0.182</v>
      </c>
      <c r="BS46" s="85">
        <v>0.18</v>
      </c>
      <c r="BT46" s="41">
        <v>0.17</v>
      </c>
      <c r="BU46" s="41">
        <v>0.17</v>
      </c>
      <c r="BV46" s="41">
        <v>0.14000000000000001</v>
      </c>
      <c r="BW46" s="41">
        <v>0.19</v>
      </c>
      <c r="BX46" s="41">
        <v>0.15</v>
      </c>
      <c r="BY46" s="41">
        <v>7.9000000000000001E-2</v>
      </c>
      <c r="BZ46" s="41">
        <v>0.11</v>
      </c>
      <c r="CA46" s="86">
        <v>7.8E-2</v>
      </c>
      <c r="CB46" s="87">
        <v>0.26</v>
      </c>
      <c r="CC46" s="65">
        <v>0.08</v>
      </c>
      <c r="CD46" s="65">
        <v>0.19</v>
      </c>
      <c r="CE46" s="84">
        <v>0.13</v>
      </c>
      <c r="CF46" s="87">
        <v>7.0000000000000007E-2</v>
      </c>
      <c r="CG46" s="65">
        <v>0.06</v>
      </c>
      <c r="CH46" s="65">
        <v>0.05</v>
      </c>
      <c r="CI46" s="65">
        <v>0.03</v>
      </c>
      <c r="CJ46" s="41">
        <v>0.18</v>
      </c>
      <c r="CK46" s="41">
        <v>0.1</v>
      </c>
      <c r="CL46" s="41">
        <v>0.13</v>
      </c>
      <c r="CM46" s="41">
        <v>0.11</v>
      </c>
      <c r="CN46" s="41">
        <v>0.11</v>
      </c>
      <c r="CO46" s="41">
        <v>0.11</v>
      </c>
      <c r="CP46" s="41">
        <v>7.0000000000000007E-2</v>
      </c>
      <c r="CQ46" s="41">
        <v>7.0000000000000007E-2</v>
      </c>
      <c r="CR46" s="86">
        <v>7.0000000000000007E-2</v>
      </c>
      <c r="CS46" s="127">
        <v>0.09</v>
      </c>
      <c r="CT46" s="127">
        <v>5.2999999999999999E-2</v>
      </c>
      <c r="CU46" s="127">
        <v>5.0999999999999997E-2</v>
      </c>
      <c r="CV46" s="127">
        <v>5.8000000000000003E-2</v>
      </c>
      <c r="CW46" s="127">
        <v>3.5000000000000003E-2</v>
      </c>
      <c r="CX46" s="127">
        <v>0.04</v>
      </c>
      <c r="CY46" s="127">
        <v>0.1</v>
      </c>
      <c r="CZ46" s="127">
        <v>0.1</v>
      </c>
      <c r="DA46" s="127">
        <v>7.0000000000000007E-2</v>
      </c>
      <c r="DB46" s="127">
        <v>0.16</v>
      </c>
    </row>
    <row r="47" spans="1:106" s="73" customFormat="1" x14ac:dyDescent="0.2">
      <c r="A47" s="88" t="s">
        <v>1394</v>
      </c>
      <c r="B47" s="73">
        <v>121</v>
      </c>
      <c r="C47" s="73">
        <v>128</v>
      </c>
      <c r="D47" s="73">
        <v>139</v>
      </c>
      <c r="E47" s="73">
        <v>102</v>
      </c>
      <c r="F47" s="71">
        <v>173.93</v>
      </c>
      <c r="G47" s="71">
        <v>156</v>
      </c>
      <c r="H47" s="71">
        <v>105</v>
      </c>
      <c r="I47" s="88">
        <v>172</v>
      </c>
      <c r="J47" s="90">
        <v>259.8471390061365</v>
      </c>
      <c r="K47" s="73">
        <v>280.69732956747816</v>
      </c>
      <c r="L47" s="89">
        <v>285.10147257277572</v>
      </c>
      <c r="M47" s="127">
        <v>90.2</v>
      </c>
      <c r="N47" s="127">
        <v>123</v>
      </c>
      <c r="O47" s="91">
        <v>63</v>
      </c>
      <c r="P47" s="71">
        <v>160</v>
      </c>
      <c r="Q47" s="65">
        <v>8.0500000000000007</v>
      </c>
      <c r="R47" s="71">
        <v>46</v>
      </c>
      <c r="S47" s="71">
        <v>118</v>
      </c>
      <c r="T47" s="71">
        <v>88</v>
      </c>
      <c r="U47" s="71">
        <v>71</v>
      </c>
      <c r="V47" s="71">
        <v>84</v>
      </c>
      <c r="W47" s="71">
        <v>184</v>
      </c>
      <c r="X47" s="88">
        <v>150</v>
      </c>
      <c r="Y47" s="91">
        <v>140</v>
      </c>
      <c r="Z47" s="73">
        <v>130</v>
      </c>
      <c r="AA47" s="73">
        <v>44</v>
      </c>
      <c r="AB47" s="73">
        <v>99</v>
      </c>
      <c r="AC47" s="73">
        <v>121</v>
      </c>
      <c r="AD47" s="73">
        <v>111</v>
      </c>
      <c r="AE47" s="73">
        <v>213</v>
      </c>
      <c r="AF47" s="73">
        <v>51</v>
      </c>
      <c r="AG47" s="73">
        <v>64</v>
      </c>
      <c r="AH47" s="73">
        <v>125</v>
      </c>
      <c r="AI47" s="73">
        <v>41</v>
      </c>
      <c r="AJ47" s="73">
        <v>50</v>
      </c>
      <c r="AK47" s="89">
        <v>149</v>
      </c>
      <c r="AL47" s="91">
        <v>118</v>
      </c>
      <c r="AM47" s="71">
        <v>130</v>
      </c>
      <c r="AN47" s="71">
        <v>93</v>
      </c>
      <c r="AO47" s="88">
        <v>83.18</v>
      </c>
      <c r="AP47" s="91">
        <v>165</v>
      </c>
      <c r="AQ47" s="71">
        <v>156</v>
      </c>
      <c r="AR47" s="71">
        <v>68.7</v>
      </c>
      <c r="AS47" s="88">
        <v>154</v>
      </c>
      <c r="AT47" s="91">
        <v>117</v>
      </c>
      <c r="AU47" s="71">
        <v>96</v>
      </c>
      <c r="AV47" s="71">
        <v>123.1</v>
      </c>
      <c r="AW47" s="71">
        <v>115.2</v>
      </c>
      <c r="AX47" s="71">
        <v>99.6</v>
      </c>
      <c r="AY47" s="88">
        <v>115</v>
      </c>
      <c r="AZ47" s="91">
        <v>86</v>
      </c>
      <c r="BA47" s="71">
        <v>91</v>
      </c>
      <c r="BB47" s="71">
        <v>214</v>
      </c>
      <c r="BC47" s="71">
        <v>169</v>
      </c>
      <c r="BD47" s="71">
        <v>187</v>
      </c>
      <c r="BE47" s="71">
        <v>161</v>
      </c>
      <c r="BF47" s="71">
        <v>185</v>
      </c>
      <c r="BG47" s="71">
        <v>186</v>
      </c>
      <c r="BH47" s="71">
        <v>119</v>
      </c>
      <c r="BI47" s="71">
        <v>171</v>
      </c>
      <c r="BJ47" s="71">
        <v>140</v>
      </c>
      <c r="BK47" s="71">
        <v>232</v>
      </c>
      <c r="BL47" s="71">
        <v>116</v>
      </c>
      <c r="BM47" s="71">
        <v>89</v>
      </c>
      <c r="BN47" s="71">
        <v>90</v>
      </c>
      <c r="BO47" s="71">
        <v>106</v>
      </c>
      <c r="BP47" s="71">
        <v>164</v>
      </c>
      <c r="BQ47" s="71">
        <v>66</v>
      </c>
      <c r="BR47" s="88">
        <v>158</v>
      </c>
      <c r="BS47" s="90">
        <v>77</v>
      </c>
      <c r="BT47" s="73">
        <v>103</v>
      </c>
      <c r="BU47" s="73">
        <v>120</v>
      </c>
      <c r="BV47" s="73">
        <v>123</v>
      </c>
      <c r="BW47" s="73">
        <v>158</v>
      </c>
      <c r="BX47" s="73">
        <v>146</v>
      </c>
      <c r="BY47" s="73">
        <v>92.9</v>
      </c>
      <c r="BZ47" s="73">
        <v>136</v>
      </c>
      <c r="CA47" s="89">
        <v>101</v>
      </c>
      <c r="CB47" s="91">
        <v>131</v>
      </c>
      <c r="CC47" s="71">
        <v>165</v>
      </c>
      <c r="CD47" s="71">
        <v>315</v>
      </c>
      <c r="CE47" s="88">
        <v>143.53</v>
      </c>
      <c r="CF47" s="91">
        <v>90.7</v>
      </c>
      <c r="CG47" s="71">
        <v>104</v>
      </c>
      <c r="CH47" s="71">
        <v>138</v>
      </c>
      <c r="CI47" s="71">
        <v>120</v>
      </c>
      <c r="CJ47" s="73">
        <v>124</v>
      </c>
      <c r="CK47" s="73">
        <v>117</v>
      </c>
      <c r="CL47" s="73">
        <v>244</v>
      </c>
      <c r="CM47" s="73">
        <v>149</v>
      </c>
      <c r="CN47" s="73">
        <v>109</v>
      </c>
      <c r="CO47" s="73">
        <v>106</v>
      </c>
      <c r="CP47" s="73">
        <v>135</v>
      </c>
      <c r="CQ47" s="73">
        <v>130</v>
      </c>
      <c r="CR47" s="89">
        <v>113</v>
      </c>
      <c r="CS47" s="127">
        <v>48</v>
      </c>
      <c r="CT47" s="127">
        <v>141</v>
      </c>
      <c r="CU47" s="127">
        <v>108</v>
      </c>
      <c r="CV47" s="127">
        <v>104</v>
      </c>
      <c r="CW47" s="127">
        <v>97</v>
      </c>
      <c r="CX47" s="127">
        <v>137</v>
      </c>
      <c r="CY47" s="127">
        <v>141</v>
      </c>
      <c r="CZ47" s="127">
        <v>171</v>
      </c>
      <c r="DA47" s="127">
        <v>77</v>
      </c>
      <c r="DB47" s="127">
        <v>167</v>
      </c>
    </row>
    <row r="48" spans="1:106" s="41" customFormat="1" x14ac:dyDescent="0.25">
      <c r="A48" s="84" t="s">
        <v>1395</v>
      </c>
      <c r="B48" s="66" t="s">
        <v>1492</v>
      </c>
      <c r="C48" s="66" t="s">
        <v>1545</v>
      </c>
      <c r="D48" s="66" t="s">
        <v>1545</v>
      </c>
      <c r="E48" s="66" t="s">
        <v>1544</v>
      </c>
      <c r="F48" s="65">
        <v>4.7</v>
      </c>
      <c r="G48" s="65">
        <v>3.76</v>
      </c>
      <c r="H48" s="65">
        <v>2.61</v>
      </c>
      <c r="I48" s="84">
        <v>4.51</v>
      </c>
      <c r="J48" s="85">
        <v>7.2613327622428239</v>
      </c>
      <c r="K48" s="41">
        <v>7.9335712295371215</v>
      </c>
      <c r="L48" s="86">
        <v>7.8729605196954546</v>
      </c>
      <c r="M48" s="127">
        <v>3.07</v>
      </c>
      <c r="N48" s="127">
        <v>3.39</v>
      </c>
      <c r="O48" s="87">
        <v>1.97</v>
      </c>
      <c r="P48" s="65">
        <v>3.92</v>
      </c>
      <c r="Q48" s="65">
        <v>0.33</v>
      </c>
      <c r="R48" s="65">
        <v>1.05</v>
      </c>
      <c r="S48" s="65">
        <v>2.87</v>
      </c>
      <c r="T48" s="65">
        <v>2.286</v>
      </c>
      <c r="U48" s="65">
        <v>2</v>
      </c>
      <c r="V48" s="65">
        <v>2.16</v>
      </c>
      <c r="W48" s="65">
        <v>5.25</v>
      </c>
      <c r="X48" s="84">
        <v>4.05</v>
      </c>
      <c r="Y48" s="87">
        <v>3.71</v>
      </c>
      <c r="Z48" s="41">
        <v>3.41</v>
      </c>
      <c r="AA48" s="41">
        <v>1.23</v>
      </c>
      <c r="AB48" s="41">
        <v>2.57</v>
      </c>
      <c r="AC48" s="41">
        <v>3.6</v>
      </c>
      <c r="AD48" s="41">
        <v>3</v>
      </c>
      <c r="AE48" s="41">
        <v>5.27</v>
      </c>
      <c r="AF48" s="41">
        <v>1.28</v>
      </c>
      <c r="AG48" s="41">
        <v>1.59</v>
      </c>
      <c r="AH48" s="41">
        <v>3.1</v>
      </c>
      <c r="AI48" s="41">
        <v>1.1399999999999999</v>
      </c>
      <c r="AJ48" s="41">
        <v>1.4</v>
      </c>
      <c r="AK48" s="86">
        <v>3.7</v>
      </c>
      <c r="AL48" s="87">
        <v>3</v>
      </c>
      <c r="AM48" s="65">
        <v>3.3</v>
      </c>
      <c r="AN48" s="65">
        <v>2.7</v>
      </c>
      <c r="AO48" s="84">
        <v>3.7</v>
      </c>
      <c r="AP48" s="87">
        <v>4.3</v>
      </c>
      <c r="AQ48" s="65">
        <v>4.7699999999999996</v>
      </c>
      <c r="AR48" s="65">
        <v>3.13</v>
      </c>
      <c r="AS48" s="84">
        <v>4.3899999999999997</v>
      </c>
      <c r="AT48" s="87">
        <v>3.05</v>
      </c>
      <c r="AU48" s="65">
        <v>2.4700000000000002</v>
      </c>
      <c r="AV48" s="65">
        <v>2.92</v>
      </c>
      <c r="AW48" s="65">
        <v>2.86</v>
      </c>
      <c r="AX48" s="65">
        <v>2.44</v>
      </c>
      <c r="AY48" s="84">
        <v>2.74</v>
      </c>
      <c r="AZ48" s="87">
        <v>2.23</v>
      </c>
      <c r="BA48" s="65">
        <v>2.44</v>
      </c>
      <c r="BB48" s="65">
        <v>5.67</v>
      </c>
      <c r="BC48" s="65">
        <v>4.51</v>
      </c>
      <c r="BD48" s="65">
        <v>4.8499999999999996</v>
      </c>
      <c r="BE48" s="65">
        <v>4.3099999999999996</v>
      </c>
      <c r="BF48" s="65">
        <v>5.25</v>
      </c>
      <c r="BG48" s="65">
        <v>5</v>
      </c>
      <c r="BH48" s="65">
        <v>3.18</v>
      </c>
      <c r="BI48" s="65">
        <v>4.3899999999999997</v>
      </c>
      <c r="BJ48" s="65">
        <v>3.28</v>
      </c>
      <c r="BK48" s="65">
        <v>6.38</v>
      </c>
      <c r="BL48" s="65">
        <v>3</v>
      </c>
      <c r="BM48" s="65">
        <v>2.42</v>
      </c>
      <c r="BN48" s="65">
        <v>2.66</v>
      </c>
      <c r="BO48" s="65">
        <v>2.64</v>
      </c>
      <c r="BP48" s="65">
        <v>4.53</v>
      </c>
      <c r="BQ48" s="65">
        <v>1.78</v>
      </c>
      <c r="BR48" s="84">
        <v>4.1900000000000004</v>
      </c>
      <c r="BS48" s="85">
        <v>2.0099999999999998</v>
      </c>
      <c r="BT48" s="41">
        <v>2.83</v>
      </c>
      <c r="BU48" s="41">
        <v>3.2</v>
      </c>
      <c r="BV48" s="41">
        <v>3.38</v>
      </c>
      <c r="BW48" s="41">
        <v>4.17</v>
      </c>
      <c r="BX48" s="41">
        <v>3.74</v>
      </c>
      <c r="BY48" s="41">
        <v>2.4</v>
      </c>
      <c r="BZ48" s="41">
        <v>2.78</v>
      </c>
      <c r="CA48" s="86">
        <v>2.52</v>
      </c>
      <c r="CB48" s="87">
        <v>3.36</v>
      </c>
      <c r="CC48" s="65">
        <v>4.41</v>
      </c>
      <c r="CD48" s="65">
        <v>8.01</v>
      </c>
      <c r="CE48" s="84">
        <v>4.01</v>
      </c>
      <c r="CF48" s="87">
        <v>2.96</v>
      </c>
      <c r="CG48" s="65">
        <v>2.4900000000000002</v>
      </c>
      <c r="CH48" s="65">
        <v>3.38</v>
      </c>
      <c r="CI48" s="65">
        <v>3.13</v>
      </c>
      <c r="CJ48" s="41">
        <v>3.51</v>
      </c>
      <c r="CK48" s="41">
        <v>2.93</v>
      </c>
      <c r="CL48" s="41">
        <v>5.33</v>
      </c>
      <c r="CM48" s="41">
        <v>3.73</v>
      </c>
      <c r="CN48" s="41">
        <v>2.76</v>
      </c>
      <c r="CO48" s="41">
        <v>2.58</v>
      </c>
      <c r="CP48" s="41">
        <v>3.49</v>
      </c>
      <c r="CQ48" s="41">
        <v>3.28</v>
      </c>
      <c r="CR48" s="86">
        <v>2.85</v>
      </c>
      <c r="CS48" s="127">
        <v>1.25</v>
      </c>
      <c r="CT48" s="127">
        <v>3.61</v>
      </c>
      <c r="CU48" s="127">
        <v>2.77</v>
      </c>
      <c r="CV48" s="127">
        <v>2.71</v>
      </c>
      <c r="CW48" s="127">
        <v>2.41</v>
      </c>
      <c r="CX48" s="127">
        <v>3.41</v>
      </c>
      <c r="CY48" s="127">
        <v>3.72</v>
      </c>
      <c r="CZ48" s="127">
        <v>3.95</v>
      </c>
      <c r="DA48" s="127">
        <v>1.65</v>
      </c>
      <c r="DB48" s="127">
        <v>4.1399999999999997</v>
      </c>
    </row>
    <row r="49" spans="1:106" s="41" customFormat="1" x14ac:dyDescent="0.25">
      <c r="A49" s="84" t="s">
        <v>1387</v>
      </c>
      <c r="B49" s="66" t="s">
        <v>1544</v>
      </c>
      <c r="C49" s="66" t="s">
        <v>1492</v>
      </c>
      <c r="D49" s="66" t="s">
        <v>1544</v>
      </c>
      <c r="E49" s="66" t="s">
        <v>1544</v>
      </c>
      <c r="F49" s="65">
        <v>0.56000000000000005</v>
      </c>
      <c r="G49" s="65">
        <v>0.78</v>
      </c>
      <c r="H49" s="65">
        <v>0.23</v>
      </c>
      <c r="I49" s="84">
        <v>0.46</v>
      </c>
      <c r="J49" s="85">
        <v>1.1291673896708094</v>
      </c>
      <c r="K49" s="41">
        <v>0.28505404290790581</v>
      </c>
      <c r="L49" s="86">
        <v>1.0840616714162599</v>
      </c>
      <c r="M49" s="127">
        <v>1.62</v>
      </c>
      <c r="N49" s="127">
        <v>0.28999999999999998</v>
      </c>
      <c r="O49" s="87">
        <v>0.05</v>
      </c>
      <c r="P49" s="65">
        <v>0.08</v>
      </c>
      <c r="Q49" s="65">
        <v>1.22</v>
      </c>
      <c r="R49" s="65">
        <v>0.66</v>
      </c>
      <c r="S49" s="65">
        <v>0.48099999999999998</v>
      </c>
      <c r="T49" s="65">
        <v>0.59699999999999998</v>
      </c>
      <c r="U49" s="65">
        <v>0.104</v>
      </c>
      <c r="V49" s="65">
        <v>0.16</v>
      </c>
      <c r="W49" s="65">
        <v>1.7070000000000001</v>
      </c>
      <c r="X49" s="84">
        <v>1.34</v>
      </c>
      <c r="Y49" s="87">
        <v>0.28000000000000003</v>
      </c>
      <c r="Z49" s="41">
        <v>0.16</v>
      </c>
      <c r="AA49" s="41">
        <v>0.2</v>
      </c>
      <c r="AB49" s="41">
        <v>0.19</v>
      </c>
      <c r="AC49" s="41">
        <v>0.4</v>
      </c>
      <c r="AD49" s="41">
        <v>0.3</v>
      </c>
      <c r="AE49" s="41">
        <v>0.19</v>
      </c>
      <c r="AF49" s="41">
        <v>0.19</v>
      </c>
      <c r="AG49" s="41">
        <v>0.28000000000000003</v>
      </c>
      <c r="AH49" s="41">
        <v>0.27</v>
      </c>
      <c r="AI49" s="41">
        <v>0.04</v>
      </c>
      <c r="AJ49" s="41">
        <v>0.2</v>
      </c>
      <c r="AK49" s="86">
        <v>0.2</v>
      </c>
      <c r="AL49" s="87">
        <v>0.5</v>
      </c>
      <c r="AM49" s="65">
        <v>0.5</v>
      </c>
      <c r="AN49" s="65">
        <v>0.5</v>
      </c>
      <c r="AO49" s="84">
        <v>0.79</v>
      </c>
      <c r="AP49" s="87">
        <v>0.55000000000000004</v>
      </c>
      <c r="AQ49" s="65">
        <v>0.32</v>
      </c>
      <c r="AR49" s="65">
        <v>1.01</v>
      </c>
      <c r="AS49" s="84">
        <v>0.31</v>
      </c>
      <c r="AT49" s="87">
        <v>0.41</v>
      </c>
      <c r="AU49" s="65">
        <v>0.34</v>
      </c>
      <c r="AV49" s="65">
        <v>0.36</v>
      </c>
      <c r="AW49" s="65">
        <v>0.26</v>
      </c>
      <c r="AX49" s="65">
        <v>0.26</v>
      </c>
      <c r="AY49" s="84">
        <v>0.4</v>
      </c>
      <c r="AZ49" s="87">
        <v>0.12</v>
      </c>
      <c r="BA49" s="65">
        <v>0.14000000000000001</v>
      </c>
      <c r="BB49" s="65">
        <v>0.33</v>
      </c>
      <c r="BC49" s="65">
        <v>0.42</v>
      </c>
      <c r="BD49" s="65">
        <v>1.34</v>
      </c>
      <c r="BE49" s="65">
        <v>0.73</v>
      </c>
      <c r="BF49" s="65">
        <v>0.35</v>
      </c>
      <c r="BG49" s="65">
        <v>1.63</v>
      </c>
      <c r="BH49" s="65">
        <v>0.15</v>
      </c>
      <c r="BI49" s="65">
        <v>0.2</v>
      </c>
      <c r="BJ49" s="65">
        <v>0.31</v>
      </c>
      <c r="BK49" s="65">
        <v>0.27</v>
      </c>
      <c r="BL49" s="65">
        <v>0.37</v>
      </c>
      <c r="BM49" s="65">
        <v>0.48599999999999999</v>
      </c>
      <c r="BN49" s="65">
        <v>0.224</v>
      </c>
      <c r="BO49" s="65">
        <v>0.47299999999999998</v>
      </c>
      <c r="BP49" s="65">
        <v>0.20799999999999999</v>
      </c>
      <c r="BQ49" s="65">
        <v>1.25</v>
      </c>
      <c r="BR49" s="84">
        <v>1.0660000000000001</v>
      </c>
      <c r="BS49" s="85">
        <v>0.38</v>
      </c>
      <c r="BT49" s="41">
        <v>0.28000000000000003</v>
      </c>
      <c r="BU49" s="41">
        <v>0.77</v>
      </c>
      <c r="BV49" s="41">
        <v>0.17</v>
      </c>
      <c r="BW49" s="41">
        <v>0.56000000000000005</v>
      </c>
      <c r="BX49" s="41">
        <v>0.27</v>
      </c>
      <c r="BY49" s="41">
        <v>0.24</v>
      </c>
      <c r="BZ49" s="41">
        <v>0.45</v>
      </c>
      <c r="CA49" s="86">
        <v>0.28999999999999998</v>
      </c>
      <c r="CB49" s="87">
        <v>0.28000000000000003</v>
      </c>
      <c r="CC49" s="65">
        <v>0.24</v>
      </c>
      <c r="CD49" s="65">
        <v>0.37</v>
      </c>
      <c r="CE49" s="84">
        <v>0.49</v>
      </c>
      <c r="CF49" s="87">
        <v>0.15</v>
      </c>
      <c r="CG49" s="65">
        <v>0.55000000000000004</v>
      </c>
      <c r="CH49" s="65">
        <v>0.27</v>
      </c>
      <c r="CI49" s="65">
        <v>0.09</v>
      </c>
      <c r="CJ49" s="41">
        <v>2.23</v>
      </c>
      <c r="CK49" s="41">
        <v>0.92</v>
      </c>
      <c r="CL49" s="41">
        <v>2.17</v>
      </c>
      <c r="CM49" s="41">
        <v>0.83</v>
      </c>
      <c r="CN49" s="41">
        <v>0.98</v>
      </c>
      <c r="CO49" s="41">
        <v>0.88</v>
      </c>
      <c r="CP49" s="41">
        <v>0.49</v>
      </c>
      <c r="CQ49" s="41">
        <v>0.24</v>
      </c>
      <c r="CR49" s="86">
        <v>0.28999999999999998</v>
      </c>
      <c r="CS49" s="127">
        <v>0.23</v>
      </c>
      <c r="CT49" s="127">
        <v>0.15</v>
      </c>
      <c r="CU49" s="127">
        <v>8.8999999999999996E-2</v>
      </c>
      <c r="CV49" s="127">
        <v>5.1999999999999998E-2</v>
      </c>
      <c r="CW49" s="127">
        <v>7.2999999999999995E-2</v>
      </c>
      <c r="CX49" s="127">
        <v>0.188</v>
      </c>
      <c r="CY49" s="127">
        <v>0.23</v>
      </c>
      <c r="CZ49" s="127">
        <v>0.26</v>
      </c>
      <c r="DA49" s="127">
        <v>0.14000000000000001</v>
      </c>
      <c r="DB49" s="127">
        <v>0.28000000000000003</v>
      </c>
    </row>
    <row r="50" spans="1:106" s="41" customFormat="1" x14ac:dyDescent="0.25">
      <c r="A50" s="84" t="s">
        <v>1385</v>
      </c>
      <c r="B50" s="66" t="s">
        <v>1544</v>
      </c>
      <c r="C50" s="66" t="s">
        <v>1545</v>
      </c>
      <c r="D50" s="66" t="s">
        <v>1544</v>
      </c>
      <c r="E50" s="66" t="s">
        <v>1545</v>
      </c>
      <c r="F50" s="65">
        <v>5.73</v>
      </c>
      <c r="G50" s="65">
        <v>2.74</v>
      </c>
      <c r="H50" s="65">
        <v>2.44</v>
      </c>
      <c r="I50" s="84">
        <v>9.3800000000000008</v>
      </c>
      <c r="J50" s="85">
        <v>6.3031934018820746</v>
      </c>
      <c r="K50" s="41">
        <v>6.1596877196580531</v>
      </c>
      <c r="L50" s="86">
        <v>8.6432575045656517</v>
      </c>
      <c r="M50" s="127">
        <v>22.8</v>
      </c>
      <c r="N50" s="127">
        <v>32.9</v>
      </c>
      <c r="O50" s="87">
        <v>0.3</v>
      </c>
      <c r="P50" s="65">
        <v>0.27</v>
      </c>
      <c r="Q50" s="65">
        <v>0.62</v>
      </c>
      <c r="R50" s="65">
        <v>6.86</v>
      </c>
      <c r="S50" s="65">
        <v>3.59</v>
      </c>
      <c r="T50" s="65">
        <v>2.42</v>
      </c>
      <c r="U50" s="65">
        <v>1.96</v>
      </c>
      <c r="V50" s="65">
        <v>3.53</v>
      </c>
      <c r="W50" s="65">
        <v>9.7100000000000009</v>
      </c>
      <c r="X50" s="84">
        <v>5.47</v>
      </c>
      <c r="Y50" s="87">
        <v>4.6900000000000004</v>
      </c>
      <c r="Z50" s="41">
        <v>0.63</v>
      </c>
      <c r="AA50" s="41">
        <v>3.97</v>
      </c>
      <c r="AB50" s="41">
        <v>2.0499999999999998</v>
      </c>
      <c r="AC50" s="41">
        <v>7.69</v>
      </c>
      <c r="AD50" s="41">
        <v>2.11</v>
      </c>
      <c r="AE50" s="41">
        <v>1.98</v>
      </c>
      <c r="AF50" s="41">
        <v>7.98</v>
      </c>
      <c r="AG50" s="79">
        <v>11.4</v>
      </c>
      <c r="AH50" s="41">
        <v>4.3499999999999996</v>
      </c>
      <c r="AI50" s="79">
        <v>10.9</v>
      </c>
      <c r="AJ50" s="41">
        <v>1.1000000000000001</v>
      </c>
      <c r="AK50" s="86">
        <v>4.5999999999999996</v>
      </c>
      <c r="AL50" s="87">
        <v>1.6</v>
      </c>
      <c r="AM50" s="65">
        <v>2.5</v>
      </c>
      <c r="AN50" s="80">
        <v>11</v>
      </c>
      <c r="AO50" s="84">
        <v>6.84</v>
      </c>
      <c r="AP50" s="87">
        <v>2.34</v>
      </c>
      <c r="AQ50" s="65">
        <v>3.21</v>
      </c>
      <c r="AR50" s="65">
        <v>4.21</v>
      </c>
      <c r="AS50" s="84">
        <v>3.06</v>
      </c>
      <c r="AT50" s="87">
        <v>0.91</v>
      </c>
      <c r="AU50" s="65">
        <v>1.9</v>
      </c>
      <c r="AV50" s="65">
        <v>1.69</v>
      </c>
      <c r="AW50" s="65">
        <v>1.73</v>
      </c>
      <c r="AX50" s="65">
        <v>2.35</v>
      </c>
      <c r="AY50" s="84">
        <v>2.58</v>
      </c>
      <c r="AZ50" s="87">
        <v>0.12</v>
      </c>
      <c r="BA50" s="65">
        <v>0.84</v>
      </c>
      <c r="BB50" s="65">
        <v>7.33</v>
      </c>
      <c r="BC50" s="65">
        <v>9.5</v>
      </c>
      <c r="BD50" s="65">
        <v>0.74</v>
      </c>
      <c r="BE50" s="80">
        <v>10.4</v>
      </c>
      <c r="BF50" s="65">
        <v>3.81</v>
      </c>
      <c r="BG50" s="65">
        <v>3.03</v>
      </c>
      <c r="BH50" s="65">
        <v>0.73</v>
      </c>
      <c r="BI50" s="80">
        <v>11.83</v>
      </c>
      <c r="BJ50" s="65">
        <v>1.78</v>
      </c>
      <c r="BK50" s="65">
        <v>6.03</v>
      </c>
      <c r="BL50" s="65">
        <v>7.5</v>
      </c>
      <c r="BM50" s="65">
        <v>1.806</v>
      </c>
      <c r="BN50" s="65">
        <v>2.35</v>
      </c>
      <c r="BO50" s="65">
        <v>0.86299999999999999</v>
      </c>
      <c r="BP50" s="80">
        <v>12.6</v>
      </c>
      <c r="BQ50" s="65">
        <v>1.43</v>
      </c>
      <c r="BR50" s="84">
        <v>8.2200000000000006</v>
      </c>
      <c r="BS50" s="85">
        <v>6.33</v>
      </c>
      <c r="BT50" s="41">
        <v>2.61</v>
      </c>
      <c r="BU50" s="41">
        <v>6.46</v>
      </c>
      <c r="BV50" s="41">
        <v>7.23</v>
      </c>
      <c r="BW50" s="41">
        <v>9.74</v>
      </c>
      <c r="BX50" s="79">
        <v>10.199999999999999</v>
      </c>
      <c r="BY50" s="41">
        <v>2.92</v>
      </c>
      <c r="BZ50" s="41">
        <v>5</v>
      </c>
      <c r="CA50" s="86">
        <v>3.32</v>
      </c>
      <c r="CB50" s="103">
        <v>10.6</v>
      </c>
      <c r="CC50" s="65">
        <v>5.26</v>
      </c>
      <c r="CD50" s="65">
        <v>17.2</v>
      </c>
      <c r="CE50" s="84">
        <v>3.49</v>
      </c>
      <c r="CF50" s="87">
        <v>2.41</v>
      </c>
      <c r="CG50" s="65">
        <v>3.88</v>
      </c>
      <c r="CH50" s="65">
        <v>2.13</v>
      </c>
      <c r="CI50" s="65">
        <v>2.2400000000000002</v>
      </c>
      <c r="CJ50" s="41">
        <v>9.2100000000000009</v>
      </c>
      <c r="CK50" s="41">
        <v>6.13</v>
      </c>
      <c r="CL50" s="41">
        <v>6.98</v>
      </c>
      <c r="CM50" s="41">
        <v>6.86</v>
      </c>
      <c r="CN50" s="41">
        <v>6.57</v>
      </c>
      <c r="CO50" s="79">
        <v>12.26</v>
      </c>
      <c r="CP50" s="41">
        <v>4.33</v>
      </c>
      <c r="CQ50" s="41">
        <v>5.0599999999999996</v>
      </c>
      <c r="CR50" s="86">
        <v>4.97</v>
      </c>
      <c r="CS50" s="127">
        <v>7.0000000000000007E-2</v>
      </c>
      <c r="CT50" s="127">
        <v>0.16900000000000001</v>
      </c>
      <c r="CU50" s="127">
        <v>0.32300000000000001</v>
      </c>
      <c r="CV50" s="127">
        <v>0.128</v>
      </c>
      <c r="CW50" s="127">
        <v>0.20499999999999999</v>
      </c>
      <c r="CX50" s="127">
        <v>5.2999999999999999E-2</v>
      </c>
      <c r="CY50" s="127">
        <v>3.01</v>
      </c>
      <c r="CZ50" s="127">
        <v>0.33</v>
      </c>
      <c r="DA50" s="127">
        <v>0.21</v>
      </c>
      <c r="DB50" s="127">
        <v>0.95</v>
      </c>
    </row>
    <row r="51" spans="1:106" s="41" customFormat="1" x14ac:dyDescent="0.25">
      <c r="A51" s="84" t="s">
        <v>1359</v>
      </c>
      <c r="B51" s="66" t="s">
        <v>1544</v>
      </c>
      <c r="C51" s="66" t="s">
        <v>1544</v>
      </c>
      <c r="D51" s="66" t="s">
        <v>1544</v>
      </c>
      <c r="E51" s="66" t="s">
        <v>1492</v>
      </c>
      <c r="F51" s="65">
        <v>0.35</v>
      </c>
      <c r="G51" s="65">
        <v>0.41</v>
      </c>
      <c r="H51" s="65">
        <v>0.22</v>
      </c>
      <c r="I51" s="84">
        <v>0.31</v>
      </c>
      <c r="J51" s="85">
        <v>1.1993811703059314</v>
      </c>
      <c r="K51" s="41">
        <v>2.6912025963797426</v>
      </c>
      <c r="L51" s="86">
        <v>1.6907927268372218</v>
      </c>
      <c r="M51" s="127">
        <v>4.25</v>
      </c>
      <c r="N51" s="127">
        <v>1.23</v>
      </c>
      <c r="O51" s="87">
        <v>0.16</v>
      </c>
      <c r="P51" s="65">
        <v>0.14000000000000001</v>
      </c>
      <c r="Q51" s="65">
        <v>0.53</v>
      </c>
      <c r="R51" s="65">
        <v>0.33</v>
      </c>
      <c r="S51" s="65">
        <v>0.40200000000000002</v>
      </c>
      <c r="T51" s="65">
        <v>0.57499999999999996</v>
      </c>
      <c r="U51" s="65">
        <v>0.22800000000000001</v>
      </c>
      <c r="V51" s="65">
        <v>0.23400000000000001</v>
      </c>
      <c r="W51" s="65">
        <v>0.51700000000000002</v>
      </c>
      <c r="X51" s="84">
        <v>0.41</v>
      </c>
      <c r="Y51" s="87">
        <v>0.38</v>
      </c>
      <c r="Z51" s="41">
        <v>0.19</v>
      </c>
      <c r="AA51" s="41">
        <v>0.69</v>
      </c>
      <c r="AB51" s="41">
        <v>0.55000000000000004</v>
      </c>
      <c r="AC51" s="41">
        <v>1.52</v>
      </c>
      <c r="AD51" s="41">
        <v>0.39</v>
      </c>
      <c r="AE51" s="41">
        <v>0.12</v>
      </c>
      <c r="AF51" s="41">
        <v>2.56</v>
      </c>
      <c r="AG51" s="79">
        <v>11</v>
      </c>
      <c r="AH51" s="41">
        <v>0.49</v>
      </c>
      <c r="AI51" s="41">
        <v>0.63</v>
      </c>
      <c r="AJ51" s="41">
        <v>0.3</v>
      </c>
      <c r="AK51" s="86">
        <v>0.7</v>
      </c>
      <c r="AL51" s="87">
        <v>0.7</v>
      </c>
      <c r="AM51" s="65">
        <v>0.7</v>
      </c>
      <c r="AN51" s="65">
        <v>0.75</v>
      </c>
      <c r="AO51" s="84">
        <v>0.6</v>
      </c>
      <c r="AP51" s="87">
        <v>0.83</v>
      </c>
      <c r="AQ51" s="65">
        <v>0.56000000000000005</v>
      </c>
      <c r="AR51" s="65">
        <v>0.6</v>
      </c>
      <c r="AS51" s="84">
        <v>0.64</v>
      </c>
      <c r="AT51" s="87">
        <v>0.6</v>
      </c>
      <c r="AU51" s="65">
        <v>0.41</v>
      </c>
      <c r="AV51" s="65">
        <v>0.28999999999999998</v>
      </c>
      <c r="AW51" s="65">
        <v>0.17</v>
      </c>
      <c r="AX51" s="65">
        <v>0.25</v>
      </c>
      <c r="AY51" s="84">
        <v>0.43</v>
      </c>
      <c r="AZ51" s="87">
        <v>0.12</v>
      </c>
      <c r="BA51" s="65">
        <v>0.12</v>
      </c>
      <c r="BB51" s="65">
        <v>0.65</v>
      </c>
      <c r="BC51" s="65">
        <v>0.48</v>
      </c>
      <c r="BD51" s="65">
        <v>0.24</v>
      </c>
      <c r="BE51" s="65">
        <v>1.76</v>
      </c>
      <c r="BF51" s="65">
        <v>0.23</v>
      </c>
      <c r="BG51" s="65">
        <v>0.57999999999999996</v>
      </c>
      <c r="BH51" s="65">
        <v>0.09</v>
      </c>
      <c r="BI51" s="65">
        <v>1.02</v>
      </c>
      <c r="BJ51" s="65">
        <v>0.3</v>
      </c>
      <c r="BK51" s="65">
        <v>0.17</v>
      </c>
      <c r="BL51" s="65">
        <v>2.08</v>
      </c>
      <c r="BM51" s="65">
        <v>0.624</v>
      </c>
      <c r="BN51" s="65">
        <v>0.16</v>
      </c>
      <c r="BO51" s="65">
        <v>0.92800000000000005</v>
      </c>
      <c r="BP51" s="65">
        <v>0.44600000000000001</v>
      </c>
      <c r="BQ51" s="65">
        <v>0.94</v>
      </c>
      <c r="BR51" s="84">
        <v>1.0960000000000001</v>
      </c>
      <c r="BS51" s="85">
        <v>0.72</v>
      </c>
      <c r="BT51" s="41">
        <v>0.56000000000000005</v>
      </c>
      <c r="BU51" s="41">
        <v>1.51</v>
      </c>
      <c r="BV51" s="41">
        <v>1.05</v>
      </c>
      <c r="BW51" s="41">
        <v>2.12</v>
      </c>
      <c r="BX51" s="41">
        <v>1.3</v>
      </c>
      <c r="BY51" s="41">
        <v>0.44</v>
      </c>
      <c r="BZ51" s="41">
        <v>0.51</v>
      </c>
      <c r="CA51" s="86">
        <v>0.55000000000000004</v>
      </c>
      <c r="CB51" s="87">
        <v>0.82</v>
      </c>
      <c r="CC51" s="65">
        <v>0.5</v>
      </c>
      <c r="CD51" s="65">
        <v>0.63</v>
      </c>
      <c r="CE51" s="84">
        <v>0.24</v>
      </c>
      <c r="CF51" s="87">
        <v>1.25</v>
      </c>
      <c r="CG51" s="65">
        <v>1.34</v>
      </c>
      <c r="CH51" s="65">
        <v>0.51</v>
      </c>
      <c r="CI51" s="65">
        <v>0.28999999999999998</v>
      </c>
      <c r="CJ51" s="41">
        <v>2.19</v>
      </c>
      <c r="CK51" s="41">
        <v>2.61</v>
      </c>
      <c r="CL51" s="41">
        <v>2.3199999999999998</v>
      </c>
      <c r="CM51" s="41">
        <v>0.94</v>
      </c>
      <c r="CN51" s="41">
        <v>2.0699999999999998</v>
      </c>
      <c r="CO51" s="41">
        <v>0.95</v>
      </c>
      <c r="CP51" s="41">
        <v>0.9</v>
      </c>
      <c r="CQ51" s="41">
        <v>0.77</v>
      </c>
      <c r="CR51" s="86">
        <v>0.73</v>
      </c>
      <c r="CS51" s="127">
        <v>0.01</v>
      </c>
      <c r="CT51" s="127">
        <v>0.124</v>
      </c>
      <c r="CU51" s="127">
        <v>8.3000000000000004E-2</v>
      </c>
      <c r="CV51" s="127">
        <v>0.08</v>
      </c>
      <c r="CW51" s="127">
        <v>9.4E-2</v>
      </c>
      <c r="CX51" s="127">
        <v>0.08</v>
      </c>
      <c r="CY51" s="127">
        <v>0.44</v>
      </c>
      <c r="CZ51" s="127">
        <v>0.37</v>
      </c>
      <c r="DA51" s="127">
        <v>0.18</v>
      </c>
      <c r="DB51" s="127">
        <v>0.2</v>
      </c>
    </row>
    <row r="52" spans="1:106" s="73" customFormat="1" x14ac:dyDescent="0.2">
      <c r="A52" s="88" t="s">
        <v>1434</v>
      </c>
      <c r="B52" s="73">
        <f t="shared" ref="B52:L52" si="25">SUM(B33:B46)</f>
        <v>89.340000000000018</v>
      </c>
      <c r="C52" s="73">
        <f t="shared" si="25"/>
        <v>83.72</v>
      </c>
      <c r="D52" s="73">
        <f t="shared" si="25"/>
        <v>109.44</v>
      </c>
      <c r="E52" s="73">
        <f t="shared" si="25"/>
        <v>98.050000000000011</v>
      </c>
      <c r="F52" s="73">
        <f t="shared" si="25"/>
        <v>106.04</v>
      </c>
      <c r="G52" s="73">
        <f t="shared" si="25"/>
        <v>80.059999999999988</v>
      </c>
      <c r="H52" s="73">
        <f t="shared" si="25"/>
        <v>68.309999999999988</v>
      </c>
      <c r="I52" s="89">
        <f t="shared" si="25"/>
        <v>130.08000000000001</v>
      </c>
      <c r="J52" s="90">
        <f t="shared" si="25"/>
        <v>115.86100094226569</v>
      </c>
      <c r="K52" s="73">
        <f t="shared" si="25"/>
        <v>88.314341591541094</v>
      </c>
      <c r="L52" s="89">
        <f t="shared" si="25"/>
        <v>180.62454403252471</v>
      </c>
      <c r="M52" s="111">
        <f>SUM(M33:M46)</f>
        <v>106.88</v>
      </c>
      <c r="N52" s="111">
        <f>SUM(N33:N46)</f>
        <v>205.76999999999998</v>
      </c>
      <c r="O52" s="91">
        <v>47</v>
      </c>
      <c r="P52" s="71">
        <v>90</v>
      </c>
      <c r="Q52" s="79">
        <f>SUM(Q33:Q46)</f>
        <v>16.669999999999998</v>
      </c>
      <c r="R52" s="71">
        <v>50</v>
      </c>
      <c r="S52" s="71">
        <v>55</v>
      </c>
      <c r="T52" s="71">
        <v>39</v>
      </c>
      <c r="U52" s="71">
        <v>66</v>
      </c>
      <c r="V52" s="71">
        <f>SUM(V33:V46)</f>
        <v>55.60799999999999</v>
      </c>
      <c r="W52" s="71">
        <f>SUM(W33:W46)</f>
        <v>83.731999999999971</v>
      </c>
      <c r="X52" s="88">
        <f>SUM(X33:X46)</f>
        <v>70.569999999999993</v>
      </c>
      <c r="Y52" s="91">
        <v>120</v>
      </c>
      <c r="Z52" s="73">
        <v>35</v>
      </c>
      <c r="AA52" s="73">
        <v>53</v>
      </c>
      <c r="AB52" s="73">
        <v>61</v>
      </c>
      <c r="AC52" s="73">
        <v>65</v>
      </c>
      <c r="AD52" s="73">
        <v>70</v>
      </c>
      <c r="AE52" s="73">
        <v>107</v>
      </c>
      <c r="AF52" s="73">
        <v>67</v>
      </c>
      <c r="AG52" s="73">
        <v>130</v>
      </c>
      <c r="AH52" s="73">
        <v>110</v>
      </c>
      <c r="AI52" s="73">
        <v>152</v>
      </c>
      <c r="AJ52" s="73">
        <f t="shared" ref="AJ52:AY52" si="26">SUM(AJ33:AJ46)</f>
        <v>51.97</v>
      </c>
      <c r="AK52" s="89">
        <f t="shared" si="26"/>
        <v>118.92999999999999</v>
      </c>
      <c r="AL52" s="90">
        <f t="shared" si="26"/>
        <v>38.07</v>
      </c>
      <c r="AM52" s="73">
        <f t="shared" si="26"/>
        <v>59.82</v>
      </c>
      <c r="AN52" s="73">
        <f t="shared" si="26"/>
        <v>152.13</v>
      </c>
      <c r="AO52" s="89">
        <f t="shared" si="26"/>
        <v>57.629999999999988</v>
      </c>
      <c r="AP52" s="90">
        <f t="shared" si="26"/>
        <v>59.109999999999985</v>
      </c>
      <c r="AQ52" s="73">
        <f t="shared" si="26"/>
        <v>41.98</v>
      </c>
      <c r="AR52" s="73">
        <f t="shared" si="26"/>
        <v>30.629999999999995</v>
      </c>
      <c r="AS52" s="89">
        <f t="shared" si="26"/>
        <v>51.21</v>
      </c>
      <c r="AT52" s="90">
        <f t="shared" si="26"/>
        <v>42.249999999999993</v>
      </c>
      <c r="AU52" s="73">
        <f t="shared" si="26"/>
        <v>68.38</v>
      </c>
      <c r="AV52" s="73">
        <f t="shared" si="26"/>
        <v>55.889999999999986</v>
      </c>
      <c r="AW52" s="73">
        <f t="shared" si="26"/>
        <v>69.310000000000016</v>
      </c>
      <c r="AX52" s="73">
        <f t="shared" si="26"/>
        <v>93.390000000000015</v>
      </c>
      <c r="AY52" s="89">
        <f t="shared" si="26"/>
        <v>83.4</v>
      </c>
      <c r="AZ52" s="91">
        <v>66</v>
      </c>
      <c r="BA52" s="71">
        <v>119</v>
      </c>
      <c r="BB52" s="71">
        <v>113</v>
      </c>
      <c r="BC52" s="71">
        <v>134</v>
      </c>
      <c r="BD52" s="71">
        <v>93</v>
      </c>
      <c r="BE52" s="71">
        <v>152</v>
      </c>
      <c r="BF52" s="71">
        <v>113</v>
      </c>
      <c r="BG52" s="71">
        <v>130</v>
      </c>
      <c r="BH52" s="71">
        <v>83</v>
      </c>
      <c r="BI52" s="71">
        <v>106</v>
      </c>
      <c r="BJ52" s="71">
        <v>68</v>
      </c>
      <c r="BK52" s="71">
        <v>140</v>
      </c>
      <c r="BL52" s="71">
        <v>123</v>
      </c>
      <c r="BM52" s="71">
        <v>48</v>
      </c>
      <c r="BN52" s="71">
        <v>68</v>
      </c>
      <c r="BO52" s="71">
        <v>39</v>
      </c>
      <c r="BP52" s="71">
        <v>170</v>
      </c>
      <c r="BQ52" s="71">
        <f>SUM(BQ33:BQ46)</f>
        <v>84.510000000000019</v>
      </c>
      <c r="BR52" s="88">
        <f>SUM(BR33:BR46)</f>
        <v>151.61799999999997</v>
      </c>
      <c r="BS52" s="90">
        <v>68</v>
      </c>
      <c r="BT52" s="73">
        <v>72</v>
      </c>
      <c r="BU52" s="73">
        <v>113</v>
      </c>
      <c r="BV52" s="73">
        <v>113</v>
      </c>
      <c r="BW52" s="73">
        <v>157</v>
      </c>
      <c r="BX52" s="73">
        <v>144</v>
      </c>
      <c r="BY52" s="73">
        <f t="shared" ref="BY52:CR52" si="27">SUM(BY33:BY46)</f>
        <v>63.927</v>
      </c>
      <c r="BZ52" s="73">
        <f t="shared" si="27"/>
        <v>109.51</v>
      </c>
      <c r="CA52" s="89">
        <f t="shared" si="27"/>
        <v>70.256999999999991</v>
      </c>
      <c r="CB52" s="90">
        <f t="shared" si="27"/>
        <v>155.93</v>
      </c>
      <c r="CC52" s="73">
        <f t="shared" si="27"/>
        <v>73.039999999999992</v>
      </c>
      <c r="CD52" s="73">
        <f t="shared" si="27"/>
        <v>241.55</v>
      </c>
      <c r="CE52" s="89">
        <f t="shared" si="27"/>
        <v>79.52</v>
      </c>
      <c r="CF52" s="90">
        <f t="shared" si="27"/>
        <v>39.349999999999994</v>
      </c>
      <c r="CG52" s="73">
        <f t="shared" si="27"/>
        <v>68.929999999999993</v>
      </c>
      <c r="CH52" s="73">
        <f t="shared" si="27"/>
        <v>62.13000000000001</v>
      </c>
      <c r="CI52" s="73">
        <f t="shared" si="27"/>
        <v>45.110000000000007</v>
      </c>
      <c r="CJ52" s="73">
        <f t="shared" si="27"/>
        <v>109.21000000000001</v>
      </c>
      <c r="CK52" s="73">
        <f t="shared" si="27"/>
        <v>98.47</v>
      </c>
      <c r="CL52" s="73">
        <f t="shared" si="27"/>
        <v>124.74</v>
      </c>
      <c r="CM52" s="73">
        <f t="shared" si="27"/>
        <v>121.69999999999999</v>
      </c>
      <c r="CN52" s="73">
        <f t="shared" si="27"/>
        <v>121.85000000000001</v>
      </c>
      <c r="CO52" s="73">
        <f t="shared" si="27"/>
        <v>142.64000000000004</v>
      </c>
      <c r="CP52" s="73">
        <f t="shared" si="27"/>
        <v>83.45</v>
      </c>
      <c r="CQ52" s="73">
        <f t="shared" si="27"/>
        <v>80.939999999999984</v>
      </c>
      <c r="CR52" s="89">
        <f t="shared" si="27"/>
        <v>80.81</v>
      </c>
      <c r="CS52" s="111">
        <f t="shared" ref="CS52:DB52" si="28">SUM(CS33:CS46)</f>
        <v>103.16999999999997</v>
      </c>
      <c r="CT52" s="111">
        <f t="shared" si="28"/>
        <v>67.458000000000027</v>
      </c>
      <c r="CU52" s="111">
        <f t="shared" si="28"/>
        <v>59.640999999999991</v>
      </c>
      <c r="CV52" s="111">
        <f t="shared" si="28"/>
        <v>57.843000000000004</v>
      </c>
      <c r="CW52" s="111">
        <f t="shared" si="28"/>
        <v>75.573999999999998</v>
      </c>
      <c r="CX52" s="111">
        <f t="shared" si="28"/>
        <v>45.375</v>
      </c>
      <c r="CY52" s="111">
        <f t="shared" si="28"/>
        <v>110.75999999999998</v>
      </c>
      <c r="CZ52" s="111">
        <f t="shared" si="28"/>
        <v>66.75</v>
      </c>
      <c r="DA52" s="111">
        <f t="shared" si="28"/>
        <v>118.31</v>
      </c>
      <c r="DB52" s="111">
        <f t="shared" si="28"/>
        <v>149.55999999999997</v>
      </c>
    </row>
    <row r="53" spans="1:106" s="73" customFormat="1" ht="18.75" x14ac:dyDescent="0.2">
      <c r="A53" s="88" t="s">
        <v>1488</v>
      </c>
      <c r="B53" s="73">
        <f t="shared" ref="B53:L53" si="29">((B33/0.237)/(B45/0.17))</f>
        <v>25.08438818565401</v>
      </c>
      <c r="C53" s="73">
        <f t="shared" si="29"/>
        <v>39.753497668221186</v>
      </c>
      <c r="D53" s="73">
        <f t="shared" si="29"/>
        <v>80.868885763400542</v>
      </c>
      <c r="E53" s="73">
        <f t="shared" si="29"/>
        <v>99.453586497890299</v>
      </c>
      <c r="F53" s="73">
        <f t="shared" si="29"/>
        <v>67.343395001622852</v>
      </c>
      <c r="G53" s="79">
        <f t="shared" si="29"/>
        <v>14.345991561181435</v>
      </c>
      <c r="H53" s="73">
        <f t="shared" si="29"/>
        <v>20.512251091864684</v>
      </c>
      <c r="I53" s="89">
        <f t="shared" si="29"/>
        <v>35.232067510548525</v>
      </c>
      <c r="J53" s="85">
        <f t="shared" si="29"/>
        <v>7.2686265071060152</v>
      </c>
      <c r="K53" s="41">
        <f t="shared" si="29"/>
        <v>9.8561691021307869</v>
      </c>
      <c r="L53" s="101">
        <f t="shared" si="29"/>
        <v>11.824563538885991</v>
      </c>
      <c r="M53" s="111">
        <f>((M33/0.237)/(M45/0.17))</f>
        <v>8.1656871609403261</v>
      </c>
      <c r="N53" s="111">
        <f>((N33/0.237)/(N45/0.17))</f>
        <v>39.648537116891553</v>
      </c>
      <c r="O53" s="91">
        <v>33</v>
      </c>
      <c r="P53" s="71">
        <v>68</v>
      </c>
      <c r="Q53" s="73">
        <f>((Q33/0.237)/(Q45/0.17))</f>
        <v>28.039892596854624</v>
      </c>
      <c r="R53" s="71">
        <v>45.2</v>
      </c>
      <c r="S53" s="71">
        <v>23.57</v>
      </c>
      <c r="T53" s="71">
        <v>33.6</v>
      </c>
      <c r="U53" s="71">
        <v>36.97</v>
      </c>
      <c r="V53" s="71">
        <v>39.369999999999997</v>
      </c>
      <c r="W53" s="71">
        <v>49.95</v>
      </c>
      <c r="X53" s="88">
        <v>60.46</v>
      </c>
      <c r="Y53" s="91">
        <v>30</v>
      </c>
      <c r="Z53" s="79">
        <v>16.7</v>
      </c>
      <c r="AA53" s="73">
        <v>21</v>
      </c>
      <c r="AB53" s="73">
        <v>22</v>
      </c>
      <c r="AC53" s="73">
        <v>24</v>
      </c>
      <c r="AD53" s="73">
        <v>28</v>
      </c>
      <c r="AE53" s="73">
        <v>38</v>
      </c>
      <c r="AF53" s="73">
        <v>41</v>
      </c>
      <c r="AG53" s="73">
        <v>50</v>
      </c>
      <c r="AH53" s="73">
        <v>56</v>
      </c>
      <c r="AI53" s="73">
        <v>92</v>
      </c>
      <c r="AJ53" s="41">
        <f>(AJ33/0.237)/(AJ45/0.17)</f>
        <v>7.8384423771033518</v>
      </c>
      <c r="AK53" s="89">
        <f>(AK33/0.237)/(AK45/0.17)</f>
        <v>43.037974683544313</v>
      </c>
      <c r="AL53" s="90">
        <f t="shared" ref="AL53:AY53" si="30">((AL33/0.237)/(AL45/0.17))</f>
        <v>21.363895541110733</v>
      </c>
      <c r="AM53" s="73">
        <f t="shared" si="30"/>
        <v>45.792405063291149</v>
      </c>
      <c r="AN53" s="73">
        <f t="shared" si="30"/>
        <v>108.3634719710669</v>
      </c>
      <c r="AO53" s="89">
        <f t="shared" si="30"/>
        <v>32.926364502518041</v>
      </c>
      <c r="AP53" s="102">
        <f t="shared" si="30"/>
        <v>12.786644652357367</v>
      </c>
      <c r="AQ53" s="79">
        <f t="shared" si="30"/>
        <v>15.063291139240507</v>
      </c>
      <c r="AR53" s="73">
        <f t="shared" si="30"/>
        <v>22.834036568213786</v>
      </c>
      <c r="AS53" s="89">
        <f t="shared" si="30"/>
        <v>26.226265822784811</v>
      </c>
      <c r="AT53" s="102">
        <f t="shared" si="30"/>
        <v>10.126582278481013</v>
      </c>
      <c r="AU53" s="73">
        <f t="shared" si="30"/>
        <v>24.547585560243789</v>
      </c>
      <c r="AV53" s="73">
        <f t="shared" si="30"/>
        <v>30.843881856540094</v>
      </c>
      <c r="AW53" s="73">
        <f t="shared" si="30"/>
        <v>32.790837854128995</v>
      </c>
      <c r="AX53" s="73">
        <f t="shared" si="30"/>
        <v>39.109905565601778</v>
      </c>
      <c r="AY53" s="89">
        <f t="shared" si="30"/>
        <v>45.279535864978904</v>
      </c>
      <c r="AZ53" s="103">
        <v>10.7</v>
      </c>
      <c r="BA53" s="71">
        <v>23</v>
      </c>
      <c r="BB53" s="71">
        <v>22</v>
      </c>
      <c r="BC53" s="71">
        <v>26</v>
      </c>
      <c r="BD53" s="71">
        <v>32</v>
      </c>
      <c r="BE53" s="71">
        <v>37</v>
      </c>
      <c r="BF53" s="80">
        <v>13.6</v>
      </c>
      <c r="BG53" s="71">
        <v>24.6</v>
      </c>
      <c r="BH53" s="71">
        <v>25</v>
      </c>
      <c r="BI53" s="71">
        <v>25.7</v>
      </c>
      <c r="BJ53" s="71">
        <v>28.3</v>
      </c>
      <c r="BK53" s="71">
        <v>30.7</v>
      </c>
      <c r="BL53" s="71">
        <v>50.4</v>
      </c>
      <c r="BM53" s="65">
        <v>9.17</v>
      </c>
      <c r="BN53" s="80">
        <v>12.83</v>
      </c>
      <c r="BO53" s="80">
        <v>15.54</v>
      </c>
      <c r="BP53" s="71">
        <v>49.92</v>
      </c>
      <c r="BQ53" s="65">
        <v>4.59</v>
      </c>
      <c r="BR53" s="104">
        <v>17.16</v>
      </c>
      <c r="BS53" s="85">
        <v>8.4600000000000009</v>
      </c>
      <c r="BT53" s="41">
        <v>8.85</v>
      </c>
      <c r="BU53" s="79">
        <v>16.899999999999999</v>
      </c>
      <c r="BV53" s="73">
        <v>19.7</v>
      </c>
      <c r="BW53" s="73">
        <v>21</v>
      </c>
      <c r="BX53" s="73">
        <v>24</v>
      </c>
      <c r="BY53" s="79">
        <f>(BY33/0.237)/(BY45/0.17)</f>
        <v>16.954353663214423</v>
      </c>
      <c r="BZ53" s="73">
        <f>(BZ33/0.237)/(BZ45/0.17)</f>
        <v>21.604380148683951</v>
      </c>
      <c r="CA53" s="89">
        <f>(CA33/0.237)/(CA45/0.17)</f>
        <v>22.925457102672294</v>
      </c>
      <c r="CB53" s="102">
        <f t="shared" ref="CB53:CR53" si="31">((CB33/0.237)/(CB45/0.17))</f>
        <v>16.837211652644083</v>
      </c>
      <c r="CC53" s="73">
        <f t="shared" si="31"/>
        <v>24.902475917522491</v>
      </c>
      <c r="CD53" s="73">
        <f t="shared" si="31"/>
        <v>35.356656367321179</v>
      </c>
      <c r="CE53" s="101">
        <f t="shared" si="31"/>
        <v>14.154711673699019</v>
      </c>
      <c r="CF53" s="102">
        <f t="shared" si="31"/>
        <v>12.270401292755185</v>
      </c>
      <c r="CG53" s="73">
        <f t="shared" si="31"/>
        <v>20.371308016877638</v>
      </c>
      <c r="CH53" s="73">
        <f t="shared" si="31"/>
        <v>28.077154912597955</v>
      </c>
      <c r="CI53" s="73">
        <f t="shared" si="31"/>
        <v>43.834974214721065</v>
      </c>
      <c r="CJ53" s="79">
        <f t="shared" si="31"/>
        <v>14.973628691983127</v>
      </c>
      <c r="CK53" s="73">
        <f t="shared" si="31"/>
        <v>21.037512282527025</v>
      </c>
      <c r="CL53" s="73">
        <f t="shared" si="31"/>
        <v>21.489407977728479</v>
      </c>
      <c r="CM53" s="73">
        <f t="shared" si="31"/>
        <v>24.558544303797468</v>
      </c>
      <c r="CN53" s="73">
        <f t="shared" si="31"/>
        <v>26.855696202531647</v>
      </c>
      <c r="CO53" s="73">
        <f t="shared" si="31"/>
        <v>37.96636358233792</v>
      </c>
      <c r="CP53" s="73">
        <f t="shared" si="31"/>
        <v>31.56118143459916</v>
      </c>
      <c r="CQ53" s="73">
        <f t="shared" si="31"/>
        <v>33.314580403187996</v>
      </c>
      <c r="CR53" s="89">
        <f t="shared" si="31"/>
        <v>33.908707326428853</v>
      </c>
      <c r="CS53" s="136">
        <f t="shared" ref="CS53:DB53" si="32">((CS33/0.237)/(CS45/0.17))</f>
        <v>24.99680347781614</v>
      </c>
      <c r="CT53" s="111">
        <f t="shared" si="32"/>
        <v>37.869853500013107</v>
      </c>
      <c r="CU53" s="111">
        <f t="shared" si="32"/>
        <v>25.499378063949663</v>
      </c>
      <c r="CV53" s="111">
        <f t="shared" si="32"/>
        <v>23.661570497013535</v>
      </c>
      <c r="CW53" s="111">
        <f t="shared" si="32"/>
        <v>51.895537655031333</v>
      </c>
      <c r="CX53" s="111">
        <f t="shared" si="32"/>
        <v>31.398773982963142</v>
      </c>
      <c r="CY53" s="111">
        <f t="shared" si="32"/>
        <v>32.825573911177862</v>
      </c>
      <c r="CZ53" s="111">
        <f t="shared" si="32"/>
        <v>19.811131203536267</v>
      </c>
      <c r="DA53" s="111">
        <f t="shared" si="32"/>
        <v>35.864978902953588</v>
      </c>
      <c r="DB53" s="111">
        <f t="shared" si="32"/>
        <v>19.355702900006701</v>
      </c>
    </row>
    <row r="54" spans="1:106" s="41" customFormat="1" ht="18.75" x14ac:dyDescent="0.2">
      <c r="A54" s="84" t="s">
        <v>1489</v>
      </c>
      <c r="B54" s="41">
        <f t="shared" ref="B54:Q54" si="33">(B39/0.2055)/(B45/0.17)</f>
        <v>2.8832116788321169</v>
      </c>
      <c r="C54" s="41">
        <f t="shared" si="33"/>
        <v>5.2682801895249076</v>
      </c>
      <c r="D54" s="41">
        <f t="shared" si="33"/>
        <v>6.1277822835000455</v>
      </c>
      <c r="E54" s="41">
        <f t="shared" si="33"/>
        <v>7.7761557177615561</v>
      </c>
      <c r="F54" s="41">
        <f t="shared" si="33"/>
        <v>4.836234325285421</v>
      </c>
      <c r="G54" s="41">
        <f t="shared" si="33"/>
        <v>2.199941178043368</v>
      </c>
      <c r="H54" s="41">
        <f t="shared" si="33"/>
        <v>2.6413966790455463</v>
      </c>
      <c r="I54" s="86">
        <f t="shared" si="33"/>
        <v>2.7980535279805352</v>
      </c>
      <c r="J54" s="85">
        <f t="shared" si="33"/>
        <v>1.3787662590226215</v>
      </c>
      <c r="K54" s="41">
        <f t="shared" si="33"/>
        <v>1.7713486356732018</v>
      </c>
      <c r="L54" s="86">
        <f t="shared" si="33"/>
        <v>1.88920853948585</v>
      </c>
      <c r="M54" s="41">
        <f>(M39/0.2055)/(M45/0.17)</f>
        <v>0.96020159888773027</v>
      </c>
      <c r="N54" s="41">
        <f>(N39/0.2055)/(N45/0.17)</f>
        <v>3.3999090933397507</v>
      </c>
      <c r="O54" s="85">
        <f t="shared" si="33"/>
        <v>2.8067431352102883</v>
      </c>
      <c r="P54" s="41">
        <f t="shared" si="33"/>
        <v>4.9920295326789166</v>
      </c>
      <c r="Q54" s="41">
        <f t="shared" si="33"/>
        <v>2.7825702278257025</v>
      </c>
      <c r="R54" s="65">
        <v>3.92</v>
      </c>
      <c r="S54" s="65">
        <v>2.81</v>
      </c>
      <c r="T54" s="65">
        <v>3.92</v>
      </c>
      <c r="U54" s="65">
        <v>4.3899999999999997</v>
      </c>
      <c r="V54" s="65">
        <v>4.21</v>
      </c>
      <c r="W54" s="65">
        <v>4.84</v>
      </c>
      <c r="X54" s="84">
        <v>4.41</v>
      </c>
      <c r="Y54" s="87">
        <v>4.7699999999999996</v>
      </c>
      <c r="Z54" s="41">
        <v>3.03</v>
      </c>
      <c r="AA54" s="41">
        <v>2.96</v>
      </c>
      <c r="AB54" s="41">
        <v>3.63</v>
      </c>
      <c r="AC54" s="41">
        <v>2.74</v>
      </c>
      <c r="AD54" s="41">
        <v>3.56</v>
      </c>
      <c r="AE54" s="41">
        <v>5.0599999999999996</v>
      </c>
      <c r="AF54" s="41">
        <v>5.14</v>
      </c>
      <c r="AG54" s="41">
        <v>4.9800000000000004</v>
      </c>
      <c r="AH54" s="41">
        <v>5.64</v>
      </c>
      <c r="AI54" s="41">
        <v>7.65</v>
      </c>
      <c r="AJ54" s="41">
        <f t="shared" ref="AJ54:BE54" si="34">(AJ39/0.2055)/(AJ45/0.17)</f>
        <v>2.0930437076774253</v>
      </c>
      <c r="AK54" s="86">
        <f t="shared" si="34"/>
        <v>3.6536901865369029</v>
      </c>
      <c r="AL54" s="85">
        <f t="shared" si="34"/>
        <v>1.8110080883803514</v>
      </c>
      <c r="AM54" s="41">
        <f t="shared" si="34"/>
        <v>3.3090024330900247</v>
      </c>
      <c r="AN54" s="41">
        <f t="shared" si="34"/>
        <v>5.9089329162321862</v>
      </c>
      <c r="AO54" s="86">
        <f t="shared" si="34"/>
        <v>3.2289459226120401</v>
      </c>
      <c r="AP54" s="85">
        <f t="shared" si="34"/>
        <v>2.3258930145632779</v>
      </c>
      <c r="AQ54" s="41">
        <f t="shared" si="34"/>
        <v>1.6043648160436483</v>
      </c>
      <c r="AR54" s="41">
        <f t="shared" si="34"/>
        <v>3.619221411192215</v>
      </c>
      <c r="AS54" s="86">
        <f t="shared" si="34"/>
        <v>3.8260340632603409</v>
      </c>
      <c r="AT54" s="85">
        <f t="shared" si="34"/>
        <v>2.7737226277372264</v>
      </c>
      <c r="AU54" s="41">
        <f t="shared" si="34"/>
        <v>3.033252230332522</v>
      </c>
      <c r="AV54" s="41">
        <f t="shared" si="34"/>
        <v>3.5571776155717774</v>
      </c>
      <c r="AW54" s="41">
        <f t="shared" si="34"/>
        <v>3.6399026763990276</v>
      </c>
      <c r="AX54" s="41">
        <f t="shared" si="34"/>
        <v>3.0923415594948449</v>
      </c>
      <c r="AY54" s="86">
        <f t="shared" si="34"/>
        <v>4.2396593673965937</v>
      </c>
      <c r="AZ54" s="85">
        <f t="shared" si="34"/>
        <v>1.5141640597844974</v>
      </c>
      <c r="BA54" s="41">
        <f t="shared" si="34"/>
        <v>2.7230332522303331</v>
      </c>
      <c r="BB54" s="41">
        <f t="shared" si="34"/>
        <v>2.9249217935349332</v>
      </c>
      <c r="BC54" s="41">
        <f t="shared" si="34"/>
        <v>3.1454761500594133</v>
      </c>
      <c r="BD54" s="41">
        <f t="shared" si="34"/>
        <v>3.0578727841501561</v>
      </c>
      <c r="BE54" s="41">
        <f t="shared" si="34"/>
        <v>3.1021897810218988</v>
      </c>
      <c r="BF54" s="65">
        <v>2.6</v>
      </c>
      <c r="BG54" s="65">
        <v>3.4</v>
      </c>
      <c r="BH54" s="65">
        <v>3.38</v>
      </c>
      <c r="BI54" s="65">
        <v>2.86</v>
      </c>
      <c r="BJ54" s="65">
        <v>3.89</v>
      </c>
      <c r="BK54" s="65">
        <v>3.19</v>
      </c>
      <c r="BL54" s="65">
        <v>2.78</v>
      </c>
      <c r="BM54" s="65">
        <v>2.31</v>
      </c>
      <c r="BN54" s="65">
        <v>2.79</v>
      </c>
      <c r="BO54" s="65">
        <v>2.13</v>
      </c>
      <c r="BP54" s="65">
        <v>5.73</v>
      </c>
      <c r="BQ54" s="65">
        <v>1.84</v>
      </c>
      <c r="BR54" s="84">
        <v>3.15</v>
      </c>
      <c r="BS54" s="85">
        <f>(BS39/0.2055)/(BS45/0.17)</f>
        <v>1.5040920150409205</v>
      </c>
      <c r="BT54" s="41">
        <v>2.15</v>
      </c>
      <c r="BU54" s="41">
        <v>2.42</v>
      </c>
      <c r="BV54" s="41">
        <v>2.7</v>
      </c>
      <c r="BW54" s="41">
        <v>2.75</v>
      </c>
      <c r="BX54" s="41">
        <v>3.46</v>
      </c>
      <c r="BY54" s="41">
        <f t="shared" ref="BY54:CR54" si="35">(BY39/0.2055)/(BY45/0.17)</f>
        <v>2.9781021897810218</v>
      </c>
      <c r="BZ54" s="41">
        <f t="shared" si="35"/>
        <v>2.3734213880199291</v>
      </c>
      <c r="CA54" s="86">
        <f t="shared" si="35"/>
        <v>2.6115166261151663</v>
      </c>
      <c r="CB54" s="85">
        <f t="shared" si="35"/>
        <v>1.7337587598525579</v>
      </c>
      <c r="CC54" s="41">
        <f t="shared" si="35"/>
        <v>2.5597943350319055</v>
      </c>
      <c r="CD54" s="41">
        <f t="shared" si="35"/>
        <v>2.7488169818188788</v>
      </c>
      <c r="CE54" s="86">
        <f t="shared" si="35"/>
        <v>1.8751013787510138</v>
      </c>
      <c r="CF54" s="85">
        <f t="shared" si="35"/>
        <v>2.1825335196976763</v>
      </c>
      <c r="CG54" s="41">
        <f t="shared" si="35"/>
        <v>3.0773722627737232</v>
      </c>
      <c r="CH54" s="41">
        <f t="shared" si="35"/>
        <v>4.1126173096976029</v>
      </c>
      <c r="CI54" s="41">
        <f t="shared" si="35"/>
        <v>4.6877534468775357</v>
      </c>
      <c r="CJ54" s="41">
        <f t="shared" si="35"/>
        <v>2.0129764801297654</v>
      </c>
      <c r="CK54" s="41">
        <f t="shared" si="35"/>
        <v>3.5809752358097526</v>
      </c>
      <c r="CL54" s="41">
        <f t="shared" si="35"/>
        <v>3.1128502270047913</v>
      </c>
      <c r="CM54" s="41">
        <f t="shared" si="35"/>
        <v>3.5468369829683701</v>
      </c>
      <c r="CN54" s="41">
        <f t="shared" si="35"/>
        <v>3.485482562854826</v>
      </c>
      <c r="CO54" s="41">
        <f t="shared" si="35"/>
        <v>3.0293684246598822</v>
      </c>
      <c r="CP54" s="41">
        <f t="shared" si="35"/>
        <v>3.2538523925385241</v>
      </c>
      <c r="CQ54" s="41">
        <f t="shared" si="35"/>
        <v>2.9229521492295221</v>
      </c>
      <c r="CR54" s="86">
        <f t="shared" si="35"/>
        <v>2.9329794293297948</v>
      </c>
      <c r="CS54" s="85">
        <f t="shared" ref="CS54:DB54" si="36">(CS39/0.2055)/(CS45/0.17)</f>
        <v>3.3967411339674118</v>
      </c>
      <c r="CT54" s="41">
        <f t="shared" si="36"/>
        <v>3.3655226609844195</v>
      </c>
      <c r="CU54" s="41">
        <f t="shared" si="36"/>
        <v>3.6341645218907788</v>
      </c>
      <c r="CV54" s="41">
        <f t="shared" si="36"/>
        <v>3.39495054823522</v>
      </c>
      <c r="CW54" s="41">
        <f t="shared" si="36"/>
        <v>4.8882990488829909</v>
      </c>
      <c r="CX54" s="41">
        <f t="shared" si="36"/>
        <v>3.0311710967268053</v>
      </c>
      <c r="CY54" s="41">
        <f t="shared" si="36"/>
        <v>3.2529176460884988</v>
      </c>
      <c r="CZ54" s="41">
        <f t="shared" si="36"/>
        <v>2.7443710655389491</v>
      </c>
      <c r="DA54" s="41">
        <f t="shared" si="36"/>
        <v>4.9953209807224415</v>
      </c>
      <c r="DB54" s="41">
        <f t="shared" si="36"/>
        <v>2.7509365465569853</v>
      </c>
    </row>
    <row r="55" spans="1:106" s="41" customFormat="1" ht="18.75" x14ac:dyDescent="0.2">
      <c r="A55" s="84" t="s">
        <v>1490</v>
      </c>
      <c r="B55" s="74">
        <f t="shared" ref="B55:L55" si="37">(B38/0.058)/SQRT(B37*B39/(0.153*0.2055))</f>
        <v>0.95645244276477837</v>
      </c>
      <c r="C55" s="74">
        <f t="shared" si="37"/>
        <v>0.92604734560216351</v>
      </c>
      <c r="D55" s="74">
        <f t="shared" si="37"/>
        <v>0.95352943238190035</v>
      </c>
      <c r="E55" s="74">
        <f t="shared" si="37"/>
        <v>1.1499190946014781</v>
      </c>
      <c r="F55" s="74">
        <f t="shared" si="37"/>
        <v>1.1266440942574583</v>
      </c>
      <c r="G55" s="74">
        <f t="shared" si="37"/>
        <v>0.86456467958018235</v>
      </c>
      <c r="H55" s="74">
        <f t="shared" si="37"/>
        <v>1.0238023565867316</v>
      </c>
      <c r="I55" s="105">
        <f t="shared" si="37"/>
        <v>0.68102304617291143</v>
      </c>
      <c r="J55" s="106">
        <f t="shared" si="37"/>
        <v>0.89128894142203563</v>
      </c>
      <c r="K55" s="74">
        <f t="shared" si="37"/>
        <v>0.77645678900567761</v>
      </c>
      <c r="L55" s="105">
        <f t="shared" si="37"/>
        <v>0.79187047805002952</v>
      </c>
      <c r="M55" s="131">
        <f>(M38/0.058)/SQRT(M37*M39/(0.153*0.2055))</f>
        <v>0.4063783409688097</v>
      </c>
      <c r="N55" s="131">
        <f>(N38/0.058)/SQRT(N37*N39/(0.153*0.2055))</f>
        <v>0.60799678518968692</v>
      </c>
      <c r="O55" s="87">
        <v>1.34</v>
      </c>
      <c r="P55" s="65">
        <v>2.87</v>
      </c>
      <c r="Q55" s="74">
        <f>(Q38/0.058)/SQRT(Q37*Q39/(0.153*0.2055))</f>
        <v>5.1228731282308422</v>
      </c>
      <c r="R55" s="65">
        <v>1.76</v>
      </c>
      <c r="S55" s="65">
        <v>1.2</v>
      </c>
      <c r="T55" s="65">
        <v>1.1100000000000001</v>
      </c>
      <c r="U55" s="65">
        <v>2.3199999999999998</v>
      </c>
      <c r="V55" s="65">
        <v>1.65</v>
      </c>
      <c r="W55" s="65">
        <v>1.82</v>
      </c>
      <c r="X55" s="84">
        <v>2.25</v>
      </c>
      <c r="Y55" s="87">
        <v>1.03</v>
      </c>
      <c r="Z55" s="41">
        <v>1.66</v>
      </c>
      <c r="AA55" s="41">
        <v>1.1399999999999999</v>
      </c>
      <c r="AB55" s="41">
        <v>1.38</v>
      </c>
      <c r="AC55" s="41">
        <v>1.05</v>
      </c>
      <c r="AD55" s="41">
        <v>1.33</v>
      </c>
      <c r="AE55" s="41">
        <v>1.1000000000000001</v>
      </c>
      <c r="AF55" s="41">
        <v>1.1399999999999999</v>
      </c>
      <c r="AG55" s="41">
        <v>1.0900000000000001</v>
      </c>
      <c r="AH55" s="41">
        <v>1.1100000000000001</v>
      </c>
      <c r="AI55" s="41">
        <v>0.85</v>
      </c>
      <c r="AJ55" s="41">
        <f>(AJ38/0.0735)/SQRT((AJ37/0.195)*(AJ39/0.259))</f>
        <v>1.0360886699645286</v>
      </c>
      <c r="AK55" s="86">
        <f>(AK38/0.0735)/SQRT((AK37/0.195)*(AK39/0.259))</f>
        <v>1.0633864420336674</v>
      </c>
      <c r="AL55" s="106">
        <f t="shared" ref="AL55:AY55" si="38">(AL38/0.058)/SQRT(AL37*AL39/(0.153*0.2055))</f>
        <v>1.8122690203232765</v>
      </c>
      <c r="AM55" s="74">
        <f t="shared" si="38"/>
        <v>1.605042681523605</v>
      </c>
      <c r="AN55" s="74">
        <f t="shared" si="38"/>
        <v>0.97841930963987234</v>
      </c>
      <c r="AO55" s="105">
        <f t="shared" si="38"/>
        <v>1.1299730728808368</v>
      </c>
      <c r="AP55" s="106">
        <f t="shared" si="38"/>
        <v>1.0729838829700851</v>
      </c>
      <c r="AQ55" s="74">
        <f t="shared" si="38"/>
        <v>1.7491650564930774</v>
      </c>
      <c r="AR55" s="74">
        <f t="shared" si="38"/>
        <v>2.2535390295640338</v>
      </c>
      <c r="AS55" s="105">
        <f t="shared" si="38"/>
        <v>1.123078489425805</v>
      </c>
      <c r="AT55" s="106">
        <f t="shared" si="38"/>
        <v>1.1659784042693693</v>
      </c>
      <c r="AU55" s="74">
        <f t="shared" si="38"/>
        <v>1.0690884013639965</v>
      </c>
      <c r="AV55" s="74">
        <f t="shared" si="38"/>
        <v>1.0990986051813765</v>
      </c>
      <c r="AW55" s="74">
        <f t="shared" si="38"/>
        <v>0.92687981435933442</v>
      </c>
      <c r="AX55" s="74">
        <f t="shared" si="38"/>
        <v>1.0295098370728799</v>
      </c>
      <c r="AY55" s="105">
        <f t="shared" si="38"/>
        <v>0.97914288996364274</v>
      </c>
      <c r="AZ55" s="87">
        <v>1.6</v>
      </c>
      <c r="BA55" s="65">
        <v>0.9</v>
      </c>
      <c r="BB55" s="65">
        <v>0.85</v>
      </c>
      <c r="BC55" s="65">
        <v>0.83</v>
      </c>
      <c r="BD55" s="65">
        <v>1.41</v>
      </c>
      <c r="BE55" s="65">
        <v>0.92</v>
      </c>
      <c r="BF55" s="65">
        <v>0.9</v>
      </c>
      <c r="BG55" s="65">
        <v>0.98</v>
      </c>
      <c r="BH55" s="65">
        <v>1.23</v>
      </c>
      <c r="BI55" s="65">
        <v>1.01</v>
      </c>
      <c r="BJ55" s="65">
        <v>1.1399999999999999</v>
      </c>
      <c r="BK55" s="65">
        <v>1.01</v>
      </c>
      <c r="BL55" s="65">
        <v>1.08</v>
      </c>
      <c r="BM55" s="65">
        <v>1.04</v>
      </c>
      <c r="BN55" s="65">
        <v>1.1299999999999999</v>
      </c>
      <c r="BO55" s="65">
        <v>1.74</v>
      </c>
      <c r="BP55" s="65">
        <v>0.79</v>
      </c>
      <c r="BQ55" s="65">
        <v>0.89</v>
      </c>
      <c r="BR55" s="84">
        <v>0.8</v>
      </c>
      <c r="BS55" s="85">
        <v>1.44</v>
      </c>
      <c r="BT55" s="41">
        <v>1.0900000000000001</v>
      </c>
      <c r="BU55" s="41">
        <v>0.96</v>
      </c>
      <c r="BV55" s="41">
        <v>1.05</v>
      </c>
      <c r="BW55" s="41">
        <v>1</v>
      </c>
      <c r="BX55" s="41">
        <v>0.8</v>
      </c>
      <c r="BY55" s="41">
        <f>(BY38/0.0735)/SQRT((BY37/0.195)*(BY39/0.259))</f>
        <v>1.0126482927528024</v>
      </c>
      <c r="BZ55" s="41">
        <f>(BZ38/0.0735)/SQRT((BZ37/0.195)*(BZ39/0.259))</f>
        <v>0.85890829833184656</v>
      </c>
      <c r="CA55" s="86">
        <f>(CA38/0.0735)/SQRT((CA37/0.195)*(CA39/0.259))</f>
        <v>1.0985373761393245</v>
      </c>
      <c r="CB55" s="106">
        <f t="shared" ref="CB55:CR55" si="39">(CB38/0.058)/SQRT(CB37*CB39/(0.153*0.2055))</f>
        <v>0.81139730157391776</v>
      </c>
      <c r="CC55" s="74">
        <f t="shared" si="39"/>
        <v>1.2249031829653991</v>
      </c>
      <c r="CD55" s="74">
        <f t="shared" si="39"/>
        <v>0.82836006263929374</v>
      </c>
      <c r="CE55" s="105">
        <f t="shared" si="39"/>
        <v>0.58018986626411939</v>
      </c>
      <c r="CF55" s="106">
        <f t="shared" si="39"/>
        <v>1.0619245700898323</v>
      </c>
      <c r="CG55" s="74">
        <f t="shared" si="39"/>
        <v>0.92524059468758413</v>
      </c>
      <c r="CH55" s="74">
        <f t="shared" si="39"/>
        <v>1.1769782005390514</v>
      </c>
      <c r="CI55" s="74">
        <f t="shared" si="39"/>
        <v>1.29101908812962</v>
      </c>
      <c r="CJ55" s="74">
        <f t="shared" si="39"/>
        <v>0.81359996109811528</v>
      </c>
      <c r="CK55" s="74">
        <f t="shared" si="39"/>
        <v>1.1802075256956865</v>
      </c>
      <c r="CL55" s="74">
        <f t="shared" si="39"/>
        <v>0.59356377252078452</v>
      </c>
      <c r="CM55" s="74">
        <f t="shared" si="39"/>
        <v>0.87351948529285806</v>
      </c>
      <c r="CN55" s="74">
        <f t="shared" si="39"/>
        <v>0.9331242563157649</v>
      </c>
      <c r="CO55" s="74">
        <f t="shared" si="39"/>
        <v>0.64311988199152159</v>
      </c>
      <c r="CP55" s="74">
        <f t="shared" si="39"/>
        <v>1.1748574087039405</v>
      </c>
      <c r="CQ55" s="74">
        <f t="shared" si="39"/>
        <v>1.0157503422666017</v>
      </c>
      <c r="CR55" s="105">
        <f t="shared" si="39"/>
        <v>1.027897815603513</v>
      </c>
      <c r="CS55" s="137">
        <f t="shared" ref="CS55:DB55" si="40">(CS38/0.058)/SQRT(CS37*CS39/(0.153*0.2055))</f>
        <v>1.0152175653181481</v>
      </c>
      <c r="CT55" s="131">
        <f t="shared" si="40"/>
        <v>1.8086479555776829</v>
      </c>
      <c r="CU55" s="131">
        <f t="shared" si="40"/>
        <v>1.0395729989417613</v>
      </c>
      <c r="CV55" s="131">
        <f t="shared" si="40"/>
        <v>1.5384570068657828</v>
      </c>
      <c r="CW55" s="131">
        <f t="shared" si="40"/>
        <v>1.5597870430131886</v>
      </c>
      <c r="CX55" s="131">
        <f t="shared" si="40"/>
        <v>2.3956041367967447</v>
      </c>
      <c r="CY55" s="131">
        <f t="shared" si="40"/>
        <v>1.4751912186466027</v>
      </c>
      <c r="CZ55" s="131">
        <f t="shared" si="40"/>
        <v>1.3708584368753851</v>
      </c>
      <c r="DA55" s="131">
        <f t="shared" si="40"/>
        <v>1.3601816119635732</v>
      </c>
      <c r="DB55" s="131">
        <f t="shared" si="40"/>
        <v>1.1130471093665091</v>
      </c>
    </row>
    <row r="56" spans="1:106" s="41" customFormat="1" x14ac:dyDescent="0.2">
      <c r="A56" s="84" t="s">
        <v>1435</v>
      </c>
      <c r="B56" s="41">
        <f t="shared" ref="B56:L56" si="41">(B34/0.808)/SQRT((B33/0.31)*(B35/0.122))</f>
        <v>1.0182375845583229</v>
      </c>
      <c r="C56" s="41">
        <f t="shared" si="41"/>
        <v>0.98520265470585233</v>
      </c>
      <c r="D56" s="41">
        <f t="shared" si="41"/>
        <v>1.117125384614376</v>
      </c>
      <c r="E56" s="41">
        <f t="shared" si="41"/>
        <v>1.0723850419916565</v>
      </c>
      <c r="F56" s="41">
        <f t="shared" si="41"/>
        <v>1.0769245146934163</v>
      </c>
      <c r="G56" s="41">
        <f t="shared" si="41"/>
        <v>1.015840954570977</v>
      </c>
      <c r="H56" s="41">
        <f t="shared" si="41"/>
        <v>0.94412897302751153</v>
      </c>
      <c r="I56" s="86">
        <f t="shared" si="41"/>
        <v>1.0093648008721123</v>
      </c>
      <c r="J56" s="85">
        <f t="shared" si="41"/>
        <v>0.91853158621116715</v>
      </c>
      <c r="K56" s="41">
        <f t="shared" si="41"/>
        <v>1.8190300588238457</v>
      </c>
      <c r="L56" s="86">
        <f t="shared" si="41"/>
        <v>0.99781041169707629</v>
      </c>
      <c r="M56" s="41">
        <f>(M34/0.808)/SQRT((M33/0.31)*(M35/0.122))</f>
        <v>0.98716638810102131</v>
      </c>
      <c r="N56" s="41">
        <f>(N34/0.808)/SQRT((N33/0.31)*(N35/0.122))</f>
        <v>1.0994755544158064</v>
      </c>
      <c r="O56" s="87">
        <v>1.06</v>
      </c>
      <c r="P56" s="65">
        <v>0.98</v>
      </c>
      <c r="Q56" s="41">
        <f t="shared" ref="Q56:X56" si="42">(Q34/0.808)/SQRT((Q33/0.31)*(Q35/0.122))</f>
        <v>1.0898189992637617</v>
      </c>
      <c r="R56" s="41">
        <f t="shared" si="42"/>
        <v>1.0683938469542305</v>
      </c>
      <c r="S56" s="41">
        <f t="shared" si="42"/>
        <v>1.378226661119327</v>
      </c>
      <c r="T56" s="41">
        <f t="shared" si="42"/>
        <v>1.0211171194106314</v>
      </c>
      <c r="U56" s="41">
        <f t="shared" si="42"/>
        <v>1.0108918267923293</v>
      </c>
      <c r="V56" s="41">
        <f t="shared" si="42"/>
        <v>1.1136978019069024</v>
      </c>
      <c r="W56" s="41">
        <f t="shared" si="42"/>
        <v>1.0440008591983829</v>
      </c>
      <c r="X56" s="86">
        <f t="shared" si="42"/>
        <v>1.0548779801361579</v>
      </c>
      <c r="Y56" s="87">
        <v>0.86</v>
      </c>
      <c r="Z56" s="41">
        <v>1.1399999999999999</v>
      </c>
      <c r="AA56" s="41">
        <v>1.23</v>
      </c>
      <c r="AB56" s="41">
        <v>1.02</v>
      </c>
      <c r="AC56" s="41">
        <v>1.19</v>
      </c>
      <c r="AD56" s="41">
        <v>1.06</v>
      </c>
      <c r="AE56" s="41">
        <v>1.01</v>
      </c>
      <c r="AF56" s="41">
        <v>1.04</v>
      </c>
      <c r="AG56" s="41">
        <v>1.29</v>
      </c>
      <c r="AH56" s="41">
        <v>1.06</v>
      </c>
      <c r="AI56" s="41">
        <v>1.08</v>
      </c>
      <c r="AJ56" s="41">
        <f t="shared" ref="AJ56:AY56" si="43">(AJ34/0.808)/SQRT((AJ33/0.31)*(AJ35/0.122))</f>
        <v>1.0139623125051713</v>
      </c>
      <c r="AK56" s="86">
        <f t="shared" si="43"/>
        <v>0.99937602708956041</v>
      </c>
      <c r="AL56" s="85">
        <f t="shared" si="43"/>
        <v>0.77206215920557697</v>
      </c>
      <c r="AM56" s="41">
        <f t="shared" si="43"/>
        <v>0.9414109115666438</v>
      </c>
      <c r="AN56" s="41">
        <f t="shared" si="43"/>
        <v>0.94256191000955403</v>
      </c>
      <c r="AO56" s="86">
        <f t="shared" si="43"/>
        <v>0.79912908954796191</v>
      </c>
      <c r="AP56" s="85">
        <f t="shared" si="43"/>
        <v>1.0402851581618764</v>
      </c>
      <c r="AQ56" s="41">
        <f t="shared" si="43"/>
        <v>1.8425732295218613</v>
      </c>
      <c r="AR56" s="41">
        <f t="shared" si="43"/>
        <v>0.81929238342402144</v>
      </c>
      <c r="AS56" s="86">
        <f t="shared" si="43"/>
        <v>1.138561179314006</v>
      </c>
      <c r="AT56" s="85">
        <f t="shared" si="43"/>
        <v>0.99024466401903155</v>
      </c>
      <c r="AU56" s="41">
        <f t="shared" si="43"/>
        <v>1.0059957243908146</v>
      </c>
      <c r="AV56" s="41">
        <f t="shared" si="43"/>
        <v>1.0245513311582843</v>
      </c>
      <c r="AW56" s="41">
        <f t="shared" si="43"/>
        <v>1.0027970659253771</v>
      </c>
      <c r="AX56" s="41">
        <f t="shared" si="43"/>
        <v>1.0158397228293539</v>
      </c>
      <c r="AY56" s="86">
        <f t="shared" si="43"/>
        <v>1.0145172140857517</v>
      </c>
      <c r="AZ56" s="87">
        <v>0.98</v>
      </c>
      <c r="BA56" s="65">
        <v>1.03</v>
      </c>
      <c r="BB56" s="65">
        <v>1.06</v>
      </c>
      <c r="BC56" s="65">
        <v>1.06</v>
      </c>
      <c r="BD56" s="65">
        <v>1.02</v>
      </c>
      <c r="BE56" s="65">
        <v>1.07</v>
      </c>
      <c r="BF56" s="41">
        <f t="shared" ref="BF56:BR56" si="44">(BF34/0.808)/SQRT((BF33/0.31)*(BF35/0.122))</f>
        <v>1.0269972428949132</v>
      </c>
      <c r="BG56" s="41">
        <f t="shared" si="44"/>
        <v>1.0648437532822885</v>
      </c>
      <c r="BH56" s="41">
        <f t="shared" si="44"/>
        <v>0.97390205951309927</v>
      </c>
      <c r="BI56" s="41">
        <f t="shared" si="44"/>
        <v>1.0552477162536555</v>
      </c>
      <c r="BJ56" s="41">
        <f t="shared" si="44"/>
        <v>1.0063531996250732</v>
      </c>
      <c r="BK56" s="41">
        <f t="shared" si="44"/>
        <v>1.0494837188586825</v>
      </c>
      <c r="BL56" s="41">
        <f t="shared" si="44"/>
        <v>0.99161975458297003</v>
      </c>
      <c r="BM56" s="41">
        <f t="shared" si="44"/>
        <v>0.99138368446975966</v>
      </c>
      <c r="BN56" s="41">
        <f t="shared" si="44"/>
        <v>1.0116571525332245</v>
      </c>
      <c r="BO56" s="41">
        <f t="shared" si="44"/>
        <v>0.98604651727817327</v>
      </c>
      <c r="BP56" s="41">
        <f t="shared" si="44"/>
        <v>1.0585483334552468</v>
      </c>
      <c r="BQ56" s="41">
        <f t="shared" si="44"/>
        <v>1.0935119178222428</v>
      </c>
      <c r="BR56" s="86">
        <f t="shared" si="44"/>
        <v>1.0239633749551282</v>
      </c>
      <c r="BS56" s="85">
        <v>1.1200000000000001</v>
      </c>
      <c r="BT56" s="41">
        <v>0.98</v>
      </c>
      <c r="BU56" s="41">
        <v>1.03</v>
      </c>
      <c r="BV56" s="41">
        <v>1.01</v>
      </c>
      <c r="BW56" s="41">
        <v>1.02</v>
      </c>
      <c r="BX56" s="41">
        <v>0.97</v>
      </c>
      <c r="BY56" s="41">
        <f t="shared" ref="BY56:CR56" si="45">(BY34/0.808)/SQRT((BY33/0.31)*(BY35/0.122))</f>
        <v>0.98825288808176315</v>
      </c>
      <c r="BZ56" s="41">
        <f t="shared" si="45"/>
        <v>0.95870423969706509</v>
      </c>
      <c r="CA56" s="86">
        <f t="shared" si="45"/>
        <v>0.986767309738528</v>
      </c>
      <c r="CB56" s="85">
        <f t="shared" si="45"/>
        <v>0.9497722568564857</v>
      </c>
      <c r="CC56" s="41">
        <f t="shared" si="45"/>
        <v>0.91843257320160165</v>
      </c>
      <c r="CD56" s="41">
        <f t="shared" si="45"/>
        <v>0.93189310239521062</v>
      </c>
      <c r="CE56" s="86">
        <f t="shared" si="45"/>
        <v>0.80410701583008615</v>
      </c>
      <c r="CF56" s="85">
        <f t="shared" si="45"/>
        <v>0.95673566371000007</v>
      </c>
      <c r="CG56" s="41">
        <f t="shared" si="45"/>
        <v>0.98087589567226829</v>
      </c>
      <c r="CH56" s="41">
        <f t="shared" si="45"/>
        <v>0.86977892758709641</v>
      </c>
      <c r="CI56" s="41">
        <f t="shared" si="45"/>
        <v>0.93931297293405491</v>
      </c>
      <c r="CJ56" s="41">
        <f t="shared" si="45"/>
        <v>1.0187067293647394</v>
      </c>
      <c r="CK56" s="41">
        <f t="shared" si="45"/>
        <v>1.0546900547418292</v>
      </c>
      <c r="CL56" s="41">
        <f t="shared" si="45"/>
        <v>0.95794672084875399</v>
      </c>
      <c r="CM56" s="41">
        <f t="shared" si="45"/>
        <v>0.97874020412517193</v>
      </c>
      <c r="CN56" s="41">
        <f t="shared" si="45"/>
        <v>0.97522219005840849</v>
      </c>
      <c r="CO56" s="41">
        <f t="shared" si="45"/>
        <v>1.0461591482451889</v>
      </c>
      <c r="CP56" s="41">
        <f t="shared" si="45"/>
        <v>1.0140208210187023</v>
      </c>
      <c r="CQ56" s="41">
        <f t="shared" si="45"/>
        <v>0.98688659422261327</v>
      </c>
      <c r="CR56" s="86">
        <f t="shared" si="45"/>
        <v>0.9839105774183885</v>
      </c>
      <c r="CS56" s="85">
        <f t="shared" ref="CS56:DB56" si="46">(CS34/0.808)/SQRT((CS33/0.31)*(CS35/0.122))</f>
        <v>1.0029840289665148</v>
      </c>
      <c r="CT56" s="41">
        <f t="shared" si="46"/>
        <v>1.1553577521932645</v>
      </c>
      <c r="CU56" s="41">
        <f t="shared" si="46"/>
        <v>1.1442747716152022</v>
      </c>
      <c r="CV56" s="41">
        <f t="shared" si="46"/>
        <v>1.0054558273598639</v>
      </c>
      <c r="CW56" s="41">
        <f t="shared" si="46"/>
        <v>1.0288384915314632</v>
      </c>
      <c r="CX56" s="41">
        <f t="shared" si="46"/>
        <v>0.96389820734564158</v>
      </c>
      <c r="CY56" s="41">
        <f t="shared" si="46"/>
        <v>0.98344434845709039</v>
      </c>
      <c r="CZ56" s="41">
        <f t="shared" si="46"/>
        <v>0.89646857439127348</v>
      </c>
      <c r="DA56" s="41">
        <f t="shared" si="46"/>
        <v>0.9873515984220449</v>
      </c>
      <c r="DB56" s="41">
        <f t="shared" si="46"/>
        <v>0.96462671468994432</v>
      </c>
    </row>
    <row r="57" spans="1:106" s="73" customFormat="1" x14ac:dyDescent="0.2">
      <c r="A57" s="88" t="s">
        <v>1436</v>
      </c>
      <c r="B57" s="73">
        <f t="shared" ref="B57:O57" si="47">B28/B29</f>
        <v>36.571428571428569</v>
      </c>
      <c r="C57" s="73">
        <f t="shared" si="47"/>
        <v>39.857142857142854</v>
      </c>
      <c r="D57" s="73">
        <f t="shared" si="47"/>
        <v>67.25</v>
      </c>
      <c r="E57" s="73">
        <f t="shared" si="47"/>
        <v>66.25</v>
      </c>
      <c r="F57" s="73">
        <f t="shared" si="47"/>
        <v>84.329729729729721</v>
      </c>
      <c r="G57" s="73">
        <f t="shared" si="47"/>
        <v>28.173913043478262</v>
      </c>
      <c r="H57" s="73">
        <f t="shared" si="47"/>
        <v>41.066282420749275</v>
      </c>
      <c r="I57" s="89">
        <f t="shared" si="47"/>
        <v>35.931307793923381</v>
      </c>
      <c r="J57" s="102">
        <f t="shared" si="47"/>
        <v>14.460049370133234</v>
      </c>
      <c r="K57" s="73">
        <f t="shared" si="47"/>
        <v>41.849169327515128</v>
      </c>
      <c r="L57" s="101">
        <f t="shared" si="47"/>
        <v>11.71253242981293</v>
      </c>
      <c r="M57" s="111">
        <f>M28/M29</f>
        <v>12.685714285714285</v>
      </c>
      <c r="N57" s="111">
        <f>N28/N29</f>
        <v>20.73170731707317</v>
      </c>
      <c r="O57" s="91">
        <f t="shared" si="47"/>
        <v>89.433962264150949</v>
      </c>
      <c r="P57" s="71">
        <v>104</v>
      </c>
      <c r="Q57" s="73">
        <f>Q28/Q29</f>
        <v>153.84615384615384</v>
      </c>
      <c r="R57" s="71">
        <v>115</v>
      </c>
      <c r="S57" s="71">
        <v>73.489999999999995</v>
      </c>
      <c r="T57" s="71">
        <v>83.85</v>
      </c>
      <c r="U57" s="71">
        <v>82.06</v>
      </c>
      <c r="V57" s="73">
        <f>V28/V29</f>
        <v>164.23357664233575</v>
      </c>
      <c r="W57" s="73">
        <f>W28/W29</f>
        <v>112.31343283582089</v>
      </c>
      <c r="X57" s="89">
        <f>X28/X29</f>
        <v>214.49275362318843</v>
      </c>
      <c r="Y57" s="91">
        <v>44</v>
      </c>
      <c r="Z57" s="73">
        <v>142</v>
      </c>
      <c r="AA57" s="73">
        <v>72</v>
      </c>
      <c r="AB57" s="73">
        <v>134</v>
      </c>
      <c r="AC57" s="73">
        <v>57</v>
      </c>
      <c r="AD57" s="73">
        <v>94</v>
      </c>
      <c r="AE57" s="73">
        <v>71</v>
      </c>
      <c r="AF57" s="73">
        <v>155</v>
      </c>
      <c r="AG57" s="73">
        <v>138</v>
      </c>
      <c r="AH57" s="73">
        <v>118</v>
      </c>
      <c r="AI57" s="73">
        <v>135</v>
      </c>
      <c r="AJ57" s="73">
        <f t="shared" ref="AJ57:BA57" si="48">AJ28/AJ29</f>
        <v>33.777777777777779</v>
      </c>
      <c r="AK57" s="89">
        <f t="shared" si="48"/>
        <v>79.5</v>
      </c>
      <c r="AL57" s="90">
        <f t="shared" si="48"/>
        <v>47.038327526132406</v>
      </c>
      <c r="AM57" s="73">
        <f t="shared" si="48"/>
        <v>84.285714285714292</v>
      </c>
      <c r="AN57" s="73">
        <f t="shared" si="48"/>
        <v>70.381231671554247</v>
      </c>
      <c r="AO57" s="89">
        <f t="shared" si="48"/>
        <v>62.13882863340563</v>
      </c>
      <c r="AP57" s="90">
        <f t="shared" si="48"/>
        <v>48.226950354609926</v>
      </c>
      <c r="AQ57" s="73">
        <f t="shared" si="48"/>
        <v>96.774193548387089</v>
      </c>
      <c r="AR57" s="73">
        <f t="shared" si="48"/>
        <v>80.416666666666671</v>
      </c>
      <c r="AS57" s="89">
        <f t="shared" si="48"/>
        <v>56.657223796033996</v>
      </c>
      <c r="AT57" s="90">
        <f t="shared" si="48"/>
        <v>81.212121212121218</v>
      </c>
      <c r="AU57" s="73">
        <f t="shared" si="48"/>
        <v>104.64285714285715</v>
      </c>
      <c r="AV57" s="73">
        <f t="shared" si="48"/>
        <v>118.46153846153847</v>
      </c>
      <c r="AW57" s="73">
        <f t="shared" si="48"/>
        <v>127.70833333333334</v>
      </c>
      <c r="AX57" s="73">
        <f t="shared" si="48"/>
        <v>103.4</v>
      </c>
      <c r="AY57" s="89">
        <f t="shared" si="48"/>
        <v>107.17391304347827</v>
      </c>
      <c r="AZ57" s="91">
        <f t="shared" si="48"/>
        <v>33.298969072164951</v>
      </c>
      <c r="BA57" s="71">
        <f t="shared" si="48"/>
        <v>21.891891891891891</v>
      </c>
      <c r="BB57" s="71">
        <v>37</v>
      </c>
      <c r="BC57" s="71">
        <v>35</v>
      </c>
      <c r="BD57" s="71">
        <v>61</v>
      </c>
      <c r="BE57" s="71">
        <v>49</v>
      </c>
      <c r="BF57" s="71">
        <v>45</v>
      </c>
      <c r="BG57" s="71">
        <v>43</v>
      </c>
      <c r="BH57" s="71">
        <v>81</v>
      </c>
      <c r="BI57" s="71">
        <v>38</v>
      </c>
      <c r="BJ57" s="71">
        <v>143</v>
      </c>
      <c r="BK57" s="71">
        <v>80</v>
      </c>
      <c r="BL57" s="71">
        <v>83</v>
      </c>
      <c r="BM57" s="71">
        <v>33</v>
      </c>
      <c r="BN57" s="71">
        <v>73.930000000000007</v>
      </c>
      <c r="BO57" s="71">
        <v>86.84</v>
      </c>
      <c r="BP57" s="71">
        <v>111.49</v>
      </c>
      <c r="BQ57" s="73">
        <f>BQ28/BQ29</f>
        <v>54.897959183673471</v>
      </c>
      <c r="BR57" s="89">
        <f>BR28/BR29</f>
        <v>59.337748344370866</v>
      </c>
      <c r="BS57" s="90">
        <v>38</v>
      </c>
      <c r="BT57" s="73">
        <v>38</v>
      </c>
      <c r="BU57" s="73">
        <v>35</v>
      </c>
      <c r="BV57" s="73">
        <v>45</v>
      </c>
      <c r="BW57" s="73">
        <v>45</v>
      </c>
      <c r="BX57" s="73">
        <v>41</v>
      </c>
      <c r="BY57" s="73">
        <f t="shared" ref="BY57:CR57" si="49">BY28/BY29</f>
        <v>66.29680998613037</v>
      </c>
      <c r="BZ57" s="73">
        <f t="shared" si="49"/>
        <v>50.478796169630648</v>
      </c>
      <c r="CA57" s="89">
        <f t="shared" si="49"/>
        <v>77.035830618892518</v>
      </c>
      <c r="CB57" s="90">
        <f t="shared" si="49"/>
        <v>15.778894472361809</v>
      </c>
      <c r="CC57" s="73">
        <f t="shared" si="49"/>
        <v>34.011627906976742</v>
      </c>
      <c r="CD57" s="73">
        <f t="shared" si="49"/>
        <v>16.158536585365855</v>
      </c>
      <c r="CE57" s="89">
        <f t="shared" si="49"/>
        <v>28.547169811320757</v>
      </c>
      <c r="CF57" s="90">
        <f t="shared" si="49"/>
        <v>50.855745721271397</v>
      </c>
      <c r="CG57" s="73">
        <f t="shared" si="49"/>
        <v>57.068965517241381</v>
      </c>
      <c r="CH57" s="73">
        <f t="shared" si="49"/>
        <v>173.18181818181816</v>
      </c>
      <c r="CI57" s="73">
        <f t="shared" si="49"/>
        <v>139.00414937759336</v>
      </c>
      <c r="CJ57" s="73">
        <f t="shared" si="49"/>
        <v>33.786407766990287</v>
      </c>
      <c r="CK57" s="73">
        <f t="shared" si="49"/>
        <v>93.765586034912729</v>
      </c>
      <c r="CL57" s="73">
        <f t="shared" si="49"/>
        <v>31.16504854368932</v>
      </c>
      <c r="CM57" s="73">
        <f t="shared" si="49"/>
        <v>60.326086956521742</v>
      </c>
      <c r="CN57" s="73">
        <f t="shared" si="49"/>
        <v>79.429987608426273</v>
      </c>
      <c r="CO57" s="73">
        <f t="shared" si="49"/>
        <v>31.111111111111111</v>
      </c>
      <c r="CP57" s="73">
        <f t="shared" si="49"/>
        <v>107.51748251748252</v>
      </c>
      <c r="CQ57" s="73">
        <f t="shared" si="49"/>
        <v>98.563734290843797</v>
      </c>
      <c r="CR57" s="89">
        <f t="shared" si="49"/>
        <v>103.18352059925094</v>
      </c>
      <c r="CS57" s="138">
        <f t="shared" ref="CS57:DB57" si="50">CS28/CS29</f>
        <v>84.835479256080106</v>
      </c>
      <c r="CT57" s="118">
        <f t="shared" si="50"/>
        <v>171.69811320754718</v>
      </c>
      <c r="CU57" s="118">
        <f t="shared" si="50"/>
        <v>76.091954022988517</v>
      </c>
      <c r="CV57" s="118">
        <f t="shared" si="50"/>
        <v>130.18018018018017</v>
      </c>
      <c r="CW57" s="118">
        <f t="shared" si="50"/>
        <v>132.77591973244145</v>
      </c>
      <c r="CX57" s="118">
        <f t="shared" si="50"/>
        <v>239.02439024390245</v>
      </c>
      <c r="CY57" s="118">
        <f t="shared" si="50"/>
        <v>151.3215859030837</v>
      </c>
      <c r="CZ57" s="118">
        <f t="shared" si="50"/>
        <v>40.122699386503065</v>
      </c>
      <c r="DA57" s="118">
        <f t="shared" si="50"/>
        <v>110.19736842105263</v>
      </c>
      <c r="DB57" s="118">
        <f t="shared" si="50"/>
        <v>33.305084745762713</v>
      </c>
    </row>
    <row r="58" spans="1:106" ht="18.75" x14ac:dyDescent="0.2">
      <c r="A58" s="186" t="s">
        <v>1548</v>
      </c>
      <c r="B58" s="187"/>
      <c r="C58" s="187"/>
      <c r="D58" s="187"/>
      <c r="E58" s="187"/>
      <c r="F58" s="187"/>
      <c r="G58" s="187"/>
      <c r="H58" s="187"/>
      <c r="I58" s="187"/>
      <c r="J58" s="187"/>
      <c r="K58" s="187"/>
      <c r="L58" s="187"/>
      <c r="M58" s="187"/>
      <c r="N58" s="187"/>
      <c r="O58" s="187"/>
      <c r="P58" s="187"/>
      <c r="Q58" s="187"/>
      <c r="R58" s="187"/>
      <c r="S58" s="187"/>
      <c r="T58" s="187"/>
      <c r="U58" s="187"/>
      <c r="V58" s="187"/>
      <c r="W58" s="187"/>
      <c r="X58" s="187"/>
      <c r="Y58" s="187"/>
      <c r="Z58" s="187"/>
      <c r="AA58" s="187"/>
      <c r="AB58" s="187"/>
      <c r="AC58" s="187"/>
      <c r="AD58" s="187"/>
      <c r="AE58" s="187"/>
      <c r="AF58" s="187"/>
      <c r="AG58" s="187"/>
      <c r="AH58" s="187"/>
      <c r="AI58" s="187"/>
      <c r="AJ58" s="187"/>
      <c r="AK58" s="187"/>
      <c r="AL58" s="187"/>
      <c r="AM58" s="187"/>
      <c r="AN58" s="187"/>
      <c r="AO58" s="187"/>
      <c r="AP58" s="187"/>
      <c r="AQ58" s="187"/>
      <c r="AR58" s="187"/>
      <c r="AS58" s="187"/>
      <c r="AT58" s="187"/>
      <c r="AU58" s="187"/>
      <c r="AV58" s="187"/>
      <c r="AW58" s="187"/>
      <c r="AX58" s="187"/>
      <c r="AY58" s="187"/>
      <c r="AZ58" s="187"/>
      <c r="BA58" s="187"/>
      <c r="BB58" s="187"/>
      <c r="BC58" s="187"/>
      <c r="BD58" s="187"/>
      <c r="BE58" s="187"/>
      <c r="BF58" s="187"/>
      <c r="BG58" s="187"/>
      <c r="BH58" s="187"/>
      <c r="BI58" s="187"/>
      <c r="BJ58" s="187"/>
      <c r="BK58" s="187"/>
      <c r="BL58" s="187"/>
      <c r="BM58" s="187"/>
      <c r="BN58" s="187"/>
      <c r="BO58" s="187"/>
      <c r="BP58" s="187"/>
      <c r="BQ58" s="187"/>
      <c r="BR58" s="187"/>
      <c r="BS58" s="187"/>
      <c r="BT58" s="187"/>
      <c r="BU58" s="187"/>
      <c r="BV58" s="187"/>
      <c r="BW58" s="187"/>
      <c r="BX58" s="187"/>
      <c r="BY58" s="187"/>
      <c r="BZ58" s="187"/>
      <c r="CA58" s="187"/>
      <c r="CB58" s="187"/>
      <c r="CC58" s="187"/>
      <c r="CD58" s="187"/>
      <c r="CE58" s="187"/>
      <c r="CF58" s="187"/>
      <c r="CG58" s="187"/>
      <c r="CH58" s="187"/>
      <c r="CI58" s="187"/>
      <c r="CJ58" s="187"/>
      <c r="CK58" s="187"/>
      <c r="CL58" s="187"/>
      <c r="CM58" s="187"/>
      <c r="CN58" s="187"/>
      <c r="CO58" s="187"/>
      <c r="CP58" s="187"/>
      <c r="CQ58" s="187"/>
      <c r="CR58" s="187"/>
      <c r="CS58" s="187"/>
      <c r="CT58" s="187"/>
      <c r="CU58" s="187"/>
      <c r="CV58" s="187"/>
      <c r="CW58" s="187"/>
      <c r="CX58" s="187"/>
      <c r="CY58" s="187"/>
      <c r="CZ58" s="187"/>
      <c r="DA58" s="187"/>
      <c r="DB58" s="187"/>
    </row>
  </sheetData>
  <mergeCells count="18">
    <mergeCell ref="CF3:CR3"/>
    <mergeCell ref="A58:DB58"/>
    <mergeCell ref="AT2:DB2"/>
    <mergeCell ref="A1:DB1"/>
    <mergeCell ref="CS3:DB3"/>
    <mergeCell ref="O2:AS2"/>
    <mergeCell ref="B3:I3"/>
    <mergeCell ref="J3:L3"/>
    <mergeCell ref="O3:X3"/>
    <mergeCell ref="Y3:AK3"/>
    <mergeCell ref="AL3:AO3"/>
    <mergeCell ref="AP3:AS3"/>
    <mergeCell ref="B2:N2"/>
    <mergeCell ref="M3:N3"/>
    <mergeCell ref="AT3:AY3"/>
    <mergeCell ref="AZ3:BR3"/>
    <mergeCell ref="BS3:CA3"/>
    <mergeCell ref="CB3:CE3"/>
  </mergeCells>
  <phoneticPr fontId="3" type="noConversion"/>
  <pageMargins left="0.7" right="0.7" top="0.75" bottom="0.75" header="0.3" footer="0.3"/>
  <pageSetup paperSize="9"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55"/>
  <sheetViews>
    <sheetView workbookViewId="0">
      <selection activeCell="A6" sqref="A6"/>
    </sheetView>
  </sheetViews>
  <sheetFormatPr defaultRowHeight="14.25" x14ac:dyDescent="0.2"/>
  <cols>
    <col min="1" max="1" width="29.5" bestFit="1" customWidth="1"/>
    <col min="2" max="2" width="5.5" bestFit="1" customWidth="1"/>
    <col min="3" max="3" width="10.875" bestFit="1" customWidth="1"/>
    <col min="4" max="4" width="8.5" bestFit="1" customWidth="1"/>
    <col min="5" max="5" width="10" bestFit="1" customWidth="1"/>
    <col min="6" max="6" width="8.5" bestFit="1" customWidth="1"/>
    <col min="7" max="7" width="10" bestFit="1" customWidth="1"/>
    <col min="8" max="8" width="8.5" bestFit="1" customWidth="1"/>
    <col min="9" max="9" width="10.875" bestFit="1" customWidth="1"/>
    <col min="10" max="10" width="4.75" bestFit="1" customWidth="1"/>
    <col min="11" max="11" width="10" bestFit="1" customWidth="1"/>
    <col min="12" max="12" width="4.75" bestFit="1" customWidth="1"/>
    <col min="13" max="13" width="10" bestFit="1" customWidth="1"/>
    <col min="14" max="14" width="4.75" bestFit="1" customWidth="1"/>
  </cols>
  <sheetData>
    <row r="1" spans="1:14" ht="15.75" x14ac:dyDescent="0.25">
      <c r="A1" s="188" t="s">
        <v>1760</v>
      </c>
      <c r="B1" s="188"/>
      <c r="C1" s="188"/>
      <c r="D1" s="188"/>
      <c r="E1" s="188"/>
      <c r="F1" s="188"/>
      <c r="G1" s="188"/>
      <c r="H1" s="188"/>
      <c r="I1" s="188"/>
      <c r="J1" s="188"/>
      <c r="K1" s="188"/>
      <c r="L1" s="188"/>
      <c r="M1" s="188"/>
      <c r="N1" s="188"/>
    </row>
    <row r="2" spans="1:14" ht="15.75" x14ac:dyDescent="0.2">
      <c r="A2" s="189" t="s">
        <v>1609</v>
      </c>
      <c r="B2" s="192" t="s">
        <v>1610</v>
      </c>
      <c r="C2" s="194" t="s">
        <v>1611</v>
      </c>
      <c r="D2" s="194"/>
      <c r="E2" s="194"/>
      <c r="F2" s="194"/>
      <c r="G2" s="194"/>
      <c r="H2" s="194"/>
      <c r="I2" s="195" t="s">
        <v>1612</v>
      </c>
      <c r="J2" s="195"/>
      <c r="K2" s="195"/>
      <c r="L2" s="195"/>
      <c r="M2" s="195"/>
      <c r="N2" s="195"/>
    </row>
    <row r="3" spans="1:14" x14ac:dyDescent="0.2">
      <c r="A3" s="190"/>
      <c r="B3" s="193"/>
      <c r="C3" s="196" t="s">
        <v>1754</v>
      </c>
      <c r="D3" s="198" t="s">
        <v>1613</v>
      </c>
      <c r="E3" s="196" t="s">
        <v>1755</v>
      </c>
      <c r="F3" s="198" t="s">
        <v>1613</v>
      </c>
      <c r="G3" s="196" t="s">
        <v>1756</v>
      </c>
      <c r="H3" s="198" t="s">
        <v>1613</v>
      </c>
      <c r="I3" s="202" t="s">
        <v>1754</v>
      </c>
      <c r="J3" s="200" t="s">
        <v>1613</v>
      </c>
      <c r="K3" s="202" t="s">
        <v>1755</v>
      </c>
      <c r="L3" s="200" t="s">
        <v>1613</v>
      </c>
      <c r="M3" s="202" t="s">
        <v>1756</v>
      </c>
      <c r="N3" s="200" t="s">
        <v>1613</v>
      </c>
    </row>
    <row r="4" spans="1:14" x14ac:dyDescent="0.2">
      <c r="A4" s="191"/>
      <c r="B4" s="188"/>
      <c r="C4" s="197"/>
      <c r="D4" s="199"/>
      <c r="E4" s="197"/>
      <c r="F4" s="199"/>
      <c r="G4" s="197"/>
      <c r="H4" s="199"/>
      <c r="I4" s="203"/>
      <c r="J4" s="201"/>
      <c r="K4" s="203"/>
      <c r="L4" s="201"/>
      <c r="M4" s="203"/>
      <c r="N4" s="201"/>
    </row>
    <row r="5" spans="1:14" ht="15.75" x14ac:dyDescent="0.2">
      <c r="A5" s="141" t="s">
        <v>1614</v>
      </c>
      <c r="B5" s="142">
        <v>0.50230161002576923</v>
      </c>
      <c r="C5" s="143">
        <v>0.21071999999999999</v>
      </c>
      <c r="D5" s="143">
        <v>4.8500000000000001E-3</v>
      </c>
      <c r="E5" s="143">
        <v>15.632849999999999</v>
      </c>
      <c r="F5" s="143">
        <v>0.34633999999999998</v>
      </c>
      <c r="G5" s="143">
        <v>0.53795999999999999</v>
      </c>
      <c r="H5" s="143">
        <v>6.3699999999999998E-3</v>
      </c>
      <c r="I5" s="141">
        <v>2911</v>
      </c>
      <c r="J5" s="141">
        <v>21</v>
      </c>
      <c r="K5" s="141">
        <v>2855</v>
      </c>
      <c r="L5" s="141">
        <v>21</v>
      </c>
      <c r="M5" s="141">
        <v>2775</v>
      </c>
      <c r="N5" s="141">
        <v>27</v>
      </c>
    </row>
    <row r="6" spans="1:14" ht="15.75" x14ac:dyDescent="0.2">
      <c r="A6" s="141" t="s">
        <v>1615</v>
      </c>
      <c r="B6" s="142">
        <v>0.70012851635013573</v>
      </c>
      <c r="C6" s="143">
        <v>0.21017</v>
      </c>
      <c r="D6" s="143">
        <v>5.3400000000000001E-3</v>
      </c>
      <c r="E6" s="143">
        <v>14.833780000000001</v>
      </c>
      <c r="F6" s="143">
        <v>0.37241000000000002</v>
      </c>
      <c r="G6" s="143">
        <v>0.51180000000000003</v>
      </c>
      <c r="H6" s="143">
        <v>7.5900000000000004E-3</v>
      </c>
      <c r="I6" s="141">
        <v>2907</v>
      </c>
      <c r="J6" s="141">
        <v>22</v>
      </c>
      <c r="K6" s="141">
        <v>2805</v>
      </c>
      <c r="L6" s="141">
        <v>24</v>
      </c>
      <c r="M6" s="141">
        <v>2664</v>
      </c>
      <c r="N6" s="141">
        <v>32</v>
      </c>
    </row>
    <row r="7" spans="1:14" ht="15.75" x14ac:dyDescent="0.2">
      <c r="A7" s="141" t="s">
        <v>1616</v>
      </c>
      <c r="B7" s="142">
        <v>0.59901644545502619</v>
      </c>
      <c r="C7" s="143">
        <v>0.2094</v>
      </c>
      <c r="D7" s="143">
        <v>5.1399999999999996E-3</v>
      </c>
      <c r="E7" s="143">
        <v>16.392050000000001</v>
      </c>
      <c r="F7" s="143">
        <v>0.39354</v>
      </c>
      <c r="G7" s="143">
        <v>0.56764999999999999</v>
      </c>
      <c r="H7" s="143">
        <v>7.6600000000000001E-3</v>
      </c>
      <c r="I7" s="141">
        <v>2901</v>
      </c>
      <c r="J7" s="141">
        <v>22</v>
      </c>
      <c r="K7" s="141">
        <v>2900</v>
      </c>
      <c r="L7" s="141">
        <v>23</v>
      </c>
      <c r="M7" s="141">
        <v>2898</v>
      </c>
      <c r="N7" s="141">
        <v>31</v>
      </c>
    </row>
    <row r="8" spans="1:14" ht="15.75" x14ac:dyDescent="0.2">
      <c r="A8" s="141" t="s">
        <v>1617</v>
      </c>
      <c r="B8" s="142">
        <v>0.57795142157785728</v>
      </c>
      <c r="C8" s="143">
        <v>0.20993000000000001</v>
      </c>
      <c r="D8" s="143">
        <v>5.5700000000000003E-3</v>
      </c>
      <c r="E8" s="143">
        <v>16.462980000000002</v>
      </c>
      <c r="F8" s="143">
        <v>0.43672</v>
      </c>
      <c r="G8" s="143">
        <v>0.56867999999999996</v>
      </c>
      <c r="H8" s="143">
        <v>9.0600000000000003E-3</v>
      </c>
      <c r="I8" s="141">
        <v>2905</v>
      </c>
      <c r="J8" s="141">
        <v>23</v>
      </c>
      <c r="K8" s="141">
        <v>2904</v>
      </c>
      <c r="L8" s="141">
        <v>25</v>
      </c>
      <c r="M8" s="141">
        <v>2902</v>
      </c>
      <c r="N8" s="141">
        <v>37</v>
      </c>
    </row>
    <row r="9" spans="1:14" ht="15.75" x14ac:dyDescent="0.2">
      <c r="A9" s="141" t="s">
        <v>1618</v>
      </c>
      <c r="B9" s="142">
        <v>0.73140367258014305</v>
      </c>
      <c r="C9" s="143">
        <v>0.21018999999999999</v>
      </c>
      <c r="D9" s="143">
        <v>5.9199999999999999E-3</v>
      </c>
      <c r="E9" s="143">
        <v>15.62114</v>
      </c>
      <c r="F9" s="143">
        <v>0.44394</v>
      </c>
      <c r="G9" s="143">
        <v>0.53891999999999995</v>
      </c>
      <c r="H9" s="143">
        <v>9.4900000000000002E-3</v>
      </c>
      <c r="I9" s="141">
        <v>2907</v>
      </c>
      <c r="J9" s="141">
        <v>24</v>
      </c>
      <c r="K9" s="141">
        <v>2854</v>
      </c>
      <c r="L9" s="141">
        <v>27</v>
      </c>
      <c r="M9" s="141">
        <v>2779</v>
      </c>
      <c r="N9" s="141">
        <v>40</v>
      </c>
    </row>
    <row r="10" spans="1:14" ht="15.75" x14ac:dyDescent="0.2">
      <c r="A10" s="141" t="s">
        <v>1619</v>
      </c>
      <c r="B10" s="142">
        <v>0.85496980956804458</v>
      </c>
      <c r="C10" s="143">
        <v>0.21063999999999999</v>
      </c>
      <c r="D10" s="143">
        <v>5.9800000000000001E-3</v>
      </c>
      <c r="E10" s="143">
        <v>16.351379999999999</v>
      </c>
      <c r="F10" s="143">
        <v>0.46739000000000003</v>
      </c>
      <c r="G10" s="143">
        <v>0.56293000000000004</v>
      </c>
      <c r="H10" s="143">
        <v>9.7400000000000004E-3</v>
      </c>
      <c r="I10" s="141">
        <v>2910</v>
      </c>
      <c r="J10" s="141">
        <v>25</v>
      </c>
      <c r="K10" s="141">
        <v>2898</v>
      </c>
      <c r="L10" s="141">
        <v>27</v>
      </c>
      <c r="M10" s="141">
        <v>2879</v>
      </c>
      <c r="N10" s="141">
        <v>40</v>
      </c>
    </row>
    <row r="11" spans="1:14" ht="15.75" x14ac:dyDescent="0.2">
      <c r="A11" s="141" t="s">
        <v>1620</v>
      </c>
      <c r="B11" s="142">
        <v>0.72746083357966296</v>
      </c>
      <c r="C11" s="143">
        <v>0.20868</v>
      </c>
      <c r="D11" s="143">
        <v>5.6600000000000001E-3</v>
      </c>
      <c r="E11" s="143">
        <v>16.14067</v>
      </c>
      <c r="F11" s="143">
        <v>0.43126999999999999</v>
      </c>
      <c r="G11" s="143">
        <v>0.56089</v>
      </c>
      <c r="H11" s="143">
        <v>8.3499999999999998E-3</v>
      </c>
      <c r="I11" s="141">
        <v>2895</v>
      </c>
      <c r="J11" s="141">
        <v>25</v>
      </c>
      <c r="K11" s="141">
        <v>2885</v>
      </c>
      <c r="L11" s="141">
        <v>26</v>
      </c>
      <c r="M11" s="141">
        <v>2870</v>
      </c>
      <c r="N11" s="141">
        <v>34</v>
      </c>
    </row>
    <row r="12" spans="1:14" ht="15.75" x14ac:dyDescent="0.2">
      <c r="A12" s="141" t="s">
        <v>1621</v>
      </c>
      <c r="B12" s="142">
        <v>0.84886441844459726</v>
      </c>
      <c r="C12" s="143">
        <v>0.21157999999999999</v>
      </c>
      <c r="D12" s="143">
        <v>6.0200000000000002E-3</v>
      </c>
      <c r="E12" s="143">
        <v>16.69351</v>
      </c>
      <c r="F12" s="143">
        <v>0.47393999999999997</v>
      </c>
      <c r="G12" s="143">
        <v>0.57218000000000002</v>
      </c>
      <c r="H12" s="143">
        <v>9.41E-3</v>
      </c>
      <c r="I12" s="141">
        <v>2918</v>
      </c>
      <c r="J12" s="141">
        <v>25</v>
      </c>
      <c r="K12" s="141">
        <v>2917</v>
      </c>
      <c r="L12" s="141">
        <v>27</v>
      </c>
      <c r="M12" s="141">
        <v>2917</v>
      </c>
      <c r="N12" s="141">
        <v>39</v>
      </c>
    </row>
    <row r="13" spans="1:14" ht="15.75" x14ac:dyDescent="0.2">
      <c r="A13" s="141" t="s">
        <v>1622</v>
      </c>
      <c r="B13" s="142">
        <v>0.94561522773623385</v>
      </c>
      <c r="C13" s="143">
        <v>0.20993999999999999</v>
      </c>
      <c r="D13" s="143">
        <v>6.0200000000000002E-3</v>
      </c>
      <c r="E13" s="143">
        <v>16.479769999999998</v>
      </c>
      <c r="F13" s="143">
        <v>0.46949000000000002</v>
      </c>
      <c r="G13" s="143">
        <v>0.56925999999999999</v>
      </c>
      <c r="H13" s="143">
        <v>9.1999999999999998E-3</v>
      </c>
      <c r="I13" s="141">
        <v>2905</v>
      </c>
      <c r="J13" s="141">
        <v>26</v>
      </c>
      <c r="K13" s="141">
        <v>2905</v>
      </c>
      <c r="L13" s="141">
        <v>27</v>
      </c>
      <c r="M13" s="141">
        <v>2905</v>
      </c>
      <c r="N13" s="141">
        <v>38</v>
      </c>
    </row>
    <row r="14" spans="1:14" ht="15.75" x14ac:dyDescent="0.2">
      <c r="A14" s="141" t="s">
        <v>1623</v>
      </c>
      <c r="B14" s="142">
        <v>0.49266995329527768</v>
      </c>
      <c r="C14" s="143">
        <v>0.21348</v>
      </c>
      <c r="D14" s="143">
        <v>5.8700000000000002E-3</v>
      </c>
      <c r="E14" s="143">
        <v>16.94736</v>
      </c>
      <c r="F14" s="143">
        <v>0.45501999999999998</v>
      </c>
      <c r="G14" s="143">
        <v>0.57572999999999996</v>
      </c>
      <c r="H14" s="143">
        <v>8.0999999999999996E-3</v>
      </c>
      <c r="I14" s="141">
        <v>2932</v>
      </c>
      <c r="J14" s="141">
        <v>26</v>
      </c>
      <c r="K14" s="141">
        <v>2932</v>
      </c>
      <c r="L14" s="141">
        <v>26</v>
      </c>
      <c r="M14" s="141">
        <v>2931</v>
      </c>
      <c r="N14" s="141">
        <v>33</v>
      </c>
    </row>
    <row r="15" spans="1:14" ht="15.75" x14ac:dyDescent="0.2">
      <c r="A15" s="141" t="s">
        <v>1624</v>
      </c>
      <c r="B15" s="142">
        <v>0.78877679697351843</v>
      </c>
      <c r="C15" s="143">
        <v>0.20971000000000001</v>
      </c>
      <c r="D15" s="143">
        <v>6.3E-3</v>
      </c>
      <c r="E15" s="143">
        <v>16.451219999999999</v>
      </c>
      <c r="F15" s="143">
        <v>0.48547000000000001</v>
      </c>
      <c r="G15" s="143">
        <v>0.56894</v>
      </c>
      <c r="H15" s="143">
        <v>8.7399999999999995E-3</v>
      </c>
      <c r="I15" s="141">
        <v>2903</v>
      </c>
      <c r="J15" s="141">
        <v>28</v>
      </c>
      <c r="K15" s="141">
        <v>2903</v>
      </c>
      <c r="L15" s="141">
        <v>28</v>
      </c>
      <c r="M15" s="141">
        <v>2903</v>
      </c>
      <c r="N15" s="141">
        <v>36</v>
      </c>
    </row>
    <row r="16" spans="1:14" ht="15.75" x14ac:dyDescent="0.2">
      <c r="A16" s="141" t="s">
        <v>1625</v>
      </c>
      <c r="B16" s="142">
        <v>0.45466302629688171</v>
      </c>
      <c r="C16" s="143">
        <v>0.21082000000000001</v>
      </c>
      <c r="D16" s="143">
        <v>6.8399999999999997E-3</v>
      </c>
      <c r="E16" s="143">
        <v>16.586849999999998</v>
      </c>
      <c r="F16" s="143">
        <v>0.53885000000000005</v>
      </c>
      <c r="G16" s="143">
        <v>0.57060999999999995</v>
      </c>
      <c r="H16" s="143">
        <v>1.043E-2</v>
      </c>
      <c r="I16" s="141">
        <v>2912</v>
      </c>
      <c r="J16" s="141">
        <v>30</v>
      </c>
      <c r="K16" s="141">
        <v>2911</v>
      </c>
      <c r="L16" s="141">
        <v>31</v>
      </c>
      <c r="M16" s="141">
        <v>2910</v>
      </c>
      <c r="N16" s="141">
        <v>43</v>
      </c>
    </row>
    <row r="17" spans="1:14" ht="15.75" x14ac:dyDescent="0.2">
      <c r="A17" s="141" t="s">
        <v>1626</v>
      </c>
      <c r="B17" s="142">
        <v>0.55125650123948866</v>
      </c>
      <c r="C17" s="143">
        <v>0.21041000000000001</v>
      </c>
      <c r="D17" s="143">
        <v>6.5399999999999998E-3</v>
      </c>
      <c r="E17" s="143">
        <v>14.36046</v>
      </c>
      <c r="F17" s="143">
        <v>0.43602000000000002</v>
      </c>
      <c r="G17" s="143">
        <v>0.49501000000000001</v>
      </c>
      <c r="H17" s="143">
        <v>7.6099999999999996E-3</v>
      </c>
      <c r="I17" s="141">
        <v>2909</v>
      </c>
      <c r="J17" s="141">
        <v>30</v>
      </c>
      <c r="K17" s="141">
        <v>2774</v>
      </c>
      <c r="L17" s="141">
        <v>29</v>
      </c>
      <c r="M17" s="141">
        <v>2592</v>
      </c>
      <c r="N17" s="141">
        <v>33</v>
      </c>
    </row>
    <row r="18" spans="1:14" ht="15.75" x14ac:dyDescent="0.2">
      <c r="A18" s="141" t="s">
        <v>1627</v>
      </c>
      <c r="B18" s="142">
        <v>0.50813076278290026</v>
      </c>
      <c r="C18" s="143">
        <v>0.20979999999999999</v>
      </c>
      <c r="D18" s="143">
        <v>6.9899999999999997E-3</v>
      </c>
      <c r="E18" s="143">
        <v>16.44022</v>
      </c>
      <c r="F18" s="143">
        <v>0.54661000000000004</v>
      </c>
      <c r="G18" s="143">
        <v>0.56835000000000002</v>
      </c>
      <c r="H18" s="143">
        <v>1.0359999999999999E-2</v>
      </c>
      <c r="I18" s="141">
        <v>2904</v>
      </c>
      <c r="J18" s="141">
        <v>31</v>
      </c>
      <c r="K18" s="141">
        <v>2903</v>
      </c>
      <c r="L18" s="141">
        <v>32</v>
      </c>
      <c r="M18" s="141">
        <v>2901</v>
      </c>
      <c r="N18" s="141">
        <v>43</v>
      </c>
    </row>
    <row r="19" spans="1:14" ht="15.75" x14ac:dyDescent="0.2">
      <c r="A19" s="141" t="s">
        <v>1628</v>
      </c>
      <c r="B19" s="142">
        <v>0.57409167336793632</v>
      </c>
      <c r="C19" s="143">
        <v>0.21046999999999999</v>
      </c>
      <c r="D19" s="143">
        <v>6.6100000000000004E-3</v>
      </c>
      <c r="E19" s="143">
        <v>16.55105</v>
      </c>
      <c r="F19" s="143">
        <v>0.50473999999999997</v>
      </c>
      <c r="G19" s="143">
        <v>0.57035999999999998</v>
      </c>
      <c r="H19" s="143">
        <v>8.26E-3</v>
      </c>
      <c r="I19" s="141">
        <v>2909</v>
      </c>
      <c r="J19" s="141">
        <v>31</v>
      </c>
      <c r="K19" s="141">
        <v>2909</v>
      </c>
      <c r="L19" s="141">
        <v>29</v>
      </c>
      <c r="M19" s="141">
        <v>2909</v>
      </c>
      <c r="N19" s="141">
        <v>34</v>
      </c>
    </row>
    <row r="20" spans="1:14" ht="15.75" x14ac:dyDescent="0.2">
      <c r="A20" s="141" t="s">
        <v>1629</v>
      </c>
      <c r="B20" s="142">
        <v>0.56595342442210195</v>
      </c>
      <c r="C20" s="143">
        <v>0.21107999999999999</v>
      </c>
      <c r="D20" s="143">
        <v>7.3699999999999998E-3</v>
      </c>
      <c r="E20" s="143">
        <v>15.712999999999999</v>
      </c>
      <c r="F20" s="143">
        <v>0.54484999999999995</v>
      </c>
      <c r="G20" s="143">
        <v>0.53995000000000004</v>
      </c>
      <c r="H20" s="143">
        <v>9.9799999999999993E-3</v>
      </c>
      <c r="I20" s="141">
        <v>2914</v>
      </c>
      <c r="J20" s="141">
        <v>33</v>
      </c>
      <c r="K20" s="141">
        <v>2860</v>
      </c>
      <c r="L20" s="141">
        <v>33</v>
      </c>
      <c r="M20" s="141">
        <v>2783</v>
      </c>
      <c r="N20" s="141">
        <v>42</v>
      </c>
    </row>
    <row r="21" spans="1:14" ht="15.75" x14ac:dyDescent="0.2">
      <c r="A21" s="141" t="s">
        <v>1630</v>
      </c>
      <c r="B21" s="142">
        <v>0.98710128987101287</v>
      </c>
      <c r="C21" s="143">
        <v>0.21245</v>
      </c>
      <c r="D21" s="143">
        <v>7.0499999999999998E-3</v>
      </c>
      <c r="E21" s="143">
        <v>16.814350000000001</v>
      </c>
      <c r="F21" s="143">
        <v>0.54186999999999996</v>
      </c>
      <c r="G21" s="143">
        <v>0.57406000000000001</v>
      </c>
      <c r="H21" s="143">
        <v>8.5800000000000008E-3</v>
      </c>
      <c r="I21" s="141">
        <v>2924</v>
      </c>
      <c r="J21" s="141">
        <v>33</v>
      </c>
      <c r="K21" s="141">
        <v>2924</v>
      </c>
      <c r="L21" s="141">
        <v>31</v>
      </c>
      <c r="M21" s="141">
        <v>2924</v>
      </c>
      <c r="N21" s="141">
        <v>35</v>
      </c>
    </row>
    <row r="22" spans="1:14" ht="15.75" x14ac:dyDescent="0.2">
      <c r="A22" s="141" t="s">
        <v>1631</v>
      </c>
      <c r="B22" s="142">
        <v>0.44602587800369681</v>
      </c>
      <c r="C22" s="143">
        <v>0.21228</v>
      </c>
      <c r="D22" s="143">
        <v>7.6600000000000001E-3</v>
      </c>
      <c r="E22" s="143">
        <v>16.788889999999999</v>
      </c>
      <c r="F22" s="143">
        <v>0.60131000000000001</v>
      </c>
      <c r="G22" s="143">
        <v>0.57367000000000001</v>
      </c>
      <c r="H22" s="143">
        <v>1.0789999999999999E-2</v>
      </c>
      <c r="I22" s="141">
        <v>2923</v>
      </c>
      <c r="J22" s="141">
        <v>34</v>
      </c>
      <c r="K22" s="141">
        <v>2923</v>
      </c>
      <c r="L22" s="141">
        <v>34</v>
      </c>
      <c r="M22" s="141">
        <v>2923</v>
      </c>
      <c r="N22" s="141">
        <v>44</v>
      </c>
    </row>
    <row r="23" spans="1:14" ht="15.75" x14ac:dyDescent="0.2">
      <c r="A23" s="141" t="s">
        <v>1632</v>
      </c>
      <c r="B23" s="142">
        <v>0.46796742971270544</v>
      </c>
      <c r="C23" s="143">
        <v>0.21324000000000001</v>
      </c>
      <c r="D23" s="143">
        <v>8.0999999999999996E-3</v>
      </c>
      <c r="E23" s="143">
        <v>16.937850000000001</v>
      </c>
      <c r="F23" s="143">
        <v>0.64600000000000002</v>
      </c>
      <c r="G23" s="143">
        <v>0.57616000000000001</v>
      </c>
      <c r="H23" s="143">
        <v>1.214E-2</v>
      </c>
      <c r="I23" s="141">
        <v>2930</v>
      </c>
      <c r="J23" s="141">
        <v>35</v>
      </c>
      <c r="K23" s="141">
        <v>2931</v>
      </c>
      <c r="L23" s="141">
        <v>37</v>
      </c>
      <c r="M23" s="141">
        <v>2933</v>
      </c>
      <c r="N23" s="141">
        <v>50</v>
      </c>
    </row>
    <row r="24" spans="1:14" ht="15.75" x14ac:dyDescent="0.2">
      <c r="A24" s="141" t="s">
        <v>1633</v>
      </c>
      <c r="B24" s="142">
        <v>0.63842634949679788</v>
      </c>
      <c r="C24" s="143">
        <v>0.21035000000000001</v>
      </c>
      <c r="D24" s="143">
        <v>7.7400000000000004E-3</v>
      </c>
      <c r="E24" s="143">
        <v>15.510009999999999</v>
      </c>
      <c r="F24" s="143">
        <v>0.56171000000000004</v>
      </c>
      <c r="G24" s="143">
        <v>0.53485000000000005</v>
      </c>
      <c r="H24" s="143">
        <v>9.6900000000000007E-3</v>
      </c>
      <c r="I24" s="141">
        <v>2908</v>
      </c>
      <c r="J24" s="141">
        <v>36</v>
      </c>
      <c r="K24" s="141">
        <v>2847</v>
      </c>
      <c r="L24" s="141">
        <v>35</v>
      </c>
      <c r="M24" s="141">
        <v>2762</v>
      </c>
      <c r="N24" s="141">
        <v>41</v>
      </c>
    </row>
    <row r="25" spans="1:14" ht="15.75" x14ac:dyDescent="0.2">
      <c r="A25" s="141" t="s">
        <v>1634</v>
      </c>
      <c r="B25" s="144">
        <v>0.61837083826819328</v>
      </c>
      <c r="C25" s="145">
        <v>0.21274000000000001</v>
      </c>
      <c r="D25" s="145">
        <v>8.5400000000000007E-3</v>
      </c>
      <c r="E25" s="145">
        <v>15.41615</v>
      </c>
      <c r="F25" s="145">
        <v>0.60468999999999995</v>
      </c>
      <c r="G25" s="145">
        <v>0.52571000000000001</v>
      </c>
      <c r="H25" s="145">
        <v>9.5899999999999996E-3</v>
      </c>
      <c r="I25" s="53">
        <v>2927</v>
      </c>
      <c r="J25" s="53">
        <v>40</v>
      </c>
      <c r="K25" s="53">
        <v>2841</v>
      </c>
      <c r="L25" s="53">
        <v>37</v>
      </c>
      <c r="M25" s="53">
        <v>2723</v>
      </c>
      <c r="N25" s="53">
        <v>41</v>
      </c>
    </row>
    <row r="26" spans="1:14" ht="15.75" x14ac:dyDescent="0.2">
      <c r="A26" s="141" t="s">
        <v>1635</v>
      </c>
      <c r="B26" s="144">
        <v>0.73801369863013699</v>
      </c>
      <c r="C26" s="145">
        <v>0.20968999999999999</v>
      </c>
      <c r="D26" s="145">
        <v>8.5199999999999998E-3</v>
      </c>
      <c r="E26" s="145">
        <v>15.355040000000001</v>
      </c>
      <c r="F26" s="145">
        <v>0.60853999999999997</v>
      </c>
      <c r="G26" s="145">
        <v>0.53125999999999995</v>
      </c>
      <c r="H26" s="145">
        <v>9.5999999999999992E-3</v>
      </c>
      <c r="I26" s="53">
        <v>2903</v>
      </c>
      <c r="J26" s="53">
        <v>41</v>
      </c>
      <c r="K26" s="53">
        <v>2838</v>
      </c>
      <c r="L26" s="53">
        <v>38</v>
      </c>
      <c r="M26" s="53">
        <v>2747</v>
      </c>
      <c r="N26" s="53">
        <v>40</v>
      </c>
    </row>
    <row r="27" spans="1:14" ht="15.75" x14ac:dyDescent="0.2">
      <c r="A27" s="141" t="s">
        <v>1636</v>
      </c>
      <c r="B27" s="144">
        <v>0.85329719963866302</v>
      </c>
      <c r="C27" s="145">
        <v>0.21109</v>
      </c>
      <c r="D27" s="145">
        <v>8.5800000000000008E-3</v>
      </c>
      <c r="E27" s="145">
        <v>15.6753</v>
      </c>
      <c r="F27" s="145">
        <v>0.61741999999999997</v>
      </c>
      <c r="G27" s="145">
        <v>0.53874</v>
      </c>
      <c r="H27" s="145">
        <v>9.1699999999999993E-3</v>
      </c>
      <c r="I27" s="53">
        <v>2914</v>
      </c>
      <c r="J27" s="53">
        <v>42</v>
      </c>
      <c r="K27" s="53">
        <v>2857</v>
      </c>
      <c r="L27" s="53">
        <v>38</v>
      </c>
      <c r="M27" s="53">
        <v>2778</v>
      </c>
      <c r="N27" s="53">
        <v>38</v>
      </c>
    </row>
    <row r="28" spans="1:14" ht="15.75" x14ac:dyDescent="0.2">
      <c r="A28" s="141" t="s">
        <v>1637</v>
      </c>
      <c r="B28" s="144">
        <v>0.49630030680382609</v>
      </c>
      <c r="C28" s="145">
        <v>0.21335000000000001</v>
      </c>
      <c r="D28" s="145">
        <v>9.1699999999999993E-3</v>
      </c>
      <c r="E28" s="145">
        <v>16.929110000000001</v>
      </c>
      <c r="F28" s="145">
        <v>0.71553999999999995</v>
      </c>
      <c r="G28" s="145">
        <v>0.57567999999999997</v>
      </c>
      <c r="H28" s="145">
        <v>1.167E-2</v>
      </c>
      <c r="I28" s="53">
        <v>2931</v>
      </c>
      <c r="J28" s="53">
        <v>42</v>
      </c>
      <c r="K28" s="53">
        <v>2931</v>
      </c>
      <c r="L28" s="53">
        <v>41</v>
      </c>
      <c r="M28" s="53">
        <v>2931</v>
      </c>
      <c r="N28" s="53">
        <v>48</v>
      </c>
    </row>
    <row r="29" spans="1:14" ht="15.75" x14ac:dyDescent="0.2">
      <c r="A29" s="146" t="s">
        <v>1638</v>
      </c>
      <c r="B29" s="147">
        <v>0.77599332568568147</v>
      </c>
      <c r="C29" s="148">
        <v>0.21060000000000001</v>
      </c>
      <c r="D29" s="148">
        <v>9.2999999999999992E-3</v>
      </c>
      <c r="E29" s="148">
        <v>13.45379</v>
      </c>
      <c r="F29" s="148">
        <v>0.58225000000000005</v>
      </c>
      <c r="G29" s="148">
        <v>0.46350000000000002</v>
      </c>
      <c r="H29" s="148">
        <v>9.5600000000000008E-3</v>
      </c>
      <c r="I29" s="146">
        <v>2910</v>
      </c>
      <c r="J29" s="146">
        <v>44</v>
      </c>
      <c r="K29" s="146">
        <v>2712</v>
      </c>
      <c r="L29" s="146">
        <v>41</v>
      </c>
      <c r="M29" s="146">
        <v>2455</v>
      </c>
      <c r="N29" s="146">
        <v>42</v>
      </c>
    </row>
    <row r="30" spans="1:14" ht="15.75" x14ac:dyDescent="0.2">
      <c r="A30" s="141" t="s">
        <v>1639</v>
      </c>
      <c r="B30" s="142">
        <v>0.69269110127615696</v>
      </c>
      <c r="C30" s="143">
        <v>0.21468999999999999</v>
      </c>
      <c r="D30" s="143">
        <v>4.1799999999999997E-3</v>
      </c>
      <c r="E30" s="143">
        <v>15.311199999999999</v>
      </c>
      <c r="F30" s="143">
        <v>0.28809000000000001</v>
      </c>
      <c r="G30" s="143">
        <v>0.51742999999999995</v>
      </c>
      <c r="H30" s="143">
        <v>6.0200000000000002E-3</v>
      </c>
      <c r="I30" s="141">
        <v>2941</v>
      </c>
      <c r="J30" s="141">
        <v>16</v>
      </c>
      <c r="K30" s="141">
        <v>2835</v>
      </c>
      <c r="L30" s="141">
        <v>18</v>
      </c>
      <c r="M30" s="141">
        <v>2688</v>
      </c>
      <c r="N30" s="141">
        <v>26</v>
      </c>
    </row>
    <row r="31" spans="1:14" ht="15.75" x14ac:dyDescent="0.2">
      <c r="A31" s="141" t="s">
        <v>1640</v>
      </c>
      <c r="B31" s="142">
        <v>0.51869523726902056</v>
      </c>
      <c r="C31" s="143">
        <v>0.21357999999999999</v>
      </c>
      <c r="D31" s="143">
        <v>4.1599999999999996E-3</v>
      </c>
      <c r="E31" s="143">
        <v>16.9541</v>
      </c>
      <c r="F31" s="143">
        <v>0.32045000000000001</v>
      </c>
      <c r="G31" s="143">
        <v>0.57593000000000005</v>
      </c>
      <c r="H31" s="143">
        <v>6.7400000000000003E-3</v>
      </c>
      <c r="I31" s="141">
        <v>2933</v>
      </c>
      <c r="J31" s="141">
        <v>16</v>
      </c>
      <c r="K31" s="141">
        <v>2932</v>
      </c>
      <c r="L31" s="141">
        <v>18</v>
      </c>
      <c r="M31" s="141">
        <v>2932</v>
      </c>
      <c r="N31" s="141">
        <v>28</v>
      </c>
    </row>
    <row r="32" spans="1:14" ht="15.75" x14ac:dyDescent="0.2">
      <c r="A32" s="141" t="s">
        <v>1641</v>
      </c>
      <c r="B32" s="142">
        <v>0.65830200227332347</v>
      </c>
      <c r="C32" s="143">
        <v>0.21478</v>
      </c>
      <c r="D32" s="143">
        <v>4.1799999999999997E-3</v>
      </c>
      <c r="E32" s="143">
        <v>16.286709999999999</v>
      </c>
      <c r="F32" s="143">
        <v>0.30631999999999998</v>
      </c>
      <c r="G32" s="143">
        <v>0.55017000000000005</v>
      </c>
      <c r="H32" s="143">
        <v>6.3600000000000002E-3</v>
      </c>
      <c r="I32" s="141">
        <v>2942</v>
      </c>
      <c r="J32" s="141">
        <v>16</v>
      </c>
      <c r="K32" s="141">
        <v>2894</v>
      </c>
      <c r="L32" s="141">
        <v>18</v>
      </c>
      <c r="M32" s="141">
        <v>2826</v>
      </c>
      <c r="N32" s="141">
        <v>26</v>
      </c>
    </row>
    <row r="33" spans="1:14" ht="15.75" x14ac:dyDescent="0.2">
      <c r="A33" s="141" t="s">
        <v>1642</v>
      </c>
      <c r="B33" s="142">
        <v>0.56483664533512967</v>
      </c>
      <c r="C33" s="143">
        <v>0.21435999999999999</v>
      </c>
      <c r="D33" s="143">
        <v>5.0800000000000003E-3</v>
      </c>
      <c r="E33" s="143">
        <v>14.850110000000001</v>
      </c>
      <c r="F33" s="143">
        <v>0.35504999999999998</v>
      </c>
      <c r="G33" s="143">
        <v>0.50263000000000002</v>
      </c>
      <c r="H33" s="143">
        <v>8.1399999999999997E-3</v>
      </c>
      <c r="I33" s="141">
        <v>2939</v>
      </c>
      <c r="J33" s="141">
        <v>19</v>
      </c>
      <c r="K33" s="141">
        <v>2806</v>
      </c>
      <c r="L33" s="141">
        <v>23</v>
      </c>
      <c r="M33" s="141">
        <v>2625</v>
      </c>
      <c r="N33" s="141">
        <v>35</v>
      </c>
    </row>
    <row r="34" spans="1:14" ht="15.75" x14ac:dyDescent="0.2">
      <c r="A34" s="141" t="s">
        <v>1643</v>
      </c>
      <c r="B34" s="142">
        <v>0.42342657342657336</v>
      </c>
      <c r="C34" s="143">
        <v>0.21371000000000001</v>
      </c>
      <c r="D34" s="143">
        <v>4.4400000000000004E-3</v>
      </c>
      <c r="E34" s="143">
        <v>16.335509999999999</v>
      </c>
      <c r="F34" s="143">
        <v>0.33412999999999998</v>
      </c>
      <c r="G34" s="143">
        <v>0.55457999999999996</v>
      </c>
      <c r="H34" s="143">
        <v>7.2500000000000004E-3</v>
      </c>
      <c r="I34" s="141">
        <v>2934</v>
      </c>
      <c r="J34" s="141">
        <v>17</v>
      </c>
      <c r="K34" s="141">
        <v>2897</v>
      </c>
      <c r="L34" s="141">
        <v>20</v>
      </c>
      <c r="M34" s="141">
        <v>2844</v>
      </c>
      <c r="N34" s="141">
        <v>30</v>
      </c>
    </row>
    <row r="35" spans="1:14" ht="15.75" x14ac:dyDescent="0.2">
      <c r="A35" s="141" t="s">
        <v>1644</v>
      </c>
      <c r="B35" s="142">
        <v>0.55866741953698473</v>
      </c>
      <c r="C35" s="143">
        <v>0.20251</v>
      </c>
      <c r="D35" s="143">
        <v>6.0800000000000003E-3</v>
      </c>
      <c r="E35" s="143">
        <v>12.50257</v>
      </c>
      <c r="F35" s="143">
        <v>0.33352999999999999</v>
      </c>
      <c r="G35" s="143">
        <v>0.44775999999999999</v>
      </c>
      <c r="H35" s="143">
        <v>6.1799999999999997E-3</v>
      </c>
      <c r="I35" s="141">
        <v>2847</v>
      </c>
      <c r="J35" s="141">
        <v>50</v>
      </c>
      <c r="K35" s="141">
        <v>2643</v>
      </c>
      <c r="L35" s="141">
        <v>25</v>
      </c>
      <c r="M35" s="141">
        <v>2385</v>
      </c>
      <c r="N35" s="141">
        <v>28</v>
      </c>
    </row>
    <row r="36" spans="1:14" ht="15.75" x14ac:dyDescent="0.2">
      <c r="A36" s="141" t="s">
        <v>1645</v>
      </c>
      <c r="B36" s="142">
        <v>0.38234628442097318</v>
      </c>
      <c r="C36" s="143">
        <v>0.20621999999999999</v>
      </c>
      <c r="D36" s="143">
        <v>5.0800000000000003E-3</v>
      </c>
      <c r="E36" s="143">
        <v>12.711410000000001</v>
      </c>
      <c r="F36" s="143">
        <v>0.27332000000000001</v>
      </c>
      <c r="G36" s="143">
        <v>0.44706000000000001</v>
      </c>
      <c r="H36" s="143">
        <v>5.3600000000000002E-3</v>
      </c>
      <c r="I36" s="141">
        <v>2876</v>
      </c>
      <c r="J36" s="141">
        <v>41</v>
      </c>
      <c r="K36" s="141">
        <v>2659</v>
      </c>
      <c r="L36" s="141">
        <v>20</v>
      </c>
      <c r="M36" s="141">
        <v>2382</v>
      </c>
      <c r="N36" s="141">
        <v>24</v>
      </c>
    </row>
    <row r="37" spans="1:14" ht="15.75" x14ac:dyDescent="0.2">
      <c r="A37" s="141" t="s">
        <v>1646</v>
      </c>
      <c r="B37" s="142">
        <v>1.0177654954599291</v>
      </c>
      <c r="C37" s="143">
        <v>0.20358000000000001</v>
      </c>
      <c r="D37" s="143">
        <v>9.2499999999999995E-3</v>
      </c>
      <c r="E37" s="143">
        <v>15.41816</v>
      </c>
      <c r="F37" s="143">
        <v>0.63212999999999997</v>
      </c>
      <c r="G37" s="143">
        <v>0.54927000000000004</v>
      </c>
      <c r="H37" s="143">
        <v>1.073E-2</v>
      </c>
      <c r="I37" s="141">
        <v>2855</v>
      </c>
      <c r="J37" s="141">
        <v>76</v>
      </c>
      <c r="K37" s="141">
        <v>2841</v>
      </c>
      <c r="L37" s="141">
        <v>39</v>
      </c>
      <c r="M37" s="141">
        <v>2822</v>
      </c>
      <c r="N37" s="141">
        <v>45</v>
      </c>
    </row>
    <row r="38" spans="1:14" ht="15.75" x14ac:dyDescent="0.2">
      <c r="A38" s="141" t="s">
        <v>1647</v>
      </c>
      <c r="B38" s="142">
        <v>0.44548768364078201</v>
      </c>
      <c r="C38" s="143">
        <v>0.21321000000000001</v>
      </c>
      <c r="D38" s="143">
        <v>4.5500000000000002E-3</v>
      </c>
      <c r="E38" s="143">
        <v>16.02984</v>
      </c>
      <c r="F38" s="143">
        <v>0.33783999999999997</v>
      </c>
      <c r="G38" s="143">
        <v>0.54547999999999996</v>
      </c>
      <c r="H38" s="143">
        <v>7.3400000000000002E-3</v>
      </c>
      <c r="I38" s="141">
        <v>2930</v>
      </c>
      <c r="J38" s="141">
        <v>18</v>
      </c>
      <c r="K38" s="141">
        <v>2879</v>
      </c>
      <c r="L38" s="141">
        <v>20</v>
      </c>
      <c r="M38" s="141">
        <v>2806</v>
      </c>
      <c r="N38" s="141">
        <v>31</v>
      </c>
    </row>
    <row r="39" spans="1:14" ht="15.75" x14ac:dyDescent="0.2">
      <c r="A39" s="141" t="s">
        <v>1648</v>
      </c>
      <c r="B39" s="142">
        <v>0.2839579615308348</v>
      </c>
      <c r="C39" s="143">
        <v>0.18573000000000001</v>
      </c>
      <c r="D39" s="143">
        <v>6.0099999999999997E-3</v>
      </c>
      <c r="E39" s="143">
        <v>10.021940000000001</v>
      </c>
      <c r="F39" s="143">
        <v>0.28555999999999998</v>
      </c>
      <c r="G39" s="143">
        <v>0.39135999999999999</v>
      </c>
      <c r="H39" s="143">
        <v>6.0099999999999997E-3</v>
      </c>
      <c r="I39" s="141">
        <v>2705</v>
      </c>
      <c r="J39" s="141">
        <v>55</v>
      </c>
      <c r="K39" s="141">
        <v>2437</v>
      </c>
      <c r="L39" s="141">
        <v>26</v>
      </c>
      <c r="M39" s="141">
        <v>2129</v>
      </c>
      <c r="N39" s="141">
        <v>28</v>
      </c>
    </row>
    <row r="40" spans="1:14" ht="15.75" x14ac:dyDescent="0.2">
      <c r="A40" s="141" t="s">
        <v>1649</v>
      </c>
      <c r="B40" s="142">
        <v>0.56061269146608317</v>
      </c>
      <c r="C40" s="143">
        <v>0.19614000000000001</v>
      </c>
      <c r="D40" s="143">
        <v>5.8100000000000001E-3</v>
      </c>
      <c r="E40" s="143">
        <v>11.94117</v>
      </c>
      <c r="F40" s="143">
        <v>0.31973000000000001</v>
      </c>
      <c r="G40" s="143">
        <v>0.44153999999999999</v>
      </c>
      <c r="H40" s="143">
        <v>5.5900000000000004E-3</v>
      </c>
      <c r="I40" s="141">
        <v>2794</v>
      </c>
      <c r="J40" s="141">
        <v>50</v>
      </c>
      <c r="K40" s="141">
        <v>2600</v>
      </c>
      <c r="L40" s="141">
        <v>25</v>
      </c>
      <c r="M40" s="141">
        <v>2358</v>
      </c>
      <c r="N40" s="141">
        <v>25</v>
      </c>
    </row>
    <row r="41" spans="1:14" ht="15.75" x14ac:dyDescent="0.2">
      <c r="A41" s="141" t="s">
        <v>1650</v>
      </c>
      <c r="B41" s="142">
        <v>0.46712416214490904</v>
      </c>
      <c r="C41" s="143">
        <v>0.21312999999999999</v>
      </c>
      <c r="D41" s="143">
        <v>4.4299999999999999E-3</v>
      </c>
      <c r="E41" s="143">
        <v>16.883510000000001</v>
      </c>
      <c r="F41" s="143">
        <v>0.34384999999999999</v>
      </c>
      <c r="G41" s="143">
        <v>0.57477</v>
      </c>
      <c r="H41" s="143">
        <v>7.2300000000000003E-3</v>
      </c>
      <c r="I41" s="141">
        <v>2929</v>
      </c>
      <c r="J41" s="141">
        <v>18</v>
      </c>
      <c r="K41" s="141">
        <v>2928</v>
      </c>
      <c r="L41" s="141">
        <v>20</v>
      </c>
      <c r="M41" s="141">
        <v>2927</v>
      </c>
      <c r="N41" s="141">
        <v>30</v>
      </c>
    </row>
    <row r="42" spans="1:14" ht="15.75" x14ac:dyDescent="0.2">
      <c r="A42" s="141" t="s">
        <v>1651</v>
      </c>
      <c r="B42" s="142">
        <v>0.46069278422476218</v>
      </c>
      <c r="C42" s="143">
        <v>0.20623</v>
      </c>
      <c r="D42" s="143">
        <v>5.77E-3</v>
      </c>
      <c r="E42" s="143">
        <v>14.5236</v>
      </c>
      <c r="F42" s="143">
        <v>0.35791000000000001</v>
      </c>
      <c r="G42" s="143">
        <v>0.51076999999999995</v>
      </c>
      <c r="H42" s="143">
        <v>6.7799999999999996E-3</v>
      </c>
      <c r="I42" s="141">
        <v>2876</v>
      </c>
      <c r="J42" s="141">
        <v>47</v>
      </c>
      <c r="K42" s="141">
        <v>2785</v>
      </c>
      <c r="L42" s="141">
        <v>23</v>
      </c>
      <c r="M42" s="141">
        <v>2660</v>
      </c>
      <c r="N42" s="141">
        <v>29</v>
      </c>
    </row>
    <row r="43" spans="1:14" ht="15.75" x14ac:dyDescent="0.2">
      <c r="A43" s="141" t="s">
        <v>1652</v>
      </c>
      <c r="B43" s="142">
        <v>0.70592493020370184</v>
      </c>
      <c r="C43" s="143">
        <v>0.21123</v>
      </c>
      <c r="D43" s="143">
        <v>4.3200000000000001E-3</v>
      </c>
      <c r="E43" s="143">
        <v>16.645430000000001</v>
      </c>
      <c r="F43" s="143">
        <v>0.33094000000000001</v>
      </c>
      <c r="G43" s="143">
        <v>0.57177</v>
      </c>
      <c r="H43" s="143">
        <v>6.8599999999999998E-3</v>
      </c>
      <c r="I43" s="141">
        <v>2915</v>
      </c>
      <c r="J43" s="141">
        <v>17</v>
      </c>
      <c r="K43" s="141">
        <v>2915</v>
      </c>
      <c r="L43" s="141">
        <v>19</v>
      </c>
      <c r="M43" s="141">
        <v>2915</v>
      </c>
      <c r="N43" s="141">
        <v>28</v>
      </c>
    </row>
    <row r="44" spans="1:14" ht="15.75" x14ac:dyDescent="0.2">
      <c r="A44" s="141" t="s">
        <v>1653</v>
      </c>
      <c r="B44" s="142">
        <v>0.64570369389646498</v>
      </c>
      <c r="C44" s="143">
        <v>0.21425</v>
      </c>
      <c r="D44" s="143">
        <v>4.5900000000000003E-3</v>
      </c>
      <c r="E44" s="143">
        <v>17.033329999999999</v>
      </c>
      <c r="F44" s="143">
        <v>0.36069000000000001</v>
      </c>
      <c r="G44" s="143">
        <v>0.57684999999999997</v>
      </c>
      <c r="H44" s="143">
        <v>7.6600000000000001E-3</v>
      </c>
      <c r="I44" s="141">
        <v>2938</v>
      </c>
      <c r="J44" s="141">
        <v>18</v>
      </c>
      <c r="K44" s="141">
        <v>2937</v>
      </c>
      <c r="L44" s="141">
        <v>20</v>
      </c>
      <c r="M44" s="141">
        <v>2936</v>
      </c>
      <c r="N44" s="141">
        <v>31</v>
      </c>
    </row>
    <row r="45" spans="1:14" ht="15.75" x14ac:dyDescent="0.2">
      <c r="A45" s="141" t="s">
        <v>1654</v>
      </c>
      <c r="B45" s="142">
        <v>0.43627577319587629</v>
      </c>
      <c r="C45" s="143">
        <v>0.20404</v>
      </c>
      <c r="D45" s="143">
        <v>5.3899999999999998E-3</v>
      </c>
      <c r="E45" s="143">
        <v>13.09755</v>
      </c>
      <c r="F45" s="143">
        <v>0.30529000000000001</v>
      </c>
      <c r="G45" s="143">
        <v>0.46555999999999997</v>
      </c>
      <c r="H45" s="143">
        <v>5.79E-3</v>
      </c>
      <c r="I45" s="141">
        <v>2859</v>
      </c>
      <c r="J45" s="141">
        <v>44</v>
      </c>
      <c r="K45" s="141">
        <v>2687</v>
      </c>
      <c r="L45" s="141">
        <v>22</v>
      </c>
      <c r="M45" s="141">
        <v>2464</v>
      </c>
      <c r="N45" s="141">
        <v>25</v>
      </c>
    </row>
    <row r="46" spans="1:14" ht="15.75" x14ac:dyDescent="0.2">
      <c r="A46" s="141" t="s">
        <v>1655</v>
      </c>
      <c r="B46" s="142">
        <v>0.53886992794842625</v>
      </c>
      <c r="C46" s="143">
        <v>0.21173</v>
      </c>
      <c r="D46" s="143">
        <v>4.4400000000000004E-3</v>
      </c>
      <c r="E46" s="143">
        <v>16.708600000000001</v>
      </c>
      <c r="F46" s="143">
        <v>0.34300000000000003</v>
      </c>
      <c r="G46" s="143">
        <v>0.57259000000000004</v>
      </c>
      <c r="H46" s="143">
        <v>7.1500000000000001E-3</v>
      </c>
      <c r="I46" s="141">
        <v>2919</v>
      </c>
      <c r="J46" s="141">
        <v>18</v>
      </c>
      <c r="K46" s="141">
        <v>2918</v>
      </c>
      <c r="L46" s="141">
        <v>20</v>
      </c>
      <c r="M46" s="141">
        <v>2918</v>
      </c>
      <c r="N46" s="141">
        <v>29</v>
      </c>
    </row>
    <row r="47" spans="1:14" ht="15.75" x14ac:dyDescent="0.2">
      <c r="A47" s="141" t="s">
        <v>1656</v>
      </c>
      <c r="B47" s="142">
        <v>0.407569437379184</v>
      </c>
      <c r="C47" s="143">
        <v>0.21379000000000001</v>
      </c>
      <c r="D47" s="143">
        <v>4.47E-3</v>
      </c>
      <c r="E47" s="143">
        <v>15.96754</v>
      </c>
      <c r="F47" s="143">
        <v>0.32529999999999998</v>
      </c>
      <c r="G47" s="143">
        <v>0.54191</v>
      </c>
      <c r="H47" s="143">
        <v>6.6499999999999997E-3</v>
      </c>
      <c r="I47" s="141">
        <v>2934</v>
      </c>
      <c r="J47" s="141">
        <v>18</v>
      </c>
      <c r="K47" s="141">
        <v>2875</v>
      </c>
      <c r="L47" s="141">
        <v>19</v>
      </c>
      <c r="M47" s="141">
        <v>2791</v>
      </c>
      <c r="N47" s="141">
        <v>28</v>
      </c>
    </row>
    <row r="48" spans="1:14" ht="15.75" x14ac:dyDescent="0.2">
      <c r="A48" s="141" t="s">
        <v>1657</v>
      </c>
      <c r="B48" s="142">
        <v>0.46889528448085011</v>
      </c>
      <c r="C48" s="143">
        <v>0.21351999999999999</v>
      </c>
      <c r="D48" s="143">
        <v>4.7800000000000004E-3</v>
      </c>
      <c r="E48" s="143">
        <v>16.477499999999999</v>
      </c>
      <c r="F48" s="143">
        <v>0.36620999999999998</v>
      </c>
      <c r="G48" s="143">
        <v>0.55993000000000004</v>
      </c>
      <c r="H48" s="143">
        <v>7.8499999999999993E-3</v>
      </c>
      <c r="I48" s="141">
        <v>2932</v>
      </c>
      <c r="J48" s="141">
        <v>19</v>
      </c>
      <c r="K48" s="141">
        <v>2905</v>
      </c>
      <c r="L48" s="141">
        <v>21</v>
      </c>
      <c r="M48" s="141">
        <v>2866</v>
      </c>
      <c r="N48" s="141">
        <v>32</v>
      </c>
    </row>
    <row r="49" spans="1:14" ht="15.75" x14ac:dyDescent="0.2">
      <c r="A49" s="141" t="s">
        <v>1658</v>
      </c>
      <c r="B49" s="142">
        <v>0.39463495575221247</v>
      </c>
      <c r="C49" s="143">
        <v>0.21348</v>
      </c>
      <c r="D49" s="143">
        <v>5.3200000000000001E-3</v>
      </c>
      <c r="E49" s="143">
        <v>15.829789999999999</v>
      </c>
      <c r="F49" s="143">
        <v>0.39996999999999999</v>
      </c>
      <c r="G49" s="143">
        <v>0.53802000000000005</v>
      </c>
      <c r="H49" s="143">
        <v>9.0399999999999994E-3</v>
      </c>
      <c r="I49" s="141">
        <v>2932</v>
      </c>
      <c r="J49" s="141">
        <v>21</v>
      </c>
      <c r="K49" s="141">
        <v>2867</v>
      </c>
      <c r="L49" s="141">
        <v>24</v>
      </c>
      <c r="M49" s="141">
        <v>2775</v>
      </c>
      <c r="N49" s="141">
        <v>38</v>
      </c>
    </row>
    <row r="50" spans="1:14" ht="15.75" x14ac:dyDescent="0.2">
      <c r="A50" s="141" t="s">
        <v>1659</v>
      </c>
      <c r="B50" s="142">
        <v>0.967499031061403</v>
      </c>
      <c r="C50" s="143">
        <v>0.21392</v>
      </c>
      <c r="D50" s="143">
        <v>4.4400000000000004E-3</v>
      </c>
      <c r="E50" s="143">
        <v>16.03866</v>
      </c>
      <c r="F50" s="143">
        <v>0.32284000000000002</v>
      </c>
      <c r="G50" s="143">
        <v>0.54401999999999995</v>
      </c>
      <c r="H50" s="143">
        <v>6.3499999999999997E-3</v>
      </c>
      <c r="I50" s="141">
        <v>2935</v>
      </c>
      <c r="J50" s="141">
        <v>18</v>
      </c>
      <c r="K50" s="141">
        <v>2879</v>
      </c>
      <c r="L50" s="141">
        <v>19</v>
      </c>
      <c r="M50" s="141">
        <v>2800</v>
      </c>
      <c r="N50" s="141">
        <v>27</v>
      </c>
    </row>
    <row r="51" spans="1:14" ht="15.75" x14ac:dyDescent="0.2">
      <c r="A51" s="141" t="s">
        <v>1660</v>
      </c>
      <c r="B51" s="142">
        <v>0.45424892703862657</v>
      </c>
      <c r="C51" s="143">
        <v>0.21434</v>
      </c>
      <c r="D51" s="143">
        <v>4.8300000000000001E-3</v>
      </c>
      <c r="E51" s="143">
        <v>17.057310000000001</v>
      </c>
      <c r="F51" s="143">
        <v>0.38207000000000002</v>
      </c>
      <c r="G51" s="143">
        <v>0.57742000000000004</v>
      </c>
      <c r="H51" s="143">
        <v>8.0499999999999999E-3</v>
      </c>
      <c r="I51" s="141">
        <v>2939</v>
      </c>
      <c r="J51" s="141">
        <v>19</v>
      </c>
      <c r="K51" s="141">
        <v>2938</v>
      </c>
      <c r="L51" s="141">
        <v>21</v>
      </c>
      <c r="M51" s="141">
        <v>2938</v>
      </c>
      <c r="N51" s="141">
        <v>33</v>
      </c>
    </row>
    <row r="52" spans="1:14" ht="15.75" x14ac:dyDescent="0.2">
      <c r="A52" s="141" t="s">
        <v>1661</v>
      </c>
      <c r="B52" s="142">
        <v>0.56268509378084897</v>
      </c>
      <c r="C52" s="143">
        <v>0.21679000000000001</v>
      </c>
      <c r="D52" s="143">
        <v>4.7000000000000002E-3</v>
      </c>
      <c r="E52" s="143">
        <v>16.511019999999998</v>
      </c>
      <c r="F52" s="143">
        <v>0.35125000000000001</v>
      </c>
      <c r="G52" s="143">
        <v>0.55262</v>
      </c>
      <c r="H52" s="143">
        <v>7.0600000000000003E-3</v>
      </c>
      <c r="I52" s="141">
        <v>2957</v>
      </c>
      <c r="J52" s="141">
        <v>19</v>
      </c>
      <c r="K52" s="141">
        <v>2907</v>
      </c>
      <c r="L52" s="141">
        <v>20</v>
      </c>
      <c r="M52" s="141">
        <v>2836</v>
      </c>
      <c r="N52" s="141">
        <v>29</v>
      </c>
    </row>
    <row r="53" spans="1:14" ht="15.75" x14ac:dyDescent="0.2">
      <c r="A53" s="141" t="s">
        <v>1662</v>
      </c>
      <c r="B53" s="142">
        <v>0.57678184728368331</v>
      </c>
      <c r="C53" s="143">
        <v>0.21407999999999999</v>
      </c>
      <c r="D53" s="143">
        <v>4.6899999999999997E-3</v>
      </c>
      <c r="E53" s="143">
        <v>17.018560000000001</v>
      </c>
      <c r="F53" s="143">
        <v>0.36725999999999998</v>
      </c>
      <c r="G53" s="143">
        <v>0.57684000000000002</v>
      </c>
      <c r="H53" s="143">
        <v>7.5300000000000002E-3</v>
      </c>
      <c r="I53" s="141">
        <v>2937</v>
      </c>
      <c r="J53" s="141">
        <v>19</v>
      </c>
      <c r="K53" s="141">
        <v>2936</v>
      </c>
      <c r="L53" s="141">
        <v>21</v>
      </c>
      <c r="M53" s="141">
        <v>2936</v>
      </c>
      <c r="N53" s="141">
        <v>31</v>
      </c>
    </row>
    <row r="54" spans="1:14" ht="15.75" x14ac:dyDescent="0.2">
      <c r="A54" s="141" t="s">
        <v>1663</v>
      </c>
      <c r="B54" s="142">
        <v>0.86649507609668763</v>
      </c>
      <c r="C54" s="143">
        <v>0.21262</v>
      </c>
      <c r="D54" s="143">
        <v>4.4900000000000001E-3</v>
      </c>
      <c r="E54" s="143">
        <v>16.417390000000001</v>
      </c>
      <c r="F54" s="143">
        <v>0.33715000000000001</v>
      </c>
      <c r="G54" s="143">
        <v>0.56027000000000005</v>
      </c>
      <c r="H54" s="143">
        <v>6.6800000000000002E-3</v>
      </c>
      <c r="I54" s="141">
        <v>2926</v>
      </c>
      <c r="J54" s="141">
        <v>18</v>
      </c>
      <c r="K54" s="141">
        <v>2901</v>
      </c>
      <c r="L54" s="141">
        <v>20</v>
      </c>
      <c r="M54" s="141">
        <v>2868</v>
      </c>
      <c r="N54" s="141">
        <v>28</v>
      </c>
    </row>
    <row r="55" spans="1:14" ht="15.75" x14ac:dyDescent="0.2">
      <c r="A55" s="141" t="s">
        <v>1664</v>
      </c>
      <c r="B55" s="142">
        <v>0.67471410419313849</v>
      </c>
      <c r="C55" s="143">
        <v>0.20202000000000001</v>
      </c>
      <c r="D55" s="143">
        <v>6.79E-3</v>
      </c>
      <c r="E55" s="143">
        <v>13.92719</v>
      </c>
      <c r="F55" s="143">
        <v>0.42087999999999998</v>
      </c>
      <c r="G55" s="143">
        <v>0.49998999999999999</v>
      </c>
      <c r="H55" s="143">
        <v>7.3699999999999998E-3</v>
      </c>
      <c r="I55" s="141">
        <v>2843</v>
      </c>
      <c r="J55" s="141">
        <v>56</v>
      </c>
      <c r="K55" s="141">
        <v>2745</v>
      </c>
      <c r="L55" s="141">
        <v>29</v>
      </c>
      <c r="M55" s="141">
        <v>2614</v>
      </c>
      <c r="N55" s="141">
        <v>32</v>
      </c>
    </row>
    <row r="56" spans="1:14" ht="15.75" x14ac:dyDescent="0.2">
      <c r="A56" s="149" t="s">
        <v>1665</v>
      </c>
      <c r="B56" s="150">
        <v>0.4297322395913945</v>
      </c>
      <c r="C56" s="151">
        <v>0.2056</v>
      </c>
      <c r="D56" s="151">
        <v>5.0600000000000003E-3</v>
      </c>
      <c r="E56" s="151">
        <v>14.20472</v>
      </c>
      <c r="F56" s="151">
        <v>0.30195</v>
      </c>
      <c r="G56" s="151">
        <v>0.50109000000000004</v>
      </c>
      <c r="H56" s="151">
        <v>6.2199999999999998E-3</v>
      </c>
      <c r="I56" s="149">
        <v>2871</v>
      </c>
      <c r="J56" s="149">
        <v>41</v>
      </c>
      <c r="K56" s="149">
        <v>2763</v>
      </c>
      <c r="L56" s="149">
        <v>20</v>
      </c>
      <c r="M56" s="149">
        <v>2618</v>
      </c>
      <c r="N56" s="149">
        <v>27</v>
      </c>
    </row>
    <row r="57" spans="1:14" ht="15.75" x14ac:dyDescent="0.2">
      <c r="A57" s="53" t="s">
        <v>1666</v>
      </c>
      <c r="B57" s="144">
        <v>0.49276516660029207</v>
      </c>
      <c r="C57" s="145">
        <v>0.20974000000000001</v>
      </c>
      <c r="D57" s="145">
        <v>5.1700000000000001E-3</v>
      </c>
      <c r="E57" s="145">
        <v>16.005490000000002</v>
      </c>
      <c r="F57" s="145">
        <v>0.34039999999999998</v>
      </c>
      <c r="G57" s="145">
        <v>0.55347000000000002</v>
      </c>
      <c r="H57" s="145">
        <v>6.8999999999999999E-3</v>
      </c>
      <c r="I57" s="53">
        <v>2904</v>
      </c>
      <c r="J57" s="53">
        <v>41</v>
      </c>
      <c r="K57" s="53">
        <v>2877</v>
      </c>
      <c r="L57" s="53">
        <v>20</v>
      </c>
      <c r="M57" s="53">
        <v>2840</v>
      </c>
      <c r="N57" s="53">
        <v>29</v>
      </c>
    </row>
    <row r="58" spans="1:14" ht="15.75" x14ac:dyDescent="0.2">
      <c r="A58" s="53" t="s">
        <v>1667</v>
      </c>
      <c r="B58" s="144">
        <v>0.51138256524153247</v>
      </c>
      <c r="C58" s="145">
        <v>0.21412</v>
      </c>
      <c r="D58" s="145">
        <v>4.0400000000000002E-3</v>
      </c>
      <c r="E58" s="145">
        <v>16.496559999999999</v>
      </c>
      <c r="F58" s="145">
        <v>0.30606</v>
      </c>
      <c r="G58" s="145">
        <v>0.55891999999999997</v>
      </c>
      <c r="H58" s="145">
        <v>7.0800000000000004E-3</v>
      </c>
      <c r="I58" s="53">
        <v>2937</v>
      </c>
      <c r="J58" s="53">
        <v>15</v>
      </c>
      <c r="K58" s="53">
        <v>2906</v>
      </c>
      <c r="L58" s="53">
        <v>18</v>
      </c>
      <c r="M58" s="53">
        <v>2862</v>
      </c>
      <c r="N58" s="53">
        <v>29</v>
      </c>
    </row>
    <row r="59" spans="1:14" ht="15.75" x14ac:dyDescent="0.2">
      <c r="A59" s="53" t="s">
        <v>1668</v>
      </c>
      <c r="B59" s="144">
        <v>0.50685113742184384</v>
      </c>
      <c r="C59" s="145">
        <v>0.21049999999999999</v>
      </c>
      <c r="D59" s="145">
        <v>4.1700000000000001E-3</v>
      </c>
      <c r="E59" s="145">
        <v>16.542369999999998</v>
      </c>
      <c r="F59" s="145">
        <v>0.32641999999999999</v>
      </c>
      <c r="G59" s="145">
        <v>0.57011000000000001</v>
      </c>
      <c r="H59" s="145">
        <v>7.7999999999999996E-3</v>
      </c>
      <c r="I59" s="53">
        <v>2909</v>
      </c>
      <c r="J59" s="53">
        <v>16</v>
      </c>
      <c r="K59" s="53">
        <v>2909</v>
      </c>
      <c r="L59" s="53">
        <v>19</v>
      </c>
      <c r="M59" s="53">
        <v>2908</v>
      </c>
      <c r="N59" s="53">
        <v>32</v>
      </c>
    </row>
    <row r="60" spans="1:14" ht="15.75" x14ac:dyDescent="0.2">
      <c r="A60" s="53" t="s">
        <v>1669</v>
      </c>
      <c r="B60" s="144">
        <v>0.30571582429417649</v>
      </c>
      <c r="C60" s="145">
        <v>0.21021000000000001</v>
      </c>
      <c r="D60" s="145">
        <v>4.2900000000000004E-3</v>
      </c>
      <c r="E60" s="145">
        <v>12.08649</v>
      </c>
      <c r="F60" s="145">
        <v>0.24185000000000001</v>
      </c>
      <c r="G60" s="145">
        <v>0.41711999999999999</v>
      </c>
      <c r="H60" s="145">
        <v>5.6899999999999997E-3</v>
      </c>
      <c r="I60" s="53">
        <v>2907</v>
      </c>
      <c r="J60" s="53">
        <v>16</v>
      </c>
      <c r="K60" s="53">
        <v>2611</v>
      </c>
      <c r="L60" s="53">
        <v>19</v>
      </c>
      <c r="M60" s="53">
        <v>2247</v>
      </c>
      <c r="N60" s="53">
        <v>26</v>
      </c>
    </row>
    <row r="61" spans="1:14" ht="15.75" x14ac:dyDescent="0.2">
      <c r="A61" s="53" t="s">
        <v>1670</v>
      </c>
      <c r="B61" s="144">
        <v>0.99822391373295272</v>
      </c>
      <c r="C61" s="145">
        <v>0.21349000000000001</v>
      </c>
      <c r="D61" s="145">
        <v>3.7499999999999999E-3</v>
      </c>
      <c r="E61" s="145">
        <v>16.94839</v>
      </c>
      <c r="F61" s="145">
        <v>0.28495999999999999</v>
      </c>
      <c r="G61" s="145">
        <v>0.57593000000000005</v>
      </c>
      <c r="H61" s="145">
        <v>6.2399999999999999E-3</v>
      </c>
      <c r="I61" s="53">
        <v>2932</v>
      </c>
      <c r="J61" s="53">
        <v>14</v>
      </c>
      <c r="K61" s="53">
        <v>2932</v>
      </c>
      <c r="L61" s="53">
        <v>16</v>
      </c>
      <c r="M61" s="53">
        <v>2932</v>
      </c>
      <c r="N61" s="53">
        <v>26</v>
      </c>
    </row>
    <row r="62" spans="1:14" ht="15.75" x14ac:dyDescent="0.2">
      <c r="A62" s="53" t="s">
        <v>1671</v>
      </c>
      <c r="B62" s="144">
        <v>0.64409609498191256</v>
      </c>
      <c r="C62" s="145">
        <v>0.21224999999999999</v>
      </c>
      <c r="D62" s="145">
        <v>4.0800000000000003E-3</v>
      </c>
      <c r="E62" s="145">
        <v>16.288959999999999</v>
      </c>
      <c r="F62" s="145">
        <v>0.30779000000000001</v>
      </c>
      <c r="G62" s="145">
        <v>0.55674999999999997</v>
      </c>
      <c r="H62" s="145">
        <v>7.0800000000000004E-3</v>
      </c>
      <c r="I62" s="53">
        <v>2923</v>
      </c>
      <c r="J62" s="53">
        <v>15</v>
      </c>
      <c r="K62" s="53">
        <v>2894</v>
      </c>
      <c r="L62" s="53">
        <v>18</v>
      </c>
      <c r="M62" s="53">
        <v>2853</v>
      </c>
      <c r="N62" s="53">
        <v>29</v>
      </c>
    </row>
    <row r="63" spans="1:14" ht="15.75" x14ac:dyDescent="0.2">
      <c r="A63" s="53" t="s">
        <v>1672</v>
      </c>
      <c r="B63" s="144">
        <v>0.57316176470588232</v>
      </c>
      <c r="C63" s="145">
        <v>0.21179000000000001</v>
      </c>
      <c r="D63" s="145">
        <v>4.4900000000000001E-3</v>
      </c>
      <c r="E63" s="145">
        <v>16.711760000000002</v>
      </c>
      <c r="F63" s="145">
        <v>0.35708000000000001</v>
      </c>
      <c r="G63" s="145">
        <v>0.57245000000000001</v>
      </c>
      <c r="H63" s="145">
        <v>8.4399999999999996E-3</v>
      </c>
      <c r="I63" s="53">
        <v>2919</v>
      </c>
      <c r="J63" s="53">
        <v>17</v>
      </c>
      <c r="K63" s="53">
        <v>2918</v>
      </c>
      <c r="L63" s="53">
        <v>20</v>
      </c>
      <c r="M63" s="53">
        <v>2918</v>
      </c>
      <c r="N63" s="53">
        <v>35</v>
      </c>
    </row>
    <row r="64" spans="1:14" ht="15.75" x14ac:dyDescent="0.2">
      <c r="A64" s="53" t="s">
        <v>1673</v>
      </c>
      <c r="B64" s="144">
        <v>0.72354104846686462</v>
      </c>
      <c r="C64" s="145">
        <v>0.21459</v>
      </c>
      <c r="D64" s="145">
        <v>3.8600000000000001E-3</v>
      </c>
      <c r="E64" s="145">
        <v>16.682870000000001</v>
      </c>
      <c r="F64" s="145">
        <v>0.28860000000000002</v>
      </c>
      <c r="G64" s="145">
        <v>0.56399999999999995</v>
      </c>
      <c r="H64" s="145">
        <v>6.3099999999999996E-3</v>
      </c>
      <c r="I64" s="53">
        <v>2941</v>
      </c>
      <c r="J64" s="53">
        <v>14</v>
      </c>
      <c r="K64" s="53">
        <v>2917</v>
      </c>
      <c r="L64" s="53">
        <v>17</v>
      </c>
      <c r="M64" s="53">
        <v>2883</v>
      </c>
      <c r="N64" s="53">
        <v>26</v>
      </c>
    </row>
    <row r="65" spans="1:14" ht="15.75" x14ac:dyDescent="0.2">
      <c r="A65" s="53" t="s">
        <v>1674</v>
      </c>
      <c r="B65" s="144">
        <v>1.1542682378339479</v>
      </c>
      <c r="C65" s="145">
        <v>0.21393999999999999</v>
      </c>
      <c r="D65" s="145">
        <v>3.9199999999999999E-3</v>
      </c>
      <c r="E65" s="145">
        <v>16.192350000000001</v>
      </c>
      <c r="F65" s="145">
        <v>0.28706999999999999</v>
      </c>
      <c r="G65" s="145">
        <v>0.54908000000000001</v>
      </c>
      <c r="H65" s="145">
        <v>6.3400000000000001E-3</v>
      </c>
      <c r="I65" s="53">
        <v>2936</v>
      </c>
      <c r="J65" s="53">
        <v>15</v>
      </c>
      <c r="K65" s="53">
        <v>2888</v>
      </c>
      <c r="L65" s="53">
        <v>17</v>
      </c>
      <c r="M65" s="53">
        <v>2821</v>
      </c>
      <c r="N65" s="53">
        <v>26</v>
      </c>
    </row>
    <row r="66" spans="1:14" ht="15.75" x14ac:dyDescent="0.2">
      <c r="A66" s="53" t="s">
        <v>1675</v>
      </c>
      <c r="B66" s="144">
        <v>0.9069247952345495</v>
      </c>
      <c r="C66" s="145">
        <v>0.21135000000000001</v>
      </c>
      <c r="D66" s="145">
        <v>4.0699999999999998E-3</v>
      </c>
      <c r="E66" s="145">
        <v>16.664100000000001</v>
      </c>
      <c r="F66" s="145">
        <v>0.31503999999999999</v>
      </c>
      <c r="G66" s="145">
        <v>0.57201999999999997</v>
      </c>
      <c r="H66" s="145">
        <v>7.1799999999999998E-3</v>
      </c>
      <c r="I66" s="53">
        <v>2916</v>
      </c>
      <c r="J66" s="53">
        <v>16</v>
      </c>
      <c r="K66" s="53">
        <v>2916</v>
      </c>
      <c r="L66" s="53">
        <v>18</v>
      </c>
      <c r="M66" s="53">
        <v>2916</v>
      </c>
      <c r="N66" s="53">
        <v>29</v>
      </c>
    </row>
    <row r="67" spans="1:14" ht="15.75" x14ac:dyDescent="0.2">
      <c r="A67" s="53" t="s">
        <v>1676</v>
      </c>
      <c r="B67" s="144">
        <v>0.46537479345050331</v>
      </c>
      <c r="C67" s="145">
        <v>0.21362999999999999</v>
      </c>
      <c r="D67" s="145">
        <v>4.0899999999999999E-3</v>
      </c>
      <c r="E67" s="145">
        <v>16.02957</v>
      </c>
      <c r="F67" s="145">
        <v>0.30009000000000002</v>
      </c>
      <c r="G67" s="145">
        <v>0.54435</v>
      </c>
      <c r="H67" s="145">
        <v>6.7200000000000003E-3</v>
      </c>
      <c r="I67" s="53">
        <v>2933</v>
      </c>
      <c r="J67" s="53">
        <v>15</v>
      </c>
      <c r="K67" s="53">
        <v>2879</v>
      </c>
      <c r="L67" s="53">
        <v>18</v>
      </c>
      <c r="M67" s="53">
        <v>2802</v>
      </c>
      <c r="N67" s="53">
        <v>28</v>
      </c>
    </row>
    <row r="68" spans="1:14" ht="15.75" x14ac:dyDescent="0.2">
      <c r="A68" s="53" t="s">
        <v>1677</v>
      </c>
      <c r="B68" s="144">
        <v>0.38564094070884392</v>
      </c>
      <c r="C68" s="145">
        <v>0.21390999999999999</v>
      </c>
      <c r="D68" s="145">
        <v>3.8999999999999998E-3</v>
      </c>
      <c r="E68" s="145">
        <v>17.012149999999998</v>
      </c>
      <c r="F68" s="145">
        <v>0.29905999999999999</v>
      </c>
      <c r="G68" s="145">
        <v>0.57698000000000005</v>
      </c>
      <c r="H68" s="145">
        <v>6.5100000000000002E-3</v>
      </c>
      <c r="I68" s="53">
        <v>2935</v>
      </c>
      <c r="J68" s="53">
        <v>15</v>
      </c>
      <c r="K68" s="53">
        <v>2936</v>
      </c>
      <c r="L68" s="53">
        <v>17</v>
      </c>
      <c r="M68" s="53">
        <v>2936</v>
      </c>
      <c r="N68" s="53">
        <v>27</v>
      </c>
    </row>
    <row r="69" spans="1:14" ht="15.75" x14ac:dyDescent="0.2">
      <c r="A69" s="53" t="s">
        <v>1678</v>
      </c>
      <c r="B69" s="144">
        <v>0.42994746059544664</v>
      </c>
      <c r="C69" s="145">
        <v>0.21165</v>
      </c>
      <c r="D69" s="145">
        <v>4.2500000000000003E-3</v>
      </c>
      <c r="E69" s="145">
        <v>15.930630000000001</v>
      </c>
      <c r="F69" s="145">
        <v>0.31635000000000002</v>
      </c>
      <c r="G69" s="145">
        <v>0.54605999999999999</v>
      </c>
      <c r="H69" s="145">
        <v>7.26E-3</v>
      </c>
      <c r="I69" s="53">
        <v>2918</v>
      </c>
      <c r="J69" s="53">
        <v>16</v>
      </c>
      <c r="K69" s="53">
        <v>2873</v>
      </c>
      <c r="L69" s="53">
        <v>19</v>
      </c>
      <c r="M69" s="53">
        <v>2809</v>
      </c>
      <c r="N69" s="53">
        <v>30</v>
      </c>
    </row>
    <row r="70" spans="1:14" ht="15.75" x14ac:dyDescent="0.2">
      <c r="A70" s="53" t="s">
        <v>1679</v>
      </c>
      <c r="B70" s="144">
        <v>0.97190910717480772</v>
      </c>
      <c r="C70" s="145">
        <v>0.21451999999999999</v>
      </c>
      <c r="D70" s="145">
        <v>4.0099999999999997E-3</v>
      </c>
      <c r="E70" s="145">
        <v>17.07836</v>
      </c>
      <c r="F70" s="145">
        <v>0.31</v>
      </c>
      <c r="G70" s="145">
        <v>0.57757000000000003</v>
      </c>
      <c r="H70" s="145">
        <v>6.7999999999999996E-3</v>
      </c>
      <c r="I70" s="53">
        <v>2940</v>
      </c>
      <c r="J70" s="53">
        <v>15</v>
      </c>
      <c r="K70" s="53">
        <v>2939</v>
      </c>
      <c r="L70" s="53">
        <v>17</v>
      </c>
      <c r="M70" s="53">
        <v>2939</v>
      </c>
      <c r="N70" s="53">
        <v>28</v>
      </c>
    </row>
    <row r="71" spans="1:14" ht="15.75" x14ac:dyDescent="0.2">
      <c r="A71" s="53" t="s">
        <v>1680</v>
      </c>
      <c r="B71" s="144">
        <v>0.41316236092777675</v>
      </c>
      <c r="C71" s="145">
        <v>0.21385999999999999</v>
      </c>
      <c r="D71" s="145">
        <v>4.4400000000000004E-3</v>
      </c>
      <c r="E71" s="145">
        <v>16.077870000000001</v>
      </c>
      <c r="F71" s="145">
        <v>0.33201000000000003</v>
      </c>
      <c r="G71" s="145">
        <v>0.54542999999999997</v>
      </c>
      <c r="H71" s="145">
        <v>7.5700000000000003E-3</v>
      </c>
      <c r="I71" s="53">
        <v>2935</v>
      </c>
      <c r="J71" s="53">
        <v>17</v>
      </c>
      <c r="K71" s="53">
        <v>2881</v>
      </c>
      <c r="L71" s="53">
        <v>20</v>
      </c>
      <c r="M71" s="53">
        <v>2806</v>
      </c>
      <c r="N71" s="53">
        <v>32</v>
      </c>
    </row>
    <row r="72" spans="1:14" ht="15.75" x14ac:dyDescent="0.2">
      <c r="A72" s="53" t="s">
        <v>1681</v>
      </c>
      <c r="B72" s="144">
        <v>0.2140447068747364</v>
      </c>
      <c r="C72" s="145">
        <v>0.18496000000000001</v>
      </c>
      <c r="D72" s="145">
        <v>4.4900000000000001E-3</v>
      </c>
      <c r="E72" s="145">
        <v>6.5382199999999999</v>
      </c>
      <c r="F72" s="145">
        <v>0.13811000000000001</v>
      </c>
      <c r="G72" s="145">
        <v>0.25638</v>
      </c>
      <c r="H72" s="145">
        <v>3.0799999999999998E-3</v>
      </c>
      <c r="I72" s="53">
        <v>2698</v>
      </c>
      <c r="J72" s="53">
        <v>41</v>
      </c>
      <c r="K72" s="53">
        <v>2051</v>
      </c>
      <c r="L72" s="53">
        <v>19</v>
      </c>
      <c r="M72" s="53">
        <v>1471</v>
      </c>
      <c r="N72" s="53">
        <v>16</v>
      </c>
    </row>
    <row r="73" spans="1:14" ht="15.75" x14ac:dyDescent="0.2">
      <c r="A73" s="53" t="s">
        <v>1682</v>
      </c>
      <c r="B73" s="144">
        <v>0.57776339213464967</v>
      </c>
      <c r="C73" s="145">
        <v>0.20491999999999999</v>
      </c>
      <c r="D73" s="145">
        <v>5.3200000000000001E-3</v>
      </c>
      <c r="E73" s="145">
        <v>14.378679999999999</v>
      </c>
      <c r="F73" s="145">
        <v>0.32917999999999997</v>
      </c>
      <c r="G73" s="145">
        <v>0.50890999999999997</v>
      </c>
      <c r="H73" s="145">
        <v>6.2199999999999998E-3</v>
      </c>
      <c r="I73" s="53">
        <v>2866</v>
      </c>
      <c r="J73" s="53">
        <v>43</v>
      </c>
      <c r="K73" s="53">
        <v>2775</v>
      </c>
      <c r="L73" s="53">
        <v>22</v>
      </c>
      <c r="M73" s="53">
        <v>2652</v>
      </c>
      <c r="N73" s="53">
        <v>27</v>
      </c>
    </row>
    <row r="74" spans="1:14" ht="15.75" x14ac:dyDescent="0.2">
      <c r="A74" s="53" t="s">
        <v>1683</v>
      </c>
      <c r="B74" s="144">
        <v>0.49486077368716136</v>
      </c>
      <c r="C74" s="145">
        <v>0.21318000000000001</v>
      </c>
      <c r="D74" s="145">
        <v>4.1599999999999996E-3</v>
      </c>
      <c r="E74" s="145">
        <v>16.900960000000001</v>
      </c>
      <c r="F74" s="145">
        <v>0.32285000000000003</v>
      </c>
      <c r="G74" s="145">
        <v>0.57518999999999998</v>
      </c>
      <c r="H74" s="145">
        <v>7.1399999999999996E-3</v>
      </c>
      <c r="I74" s="53">
        <v>2930</v>
      </c>
      <c r="J74" s="53">
        <v>16</v>
      </c>
      <c r="K74" s="53">
        <v>2929</v>
      </c>
      <c r="L74" s="53">
        <v>18</v>
      </c>
      <c r="M74" s="53">
        <v>2929</v>
      </c>
      <c r="N74" s="53">
        <v>29</v>
      </c>
    </row>
    <row r="75" spans="1:14" ht="15.75" x14ac:dyDescent="0.2">
      <c r="A75" s="53" t="s">
        <v>1684</v>
      </c>
      <c r="B75" s="144">
        <v>0.18345746765974127</v>
      </c>
      <c r="C75" s="145">
        <v>0.16139999999999999</v>
      </c>
      <c r="D75" s="145">
        <v>4.0699999999999998E-3</v>
      </c>
      <c r="E75" s="145">
        <v>4.9527999999999999</v>
      </c>
      <c r="F75" s="145">
        <v>0.11185</v>
      </c>
      <c r="G75" s="145">
        <v>0.22256000000000001</v>
      </c>
      <c r="H75" s="145">
        <v>2.49E-3</v>
      </c>
      <c r="I75" s="53">
        <v>2470</v>
      </c>
      <c r="J75" s="53">
        <v>44</v>
      </c>
      <c r="K75" s="53">
        <v>1811</v>
      </c>
      <c r="L75" s="53">
        <v>19</v>
      </c>
      <c r="M75" s="53">
        <v>1295</v>
      </c>
      <c r="N75" s="53">
        <v>13</v>
      </c>
    </row>
    <row r="76" spans="1:14" ht="15.75" x14ac:dyDescent="0.2">
      <c r="A76" s="53" t="s">
        <v>1685</v>
      </c>
      <c r="B76" s="144">
        <v>0.61241655540720952</v>
      </c>
      <c r="C76" s="145">
        <v>0.21462999999999999</v>
      </c>
      <c r="D76" s="145">
        <v>4.45E-3</v>
      </c>
      <c r="E76" s="145">
        <v>17.10577</v>
      </c>
      <c r="F76" s="145">
        <v>0.35350999999999999</v>
      </c>
      <c r="G76" s="145">
        <v>0.57823000000000002</v>
      </c>
      <c r="H76" s="145">
        <v>7.9699999999999997E-3</v>
      </c>
      <c r="I76" s="53">
        <v>2941</v>
      </c>
      <c r="J76" s="53">
        <v>17</v>
      </c>
      <c r="K76" s="53">
        <v>2941</v>
      </c>
      <c r="L76" s="53">
        <v>20</v>
      </c>
      <c r="M76" s="53">
        <v>2942</v>
      </c>
      <c r="N76" s="53">
        <v>33</v>
      </c>
    </row>
    <row r="77" spans="1:14" ht="15.75" x14ac:dyDescent="0.2">
      <c r="A77" s="53" t="s">
        <v>1686</v>
      </c>
      <c r="B77" s="144">
        <v>0.56257249645572882</v>
      </c>
      <c r="C77" s="145">
        <v>0.21365999999999999</v>
      </c>
      <c r="D77" s="145">
        <v>4.1700000000000001E-3</v>
      </c>
      <c r="E77" s="145">
        <v>16.958369999999999</v>
      </c>
      <c r="F77" s="145">
        <v>0.32351999999999997</v>
      </c>
      <c r="G77" s="145">
        <v>0.57584999999999997</v>
      </c>
      <c r="H77" s="145">
        <v>7.0499999999999998E-3</v>
      </c>
      <c r="I77" s="53">
        <v>2934</v>
      </c>
      <c r="J77" s="53">
        <v>16</v>
      </c>
      <c r="K77" s="53">
        <v>2932</v>
      </c>
      <c r="L77" s="53">
        <v>18</v>
      </c>
      <c r="M77" s="53">
        <v>2932</v>
      </c>
      <c r="N77" s="53">
        <v>29</v>
      </c>
    </row>
    <row r="78" spans="1:14" ht="15.75" x14ac:dyDescent="0.2">
      <c r="A78" s="53" t="s">
        <v>1687</v>
      </c>
      <c r="B78" s="144">
        <v>0.50370198981952796</v>
      </c>
      <c r="C78" s="145">
        <v>0.21410999999999999</v>
      </c>
      <c r="D78" s="145">
        <v>4.2300000000000003E-3</v>
      </c>
      <c r="E78" s="145">
        <v>16.65915</v>
      </c>
      <c r="F78" s="145">
        <v>0.32196000000000002</v>
      </c>
      <c r="G78" s="145">
        <v>0.56449000000000005</v>
      </c>
      <c r="H78" s="145">
        <v>7.0200000000000002E-3</v>
      </c>
      <c r="I78" s="53">
        <v>2937</v>
      </c>
      <c r="J78" s="53">
        <v>16</v>
      </c>
      <c r="K78" s="53">
        <v>2915</v>
      </c>
      <c r="L78" s="53">
        <v>19</v>
      </c>
      <c r="M78" s="53">
        <v>2885</v>
      </c>
      <c r="N78" s="53">
        <v>29</v>
      </c>
    </row>
    <row r="79" spans="1:14" ht="15.75" x14ac:dyDescent="0.2">
      <c r="A79" s="53" t="s">
        <v>1688</v>
      </c>
      <c r="B79" s="144">
        <v>0.4048429814604616</v>
      </c>
      <c r="C79" s="145">
        <v>0.21374000000000001</v>
      </c>
      <c r="D79" s="145">
        <v>4.1599999999999996E-3</v>
      </c>
      <c r="E79" s="145">
        <v>17.277139999999999</v>
      </c>
      <c r="F79" s="145">
        <v>0.32845000000000002</v>
      </c>
      <c r="G79" s="145">
        <v>0.58643999999999996</v>
      </c>
      <c r="H79" s="145">
        <v>7.11E-3</v>
      </c>
      <c r="I79" s="53">
        <v>2934</v>
      </c>
      <c r="J79" s="53">
        <v>16</v>
      </c>
      <c r="K79" s="53">
        <v>2950</v>
      </c>
      <c r="L79" s="53">
        <v>18</v>
      </c>
      <c r="M79" s="53">
        <v>2975</v>
      </c>
      <c r="N79" s="53">
        <v>29</v>
      </c>
    </row>
    <row r="80" spans="1:14" ht="15.75" x14ac:dyDescent="0.2">
      <c r="A80" s="146" t="s">
        <v>1689</v>
      </c>
      <c r="B80" s="147">
        <v>0.85694063522958497</v>
      </c>
      <c r="C80" s="148">
        <v>0.21310999999999999</v>
      </c>
      <c r="D80" s="148">
        <v>4.1099999999999999E-3</v>
      </c>
      <c r="E80" s="148">
        <v>15.62378</v>
      </c>
      <c r="F80" s="148">
        <v>0.29170000000000001</v>
      </c>
      <c r="G80" s="148">
        <v>0.53190999999999999</v>
      </c>
      <c r="H80" s="148">
        <v>6.2300000000000003E-3</v>
      </c>
      <c r="I80" s="146">
        <v>2929</v>
      </c>
      <c r="J80" s="146">
        <v>16</v>
      </c>
      <c r="K80" s="146">
        <v>2854</v>
      </c>
      <c r="L80" s="146">
        <v>18</v>
      </c>
      <c r="M80" s="146">
        <v>2749</v>
      </c>
      <c r="N80" s="146">
        <v>26</v>
      </c>
    </row>
    <row r="81" spans="1:14" ht="15.75" x14ac:dyDescent="0.2">
      <c r="A81" s="141" t="s">
        <v>1690</v>
      </c>
      <c r="B81" s="142">
        <v>0.11117875866734314</v>
      </c>
      <c r="C81" s="143">
        <v>0.18956999999999999</v>
      </c>
      <c r="D81" s="143">
        <v>3.3700000000000002E-3</v>
      </c>
      <c r="E81" s="143">
        <v>13.832140000000001</v>
      </c>
      <c r="F81" s="143">
        <v>0.23313999999999999</v>
      </c>
      <c r="G81" s="143">
        <v>0.52917000000000003</v>
      </c>
      <c r="H81" s="143">
        <v>5.4900000000000001E-3</v>
      </c>
      <c r="I81" s="141">
        <v>2738</v>
      </c>
      <c r="J81" s="141">
        <v>15</v>
      </c>
      <c r="K81" s="141">
        <v>2738</v>
      </c>
      <c r="L81" s="141">
        <v>16</v>
      </c>
      <c r="M81" s="141">
        <v>2738</v>
      </c>
      <c r="N81" s="141">
        <v>23</v>
      </c>
    </row>
    <row r="82" spans="1:14" ht="15.75" x14ac:dyDescent="0.2">
      <c r="A82" s="141" t="s">
        <v>1691</v>
      </c>
      <c r="B82" s="142">
        <v>0.1028686278092454</v>
      </c>
      <c r="C82" s="143">
        <v>0.19855999999999999</v>
      </c>
      <c r="D82" s="143">
        <v>3.6800000000000001E-3</v>
      </c>
      <c r="E82" s="143">
        <v>14.98283</v>
      </c>
      <c r="F82" s="143">
        <v>0.26789000000000002</v>
      </c>
      <c r="G82" s="143">
        <v>0.54725999999999997</v>
      </c>
      <c r="H82" s="143">
        <v>6.1900000000000002E-3</v>
      </c>
      <c r="I82" s="141">
        <v>2814</v>
      </c>
      <c r="J82" s="141">
        <v>15</v>
      </c>
      <c r="K82" s="141">
        <v>2814</v>
      </c>
      <c r="L82" s="141">
        <v>17</v>
      </c>
      <c r="M82" s="141">
        <v>2814</v>
      </c>
      <c r="N82" s="141">
        <v>26</v>
      </c>
    </row>
    <row r="83" spans="1:14" ht="15.75" x14ac:dyDescent="0.2">
      <c r="A83" s="141" t="s">
        <v>1692</v>
      </c>
      <c r="B83" s="142">
        <v>0.17428002886444643</v>
      </c>
      <c r="C83" s="143">
        <v>0.18995000000000001</v>
      </c>
      <c r="D83" s="143">
        <v>3.3899999999999998E-3</v>
      </c>
      <c r="E83" s="143">
        <v>10.856450000000001</v>
      </c>
      <c r="F83" s="143">
        <v>0.18340000000000001</v>
      </c>
      <c r="G83" s="143">
        <v>0.41449999999999998</v>
      </c>
      <c r="H83" s="143">
        <v>4.2700000000000004E-3</v>
      </c>
      <c r="I83" s="141">
        <v>2742</v>
      </c>
      <c r="J83" s="141">
        <v>15</v>
      </c>
      <c r="K83" s="141">
        <v>2511</v>
      </c>
      <c r="L83" s="141">
        <v>16</v>
      </c>
      <c r="M83" s="141">
        <v>2235</v>
      </c>
      <c r="N83" s="141">
        <v>19</v>
      </c>
    </row>
    <row r="84" spans="1:14" ht="15.75" x14ac:dyDescent="0.2">
      <c r="A84" s="141" t="s">
        <v>1693</v>
      </c>
      <c r="B84" s="142">
        <v>0.17507833008722162</v>
      </c>
      <c r="C84" s="143">
        <v>0.19162000000000001</v>
      </c>
      <c r="D84" s="143">
        <v>3.5200000000000001E-3</v>
      </c>
      <c r="E84" s="143">
        <v>14.09301</v>
      </c>
      <c r="F84" s="143">
        <v>0.24765000000000001</v>
      </c>
      <c r="G84" s="143">
        <v>0.53337999999999997</v>
      </c>
      <c r="H84" s="143">
        <v>5.8199999999999997E-3</v>
      </c>
      <c r="I84" s="141">
        <v>2756</v>
      </c>
      <c r="J84" s="141">
        <v>15</v>
      </c>
      <c r="K84" s="141">
        <v>2756</v>
      </c>
      <c r="L84" s="141">
        <v>17</v>
      </c>
      <c r="M84" s="141">
        <v>2756</v>
      </c>
      <c r="N84" s="141">
        <v>24</v>
      </c>
    </row>
    <row r="85" spans="1:14" ht="15.75" x14ac:dyDescent="0.2">
      <c r="A85" s="141" t="s">
        <v>1694</v>
      </c>
      <c r="B85" s="142">
        <v>0.42514755857628334</v>
      </c>
      <c r="C85" s="143">
        <v>0.19394</v>
      </c>
      <c r="D85" s="143">
        <v>3.6900000000000001E-3</v>
      </c>
      <c r="E85" s="143">
        <v>14.38771</v>
      </c>
      <c r="F85" s="143">
        <v>0.26515</v>
      </c>
      <c r="G85" s="143">
        <v>0.53803000000000001</v>
      </c>
      <c r="H85" s="143">
        <v>6.28E-3</v>
      </c>
      <c r="I85" s="141">
        <v>2776</v>
      </c>
      <c r="J85" s="141">
        <v>16</v>
      </c>
      <c r="K85" s="141">
        <v>2776</v>
      </c>
      <c r="L85" s="141">
        <v>17</v>
      </c>
      <c r="M85" s="141">
        <v>2775</v>
      </c>
      <c r="N85" s="141">
        <v>26</v>
      </c>
    </row>
    <row r="86" spans="1:14" ht="15.75" x14ac:dyDescent="0.2">
      <c r="A86" s="141" t="s">
        <v>1695</v>
      </c>
      <c r="B86" s="142">
        <v>0.44327530132006893</v>
      </c>
      <c r="C86" s="143">
        <v>0.19603999999999999</v>
      </c>
      <c r="D86" s="143">
        <v>3.65E-3</v>
      </c>
      <c r="E86" s="143">
        <v>14.677339999999999</v>
      </c>
      <c r="F86" s="143">
        <v>0.26291999999999999</v>
      </c>
      <c r="G86" s="143">
        <v>0.54296999999999995</v>
      </c>
      <c r="H86" s="143">
        <v>6.0499999999999998E-3</v>
      </c>
      <c r="I86" s="141">
        <v>2794</v>
      </c>
      <c r="J86" s="141">
        <v>16</v>
      </c>
      <c r="K86" s="141">
        <v>2795</v>
      </c>
      <c r="L86" s="141">
        <v>17</v>
      </c>
      <c r="M86" s="141">
        <v>2796</v>
      </c>
      <c r="N86" s="141">
        <v>25</v>
      </c>
    </row>
    <row r="87" spans="1:14" ht="15.75" x14ac:dyDescent="0.2">
      <c r="A87" s="141" t="s">
        <v>1696</v>
      </c>
      <c r="B87" s="142">
        <v>9.3229351293867418E-2</v>
      </c>
      <c r="C87" s="143">
        <v>0.19722999999999999</v>
      </c>
      <c r="D87" s="143">
        <v>3.7699999999999999E-3</v>
      </c>
      <c r="E87" s="143">
        <v>14.807270000000001</v>
      </c>
      <c r="F87" s="143">
        <v>0.27382000000000001</v>
      </c>
      <c r="G87" s="143">
        <v>0.54446000000000006</v>
      </c>
      <c r="H87" s="143">
        <v>6.3400000000000001E-3</v>
      </c>
      <c r="I87" s="141">
        <v>2803</v>
      </c>
      <c r="J87" s="141">
        <v>16</v>
      </c>
      <c r="K87" s="141">
        <v>2803</v>
      </c>
      <c r="L87" s="141">
        <v>18</v>
      </c>
      <c r="M87" s="141">
        <v>2802</v>
      </c>
      <c r="N87" s="141">
        <v>26</v>
      </c>
    </row>
    <row r="88" spans="1:14" ht="15.75" x14ac:dyDescent="0.2">
      <c r="A88" s="141" t="s">
        <v>1697</v>
      </c>
      <c r="B88" s="142">
        <v>9.8007487018476017E-2</v>
      </c>
      <c r="C88" s="143">
        <v>0.19209000000000001</v>
      </c>
      <c r="D88" s="143">
        <v>3.48E-3</v>
      </c>
      <c r="E88" s="143">
        <v>14.14944</v>
      </c>
      <c r="F88" s="143">
        <v>0.24304000000000001</v>
      </c>
      <c r="G88" s="143">
        <v>0.53420000000000001</v>
      </c>
      <c r="H88" s="143">
        <v>5.5300000000000002E-3</v>
      </c>
      <c r="I88" s="141">
        <v>2760</v>
      </c>
      <c r="J88" s="141">
        <v>15</v>
      </c>
      <c r="K88" s="141">
        <v>2760</v>
      </c>
      <c r="L88" s="141">
        <v>16</v>
      </c>
      <c r="M88" s="141">
        <v>2759</v>
      </c>
      <c r="N88" s="141">
        <v>23</v>
      </c>
    </row>
    <row r="89" spans="1:14" ht="15.75" x14ac:dyDescent="0.2">
      <c r="A89" s="141" t="s">
        <v>1698</v>
      </c>
      <c r="B89" s="142">
        <v>8.2322644957634167E-2</v>
      </c>
      <c r="C89" s="143">
        <v>0.19231999999999999</v>
      </c>
      <c r="D89" s="143">
        <v>3.6600000000000001E-3</v>
      </c>
      <c r="E89" s="143">
        <v>14.196529999999999</v>
      </c>
      <c r="F89" s="143">
        <v>0.26008999999999999</v>
      </c>
      <c r="G89" s="143">
        <v>0.53534000000000004</v>
      </c>
      <c r="H89" s="143">
        <v>6.0800000000000003E-3</v>
      </c>
      <c r="I89" s="141">
        <v>2762</v>
      </c>
      <c r="J89" s="141">
        <v>16</v>
      </c>
      <c r="K89" s="141">
        <v>2763</v>
      </c>
      <c r="L89" s="141">
        <v>17</v>
      </c>
      <c r="M89" s="141">
        <v>2764</v>
      </c>
      <c r="N89" s="141">
        <v>26</v>
      </c>
    </row>
    <row r="90" spans="1:14" ht="15.75" x14ac:dyDescent="0.2">
      <c r="A90" s="141" t="s">
        <v>1179</v>
      </c>
      <c r="B90" s="142">
        <v>8.6045645086166758</v>
      </c>
      <c r="C90" s="143">
        <v>0.19097</v>
      </c>
      <c r="D90" s="143">
        <v>4.6600000000000001E-3</v>
      </c>
      <c r="E90" s="143">
        <v>14.02233</v>
      </c>
      <c r="F90" s="143">
        <v>0.34808</v>
      </c>
      <c r="G90" s="143">
        <v>0.53251000000000004</v>
      </c>
      <c r="H90" s="143">
        <v>8.9099999999999995E-3</v>
      </c>
      <c r="I90" s="141">
        <v>2751</v>
      </c>
      <c r="J90" s="141">
        <v>20</v>
      </c>
      <c r="K90" s="141">
        <v>2751</v>
      </c>
      <c r="L90" s="141">
        <v>24</v>
      </c>
      <c r="M90" s="141">
        <v>2752</v>
      </c>
      <c r="N90" s="141">
        <v>37</v>
      </c>
    </row>
    <row r="91" spans="1:14" ht="15.75" x14ac:dyDescent="0.2">
      <c r="A91" s="141" t="s">
        <v>1180</v>
      </c>
      <c r="B91" s="142">
        <v>9.5896166954573037E-2</v>
      </c>
      <c r="C91" s="143">
        <v>0.19220999999999999</v>
      </c>
      <c r="D91" s="143">
        <v>3.9100000000000003E-3</v>
      </c>
      <c r="E91" s="143">
        <v>13.28969</v>
      </c>
      <c r="F91" s="143">
        <v>0.23099</v>
      </c>
      <c r="G91" s="143">
        <v>0.50146999999999997</v>
      </c>
      <c r="H91" s="143">
        <v>5.2900000000000004E-3</v>
      </c>
      <c r="I91" s="141">
        <v>2761</v>
      </c>
      <c r="J91" s="141">
        <v>34</v>
      </c>
      <c r="K91" s="141">
        <v>2700</v>
      </c>
      <c r="L91" s="141">
        <v>16</v>
      </c>
      <c r="M91" s="141">
        <v>2620</v>
      </c>
      <c r="N91" s="141">
        <v>23</v>
      </c>
    </row>
    <row r="92" spans="1:14" ht="15.75" x14ac:dyDescent="0.2">
      <c r="A92" s="141" t="s">
        <v>1181</v>
      </c>
      <c r="B92" s="142">
        <v>0.11287105479291328</v>
      </c>
      <c r="C92" s="143">
        <v>0.19692000000000001</v>
      </c>
      <c r="D92" s="143">
        <v>3.65E-3</v>
      </c>
      <c r="E92" s="143">
        <v>14.782109999999999</v>
      </c>
      <c r="F92" s="143">
        <v>0.26068000000000002</v>
      </c>
      <c r="G92" s="143">
        <v>0.54437999999999998</v>
      </c>
      <c r="H92" s="143">
        <v>5.7000000000000002E-3</v>
      </c>
      <c r="I92" s="141">
        <v>2801</v>
      </c>
      <c r="J92" s="141">
        <v>16</v>
      </c>
      <c r="K92" s="141">
        <v>2801</v>
      </c>
      <c r="L92" s="141">
        <v>17</v>
      </c>
      <c r="M92" s="141">
        <v>2802</v>
      </c>
      <c r="N92" s="141">
        <v>24</v>
      </c>
    </row>
    <row r="93" spans="1:14" ht="15.75" x14ac:dyDescent="0.2">
      <c r="A93" s="141" t="s">
        <v>1182</v>
      </c>
      <c r="B93" s="142">
        <v>7.8283582089552235</v>
      </c>
      <c r="C93" s="143">
        <v>0.19034999999999999</v>
      </c>
      <c r="D93" s="143">
        <v>4.64E-3</v>
      </c>
      <c r="E93" s="143">
        <v>13.919890000000001</v>
      </c>
      <c r="F93" s="143">
        <v>0.34356999999999999</v>
      </c>
      <c r="G93" s="143">
        <v>0.53030999999999995</v>
      </c>
      <c r="H93" s="143">
        <v>8.6400000000000001E-3</v>
      </c>
      <c r="I93" s="141">
        <v>2745</v>
      </c>
      <c r="J93" s="141">
        <v>21</v>
      </c>
      <c r="K93" s="141">
        <v>2744</v>
      </c>
      <c r="L93" s="141">
        <v>23</v>
      </c>
      <c r="M93" s="141">
        <v>2743</v>
      </c>
      <c r="N93" s="141">
        <v>36</v>
      </c>
    </row>
    <row r="94" spans="1:14" ht="15.75" x14ac:dyDescent="0.2">
      <c r="A94" s="141" t="s">
        <v>1183</v>
      </c>
      <c r="B94" s="142">
        <v>0.39340569631734901</v>
      </c>
      <c r="C94" s="143">
        <v>0.19417000000000001</v>
      </c>
      <c r="D94" s="143">
        <v>3.6099999999999999E-3</v>
      </c>
      <c r="E94" s="143">
        <v>14.412089999999999</v>
      </c>
      <c r="F94" s="143">
        <v>0.25491000000000003</v>
      </c>
      <c r="G94" s="143">
        <v>0.53825000000000001</v>
      </c>
      <c r="H94" s="143">
        <v>5.6100000000000004E-3</v>
      </c>
      <c r="I94" s="141">
        <v>2778</v>
      </c>
      <c r="J94" s="141">
        <v>16</v>
      </c>
      <c r="K94" s="141">
        <v>2777</v>
      </c>
      <c r="L94" s="141">
        <v>17</v>
      </c>
      <c r="M94" s="141">
        <v>2776</v>
      </c>
      <c r="N94" s="141">
        <v>24</v>
      </c>
    </row>
    <row r="95" spans="1:14" ht="15.75" x14ac:dyDescent="0.2">
      <c r="A95" s="141" t="s">
        <v>1699</v>
      </c>
      <c r="B95" s="142">
        <v>0.12774838816333278</v>
      </c>
      <c r="C95" s="143">
        <v>0.19342000000000001</v>
      </c>
      <c r="D95" s="143">
        <v>3.6600000000000001E-3</v>
      </c>
      <c r="E95" s="143">
        <v>14.31906</v>
      </c>
      <c r="F95" s="143">
        <v>0.25890000000000002</v>
      </c>
      <c r="G95" s="143">
        <v>0.53685000000000005</v>
      </c>
      <c r="H95" s="143">
        <v>5.7800000000000004E-3</v>
      </c>
      <c r="I95" s="141">
        <v>2771</v>
      </c>
      <c r="J95" s="141">
        <v>16</v>
      </c>
      <c r="K95" s="141">
        <v>2771</v>
      </c>
      <c r="L95" s="141">
        <v>17</v>
      </c>
      <c r="M95" s="141">
        <v>2770</v>
      </c>
      <c r="N95" s="141">
        <v>24</v>
      </c>
    </row>
    <row r="96" spans="1:14" ht="15.75" x14ac:dyDescent="0.2">
      <c r="A96" s="141" t="s">
        <v>1700</v>
      </c>
      <c r="B96" s="142">
        <v>1.1453697534976683</v>
      </c>
      <c r="C96" s="143">
        <v>0.19500000000000001</v>
      </c>
      <c r="D96" s="143">
        <v>3.8999999999999998E-3</v>
      </c>
      <c r="E96" s="143">
        <v>14.518129999999999</v>
      </c>
      <c r="F96" s="143">
        <v>0.28187000000000001</v>
      </c>
      <c r="G96" s="143">
        <v>0.53988999999999998</v>
      </c>
      <c r="H96" s="143">
        <v>6.4400000000000004E-3</v>
      </c>
      <c r="I96" s="141">
        <v>2785</v>
      </c>
      <c r="J96" s="141">
        <v>17</v>
      </c>
      <c r="K96" s="141">
        <v>2784</v>
      </c>
      <c r="L96" s="141">
        <v>18</v>
      </c>
      <c r="M96" s="141">
        <v>2783</v>
      </c>
      <c r="N96" s="141">
        <v>27</v>
      </c>
    </row>
    <row r="97" spans="1:14" ht="15.75" x14ac:dyDescent="0.2">
      <c r="A97" s="141" t="s">
        <v>1701</v>
      </c>
      <c r="B97" s="142">
        <v>0.60191015636768996</v>
      </c>
      <c r="C97" s="143">
        <v>0.19514999999999999</v>
      </c>
      <c r="D97" s="143">
        <v>3.7399999999999998E-3</v>
      </c>
      <c r="E97" s="143">
        <v>14.193049999999999</v>
      </c>
      <c r="F97" s="143">
        <v>0.2601</v>
      </c>
      <c r="G97" s="143">
        <v>0.52739999999999998</v>
      </c>
      <c r="H97" s="143">
        <v>5.7299999999999999E-3</v>
      </c>
      <c r="I97" s="141">
        <v>2786</v>
      </c>
      <c r="J97" s="141">
        <v>16</v>
      </c>
      <c r="K97" s="141">
        <v>2763</v>
      </c>
      <c r="L97" s="141">
        <v>17</v>
      </c>
      <c r="M97" s="141">
        <v>2730</v>
      </c>
      <c r="N97" s="141">
        <v>24</v>
      </c>
    </row>
    <row r="98" spans="1:14" ht="15.75" x14ac:dyDescent="0.2">
      <c r="A98" s="141" t="s">
        <v>1702</v>
      </c>
      <c r="B98" s="142">
        <v>0.26539828961276068</v>
      </c>
      <c r="C98" s="143">
        <v>0.19178999999999999</v>
      </c>
      <c r="D98" s="143">
        <v>3.8E-3</v>
      </c>
      <c r="E98" s="143">
        <v>14.12021</v>
      </c>
      <c r="F98" s="143">
        <v>0.27056999999999998</v>
      </c>
      <c r="G98" s="143">
        <v>0.53390000000000004</v>
      </c>
      <c r="H98" s="143">
        <v>6.1900000000000002E-3</v>
      </c>
      <c r="I98" s="141">
        <v>2758</v>
      </c>
      <c r="J98" s="141">
        <v>17</v>
      </c>
      <c r="K98" s="141">
        <v>2758</v>
      </c>
      <c r="L98" s="141">
        <v>18</v>
      </c>
      <c r="M98" s="141">
        <v>2758</v>
      </c>
      <c r="N98" s="141">
        <v>26</v>
      </c>
    </row>
    <row r="99" spans="1:14" ht="15.75" x14ac:dyDescent="0.2">
      <c r="A99" s="141" t="s">
        <v>1703</v>
      </c>
      <c r="B99" s="142">
        <v>0.40758179726584443</v>
      </c>
      <c r="C99" s="143">
        <v>0.185</v>
      </c>
      <c r="D99" s="143">
        <v>3.5599999999999998E-3</v>
      </c>
      <c r="E99" s="143">
        <v>13.26111</v>
      </c>
      <c r="F99" s="143">
        <v>0.24428</v>
      </c>
      <c r="G99" s="143">
        <v>0.51980999999999999</v>
      </c>
      <c r="H99" s="143">
        <v>5.6299999999999996E-3</v>
      </c>
      <c r="I99" s="141">
        <v>2698</v>
      </c>
      <c r="J99" s="141">
        <v>17</v>
      </c>
      <c r="K99" s="141">
        <v>2698</v>
      </c>
      <c r="L99" s="141">
        <v>17</v>
      </c>
      <c r="M99" s="141">
        <v>2698</v>
      </c>
      <c r="N99" s="141">
        <v>24</v>
      </c>
    </row>
    <row r="100" spans="1:14" ht="15.75" x14ac:dyDescent="0.2">
      <c r="A100" s="141" t="s">
        <v>1704</v>
      </c>
      <c r="B100" s="144">
        <v>0.36133591955944977</v>
      </c>
      <c r="C100" s="145">
        <v>0.19136</v>
      </c>
      <c r="D100" s="145">
        <v>3.6800000000000001E-3</v>
      </c>
      <c r="E100" s="145">
        <v>14.061489999999999</v>
      </c>
      <c r="F100" s="145">
        <v>0.25873000000000002</v>
      </c>
      <c r="G100" s="145">
        <v>0.53286999999999995</v>
      </c>
      <c r="H100" s="145">
        <v>5.7499999999999999E-3</v>
      </c>
      <c r="I100" s="53">
        <v>2754</v>
      </c>
      <c r="J100" s="53">
        <v>17</v>
      </c>
      <c r="K100" s="53">
        <v>2754</v>
      </c>
      <c r="L100" s="53">
        <v>17</v>
      </c>
      <c r="M100" s="53">
        <v>2754</v>
      </c>
      <c r="N100" s="53">
        <v>24</v>
      </c>
    </row>
    <row r="101" spans="1:14" ht="15.75" x14ac:dyDescent="0.2">
      <c r="A101" s="141" t="s">
        <v>1705</v>
      </c>
      <c r="B101" s="144">
        <v>0.2328982050960211</v>
      </c>
      <c r="C101" s="145">
        <v>0.20279</v>
      </c>
      <c r="D101" s="145">
        <v>4.0800000000000003E-3</v>
      </c>
      <c r="E101" s="145">
        <v>15.54481</v>
      </c>
      <c r="F101" s="145">
        <v>0.30230000000000001</v>
      </c>
      <c r="G101" s="145">
        <v>0.55586000000000002</v>
      </c>
      <c r="H101" s="145">
        <v>6.43E-3</v>
      </c>
      <c r="I101" s="53">
        <v>2849</v>
      </c>
      <c r="J101" s="53">
        <v>17</v>
      </c>
      <c r="K101" s="53">
        <v>2849</v>
      </c>
      <c r="L101" s="53">
        <v>19</v>
      </c>
      <c r="M101" s="53">
        <v>2849</v>
      </c>
      <c r="N101" s="53">
        <v>27</v>
      </c>
    </row>
    <row r="102" spans="1:14" ht="15.75" x14ac:dyDescent="0.2">
      <c r="A102" s="141" t="s">
        <v>1706</v>
      </c>
      <c r="B102" s="144">
        <v>5.2491297861760318</v>
      </c>
      <c r="C102" s="145">
        <v>0.19194</v>
      </c>
      <c r="D102" s="145">
        <v>4.6100000000000004E-3</v>
      </c>
      <c r="E102" s="145">
        <v>14.13067</v>
      </c>
      <c r="F102" s="145">
        <v>0.34065000000000001</v>
      </c>
      <c r="G102" s="145">
        <v>0.53383999999999998</v>
      </c>
      <c r="H102" s="145">
        <v>8.2199999999999999E-3</v>
      </c>
      <c r="I102" s="53">
        <v>2759</v>
      </c>
      <c r="J102" s="53">
        <v>21</v>
      </c>
      <c r="K102" s="53">
        <v>2759</v>
      </c>
      <c r="L102" s="53">
        <v>23</v>
      </c>
      <c r="M102" s="53">
        <v>2758</v>
      </c>
      <c r="N102" s="53">
        <v>35</v>
      </c>
    </row>
    <row r="103" spans="1:14" ht="15.75" x14ac:dyDescent="0.2">
      <c r="A103" s="141" t="s">
        <v>1707</v>
      </c>
      <c r="B103" s="144">
        <v>3.2690534309736914</v>
      </c>
      <c r="C103" s="145">
        <v>0.19073999999999999</v>
      </c>
      <c r="D103" s="145">
        <v>4.2199999999999998E-3</v>
      </c>
      <c r="E103" s="145">
        <v>13.98268</v>
      </c>
      <c r="F103" s="145">
        <v>0.30531000000000003</v>
      </c>
      <c r="G103" s="145">
        <v>0.53159000000000001</v>
      </c>
      <c r="H103" s="145">
        <v>7.2100000000000003E-3</v>
      </c>
      <c r="I103" s="53">
        <v>2749</v>
      </c>
      <c r="J103" s="53">
        <v>19</v>
      </c>
      <c r="K103" s="53">
        <v>2749</v>
      </c>
      <c r="L103" s="53">
        <v>21</v>
      </c>
      <c r="M103" s="53">
        <v>2748</v>
      </c>
      <c r="N103" s="53">
        <v>30</v>
      </c>
    </row>
    <row r="104" spans="1:14" ht="15.75" x14ac:dyDescent="0.2">
      <c r="A104" s="141" t="s">
        <v>1708</v>
      </c>
      <c r="B104" s="144">
        <v>0.2343141603824733</v>
      </c>
      <c r="C104" s="145">
        <v>0.19106000000000001</v>
      </c>
      <c r="D104" s="145">
        <v>3.7599999999999999E-3</v>
      </c>
      <c r="E104" s="145">
        <v>11.93351</v>
      </c>
      <c r="F104" s="145">
        <v>0.22414000000000001</v>
      </c>
      <c r="G104" s="145">
        <v>0.45290999999999998</v>
      </c>
      <c r="H104" s="145">
        <v>4.8500000000000001E-3</v>
      </c>
      <c r="I104" s="53">
        <v>2751</v>
      </c>
      <c r="J104" s="53">
        <v>17</v>
      </c>
      <c r="K104" s="53">
        <v>2599</v>
      </c>
      <c r="L104" s="53">
        <v>18</v>
      </c>
      <c r="M104" s="53">
        <v>2408</v>
      </c>
      <c r="N104" s="53">
        <v>22</v>
      </c>
    </row>
    <row r="105" spans="1:14" ht="15.75" x14ac:dyDescent="0.2">
      <c r="A105" s="141" t="s">
        <v>1709</v>
      </c>
      <c r="B105" s="144">
        <v>0.25121785134356506</v>
      </c>
      <c r="C105" s="145">
        <v>0.19742000000000001</v>
      </c>
      <c r="D105" s="145">
        <v>3.9500000000000004E-3</v>
      </c>
      <c r="E105" s="145">
        <v>14.84548</v>
      </c>
      <c r="F105" s="145">
        <v>0.28500999999999999</v>
      </c>
      <c r="G105" s="145">
        <v>0.54527000000000003</v>
      </c>
      <c r="H105" s="145">
        <v>6.0499999999999998E-3</v>
      </c>
      <c r="I105" s="53">
        <v>2805</v>
      </c>
      <c r="J105" s="53">
        <v>17</v>
      </c>
      <c r="K105" s="53">
        <v>2805</v>
      </c>
      <c r="L105" s="53">
        <v>18</v>
      </c>
      <c r="M105" s="53">
        <v>2805</v>
      </c>
      <c r="N105" s="53">
        <v>25</v>
      </c>
    </row>
    <row r="106" spans="1:14" ht="15.75" x14ac:dyDescent="0.2">
      <c r="A106" s="149" t="s">
        <v>1710</v>
      </c>
      <c r="B106" s="150">
        <v>1.0454294393813861</v>
      </c>
      <c r="C106" s="151">
        <v>0.19583999999999999</v>
      </c>
      <c r="D106" s="151">
        <v>4.0000000000000001E-3</v>
      </c>
      <c r="E106" s="151">
        <v>14.640219999999999</v>
      </c>
      <c r="F106" s="151">
        <v>0.28843999999999997</v>
      </c>
      <c r="G106" s="151">
        <v>0.54208000000000001</v>
      </c>
      <c r="H106" s="151">
        <v>6.2300000000000003E-3</v>
      </c>
      <c r="I106" s="149">
        <v>2792</v>
      </c>
      <c r="J106" s="149">
        <v>18</v>
      </c>
      <c r="K106" s="149">
        <v>2792</v>
      </c>
      <c r="L106" s="149">
        <v>19</v>
      </c>
      <c r="M106" s="149">
        <v>2792</v>
      </c>
      <c r="N106" s="149">
        <v>26</v>
      </c>
    </row>
    <row r="107" spans="1:14" ht="15.75" x14ac:dyDescent="0.2">
      <c r="A107" s="53" t="s">
        <v>1711</v>
      </c>
      <c r="B107" s="144">
        <v>0.58518316764265277</v>
      </c>
      <c r="C107" s="145">
        <v>0.19497</v>
      </c>
      <c r="D107" s="145">
        <v>4.1399999999999996E-3</v>
      </c>
      <c r="E107" s="145">
        <v>14.525790000000001</v>
      </c>
      <c r="F107" s="145">
        <v>0.30025000000000002</v>
      </c>
      <c r="G107" s="145">
        <v>0.54020999999999997</v>
      </c>
      <c r="H107" s="145">
        <v>6.6800000000000002E-3</v>
      </c>
      <c r="I107" s="53">
        <v>2785</v>
      </c>
      <c r="J107" s="53">
        <v>18</v>
      </c>
      <c r="K107" s="53">
        <v>2785</v>
      </c>
      <c r="L107" s="53">
        <v>20</v>
      </c>
      <c r="M107" s="53">
        <v>2784</v>
      </c>
      <c r="N107" s="53">
        <v>28</v>
      </c>
    </row>
    <row r="108" spans="1:14" ht="15.75" x14ac:dyDescent="0.2">
      <c r="A108" s="53" t="s">
        <v>1712</v>
      </c>
      <c r="B108" s="144">
        <v>0.26360159238154712</v>
      </c>
      <c r="C108" s="145">
        <v>0.1953</v>
      </c>
      <c r="D108" s="145">
        <v>4.0899999999999999E-3</v>
      </c>
      <c r="E108" s="145">
        <v>14.55597</v>
      </c>
      <c r="F108" s="145">
        <v>0.29533999999999999</v>
      </c>
      <c r="G108" s="145">
        <v>0.54042999999999997</v>
      </c>
      <c r="H108" s="145">
        <v>6.4700000000000001E-3</v>
      </c>
      <c r="I108" s="53">
        <v>2787</v>
      </c>
      <c r="J108" s="53">
        <v>18</v>
      </c>
      <c r="K108" s="53">
        <v>2787</v>
      </c>
      <c r="L108" s="53">
        <v>19</v>
      </c>
      <c r="M108" s="53">
        <v>2785</v>
      </c>
      <c r="N108" s="53">
        <v>27</v>
      </c>
    </row>
    <row r="109" spans="1:14" ht="15.75" x14ac:dyDescent="0.2">
      <c r="A109" s="53" t="s">
        <v>1713</v>
      </c>
      <c r="B109" s="144">
        <v>0.2294337606837607</v>
      </c>
      <c r="C109" s="145">
        <v>0.19858999999999999</v>
      </c>
      <c r="D109" s="145">
        <v>4.2100000000000002E-3</v>
      </c>
      <c r="E109" s="145">
        <v>14.978109999999999</v>
      </c>
      <c r="F109" s="145">
        <v>0.30919999999999997</v>
      </c>
      <c r="G109" s="145">
        <v>0.54688000000000003</v>
      </c>
      <c r="H109" s="145">
        <v>6.7099999999999998E-3</v>
      </c>
      <c r="I109" s="53">
        <v>2815</v>
      </c>
      <c r="J109" s="53">
        <v>18</v>
      </c>
      <c r="K109" s="53">
        <v>2814</v>
      </c>
      <c r="L109" s="53">
        <v>20</v>
      </c>
      <c r="M109" s="53">
        <v>2812</v>
      </c>
      <c r="N109" s="53">
        <v>28</v>
      </c>
    </row>
    <row r="110" spans="1:14" ht="15.75" x14ac:dyDescent="0.2">
      <c r="A110" s="53" t="s">
        <v>1714</v>
      </c>
      <c r="B110" s="144">
        <v>0.39500289780410847</v>
      </c>
      <c r="C110" s="145">
        <v>0.19262000000000001</v>
      </c>
      <c r="D110" s="145">
        <v>3.9199999999999999E-3</v>
      </c>
      <c r="E110" s="145">
        <v>12.87745</v>
      </c>
      <c r="F110" s="145">
        <v>0.25157000000000002</v>
      </c>
      <c r="G110" s="145">
        <v>0.48476999999999998</v>
      </c>
      <c r="H110" s="145">
        <v>5.3800000000000002E-3</v>
      </c>
      <c r="I110" s="53">
        <v>2765</v>
      </c>
      <c r="J110" s="53">
        <v>18</v>
      </c>
      <c r="K110" s="53">
        <v>2671</v>
      </c>
      <c r="L110" s="53">
        <v>18</v>
      </c>
      <c r="M110" s="53">
        <v>2548</v>
      </c>
      <c r="N110" s="53">
        <v>23</v>
      </c>
    </row>
    <row r="111" spans="1:14" ht="15.75" x14ac:dyDescent="0.2">
      <c r="A111" s="53" t="s">
        <v>1715</v>
      </c>
      <c r="B111" s="144">
        <v>0.43447189922480617</v>
      </c>
      <c r="C111" s="145">
        <v>0.19366</v>
      </c>
      <c r="D111" s="145">
        <v>4.1599999999999996E-3</v>
      </c>
      <c r="E111" s="145">
        <v>14.350490000000001</v>
      </c>
      <c r="F111" s="145">
        <v>0.29984</v>
      </c>
      <c r="G111" s="145">
        <v>0.53730999999999995</v>
      </c>
      <c r="H111" s="145">
        <v>6.5799999999999999E-3</v>
      </c>
      <c r="I111" s="53">
        <v>2773</v>
      </c>
      <c r="J111" s="53">
        <v>19</v>
      </c>
      <c r="K111" s="53">
        <v>2773</v>
      </c>
      <c r="L111" s="53">
        <v>20</v>
      </c>
      <c r="M111" s="53">
        <v>2772</v>
      </c>
      <c r="N111" s="53">
        <v>28</v>
      </c>
    </row>
    <row r="112" spans="1:14" ht="15.75" x14ac:dyDescent="0.2">
      <c r="A112" s="53" t="s">
        <v>1716</v>
      </c>
      <c r="B112" s="144">
        <v>0.45945233342122116</v>
      </c>
      <c r="C112" s="145">
        <v>0.19300999999999999</v>
      </c>
      <c r="D112" s="145">
        <v>4.0499999999999998E-3</v>
      </c>
      <c r="E112" s="145">
        <v>13.069050000000001</v>
      </c>
      <c r="F112" s="145">
        <v>0.26382</v>
      </c>
      <c r="G112" s="145">
        <v>0.49097000000000002</v>
      </c>
      <c r="H112" s="145">
        <v>5.64E-3</v>
      </c>
      <c r="I112" s="53">
        <v>2768</v>
      </c>
      <c r="J112" s="53">
        <v>19</v>
      </c>
      <c r="K112" s="53">
        <v>2685</v>
      </c>
      <c r="L112" s="53">
        <v>19</v>
      </c>
      <c r="M112" s="53">
        <v>2575</v>
      </c>
      <c r="N112" s="53">
        <v>24</v>
      </c>
    </row>
    <row r="113" spans="1:14" ht="15.75" x14ac:dyDescent="0.2">
      <c r="A113" s="53" t="s">
        <v>1717</v>
      </c>
      <c r="B113" s="144">
        <v>0.83412547528517123</v>
      </c>
      <c r="C113" s="145">
        <v>0.19624</v>
      </c>
      <c r="D113" s="145">
        <v>4.1399999999999996E-3</v>
      </c>
      <c r="E113" s="145">
        <v>14.31254</v>
      </c>
      <c r="F113" s="145">
        <v>0.29188999999999998</v>
      </c>
      <c r="G113" s="145">
        <v>0.52881999999999996</v>
      </c>
      <c r="H113" s="145">
        <v>6.1700000000000001E-3</v>
      </c>
      <c r="I113" s="53">
        <v>2795</v>
      </c>
      <c r="J113" s="53">
        <v>19</v>
      </c>
      <c r="K113" s="53">
        <v>2771</v>
      </c>
      <c r="L113" s="53">
        <v>19</v>
      </c>
      <c r="M113" s="53">
        <v>2736</v>
      </c>
      <c r="N113" s="53">
        <v>26</v>
      </c>
    </row>
    <row r="114" spans="1:14" ht="15.75" x14ac:dyDescent="0.2">
      <c r="A114" s="53" t="s">
        <v>1718</v>
      </c>
      <c r="B114" s="144">
        <v>0.63248894250100518</v>
      </c>
      <c r="C114" s="145">
        <v>0.1938</v>
      </c>
      <c r="D114" s="145">
        <v>4.0800000000000003E-3</v>
      </c>
      <c r="E114" s="145">
        <v>14.3813</v>
      </c>
      <c r="F114" s="145">
        <v>0.29142000000000001</v>
      </c>
      <c r="G114" s="145">
        <v>0.53803999999999996</v>
      </c>
      <c r="H114" s="145">
        <v>6.1799999999999997E-3</v>
      </c>
      <c r="I114" s="53">
        <v>2775</v>
      </c>
      <c r="J114" s="53">
        <v>19</v>
      </c>
      <c r="K114" s="53">
        <v>2775</v>
      </c>
      <c r="L114" s="53">
        <v>19</v>
      </c>
      <c r="M114" s="53">
        <v>2775</v>
      </c>
      <c r="N114" s="53">
        <v>26</v>
      </c>
    </row>
    <row r="115" spans="1:14" ht="15.75" x14ac:dyDescent="0.2">
      <c r="A115" s="53" t="s">
        <v>1193</v>
      </c>
      <c r="B115" s="144">
        <v>4.2816060770482904</v>
      </c>
      <c r="C115" s="145">
        <v>0.19256999999999999</v>
      </c>
      <c r="D115" s="145">
        <v>4.4200000000000003E-3</v>
      </c>
      <c r="E115" s="145">
        <v>14.221500000000001</v>
      </c>
      <c r="F115" s="145">
        <v>0.32134000000000001</v>
      </c>
      <c r="G115" s="145">
        <v>0.53546000000000005</v>
      </c>
      <c r="H115" s="145">
        <v>7.28E-3</v>
      </c>
      <c r="I115" s="53">
        <v>2764</v>
      </c>
      <c r="J115" s="53">
        <v>20</v>
      </c>
      <c r="K115" s="53">
        <v>2765</v>
      </c>
      <c r="L115" s="53">
        <v>21</v>
      </c>
      <c r="M115" s="53">
        <v>2764</v>
      </c>
      <c r="N115" s="53">
        <v>31</v>
      </c>
    </row>
    <row r="116" spans="1:14" ht="15.75" x14ac:dyDescent="0.2">
      <c r="A116" s="53" t="s">
        <v>1194</v>
      </c>
      <c r="B116" s="144">
        <v>0.56864743655081029</v>
      </c>
      <c r="C116" s="145">
        <v>0.19203000000000001</v>
      </c>
      <c r="D116" s="145">
        <v>4.0299999999999997E-3</v>
      </c>
      <c r="E116" s="145">
        <v>13.113770000000001</v>
      </c>
      <c r="F116" s="145">
        <v>0.26435999999999998</v>
      </c>
      <c r="G116" s="145">
        <v>0.49514999999999998</v>
      </c>
      <c r="H116" s="145">
        <v>5.5399999999999998E-3</v>
      </c>
      <c r="I116" s="53">
        <v>2760</v>
      </c>
      <c r="J116" s="53">
        <v>19</v>
      </c>
      <c r="K116" s="53">
        <v>2688</v>
      </c>
      <c r="L116" s="53">
        <v>19</v>
      </c>
      <c r="M116" s="53">
        <v>2593</v>
      </c>
      <c r="N116" s="53">
        <v>24</v>
      </c>
    </row>
    <row r="117" spans="1:14" ht="15.75" x14ac:dyDescent="0.2">
      <c r="A117" s="53" t="s">
        <v>1195</v>
      </c>
      <c r="B117" s="144">
        <v>1.0555132307379755</v>
      </c>
      <c r="C117" s="145">
        <v>0.19227</v>
      </c>
      <c r="D117" s="145">
        <v>4.1399999999999996E-3</v>
      </c>
      <c r="E117" s="145">
        <v>14.192500000000001</v>
      </c>
      <c r="F117" s="145">
        <v>0.29546</v>
      </c>
      <c r="G117" s="145">
        <v>0.53520000000000001</v>
      </c>
      <c r="H117" s="145">
        <v>6.3299999999999997E-3</v>
      </c>
      <c r="I117" s="53">
        <v>2762</v>
      </c>
      <c r="J117" s="53">
        <v>19</v>
      </c>
      <c r="K117" s="53">
        <v>2763</v>
      </c>
      <c r="L117" s="53">
        <v>20</v>
      </c>
      <c r="M117" s="53">
        <v>2763</v>
      </c>
      <c r="N117" s="53">
        <v>27</v>
      </c>
    </row>
    <row r="118" spans="1:14" ht="15.75" x14ac:dyDescent="0.2">
      <c r="A118" s="53" t="s">
        <v>1196</v>
      </c>
      <c r="B118" s="144">
        <v>0.86993218661777127</v>
      </c>
      <c r="C118" s="145">
        <v>0.19217999999999999</v>
      </c>
      <c r="D118" s="145">
        <v>4.0699999999999998E-3</v>
      </c>
      <c r="E118" s="145">
        <v>14.168240000000001</v>
      </c>
      <c r="F118" s="145">
        <v>0.28806999999999999</v>
      </c>
      <c r="G118" s="145">
        <v>0.53452999999999995</v>
      </c>
      <c r="H118" s="145">
        <v>6.0200000000000002E-3</v>
      </c>
      <c r="I118" s="53">
        <v>2761</v>
      </c>
      <c r="J118" s="53">
        <v>19</v>
      </c>
      <c r="K118" s="53">
        <v>2761</v>
      </c>
      <c r="L118" s="53">
        <v>19</v>
      </c>
      <c r="M118" s="53">
        <v>2761</v>
      </c>
      <c r="N118" s="53">
        <v>25</v>
      </c>
    </row>
    <row r="119" spans="1:14" ht="15.75" x14ac:dyDescent="0.2">
      <c r="A119" s="53" t="s">
        <v>1197</v>
      </c>
      <c r="B119" s="144">
        <v>0.88667973490152152</v>
      </c>
      <c r="C119" s="145">
        <v>0.19333</v>
      </c>
      <c r="D119" s="145">
        <v>4.4200000000000003E-3</v>
      </c>
      <c r="E119" s="145">
        <v>15.19103</v>
      </c>
      <c r="F119" s="145">
        <v>0.34210000000000002</v>
      </c>
      <c r="G119" s="145">
        <v>0.56971000000000005</v>
      </c>
      <c r="H119" s="145">
        <v>7.6499999999999997E-3</v>
      </c>
      <c r="I119" s="53">
        <v>2771</v>
      </c>
      <c r="J119" s="53">
        <v>20</v>
      </c>
      <c r="K119" s="53">
        <v>2827</v>
      </c>
      <c r="L119" s="53">
        <v>21</v>
      </c>
      <c r="M119" s="53">
        <v>2907</v>
      </c>
      <c r="N119" s="53">
        <v>31</v>
      </c>
    </row>
    <row r="120" spans="1:14" ht="15.75" x14ac:dyDescent="0.2">
      <c r="A120" s="53" t="s">
        <v>1198</v>
      </c>
      <c r="B120" s="144">
        <v>0.54997424892703861</v>
      </c>
      <c r="C120" s="145">
        <v>0.18654000000000001</v>
      </c>
      <c r="D120" s="145">
        <v>3.9699999999999996E-3</v>
      </c>
      <c r="E120" s="145">
        <v>13.44952</v>
      </c>
      <c r="F120" s="145">
        <v>0.27548</v>
      </c>
      <c r="G120" s="145">
        <v>0.52275000000000005</v>
      </c>
      <c r="H120" s="145">
        <v>5.9100000000000003E-3</v>
      </c>
      <c r="I120" s="53">
        <v>2712</v>
      </c>
      <c r="J120" s="53">
        <v>19</v>
      </c>
      <c r="K120" s="53">
        <v>2712</v>
      </c>
      <c r="L120" s="53">
        <v>19</v>
      </c>
      <c r="M120" s="53">
        <v>2711</v>
      </c>
      <c r="N120" s="53">
        <v>25</v>
      </c>
    </row>
    <row r="121" spans="1:14" ht="15.75" x14ac:dyDescent="0.2">
      <c r="A121" s="53" t="s">
        <v>1719</v>
      </c>
      <c r="B121" s="144">
        <v>0.35479653538159833</v>
      </c>
      <c r="C121" s="145">
        <v>0.19417000000000001</v>
      </c>
      <c r="D121" s="145">
        <v>4.5500000000000002E-3</v>
      </c>
      <c r="E121" s="145">
        <v>14.43704</v>
      </c>
      <c r="F121" s="145">
        <v>0.33244000000000001</v>
      </c>
      <c r="G121" s="145">
        <v>0.53908</v>
      </c>
      <c r="H121" s="145">
        <v>7.2899999999999996E-3</v>
      </c>
      <c r="I121" s="53">
        <v>2778</v>
      </c>
      <c r="J121" s="53">
        <v>21</v>
      </c>
      <c r="K121" s="53">
        <v>2779</v>
      </c>
      <c r="L121" s="53">
        <v>22</v>
      </c>
      <c r="M121" s="53">
        <v>2780</v>
      </c>
      <c r="N121" s="53">
        <v>31</v>
      </c>
    </row>
    <row r="122" spans="1:14" ht="15.75" x14ac:dyDescent="0.2">
      <c r="A122" s="53" t="s">
        <v>1720</v>
      </c>
      <c r="B122" s="144">
        <v>1.2181948865386591</v>
      </c>
      <c r="C122" s="145">
        <v>0.19097</v>
      </c>
      <c r="D122" s="145">
        <v>4.28E-3</v>
      </c>
      <c r="E122" s="145">
        <v>14.0176</v>
      </c>
      <c r="F122" s="145">
        <v>0.30492000000000002</v>
      </c>
      <c r="G122" s="145">
        <v>0.53219000000000005</v>
      </c>
      <c r="H122" s="145">
        <v>6.4999999999999997E-3</v>
      </c>
      <c r="I122" s="53">
        <v>2751</v>
      </c>
      <c r="J122" s="53">
        <v>20</v>
      </c>
      <c r="K122" s="53">
        <v>2751</v>
      </c>
      <c r="L122" s="53">
        <v>21</v>
      </c>
      <c r="M122" s="53">
        <v>2751</v>
      </c>
      <c r="N122" s="53">
        <v>27</v>
      </c>
    </row>
    <row r="123" spans="1:14" ht="15.75" x14ac:dyDescent="0.2">
      <c r="A123" s="53" t="s">
        <v>1721</v>
      </c>
      <c r="B123" s="144">
        <v>8.3276203032300593</v>
      </c>
      <c r="C123" s="145">
        <v>0.19869999999999999</v>
      </c>
      <c r="D123" s="145">
        <v>5.5100000000000001E-3</v>
      </c>
      <c r="E123" s="145">
        <v>15.025069999999999</v>
      </c>
      <c r="F123" s="145">
        <v>0.42298999999999998</v>
      </c>
      <c r="G123" s="145">
        <v>0.54822000000000004</v>
      </c>
      <c r="H123" s="145">
        <v>9.7699999999999992E-3</v>
      </c>
      <c r="I123" s="53">
        <v>2816</v>
      </c>
      <c r="J123" s="53">
        <v>24</v>
      </c>
      <c r="K123" s="53">
        <v>2817</v>
      </c>
      <c r="L123" s="53">
        <v>27</v>
      </c>
      <c r="M123" s="53">
        <v>2818</v>
      </c>
      <c r="N123" s="53">
        <v>41</v>
      </c>
    </row>
    <row r="124" spans="1:14" ht="15.75" x14ac:dyDescent="0.2">
      <c r="A124" s="53" t="s">
        <v>1722</v>
      </c>
      <c r="B124" s="144">
        <v>0.53698294298680294</v>
      </c>
      <c r="C124" s="145">
        <v>0.18951000000000001</v>
      </c>
      <c r="D124" s="145">
        <v>5.3899999999999998E-3</v>
      </c>
      <c r="E124" s="145">
        <v>12.41938</v>
      </c>
      <c r="F124" s="145">
        <v>0.32068999999999998</v>
      </c>
      <c r="G124" s="145">
        <v>0.4753</v>
      </c>
      <c r="H124" s="145">
        <v>5.6899999999999997E-3</v>
      </c>
      <c r="I124" s="53">
        <v>2738</v>
      </c>
      <c r="J124" s="53">
        <v>48</v>
      </c>
      <c r="K124" s="53">
        <v>2637</v>
      </c>
      <c r="L124" s="53">
        <v>24</v>
      </c>
      <c r="M124" s="53">
        <v>2507</v>
      </c>
      <c r="N124" s="53">
        <v>25</v>
      </c>
    </row>
    <row r="125" spans="1:14" ht="15.75" x14ac:dyDescent="0.2">
      <c r="A125" s="53" t="s">
        <v>1723</v>
      </c>
      <c r="B125" s="144">
        <v>4.1819489392304927</v>
      </c>
      <c r="C125" s="145">
        <v>0.19156000000000001</v>
      </c>
      <c r="D125" s="145">
        <v>4.8900000000000002E-3</v>
      </c>
      <c r="E125" s="145">
        <v>14.08159</v>
      </c>
      <c r="F125" s="145">
        <v>0.35901</v>
      </c>
      <c r="G125" s="145">
        <v>0.53293999999999997</v>
      </c>
      <c r="H125" s="145">
        <v>8.2500000000000004E-3</v>
      </c>
      <c r="I125" s="53">
        <v>2756</v>
      </c>
      <c r="J125" s="53">
        <v>23</v>
      </c>
      <c r="K125" s="53">
        <v>2755</v>
      </c>
      <c r="L125" s="53">
        <v>24</v>
      </c>
      <c r="M125" s="53">
        <v>2754</v>
      </c>
      <c r="N125" s="53">
        <v>35</v>
      </c>
    </row>
    <row r="126" spans="1:14" ht="15.75" x14ac:dyDescent="0.2">
      <c r="A126" s="53" t="s">
        <v>1724</v>
      </c>
      <c r="B126" s="144">
        <v>0.50769954155401442</v>
      </c>
      <c r="C126" s="145">
        <v>0.19564000000000001</v>
      </c>
      <c r="D126" s="145">
        <v>4.4999999999999997E-3</v>
      </c>
      <c r="E126" s="145">
        <v>14.610900000000001</v>
      </c>
      <c r="F126" s="145">
        <v>0.32722000000000001</v>
      </c>
      <c r="G126" s="145">
        <v>0.54146000000000005</v>
      </c>
      <c r="H126" s="145">
        <v>6.8300000000000001E-3</v>
      </c>
      <c r="I126" s="53">
        <v>2790</v>
      </c>
      <c r="J126" s="53">
        <v>21</v>
      </c>
      <c r="K126" s="53">
        <v>2790</v>
      </c>
      <c r="L126" s="53">
        <v>21</v>
      </c>
      <c r="M126" s="53">
        <v>2790</v>
      </c>
      <c r="N126" s="53">
        <v>29</v>
      </c>
    </row>
    <row r="127" spans="1:14" ht="15.75" x14ac:dyDescent="0.2">
      <c r="A127" s="53" t="s">
        <v>1725</v>
      </c>
      <c r="B127" s="144">
        <v>5.1862326574172899</v>
      </c>
      <c r="C127" s="145">
        <v>0.19602</v>
      </c>
      <c r="D127" s="145">
        <v>5.3499999999999997E-3</v>
      </c>
      <c r="E127" s="145">
        <v>14.674289999999999</v>
      </c>
      <c r="F127" s="145">
        <v>0.40550999999999998</v>
      </c>
      <c r="G127" s="145">
        <v>0.54274</v>
      </c>
      <c r="H127" s="145">
        <v>9.4400000000000005E-3</v>
      </c>
      <c r="I127" s="53">
        <v>2793</v>
      </c>
      <c r="J127" s="53">
        <v>24</v>
      </c>
      <c r="K127" s="53">
        <v>2794</v>
      </c>
      <c r="L127" s="53">
        <v>26</v>
      </c>
      <c r="M127" s="53">
        <v>2795</v>
      </c>
      <c r="N127" s="53">
        <v>39</v>
      </c>
    </row>
    <row r="128" spans="1:14" ht="15.75" x14ac:dyDescent="0.2">
      <c r="A128" s="53" t="s">
        <v>1726</v>
      </c>
      <c r="B128" s="144">
        <v>0.49800545874448876</v>
      </c>
      <c r="C128" s="145">
        <v>0.20027</v>
      </c>
      <c r="D128" s="145">
        <v>4.9100000000000003E-3</v>
      </c>
      <c r="E128" s="145">
        <v>15.2164</v>
      </c>
      <c r="F128" s="145">
        <v>0.36935000000000001</v>
      </c>
      <c r="G128" s="145">
        <v>0.55084</v>
      </c>
      <c r="H128" s="145">
        <v>7.9600000000000001E-3</v>
      </c>
      <c r="I128" s="53">
        <v>2828</v>
      </c>
      <c r="J128" s="53">
        <v>22</v>
      </c>
      <c r="K128" s="53">
        <v>2829</v>
      </c>
      <c r="L128" s="53">
        <v>23</v>
      </c>
      <c r="M128" s="53">
        <v>2829</v>
      </c>
      <c r="N128" s="53">
        <v>33</v>
      </c>
    </row>
    <row r="129" spans="1:14" ht="15.75" x14ac:dyDescent="0.2">
      <c r="A129" s="53" t="s">
        <v>1727</v>
      </c>
      <c r="B129" s="144">
        <v>0.34515775509026941</v>
      </c>
      <c r="C129" s="145">
        <v>0.1933</v>
      </c>
      <c r="D129" s="145">
        <v>4.3600000000000002E-3</v>
      </c>
      <c r="E129" s="145">
        <v>14.316660000000001</v>
      </c>
      <c r="F129" s="145">
        <v>0.31195000000000001</v>
      </c>
      <c r="G129" s="145">
        <v>0.53695999999999999</v>
      </c>
      <c r="H129" s="145">
        <v>6.3400000000000001E-3</v>
      </c>
      <c r="I129" s="53">
        <v>2770</v>
      </c>
      <c r="J129" s="53">
        <v>21</v>
      </c>
      <c r="K129" s="53">
        <v>2771</v>
      </c>
      <c r="L129" s="53">
        <v>21</v>
      </c>
      <c r="M129" s="53">
        <v>2771</v>
      </c>
      <c r="N129" s="53">
        <v>27</v>
      </c>
    </row>
    <row r="130" spans="1:14" ht="15.75" x14ac:dyDescent="0.2">
      <c r="A130" s="146" t="s">
        <v>1728</v>
      </c>
      <c r="B130" s="147">
        <v>0.8839121190644933</v>
      </c>
      <c r="C130" s="148">
        <v>0.19309999999999999</v>
      </c>
      <c r="D130" s="148">
        <v>4.5700000000000003E-3</v>
      </c>
      <c r="E130" s="148">
        <v>14.2864</v>
      </c>
      <c r="F130" s="148">
        <v>0.33113999999999999</v>
      </c>
      <c r="G130" s="148">
        <v>0.53637000000000001</v>
      </c>
      <c r="H130" s="148">
        <v>7.0699999999999999E-3</v>
      </c>
      <c r="I130" s="146">
        <v>2769</v>
      </c>
      <c r="J130" s="146">
        <v>21</v>
      </c>
      <c r="K130" s="146">
        <v>2769</v>
      </c>
      <c r="L130" s="146">
        <v>22</v>
      </c>
      <c r="M130" s="146">
        <v>2768</v>
      </c>
      <c r="N130" s="146">
        <v>30</v>
      </c>
    </row>
    <row r="131" spans="1:14" ht="15.75" x14ac:dyDescent="0.2">
      <c r="A131" s="10" t="s">
        <v>1729</v>
      </c>
      <c r="B131" s="152">
        <v>0.34162841266006283</v>
      </c>
      <c r="C131" s="153">
        <v>0.18562000000000001</v>
      </c>
      <c r="D131" s="153">
        <v>3.32E-3</v>
      </c>
      <c r="E131" s="153">
        <v>13.328989999999999</v>
      </c>
      <c r="F131" s="153">
        <v>0.23194999999999999</v>
      </c>
      <c r="G131" s="153">
        <v>0.52102999999999999</v>
      </c>
      <c r="H131" s="153">
        <v>6.3E-3</v>
      </c>
      <c r="I131" s="6">
        <v>2704</v>
      </c>
      <c r="J131" s="6">
        <v>14</v>
      </c>
      <c r="K131" s="6">
        <v>2703</v>
      </c>
      <c r="L131" s="6">
        <v>16</v>
      </c>
      <c r="M131" s="6">
        <v>2704</v>
      </c>
      <c r="N131" s="6">
        <v>27</v>
      </c>
    </row>
    <row r="132" spans="1:14" ht="15.75" x14ac:dyDescent="0.2">
      <c r="A132" s="6" t="s">
        <v>1730</v>
      </c>
      <c r="B132" s="152">
        <v>0.63644935344827591</v>
      </c>
      <c r="C132" s="153">
        <v>0.18487000000000001</v>
      </c>
      <c r="D132" s="153">
        <v>3.15E-3</v>
      </c>
      <c r="E132" s="153">
        <v>13.234859999999999</v>
      </c>
      <c r="F132" s="153">
        <v>0.21592</v>
      </c>
      <c r="G132" s="153">
        <v>0.51946999999999999</v>
      </c>
      <c r="H132" s="153">
        <v>5.8700000000000002E-3</v>
      </c>
      <c r="I132" s="6">
        <v>2697</v>
      </c>
      <c r="J132" s="6">
        <v>13</v>
      </c>
      <c r="K132" s="6">
        <v>2697</v>
      </c>
      <c r="L132" s="6">
        <v>15</v>
      </c>
      <c r="M132" s="6">
        <v>2697</v>
      </c>
      <c r="N132" s="6">
        <v>25</v>
      </c>
    </row>
    <row r="133" spans="1:14" ht="15.75" x14ac:dyDescent="0.2">
      <c r="A133" s="6" t="s">
        <v>1731</v>
      </c>
      <c r="B133" s="152">
        <v>0.39684848484848489</v>
      </c>
      <c r="C133" s="153">
        <v>0.18410000000000001</v>
      </c>
      <c r="D133" s="153">
        <v>3.5799999999999998E-3</v>
      </c>
      <c r="E133" s="153">
        <v>13.138680000000001</v>
      </c>
      <c r="F133" s="153">
        <v>0.25297999999999998</v>
      </c>
      <c r="G133" s="153">
        <v>0.51785000000000003</v>
      </c>
      <c r="H133" s="153">
        <v>7.0299999999999998E-3</v>
      </c>
      <c r="I133" s="6">
        <v>2690</v>
      </c>
      <c r="J133" s="6">
        <v>16</v>
      </c>
      <c r="K133" s="6">
        <v>2690</v>
      </c>
      <c r="L133" s="6">
        <v>18</v>
      </c>
      <c r="M133" s="6">
        <v>2690</v>
      </c>
      <c r="N133" s="6">
        <v>30</v>
      </c>
    </row>
    <row r="134" spans="1:14" ht="15.75" x14ac:dyDescent="0.2">
      <c r="A134" s="6" t="s">
        <v>1732</v>
      </c>
      <c r="B134" s="152">
        <v>0.618822576289495</v>
      </c>
      <c r="C134" s="153">
        <v>0.18004000000000001</v>
      </c>
      <c r="D134" s="153">
        <v>4.5900000000000003E-3</v>
      </c>
      <c r="E134" s="153">
        <v>11.752129999999999</v>
      </c>
      <c r="F134" s="153">
        <v>0.26374999999999998</v>
      </c>
      <c r="G134" s="153">
        <v>0.47342000000000001</v>
      </c>
      <c r="H134" s="153">
        <v>5.7400000000000003E-3</v>
      </c>
      <c r="I134" s="6">
        <v>2653</v>
      </c>
      <c r="J134" s="6">
        <v>43</v>
      </c>
      <c r="K134" s="6">
        <v>2585</v>
      </c>
      <c r="L134" s="6">
        <v>21</v>
      </c>
      <c r="M134" s="6">
        <v>2499</v>
      </c>
      <c r="N134" s="6">
        <v>25</v>
      </c>
    </row>
    <row r="135" spans="1:14" ht="15.75" x14ac:dyDescent="0.2">
      <c r="A135" s="6" t="s">
        <v>1733</v>
      </c>
      <c r="B135" s="152">
        <v>0.34492481203007519</v>
      </c>
      <c r="C135" s="153">
        <v>0.18567</v>
      </c>
      <c r="D135" s="153">
        <v>3.1900000000000001E-3</v>
      </c>
      <c r="E135" s="153">
        <v>12.17248</v>
      </c>
      <c r="F135" s="153">
        <v>0.19982</v>
      </c>
      <c r="G135" s="153">
        <v>0.47570000000000001</v>
      </c>
      <c r="H135" s="153">
        <v>5.3600000000000002E-3</v>
      </c>
      <c r="I135" s="6">
        <v>2704</v>
      </c>
      <c r="J135" s="6">
        <v>13</v>
      </c>
      <c r="K135" s="6">
        <v>2618</v>
      </c>
      <c r="L135" s="6">
        <v>15</v>
      </c>
      <c r="M135" s="6">
        <v>2509</v>
      </c>
      <c r="N135" s="6">
        <v>23</v>
      </c>
    </row>
    <row r="136" spans="1:14" ht="15.75" x14ac:dyDescent="0.2">
      <c r="A136" s="6" t="s">
        <v>1734</v>
      </c>
      <c r="B136" s="152">
        <v>0.352361634308896</v>
      </c>
      <c r="C136" s="153">
        <v>0.18604000000000001</v>
      </c>
      <c r="D136" s="153">
        <v>3.64E-3</v>
      </c>
      <c r="E136" s="153">
        <v>12.73212</v>
      </c>
      <c r="F136" s="153">
        <v>0.24534</v>
      </c>
      <c r="G136" s="153">
        <v>0.49656</v>
      </c>
      <c r="H136" s="153">
        <v>6.62E-3</v>
      </c>
      <c r="I136" s="6">
        <v>2707</v>
      </c>
      <c r="J136" s="6">
        <v>16</v>
      </c>
      <c r="K136" s="6">
        <v>2660</v>
      </c>
      <c r="L136" s="6">
        <v>18</v>
      </c>
      <c r="M136" s="6">
        <v>2599</v>
      </c>
      <c r="N136" s="6">
        <v>29</v>
      </c>
    </row>
    <row r="137" spans="1:14" ht="15.75" x14ac:dyDescent="0.2">
      <c r="A137" s="6" t="s">
        <v>1735</v>
      </c>
      <c r="B137" s="152">
        <v>0.32751558325912733</v>
      </c>
      <c r="C137" s="153">
        <v>0.18495</v>
      </c>
      <c r="D137" s="153">
        <v>3.46E-3</v>
      </c>
      <c r="E137" s="153">
        <v>12.754110000000001</v>
      </c>
      <c r="F137" s="153">
        <v>0.23305000000000001</v>
      </c>
      <c r="G137" s="153">
        <v>0.50036000000000003</v>
      </c>
      <c r="H137" s="153">
        <v>6.3200000000000001E-3</v>
      </c>
      <c r="I137" s="6">
        <v>2698</v>
      </c>
      <c r="J137" s="6">
        <v>15</v>
      </c>
      <c r="K137" s="6">
        <v>2662</v>
      </c>
      <c r="L137" s="6">
        <v>17</v>
      </c>
      <c r="M137" s="6">
        <v>2615</v>
      </c>
      <c r="N137" s="6">
        <v>27</v>
      </c>
    </row>
    <row r="138" spans="1:14" ht="15.75" x14ac:dyDescent="0.2">
      <c r="A138" s="6" t="s">
        <v>1736</v>
      </c>
      <c r="B138" s="152">
        <v>0.29067504864541238</v>
      </c>
      <c r="C138" s="153">
        <v>0.1865</v>
      </c>
      <c r="D138" s="153">
        <v>3.48E-3</v>
      </c>
      <c r="E138" s="153">
        <v>13.42733</v>
      </c>
      <c r="F138" s="153">
        <v>0.245</v>
      </c>
      <c r="G138" s="153">
        <v>0.52239000000000002</v>
      </c>
      <c r="H138" s="153">
        <v>6.6100000000000004E-3</v>
      </c>
      <c r="I138" s="6">
        <v>2712</v>
      </c>
      <c r="J138" s="6">
        <v>15</v>
      </c>
      <c r="K138" s="6">
        <v>2710</v>
      </c>
      <c r="L138" s="6">
        <v>17</v>
      </c>
      <c r="M138" s="6">
        <v>2709</v>
      </c>
      <c r="N138" s="6">
        <v>28</v>
      </c>
    </row>
    <row r="139" spans="1:14" ht="15.75" x14ac:dyDescent="0.2">
      <c r="A139" s="6" t="s">
        <v>1737</v>
      </c>
      <c r="B139" s="152">
        <v>0.28114617940199332</v>
      </c>
      <c r="C139" s="153">
        <v>0.18618000000000001</v>
      </c>
      <c r="D139" s="153">
        <v>3.5200000000000001E-3</v>
      </c>
      <c r="E139" s="153">
        <v>13.392480000000001</v>
      </c>
      <c r="F139" s="153">
        <v>0.24881</v>
      </c>
      <c r="G139" s="153">
        <v>0.52192000000000005</v>
      </c>
      <c r="H139" s="153">
        <v>6.7099999999999998E-3</v>
      </c>
      <c r="I139" s="6">
        <v>2709</v>
      </c>
      <c r="J139" s="6">
        <v>15</v>
      </c>
      <c r="K139" s="6">
        <v>2708</v>
      </c>
      <c r="L139" s="6">
        <v>18</v>
      </c>
      <c r="M139" s="6">
        <v>2707</v>
      </c>
      <c r="N139" s="6">
        <v>28</v>
      </c>
    </row>
    <row r="140" spans="1:14" ht="15.75" x14ac:dyDescent="0.2">
      <c r="A140" s="6" t="s">
        <v>1738</v>
      </c>
      <c r="B140" s="152">
        <v>0.29101770855557929</v>
      </c>
      <c r="C140" s="153">
        <v>0.18612000000000001</v>
      </c>
      <c r="D140" s="153">
        <v>3.47E-3</v>
      </c>
      <c r="E140" s="153">
        <v>13.122769999999999</v>
      </c>
      <c r="F140" s="153">
        <v>0.23841999999999999</v>
      </c>
      <c r="G140" s="153">
        <v>0.51156000000000001</v>
      </c>
      <c r="H140" s="153">
        <v>6.3699999999999998E-3</v>
      </c>
      <c r="I140" s="6">
        <v>2708</v>
      </c>
      <c r="J140" s="6">
        <v>15</v>
      </c>
      <c r="K140" s="6">
        <v>2689</v>
      </c>
      <c r="L140" s="6">
        <v>17</v>
      </c>
      <c r="M140" s="6">
        <v>2663</v>
      </c>
      <c r="N140" s="6">
        <v>27</v>
      </c>
    </row>
    <row r="141" spans="1:14" ht="15.75" x14ac:dyDescent="0.2">
      <c r="A141" s="6" t="s">
        <v>1739</v>
      </c>
      <c r="B141" s="152">
        <v>0.31660758112898829</v>
      </c>
      <c r="C141" s="153">
        <v>0.18615999999999999</v>
      </c>
      <c r="D141" s="153">
        <v>3.29E-3</v>
      </c>
      <c r="E141" s="153">
        <v>12.86018</v>
      </c>
      <c r="F141" s="153">
        <v>0.21767</v>
      </c>
      <c r="G141" s="153">
        <v>0.50122999999999995</v>
      </c>
      <c r="H141" s="153">
        <v>5.6800000000000002E-3</v>
      </c>
      <c r="I141" s="6">
        <v>2709</v>
      </c>
      <c r="J141" s="6">
        <v>14</v>
      </c>
      <c r="K141" s="6">
        <v>2669</v>
      </c>
      <c r="L141" s="6">
        <v>16</v>
      </c>
      <c r="M141" s="6">
        <v>2619</v>
      </c>
      <c r="N141" s="6">
        <v>24</v>
      </c>
    </row>
    <row r="142" spans="1:14" ht="15.75" x14ac:dyDescent="0.2">
      <c r="A142" s="6" t="s">
        <v>1740</v>
      </c>
      <c r="B142" s="152">
        <v>0.59316406249999998</v>
      </c>
      <c r="C142" s="153">
        <v>0.18459999999999999</v>
      </c>
      <c r="D142" s="153">
        <v>3.65E-3</v>
      </c>
      <c r="E142" s="153">
        <v>13.20809</v>
      </c>
      <c r="F142" s="153">
        <v>0.25773000000000001</v>
      </c>
      <c r="G142" s="153">
        <v>0.51912999999999998</v>
      </c>
      <c r="H142" s="153">
        <v>6.94E-3</v>
      </c>
      <c r="I142" s="6">
        <v>2695</v>
      </c>
      <c r="J142" s="6">
        <v>16</v>
      </c>
      <c r="K142" s="6">
        <v>2695</v>
      </c>
      <c r="L142" s="6">
        <v>18</v>
      </c>
      <c r="M142" s="6">
        <v>2695</v>
      </c>
      <c r="N142" s="6">
        <v>29</v>
      </c>
    </row>
    <row r="143" spans="1:14" ht="15.75" x14ac:dyDescent="0.2">
      <c r="A143" s="6" t="s">
        <v>1741</v>
      </c>
      <c r="B143" s="152">
        <v>0.57051809210526316</v>
      </c>
      <c r="C143" s="153">
        <v>0.18442</v>
      </c>
      <c r="D143" s="153">
        <v>3.46E-3</v>
      </c>
      <c r="E143" s="153">
        <v>13.190630000000001</v>
      </c>
      <c r="F143" s="153">
        <v>0.24030000000000001</v>
      </c>
      <c r="G143" s="153">
        <v>0.51893999999999996</v>
      </c>
      <c r="H143" s="153">
        <v>6.3699999999999998E-3</v>
      </c>
      <c r="I143" s="6">
        <v>2693</v>
      </c>
      <c r="J143" s="6">
        <v>15</v>
      </c>
      <c r="K143" s="6">
        <v>2693</v>
      </c>
      <c r="L143" s="6">
        <v>17</v>
      </c>
      <c r="M143" s="6">
        <v>2695</v>
      </c>
      <c r="N143" s="6">
        <v>27</v>
      </c>
    </row>
    <row r="144" spans="1:14" ht="15.75" x14ac:dyDescent="0.2">
      <c r="A144" s="6" t="s">
        <v>1742</v>
      </c>
      <c r="B144" s="152">
        <v>0.66793581724231699</v>
      </c>
      <c r="C144" s="153">
        <v>0.18604000000000001</v>
      </c>
      <c r="D144" s="153">
        <v>3.29E-3</v>
      </c>
      <c r="E144" s="153">
        <v>13.384370000000001</v>
      </c>
      <c r="F144" s="153">
        <v>0.22641</v>
      </c>
      <c r="G144" s="153">
        <v>0.52197000000000005</v>
      </c>
      <c r="H144" s="153">
        <v>5.8399999999999997E-3</v>
      </c>
      <c r="I144" s="6">
        <v>2707</v>
      </c>
      <c r="J144" s="6">
        <v>14</v>
      </c>
      <c r="K144" s="6">
        <v>2707</v>
      </c>
      <c r="L144" s="6">
        <v>16</v>
      </c>
      <c r="M144" s="6">
        <v>2708</v>
      </c>
      <c r="N144" s="6">
        <v>25</v>
      </c>
    </row>
    <row r="145" spans="1:14" ht="15.75" x14ac:dyDescent="0.2">
      <c r="A145" s="6" t="s">
        <v>1743</v>
      </c>
      <c r="B145" s="152">
        <v>0.39625402399765869</v>
      </c>
      <c r="C145" s="153">
        <v>0.18529999999999999</v>
      </c>
      <c r="D145" s="153">
        <v>3.6099999999999999E-3</v>
      </c>
      <c r="E145" s="153">
        <v>13.286</v>
      </c>
      <c r="F145" s="153">
        <v>0.25346999999999997</v>
      </c>
      <c r="G145" s="153">
        <v>0.52020999999999995</v>
      </c>
      <c r="H145" s="153">
        <v>6.6699999999999997E-3</v>
      </c>
      <c r="I145" s="6">
        <v>2701</v>
      </c>
      <c r="J145" s="6">
        <v>16</v>
      </c>
      <c r="K145" s="6">
        <v>2700</v>
      </c>
      <c r="L145" s="6">
        <v>18</v>
      </c>
      <c r="M145" s="6">
        <v>2700</v>
      </c>
      <c r="N145" s="6">
        <v>28</v>
      </c>
    </row>
    <row r="146" spans="1:14" ht="15.75" x14ac:dyDescent="0.2">
      <c r="A146" s="6" t="s">
        <v>1744</v>
      </c>
      <c r="B146" s="152">
        <v>0.47569832402234646</v>
      </c>
      <c r="C146" s="153">
        <v>0.18609000000000001</v>
      </c>
      <c r="D146" s="153">
        <v>3.5799999999999998E-3</v>
      </c>
      <c r="E146" s="153">
        <v>13.399789999999999</v>
      </c>
      <c r="F146" s="153">
        <v>0.25070999999999999</v>
      </c>
      <c r="G146" s="153">
        <v>0.52242</v>
      </c>
      <c r="H146" s="153">
        <v>6.4900000000000001E-3</v>
      </c>
      <c r="I146" s="6">
        <v>2708</v>
      </c>
      <c r="J146" s="6">
        <v>16</v>
      </c>
      <c r="K146" s="6">
        <v>2708</v>
      </c>
      <c r="L146" s="6">
        <v>18</v>
      </c>
      <c r="M146" s="6">
        <v>2709</v>
      </c>
      <c r="N146" s="6">
        <v>27</v>
      </c>
    </row>
    <row r="147" spans="1:14" ht="15.75" x14ac:dyDescent="0.2">
      <c r="A147" s="6" t="s">
        <v>1745</v>
      </c>
      <c r="B147" s="152">
        <v>0.49432644748327031</v>
      </c>
      <c r="C147" s="153">
        <v>0.18432000000000001</v>
      </c>
      <c r="D147" s="153">
        <v>3.64E-3</v>
      </c>
      <c r="E147" s="153">
        <v>13.162129999999999</v>
      </c>
      <c r="F147" s="153">
        <v>0.25386999999999998</v>
      </c>
      <c r="G147" s="153">
        <v>0.51807000000000003</v>
      </c>
      <c r="H147" s="153">
        <v>6.6299999999999996E-3</v>
      </c>
      <c r="I147" s="6">
        <v>2692</v>
      </c>
      <c r="J147" s="6">
        <v>16</v>
      </c>
      <c r="K147" s="6">
        <v>2691</v>
      </c>
      <c r="L147" s="6">
        <v>18</v>
      </c>
      <c r="M147" s="6">
        <v>2691</v>
      </c>
      <c r="N147" s="6">
        <v>28</v>
      </c>
    </row>
    <row r="148" spans="1:14" ht="15.75" x14ac:dyDescent="0.2">
      <c r="A148" s="6" t="s">
        <v>1746</v>
      </c>
      <c r="B148" s="152">
        <v>0.38655462184873951</v>
      </c>
      <c r="C148" s="153">
        <v>0.18515000000000001</v>
      </c>
      <c r="D148" s="153">
        <v>3.63E-3</v>
      </c>
      <c r="E148" s="153">
        <v>13.267289999999999</v>
      </c>
      <c r="F148" s="153">
        <v>0.25369999999999998</v>
      </c>
      <c r="G148" s="153">
        <v>0.51987000000000005</v>
      </c>
      <c r="H148" s="153">
        <v>6.5199999999999998E-3</v>
      </c>
      <c r="I148" s="6">
        <v>2700</v>
      </c>
      <c r="J148" s="6">
        <v>16</v>
      </c>
      <c r="K148" s="6">
        <v>2699</v>
      </c>
      <c r="L148" s="6">
        <v>18</v>
      </c>
      <c r="M148" s="6">
        <v>2699</v>
      </c>
      <c r="N148" s="6">
        <v>28</v>
      </c>
    </row>
    <row r="149" spans="1:14" ht="15.75" x14ac:dyDescent="0.2">
      <c r="A149" s="6" t="s">
        <v>1747</v>
      </c>
      <c r="B149" s="152">
        <v>0.43307783018867924</v>
      </c>
      <c r="C149" s="153">
        <v>0.18521000000000001</v>
      </c>
      <c r="D149" s="153">
        <v>3.6600000000000001E-3</v>
      </c>
      <c r="E149" s="153">
        <v>13.29339</v>
      </c>
      <c r="F149" s="153">
        <v>0.25666</v>
      </c>
      <c r="G149" s="153">
        <v>0.52073999999999998</v>
      </c>
      <c r="H149" s="153">
        <v>6.6499999999999997E-3</v>
      </c>
      <c r="I149" s="6">
        <v>2700</v>
      </c>
      <c r="J149" s="6">
        <v>16</v>
      </c>
      <c r="K149" s="6">
        <v>2701</v>
      </c>
      <c r="L149" s="6">
        <v>18</v>
      </c>
      <c r="M149" s="6">
        <v>2702</v>
      </c>
      <c r="N149" s="6">
        <v>28</v>
      </c>
    </row>
    <row r="150" spans="1:14" ht="15.75" x14ac:dyDescent="0.2">
      <c r="A150" s="6" t="s">
        <v>1748</v>
      </c>
      <c r="B150" s="152">
        <v>0.57539184952978062</v>
      </c>
      <c r="C150" s="153">
        <v>0.18590999999999999</v>
      </c>
      <c r="D150" s="153">
        <v>3.4099999999999998E-3</v>
      </c>
      <c r="E150" s="153">
        <v>12.80847</v>
      </c>
      <c r="F150" s="153">
        <v>0.22388</v>
      </c>
      <c r="G150" s="153">
        <v>0.49985000000000002</v>
      </c>
      <c r="H150" s="153">
        <v>5.6100000000000004E-3</v>
      </c>
      <c r="I150" s="6">
        <v>2706</v>
      </c>
      <c r="J150" s="6">
        <v>15</v>
      </c>
      <c r="K150" s="6">
        <v>2666</v>
      </c>
      <c r="L150" s="6">
        <v>16</v>
      </c>
      <c r="M150" s="6">
        <v>2613</v>
      </c>
      <c r="N150" s="6">
        <v>24</v>
      </c>
    </row>
    <row r="151" spans="1:14" ht="15.75" x14ac:dyDescent="0.2">
      <c r="A151" s="6" t="s">
        <v>1749</v>
      </c>
      <c r="B151" s="152">
        <v>0.55029793200140198</v>
      </c>
      <c r="C151" s="153">
        <v>0.18565999999999999</v>
      </c>
      <c r="D151" s="153">
        <v>3.8500000000000001E-3</v>
      </c>
      <c r="E151" s="153">
        <v>12.813230000000001</v>
      </c>
      <c r="F151" s="153">
        <v>0.25983000000000001</v>
      </c>
      <c r="G151" s="153">
        <v>0.50070000000000003</v>
      </c>
      <c r="H151" s="153">
        <v>6.6E-3</v>
      </c>
      <c r="I151" s="6">
        <v>2704</v>
      </c>
      <c r="J151" s="6">
        <v>17</v>
      </c>
      <c r="K151" s="6">
        <v>2666</v>
      </c>
      <c r="L151" s="6">
        <v>19</v>
      </c>
      <c r="M151" s="6">
        <v>2617</v>
      </c>
      <c r="N151" s="6">
        <v>28</v>
      </c>
    </row>
    <row r="152" spans="1:14" ht="15.75" x14ac:dyDescent="0.2">
      <c r="A152" s="6" t="s">
        <v>1750</v>
      </c>
      <c r="B152" s="152">
        <v>0.72028663207314059</v>
      </c>
      <c r="C152" s="153">
        <v>0.18623000000000001</v>
      </c>
      <c r="D152" s="153">
        <v>3.7200000000000002E-3</v>
      </c>
      <c r="E152" s="153">
        <v>13.39822</v>
      </c>
      <c r="F152" s="153">
        <v>0.25980999999999999</v>
      </c>
      <c r="G152" s="153">
        <v>0.52195000000000003</v>
      </c>
      <c r="H152" s="153">
        <v>6.4700000000000001E-3</v>
      </c>
      <c r="I152" s="6">
        <v>2709</v>
      </c>
      <c r="J152" s="6">
        <v>17</v>
      </c>
      <c r="K152" s="6">
        <v>2708</v>
      </c>
      <c r="L152" s="6">
        <v>18</v>
      </c>
      <c r="M152" s="6">
        <v>2707</v>
      </c>
      <c r="N152" s="6">
        <v>27</v>
      </c>
    </row>
    <row r="153" spans="1:14" ht="15.75" x14ac:dyDescent="0.2">
      <c r="A153" s="6" t="s">
        <v>1751</v>
      </c>
      <c r="B153" s="152">
        <v>0.5369902165549082</v>
      </c>
      <c r="C153" s="153">
        <v>0.18562999999999999</v>
      </c>
      <c r="D153" s="153">
        <v>3.81E-3</v>
      </c>
      <c r="E153" s="153">
        <v>13.322929999999999</v>
      </c>
      <c r="F153" s="153">
        <v>0.26690000000000003</v>
      </c>
      <c r="G153" s="153">
        <v>0.52068999999999999</v>
      </c>
      <c r="H153" s="153">
        <v>6.7200000000000003E-3</v>
      </c>
      <c r="I153" s="6">
        <v>2704</v>
      </c>
      <c r="J153" s="6">
        <v>17</v>
      </c>
      <c r="K153" s="6">
        <v>2703</v>
      </c>
      <c r="L153" s="6">
        <v>19</v>
      </c>
      <c r="M153" s="6">
        <v>2702</v>
      </c>
      <c r="N153" s="6">
        <v>28</v>
      </c>
    </row>
    <row r="154" spans="1:14" ht="15.75" x14ac:dyDescent="0.2">
      <c r="A154" s="6" t="s">
        <v>1752</v>
      </c>
      <c r="B154" s="152">
        <v>0.51570157923398074</v>
      </c>
      <c r="C154" s="153">
        <v>0.18628</v>
      </c>
      <c r="D154" s="153">
        <v>3.8500000000000001E-3</v>
      </c>
      <c r="E154" s="153">
        <v>13.41738</v>
      </c>
      <c r="F154" s="153">
        <v>0.27051999999999998</v>
      </c>
      <c r="G154" s="153">
        <v>0.52254999999999996</v>
      </c>
      <c r="H154" s="153">
        <v>6.7400000000000003E-3</v>
      </c>
      <c r="I154" s="6">
        <v>2710</v>
      </c>
      <c r="J154" s="6">
        <v>17</v>
      </c>
      <c r="K154" s="6">
        <v>2709</v>
      </c>
      <c r="L154" s="6">
        <v>19</v>
      </c>
      <c r="M154" s="6">
        <v>2710</v>
      </c>
      <c r="N154" s="6">
        <v>29</v>
      </c>
    </row>
    <row r="155" spans="1:14" ht="15.75" x14ac:dyDescent="0.2">
      <c r="A155" s="140" t="s">
        <v>1753</v>
      </c>
      <c r="B155" s="147">
        <v>0.75181159420289867</v>
      </c>
      <c r="C155" s="148">
        <v>0.18612999999999999</v>
      </c>
      <c r="D155" s="148">
        <v>3.8500000000000001E-3</v>
      </c>
      <c r="E155" s="148">
        <v>13.406510000000001</v>
      </c>
      <c r="F155" s="148">
        <v>0.27017000000000002</v>
      </c>
      <c r="G155" s="148">
        <v>0.52254999999999996</v>
      </c>
      <c r="H155" s="148">
        <v>6.7200000000000003E-3</v>
      </c>
      <c r="I155" s="146">
        <v>2708</v>
      </c>
      <c r="J155" s="146">
        <v>17</v>
      </c>
      <c r="K155" s="146">
        <v>2709</v>
      </c>
      <c r="L155" s="146">
        <v>19</v>
      </c>
      <c r="M155" s="146">
        <v>2710</v>
      </c>
      <c r="N155" s="146">
        <v>28</v>
      </c>
    </row>
  </sheetData>
  <mergeCells count="17">
    <mergeCell ref="M3:M4"/>
    <mergeCell ref="A1:N1"/>
    <mergeCell ref="A2:A4"/>
    <mergeCell ref="B2:B4"/>
    <mergeCell ref="C2:H2"/>
    <mergeCell ref="I2:N2"/>
    <mergeCell ref="C3:C4"/>
    <mergeCell ref="D3:D4"/>
    <mergeCell ref="E3:E4"/>
    <mergeCell ref="F3:F4"/>
    <mergeCell ref="G3:G4"/>
    <mergeCell ref="N3:N4"/>
    <mergeCell ref="H3:H4"/>
    <mergeCell ref="I3:I4"/>
    <mergeCell ref="J3:J4"/>
    <mergeCell ref="K3:K4"/>
    <mergeCell ref="L3:L4"/>
  </mergeCells>
  <phoneticPr fontId="3"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31"/>
  <sheetViews>
    <sheetView workbookViewId="0">
      <selection activeCell="A8" sqref="A8"/>
    </sheetView>
  </sheetViews>
  <sheetFormatPr defaultRowHeight="14.25" x14ac:dyDescent="0.2"/>
  <cols>
    <col min="1" max="1" width="29.5" bestFit="1" customWidth="1"/>
    <col min="2" max="2" width="22.25" bestFit="1" customWidth="1"/>
    <col min="3" max="5" width="16.625" customWidth="1"/>
    <col min="6" max="6" width="11.375" customWidth="1"/>
    <col min="7" max="7" width="9.25" customWidth="1"/>
  </cols>
  <sheetData>
    <row r="1" spans="1:7" ht="15.75" x14ac:dyDescent="0.2">
      <c r="A1" s="165" t="s">
        <v>1761</v>
      </c>
      <c r="B1" s="165"/>
      <c r="C1" s="165"/>
      <c r="D1" s="165"/>
      <c r="E1" s="165"/>
      <c r="F1" s="165"/>
      <c r="G1" s="165"/>
    </row>
    <row r="2" spans="1:7" ht="18.75" x14ac:dyDescent="0.2">
      <c r="A2" s="22" t="s">
        <v>367</v>
      </c>
      <c r="B2" s="22" t="s">
        <v>368</v>
      </c>
      <c r="C2" s="38" t="s">
        <v>369</v>
      </c>
      <c r="D2" s="38" t="s">
        <v>370</v>
      </c>
      <c r="E2" s="38" t="s">
        <v>371</v>
      </c>
      <c r="F2" s="39" t="s">
        <v>372</v>
      </c>
      <c r="G2" s="40" t="s">
        <v>373</v>
      </c>
    </row>
    <row r="3" spans="1:7" ht="15.75" x14ac:dyDescent="0.2">
      <c r="A3" s="7" t="s">
        <v>769</v>
      </c>
      <c r="B3" s="7">
        <v>2522</v>
      </c>
      <c r="C3" s="35">
        <v>9.41E-4</v>
      </c>
      <c r="D3" s="35">
        <v>0.28129900000000002</v>
      </c>
      <c r="E3" s="35">
        <v>2.0000000000000002E-5</v>
      </c>
      <c r="F3" s="36">
        <v>2.9258669952136884</v>
      </c>
      <c r="G3" s="37">
        <v>2942</v>
      </c>
    </row>
    <row r="4" spans="1:7" ht="15.75" x14ac:dyDescent="0.2">
      <c r="A4" s="7" t="s">
        <v>770</v>
      </c>
      <c r="B4" s="7">
        <v>2522</v>
      </c>
      <c r="C4" s="35">
        <v>8.12E-4</v>
      </c>
      <c r="D4" s="35">
        <v>0.28134100000000001</v>
      </c>
      <c r="E4" s="35">
        <v>2.5000000000000001E-5</v>
      </c>
      <c r="F4" s="36">
        <v>4.6408116259888388</v>
      </c>
      <c r="G4" s="37">
        <v>2824</v>
      </c>
    </row>
    <row r="5" spans="1:7" ht="15.75" x14ac:dyDescent="0.2">
      <c r="A5" s="7" t="s">
        <v>771</v>
      </c>
      <c r="B5" s="7">
        <v>2522</v>
      </c>
      <c r="C5" s="35">
        <v>3.7100000000000002E-4</v>
      </c>
      <c r="D5" s="35">
        <v>0.28133599999999997</v>
      </c>
      <c r="E5" s="35">
        <v>2.0000000000000002E-5</v>
      </c>
      <c r="F5" s="36">
        <v>5.219157808749042</v>
      </c>
      <c r="G5" s="37">
        <v>2833</v>
      </c>
    </row>
    <row r="6" spans="1:7" ht="15.75" x14ac:dyDescent="0.2">
      <c r="A6" s="7" t="s">
        <v>772</v>
      </c>
      <c r="B6" s="7">
        <v>2522</v>
      </c>
      <c r="C6" s="35">
        <v>7.2000000000000005E-4</v>
      </c>
      <c r="D6" s="35">
        <v>0.281364</v>
      </c>
      <c r="E6" s="35">
        <v>1.7E-5</v>
      </c>
      <c r="F6" s="36">
        <v>5.6165686274023408</v>
      </c>
      <c r="G6" s="37">
        <v>2763</v>
      </c>
    </row>
    <row r="7" spans="1:7" ht="15.75" x14ac:dyDescent="0.2">
      <c r="A7" s="7" t="s">
        <v>773</v>
      </c>
      <c r="B7" s="7">
        <v>2522</v>
      </c>
      <c r="C7" s="35">
        <v>7.6900000000000004E-4</v>
      </c>
      <c r="D7" s="35">
        <v>0.28131200000000001</v>
      </c>
      <c r="E7" s="35">
        <v>1.9000000000000001E-5</v>
      </c>
      <c r="F7" s="36">
        <v>3.6831433674411329</v>
      </c>
      <c r="G7" s="37">
        <v>2875</v>
      </c>
    </row>
    <row r="8" spans="1:7" ht="15.75" x14ac:dyDescent="0.2">
      <c r="A8" s="7" t="s">
        <v>774</v>
      </c>
      <c r="B8" s="7">
        <v>2522</v>
      </c>
      <c r="C8" s="35">
        <v>8.2899999999999998E-4</v>
      </c>
      <c r="D8" s="35">
        <v>0.28136699999999998</v>
      </c>
      <c r="E8" s="35">
        <v>2.0000000000000002E-5</v>
      </c>
      <c r="F8" s="36">
        <v>5.536365054870096</v>
      </c>
      <c r="G8" s="37">
        <v>2729</v>
      </c>
    </row>
    <row r="9" spans="1:7" ht="15.75" x14ac:dyDescent="0.2">
      <c r="A9" s="19" t="s">
        <v>775</v>
      </c>
      <c r="B9" s="19">
        <v>2522</v>
      </c>
      <c r="C9" s="38">
        <v>2.5099999999999998E-4</v>
      </c>
      <c r="D9" s="38">
        <v>0.28132200000000002</v>
      </c>
      <c r="E9" s="38">
        <v>1.4E-5</v>
      </c>
      <c r="F9" s="39">
        <v>4.9270023642478122</v>
      </c>
      <c r="G9" s="40">
        <v>2780</v>
      </c>
    </row>
    <row r="10" spans="1:7" ht="15.75" x14ac:dyDescent="0.2">
      <c r="A10" s="11" t="s">
        <v>776</v>
      </c>
      <c r="B10" s="11">
        <v>2531</v>
      </c>
      <c r="C10" s="32">
        <v>2.6993591642601435E-4</v>
      </c>
      <c r="D10" s="32">
        <v>0.28128191839969996</v>
      </c>
      <c r="E10" s="32">
        <v>2.3493350816228755E-5</v>
      </c>
      <c r="F10" s="33">
        <v>3.6753851116810843</v>
      </c>
      <c r="G10" s="34">
        <v>2695.6098777522716</v>
      </c>
    </row>
    <row r="11" spans="1:7" ht="15.75" x14ac:dyDescent="0.2">
      <c r="A11" s="7" t="s">
        <v>777</v>
      </c>
      <c r="B11" s="7">
        <v>2531</v>
      </c>
      <c r="C11" s="35">
        <v>3.1668520114802709E-4</v>
      </c>
      <c r="D11" s="35">
        <v>0.28128362041130378</v>
      </c>
      <c r="E11" s="35">
        <v>1.878752893816225E-5</v>
      </c>
      <c r="F11" s="36">
        <v>3.6554646766528975</v>
      </c>
      <c r="G11" s="37">
        <v>2696.5607010478038</v>
      </c>
    </row>
    <row r="12" spans="1:7" ht="15.75" x14ac:dyDescent="0.2">
      <c r="A12" s="7" t="s">
        <v>778</v>
      </c>
      <c r="B12" s="7">
        <v>2531</v>
      </c>
      <c r="C12" s="35">
        <v>1.6682773359440492E-3</v>
      </c>
      <c r="D12" s="35">
        <v>0.28141111114732753</v>
      </c>
      <c r="E12" s="35">
        <v>2.2500501034115636E-5</v>
      </c>
      <c r="F12" s="36">
        <v>5.8637675611206141</v>
      </c>
      <c r="G12" s="37">
        <v>2616.4899491526048</v>
      </c>
    </row>
    <row r="13" spans="1:7" ht="15.75" x14ac:dyDescent="0.2">
      <c r="A13" s="7" t="s">
        <v>779</v>
      </c>
      <c r="B13" s="7">
        <v>2531</v>
      </c>
      <c r="C13" s="35">
        <v>5.4856563911735907E-4</v>
      </c>
      <c r="D13" s="35">
        <v>0.28131283582015315</v>
      </c>
      <c r="E13" s="35">
        <v>2.0019257351379301E-5</v>
      </c>
      <c r="F13" s="36">
        <v>4.2954852820220601</v>
      </c>
      <c r="G13" s="37">
        <v>2673.3544365739322</v>
      </c>
    </row>
    <row r="14" spans="1:7" ht="15.75" x14ac:dyDescent="0.2">
      <c r="A14" s="7" t="s">
        <v>780</v>
      </c>
      <c r="B14" s="7">
        <v>2531</v>
      </c>
      <c r="C14" s="35">
        <v>1.3106046351229392E-3</v>
      </c>
      <c r="D14" s="35">
        <v>0.28135789107741965</v>
      </c>
      <c r="E14" s="35">
        <v>2.1646076423914989E-5</v>
      </c>
      <c r="F14" s="36">
        <v>4.5864774184267709</v>
      </c>
      <c r="G14" s="37">
        <v>2665.0345509651552</v>
      </c>
    </row>
    <row r="15" spans="1:7" ht="15.75" x14ac:dyDescent="0.2">
      <c r="A15" s="7" t="s">
        <v>781</v>
      </c>
      <c r="B15" s="7">
        <v>2531</v>
      </c>
      <c r="C15" s="35">
        <v>4.7585372749882034E-4</v>
      </c>
      <c r="D15" s="35">
        <v>0.28131362323937248</v>
      </c>
      <c r="E15" s="35">
        <v>1.663387937078567E-5</v>
      </c>
      <c r="F15" s="36">
        <v>4.4486265717402773</v>
      </c>
      <c r="G15" s="37">
        <v>2667.2963264228706</v>
      </c>
    </row>
    <row r="16" spans="1:7" ht="15.75" x14ac:dyDescent="0.2">
      <c r="A16" s="7" t="s">
        <v>782</v>
      </c>
      <c r="B16" s="7">
        <v>2531</v>
      </c>
      <c r="C16" s="35">
        <v>5.782775218353374E-4</v>
      </c>
      <c r="D16" s="35">
        <v>0.2812810530133702</v>
      </c>
      <c r="E16" s="35">
        <v>1.7976799670804196E-5</v>
      </c>
      <c r="F16" s="36">
        <v>3.1139568220073244</v>
      </c>
      <c r="G16" s="37">
        <v>2718.2026216893601</v>
      </c>
    </row>
    <row r="17" spans="1:7" ht="15.75" x14ac:dyDescent="0.2">
      <c r="A17" s="7" t="s">
        <v>783</v>
      </c>
      <c r="B17" s="7">
        <v>2531</v>
      </c>
      <c r="C17" s="35">
        <v>4.6668364124748086E-4</v>
      </c>
      <c r="D17" s="35">
        <v>0.28129949568799401</v>
      </c>
      <c r="E17" s="35">
        <v>1.4949502635905227E-5</v>
      </c>
      <c r="F17" s="36">
        <v>3.961944238295434</v>
      </c>
      <c r="G17" s="37">
        <v>2685.6432322845503</v>
      </c>
    </row>
    <row r="18" spans="1:7" ht="15.75" x14ac:dyDescent="0.2">
      <c r="A18" s="7" t="s">
        <v>784</v>
      </c>
      <c r="B18" s="7">
        <v>2531</v>
      </c>
      <c r="C18" s="35">
        <v>4.9440424375432254E-4</v>
      </c>
      <c r="D18" s="35">
        <v>0.28133318525838602</v>
      </c>
      <c r="E18" s="35">
        <v>1.9810526074250871E-5</v>
      </c>
      <c r="F18" s="36">
        <v>5.1124489470644185</v>
      </c>
      <c r="G18" s="37">
        <v>2642.264873262232</v>
      </c>
    </row>
    <row r="19" spans="1:7" ht="15.75" x14ac:dyDescent="0.2">
      <c r="A19" s="7" t="s">
        <v>785</v>
      </c>
      <c r="B19" s="7">
        <v>2531</v>
      </c>
      <c r="C19" s="35">
        <v>4.3488418308097596E-4</v>
      </c>
      <c r="D19" s="35">
        <v>0.28133770661229335</v>
      </c>
      <c r="E19" s="35">
        <v>1.622068349649758E-5</v>
      </c>
      <c r="F19" s="36">
        <v>5.3756893380008108</v>
      </c>
      <c r="G19" s="37">
        <v>2632.1502367784469</v>
      </c>
    </row>
    <row r="20" spans="1:7" ht="15.75" x14ac:dyDescent="0.2">
      <c r="A20" s="7" t="s">
        <v>786</v>
      </c>
      <c r="B20" s="7">
        <v>2531</v>
      </c>
      <c r="C20" s="35">
        <v>5.4756743546870536E-4</v>
      </c>
      <c r="D20" s="35">
        <v>0.28132054406184814</v>
      </c>
      <c r="E20" s="35">
        <v>1.6751285600085979E-5</v>
      </c>
      <c r="F20" s="36">
        <v>4.5713563370730625</v>
      </c>
      <c r="G20" s="37">
        <v>2662.9083880673643</v>
      </c>
    </row>
    <row r="21" spans="1:7" ht="15.75" x14ac:dyDescent="0.2">
      <c r="A21" s="19" t="s">
        <v>787</v>
      </c>
      <c r="B21" s="19">
        <v>2531</v>
      </c>
      <c r="C21" s="38">
        <v>1.5897394498411101E-4</v>
      </c>
      <c r="D21" s="38">
        <v>0.28132797488850575</v>
      </c>
      <c r="E21" s="38">
        <v>1.7039049340949973E-5</v>
      </c>
      <c r="F21" s="39">
        <v>5.5044045401531072</v>
      </c>
      <c r="G21" s="40">
        <v>2626.5949626858105</v>
      </c>
    </row>
    <row r="22" spans="1:7" ht="15.75" x14ac:dyDescent="0.2">
      <c r="A22" s="24" t="s">
        <v>921</v>
      </c>
      <c r="B22" s="24">
        <v>2537</v>
      </c>
      <c r="C22" s="29">
        <v>8.0000000000000004E-4</v>
      </c>
      <c r="D22" s="29">
        <v>0.28124300000000002</v>
      </c>
      <c r="E22" s="29">
        <v>1.0000000000000001E-5</v>
      </c>
      <c r="F22" s="30">
        <v>1.5143348948831736</v>
      </c>
      <c r="G22" s="31">
        <v>2915</v>
      </c>
    </row>
    <row r="23" spans="1:7" ht="15.75" x14ac:dyDescent="0.2">
      <c r="A23" s="24" t="s">
        <v>922</v>
      </c>
      <c r="B23" s="24">
        <v>2537</v>
      </c>
      <c r="C23" s="29">
        <v>3.7800000000000003E-4</v>
      </c>
      <c r="D23" s="29">
        <v>0.28124100000000002</v>
      </c>
      <c r="E23" s="29">
        <v>1.1E-5</v>
      </c>
      <c r="F23" s="30">
        <v>2.1712278659524742</v>
      </c>
      <c r="G23" s="31">
        <v>2926</v>
      </c>
    </row>
    <row r="24" spans="1:7" ht="15.75" x14ac:dyDescent="0.2">
      <c r="A24" s="7" t="s">
        <v>923</v>
      </c>
      <c r="B24" s="7">
        <v>2537</v>
      </c>
      <c r="C24" s="35">
        <v>9.1E-4</v>
      </c>
      <c r="D24" s="35">
        <v>0.28124700000000002</v>
      </c>
      <c r="E24" s="35">
        <v>1.1E-5</v>
      </c>
      <c r="F24" s="36">
        <v>1.4668318999366825</v>
      </c>
      <c r="G24" s="37">
        <v>2955</v>
      </c>
    </row>
    <row r="25" spans="1:7" ht="15.75" x14ac:dyDescent="0.2">
      <c r="A25" s="24" t="s">
        <v>924</v>
      </c>
      <c r="B25" s="24">
        <v>2537</v>
      </c>
      <c r="C25" s="29">
        <v>6.96E-4</v>
      </c>
      <c r="D25" s="29">
        <v>0.28128999999999998</v>
      </c>
      <c r="E25" s="29">
        <v>9.0000000000000002E-6</v>
      </c>
      <c r="F25" s="30">
        <v>3.3653901481045523</v>
      </c>
      <c r="G25" s="31">
        <v>2859</v>
      </c>
    </row>
    <row r="26" spans="1:7" ht="15.75" x14ac:dyDescent="0.2">
      <c r="A26" s="24" t="s">
        <v>925</v>
      </c>
      <c r="B26" s="24">
        <v>2537</v>
      </c>
      <c r="C26" s="29">
        <v>6.8900000000000005E-4</v>
      </c>
      <c r="D26" s="29">
        <v>0.28122999999999998</v>
      </c>
      <c r="E26" s="29">
        <v>1.2E-5</v>
      </c>
      <c r="F26" s="30">
        <v>1.2434624806489936</v>
      </c>
      <c r="G26" s="31">
        <v>2948</v>
      </c>
    </row>
    <row r="27" spans="1:7" ht="15.75" x14ac:dyDescent="0.2">
      <c r="A27" s="24" t="s">
        <v>926</v>
      </c>
      <c r="B27" s="24">
        <v>2537</v>
      </c>
      <c r="C27" s="29">
        <v>1.4009999999999999E-3</v>
      </c>
      <c r="D27" s="29">
        <v>0.28126899999999999</v>
      </c>
      <c r="E27" s="29">
        <v>1.5999999999999999E-5</v>
      </c>
      <c r="F27" s="30">
        <v>1.4022360762200314</v>
      </c>
      <c r="G27" s="31">
        <v>2922</v>
      </c>
    </row>
    <row r="28" spans="1:7" ht="15.75" x14ac:dyDescent="0.2">
      <c r="A28" s="24" t="s">
        <v>927</v>
      </c>
      <c r="B28" s="24">
        <v>2537</v>
      </c>
      <c r="C28" s="29">
        <v>1.75E-4</v>
      </c>
      <c r="D28" s="29">
        <v>0.28128199999999998</v>
      </c>
      <c r="E28" s="29">
        <v>1.2E-5</v>
      </c>
      <c r="F28" s="30">
        <v>3.9796756572108016</v>
      </c>
      <c r="G28" s="31">
        <v>2792</v>
      </c>
    </row>
    <row r="29" spans="1:7" ht="15.75" x14ac:dyDescent="0.2">
      <c r="A29" s="7" t="s">
        <v>928</v>
      </c>
      <c r="B29" s="7">
        <v>2537</v>
      </c>
      <c r="C29" s="35">
        <v>3.6600000000000001E-4</v>
      </c>
      <c r="D29" s="35">
        <v>0.28131899999999999</v>
      </c>
      <c r="E29" s="35">
        <v>9.0000000000000002E-6</v>
      </c>
      <c r="F29" s="36">
        <v>4.9661351554219912</v>
      </c>
      <c r="G29" s="37">
        <v>2696</v>
      </c>
    </row>
    <row r="30" spans="1:7" ht="15.75" x14ac:dyDescent="0.2">
      <c r="A30" s="7" t="s">
        <v>929</v>
      </c>
      <c r="B30" s="7">
        <v>2537</v>
      </c>
      <c r="C30" s="35">
        <v>4.8000000000000001E-4</v>
      </c>
      <c r="D30" s="35">
        <v>0.28125800000000001</v>
      </c>
      <c r="E30" s="35">
        <v>7.9999999999999996E-6</v>
      </c>
      <c r="F30" s="36">
        <v>2.5998938393478888</v>
      </c>
      <c r="G30" s="37">
        <v>2906</v>
      </c>
    </row>
    <row r="31" spans="1:7" ht="15.75" x14ac:dyDescent="0.2">
      <c r="A31" s="7" t="s">
        <v>930</v>
      </c>
      <c r="B31" s="7">
        <v>2537</v>
      </c>
      <c r="C31" s="35">
        <v>2.0599999999999999E-4</v>
      </c>
      <c r="D31" s="35">
        <v>0.28130699999999997</v>
      </c>
      <c r="E31" s="35">
        <v>7.9999999999999996E-6</v>
      </c>
      <c r="F31" s="36">
        <v>4.815363348669166</v>
      </c>
      <c r="G31" s="37">
        <v>2724</v>
      </c>
    </row>
    <row r="32" spans="1:7" ht="15.75" x14ac:dyDescent="0.2">
      <c r="A32" s="11" t="s">
        <v>902</v>
      </c>
      <c r="B32" s="11">
        <v>2554</v>
      </c>
      <c r="C32" s="32">
        <v>5.3399999999999997E-4</v>
      </c>
      <c r="D32" s="32">
        <v>0.28128199999999998</v>
      </c>
      <c r="E32" s="32">
        <v>7.9999999999999996E-6</v>
      </c>
      <c r="F32" s="33">
        <v>3.747181670337163</v>
      </c>
      <c r="G32" s="34">
        <v>2825</v>
      </c>
    </row>
    <row r="33" spans="1:7" ht="15.75" x14ac:dyDescent="0.2">
      <c r="A33" s="7" t="s">
        <v>903</v>
      </c>
      <c r="B33" s="7">
        <v>2554</v>
      </c>
      <c r="C33" s="35">
        <v>5.8799999999999998E-4</v>
      </c>
      <c r="D33" s="35">
        <v>0.28130100000000002</v>
      </c>
      <c r="E33" s="35">
        <v>1.0000000000000001E-5</v>
      </c>
      <c r="F33" s="36">
        <v>4.3291734260120229</v>
      </c>
      <c r="G33" s="37">
        <v>2770</v>
      </c>
    </row>
    <row r="34" spans="1:7" ht="15.75" x14ac:dyDescent="0.2">
      <c r="A34" s="7" t="s">
        <v>904</v>
      </c>
      <c r="B34" s="7">
        <v>2554</v>
      </c>
      <c r="C34" s="35">
        <v>5.6300000000000002E-4</v>
      </c>
      <c r="D34" s="35">
        <v>0.28125</v>
      </c>
      <c r="E34" s="35">
        <v>1.2999999999999999E-5</v>
      </c>
      <c r="F34" s="36">
        <v>2.5586259720200566</v>
      </c>
      <c r="G34" s="37">
        <v>2895</v>
      </c>
    </row>
    <row r="35" spans="1:7" ht="15.75" x14ac:dyDescent="0.2">
      <c r="A35" s="7" t="s">
        <v>905</v>
      </c>
      <c r="B35" s="7">
        <v>2554</v>
      </c>
      <c r="C35" s="35">
        <v>5.5400000000000002E-4</v>
      </c>
      <c r="D35" s="35">
        <v>0.28129199999999999</v>
      </c>
      <c r="E35" s="35">
        <v>7.9999999999999996E-6</v>
      </c>
      <c r="F35" s="36">
        <v>4.0681212247517529</v>
      </c>
      <c r="G35" s="37">
        <v>2801</v>
      </c>
    </row>
    <row r="36" spans="1:7" ht="15.75" x14ac:dyDescent="0.2">
      <c r="A36" s="7" t="s">
        <v>906</v>
      </c>
      <c r="B36" s="7">
        <v>2554</v>
      </c>
      <c r="C36" s="35">
        <v>5.8799999999999998E-4</v>
      </c>
      <c r="D36" s="35">
        <v>0.28134300000000001</v>
      </c>
      <c r="E36" s="35">
        <v>1.0000000000000001E-5</v>
      </c>
      <c r="F36" s="36">
        <v>5.8230348925314424</v>
      </c>
      <c r="G36" s="37">
        <v>2682</v>
      </c>
    </row>
    <row r="37" spans="1:7" ht="15.75" x14ac:dyDescent="0.2">
      <c r="A37" s="7" t="s">
        <v>907</v>
      </c>
      <c r="B37" s="7">
        <v>2554</v>
      </c>
      <c r="C37" s="35">
        <v>7.0699999999999995E-4</v>
      </c>
      <c r="D37" s="35">
        <v>0.281279</v>
      </c>
      <c r="E37" s="35">
        <v>7.9999999999999996E-6</v>
      </c>
      <c r="F37" s="36">
        <v>3.3399611671214302</v>
      </c>
      <c r="G37" s="37">
        <v>2805</v>
      </c>
    </row>
    <row r="38" spans="1:7" ht="15.75" x14ac:dyDescent="0.2">
      <c r="A38" s="7" t="s">
        <v>908</v>
      </c>
      <c r="B38" s="7">
        <v>2554</v>
      </c>
      <c r="C38" s="35">
        <v>5.5400000000000002E-4</v>
      </c>
      <c r="D38" s="35">
        <v>0.28127999999999997</v>
      </c>
      <c r="E38" s="35">
        <v>1.1E-5</v>
      </c>
      <c r="F38" s="36">
        <v>3.6413036628868412</v>
      </c>
      <c r="G38" s="37">
        <v>2841</v>
      </c>
    </row>
    <row r="39" spans="1:7" ht="15.75" x14ac:dyDescent="0.2">
      <c r="A39" s="7" t="s">
        <v>909</v>
      </c>
      <c r="B39" s="7">
        <v>2554</v>
      </c>
      <c r="C39" s="35">
        <v>6.3900000000000003E-4</v>
      </c>
      <c r="D39" s="35">
        <v>0.281254</v>
      </c>
      <c r="E39" s="35">
        <v>7.9999999999999996E-6</v>
      </c>
      <c r="F39" s="36">
        <v>2.5688798535150603</v>
      </c>
      <c r="G39" s="37">
        <v>2896</v>
      </c>
    </row>
    <row r="40" spans="1:7" ht="15.75" x14ac:dyDescent="0.2">
      <c r="A40" s="7" t="s">
        <v>910</v>
      </c>
      <c r="B40" s="7">
        <v>2554</v>
      </c>
      <c r="C40" s="35">
        <v>4.4200000000000001E-4</v>
      </c>
      <c r="D40" s="35">
        <v>0.28130500000000003</v>
      </c>
      <c r="E40" s="35">
        <v>1.2999999999999999E-5</v>
      </c>
      <c r="F40" s="36">
        <v>4.7250607007476297</v>
      </c>
      <c r="G40" s="37">
        <v>2748</v>
      </c>
    </row>
    <row r="41" spans="1:7" ht="15.75" x14ac:dyDescent="0.2">
      <c r="A41" s="7" t="s">
        <v>911</v>
      </c>
      <c r="B41" s="7">
        <v>2554</v>
      </c>
      <c r="C41" s="35">
        <v>6.7500000000000004E-4</v>
      </c>
      <c r="D41" s="35">
        <v>0.28132600000000002</v>
      </c>
      <c r="E41" s="35">
        <v>1.0000000000000001E-5</v>
      </c>
      <c r="F41" s="36">
        <v>5.0672500798398801</v>
      </c>
      <c r="G41" s="37">
        <v>2769</v>
      </c>
    </row>
    <row r="42" spans="1:7" ht="15.75" x14ac:dyDescent="0.2">
      <c r="A42" s="7" t="s">
        <v>912</v>
      </c>
      <c r="B42" s="7">
        <v>2554</v>
      </c>
      <c r="C42" s="35">
        <v>4.95E-4</v>
      </c>
      <c r="D42" s="35">
        <v>0.28126699999999999</v>
      </c>
      <c r="E42" s="35">
        <v>9.0000000000000002E-6</v>
      </c>
      <c r="F42" s="36">
        <v>3.2814061249286652</v>
      </c>
      <c r="G42" s="37">
        <v>2903</v>
      </c>
    </row>
    <row r="43" spans="1:7" ht="15.75" x14ac:dyDescent="0.2">
      <c r="A43" s="7" t="s">
        <v>913</v>
      </c>
      <c r="B43" s="7">
        <v>2554</v>
      </c>
      <c r="C43" s="35">
        <v>5.9699999999999998E-4</v>
      </c>
      <c r="D43" s="35">
        <v>0.28126800000000002</v>
      </c>
      <c r="E43" s="35">
        <v>1.1E-5</v>
      </c>
      <c r="F43" s="36">
        <v>3.1397913446795656</v>
      </c>
      <c r="G43" s="37">
        <v>2859</v>
      </c>
    </row>
    <row r="44" spans="1:7" ht="15.75" x14ac:dyDescent="0.2">
      <c r="A44" s="7" t="s">
        <v>914</v>
      </c>
      <c r="B44" s="7">
        <v>2554</v>
      </c>
      <c r="C44" s="35">
        <v>6.29E-4</v>
      </c>
      <c r="D44" s="35">
        <v>0.28128900000000001</v>
      </c>
      <c r="E44" s="35">
        <v>7.9999999999999996E-6</v>
      </c>
      <c r="F44" s="36">
        <v>3.8311352825148859</v>
      </c>
      <c r="G44" s="37">
        <v>2813</v>
      </c>
    </row>
    <row r="45" spans="1:7" ht="15.75" x14ac:dyDescent="0.2">
      <c r="A45" s="7" t="s">
        <v>915</v>
      </c>
      <c r="B45" s="7">
        <v>2554</v>
      </c>
      <c r="C45" s="35">
        <v>7.5799999999999999E-4</v>
      </c>
      <c r="D45" s="35">
        <v>0.28127200000000002</v>
      </c>
      <c r="E45" s="35">
        <v>1.4E-5</v>
      </c>
      <c r="F45" s="36">
        <v>3.0023928008326983</v>
      </c>
      <c r="G45" s="37">
        <v>2853</v>
      </c>
    </row>
    <row r="46" spans="1:7" ht="15.75" x14ac:dyDescent="0.2">
      <c r="A46" s="7" t="s">
        <v>916</v>
      </c>
      <c r="B46" s="7">
        <v>2554</v>
      </c>
      <c r="C46" s="35">
        <v>4.9299999999999995E-4</v>
      </c>
      <c r="D46" s="35">
        <v>0.281273</v>
      </c>
      <c r="E46" s="35">
        <v>1.2E-5</v>
      </c>
      <c r="F46" s="36">
        <v>3.4982890805745903</v>
      </c>
      <c r="G46" s="37">
        <v>2836</v>
      </c>
    </row>
    <row r="47" spans="1:7" ht="15.75" x14ac:dyDescent="0.2">
      <c r="A47" s="7" t="s">
        <v>917</v>
      </c>
      <c r="B47" s="7">
        <v>2554</v>
      </c>
      <c r="C47" s="35">
        <v>5.9699999999999998E-4</v>
      </c>
      <c r="D47" s="35">
        <v>0.28129399999999999</v>
      </c>
      <c r="E47" s="35">
        <v>1.2E-5</v>
      </c>
      <c r="F47" s="36">
        <v>4.0645627287139163</v>
      </c>
      <c r="G47" s="37">
        <v>2820</v>
      </c>
    </row>
    <row r="48" spans="1:7" ht="15.75" x14ac:dyDescent="0.2">
      <c r="A48" s="7" t="s">
        <v>918</v>
      </c>
      <c r="B48" s="7">
        <v>2554</v>
      </c>
      <c r="C48" s="35">
        <v>7.4100000000000001E-4</v>
      </c>
      <c r="D48" s="35">
        <v>0.28128700000000001</v>
      </c>
      <c r="E48" s="35">
        <v>1.0000000000000001E-5</v>
      </c>
      <c r="F48" s="36">
        <v>3.5654452382294366</v>
      </c>
      <c r="G48" s="37">
        <v>2824</v>
      </c>
    </row>
    <row r="49" spans="1:7" ht="15.75" x14ac:dyDescent="0.2">
      <c r="A49" s="7" t="s">
        <v>919</v>
      </c>
      <c r="B49" s="7">
        <v>2554</v>
      </c>
      <c r="C49" s="35">
        <v>6.1700000000000004E-4</v>
      </c>
      <c r="D49" s="35">
        <v>0.28127200000000002</v>
      </c>
      <c r="E49" s="35">
        <v>1.0000000000000001E-5</v>
      </c>
      <c r="F49" s="36">
        <v>3.2473221181605894</v>
      </c>
      <c r="G49" s="37">
        <v>2844</v>
      </c>
    </row>
    <row r="50" spans="1:7" ht="15.75" x14ac:dyDescent="0.2">
      <c r="A50" s="19" t="s">
        <v>920</v>
      </c>
      <c r="B50" s="19">
        <v>2554</v>
      </c>
      <c r="C50" s="38">
        <v>3.8400000000000001E-4</v>
      </c>
      <c r="D50" s="38">
        <v>0.281252</v>
      </c>
      <c r="E50" s="38">
        <v>1.2E-5</v>
      </c>
      <c r="F50" s="39">
        <v>2.9407008692206027</v>
      </c>
      <c r="G50" s="40">
        <v>2846</v>
      </c>
    </row>
    <row r="51" spans="1:7" ht="15.75" x14ac:dyDescent="0.2">
      <c r="A51" s="7" t="s">
        <v>374</v>
      </c>
      <c r="B51" s="7">
        <v>2553</v>
      </c>
      <c r="C51" s="35">
        <v>4.8799999999999999E-4</v>
      </c>
      <c r="D51" s="35">
        <v>0.281219</v>
      </c>
      <c r="E51" s="35">
        <v>1.7E-5</v>
      </c>
      <c r="F51" s="36">
        <v>1.5635085574294827</v>
      </c>
      <c r="G51" s="37">
        <v>2795</v>
      </c>
    </row>
    <row r="52" spans="1:7" ht="15.75" x14ac:dyDescent="0.2">
      <c r="A52" s="7" t="s">
        <v>375</v>
      </c>
      <c r="B52" s="7">
        <v>2553</v>
      </c>
      <c r="C52" s="35">
        <v>4.0099999999999999E-4</v>
      </c>
      <c r="D52" s="35">
        <v>0.28126000000000001</v>
      </c>
      <c r="E52" s="35">
        <v>2.5000000000000001E-5</v>
      </c>
      <c r="F52" s="36">
        <v>3.1728641785755407</v>
      </c>
      <c r="G52" s="37">
        <v>2735</v>
      </c>
    </row>
    <row r="53" spans="1:7" ht="15.75" x14ac:dyDescent="0.2">
      <c r="A53" s="7" t="s">
        <v>376</v>
      </c>
      <c r="B53" s="7">
        <v>2553</v>
      </c>
      <c r="C53" s="35">
        <v>6.9099999999999999E-4</v>
      </c>
      <c r="D53" s="35">
        <v>0.281113</v>
      </c>
      <c r="E53" s="35">
        <v>2.5999999999999998E-5</v>
      </c>
      <c r="F53" s="36">
        <v>-2.5591910536515439</v>
      </c>
      <c r="G53" s="37">
        <v>2952</v>
      </c>
    </row>
    <row r="54" spans="1:7" ht="15.75" x14ac:dyDescent="0.2">
      <c r="A54" s="7" t="s">
        <v>377</v>
      </c>
      <c r="B54" s="7">
        <v>2553</v>
      </c>
      <c r="C54" s="35">
        <v>6.4199999999999999E-4</v>
      </c>
      <c r="D54" s="35">
        <v>0.28128300000000001</v>
      </c>
      <c r="E54" s="35">
        <v>1.8E-5</v>
      </c>
      <c r="F54" s="36">
        <v>3.5724600472719636</v>
      </c>
      <c r="G54" s="37">
        <v>2721</v>
      </c>
    </row>
    <row r="55" spans="1:7" ht="15.75" x14ac:dyDescent="0.2">
      <c r="A55" s="7" t="s">
        <v>378</v>
      </c>
      <c r="B55" s="7">
        <v>2553</v>
      </c>
      <c r="C55" s="35">
        <v>7.2199999999999999E-4</v>
      </c>
      <c r="D55" s="35">
        <v>0.28131499999999998</v>
      </c>
      <c r="E55" s="35">
        <v>2.1999999999999999E-5</v>
      </c>
      <c r="F55" s="36">
        <v>4.5717266316125382</v>
      </c>
      <c r="G55" s="37">
        <v>2682</v>
      </c>
    </row>
    <row r="56" spans="1:7" ht="15.75" x14ac:dyDescent="0.2">
      <c r="A56" s="7" t="s">
        <v>379</v>
      </c>
      <c r="B56" s="7">
        <v>2553</v>
      </c>
      <c r="C56" s="35">
        <v>5.8699999999999996E-4</v>
      </c>
      <c r="D56" s="35">
        <v>0.28127000000000002</v>
      </c>
      <c r="E56" s="35">
        <v>2.0999999999999999E-5</v>
      </c>
      <c r="F56" s="36">
        <v>3.2055767017324932</v>
      </c>
      <c r="G56" s="37">
        <v>2734</v>
      </c>
    </row>
    <row r="57" spans="1:7" ht="15.75" x14ac:dyDescent="0.2">
      <c r="A57" s="7" t="s">
        <v>380</v>
      </c>
      <c r="B57" s="7">
        <v>2553</v>
      </c>
      <c r="C57" s="35">
        <v>4.9200000000000003E-4</v>
      </c>
      <c r="D57" s="35">
        <v>0.281302</v>
      </c>
      <c r="E57" s="35">
        <v>1.8E-5</v>
      </c>
      <c r="F57" s="36">
        <v>4.5087109865615815</v>
      </c>
      <c r="G57" s="37">
        <v>2684</v>
      </c>
    </row>
    <row r="58" spans="1:7" ht="15.75" x14ac:dyDescent="0.2">
      <c r="A58" s="7" t="s">
        <v>381</v>
      </c>
      <c r="B58" s="7">
        <v>2553</v>
      </c>
      <c r="C58" s="35">
        <v>6.96E-4</v>
      </c>
      <c r="D58" s="35">
        <v>0.28128999999999998</v>
      </c>
      <c r="E58" s="35">
        <v>1.7E-5</v>
      </c>
      <c r="F58" s="36">
        <v>3.7276714922063192</v>
      </c>
      <c r="G58" s="37">
        <v>2715</v>
      </c>
    </row>
    <row r="59" spans="1:7" ht="15.75" x14ac:dyDescent="0.2">
      <c r="A59" s="7" t="s">
        <v>382</v>
      </c>
      <c r="B59" s="7">
        <v>2553</v>
      </c>
      <c r="C59" s="35">
        <v>6.6500000000000001E-4</v>
      </c>
      <c r="D59" s="35">
        <v>0.28124300000000002</v>
      </c>
      <c r="E59" s="35">
        <v>1.7E-5</v>
      </c>
      <c r="F59" s="36">
        <v>2.1098012330744709</v>
      </c>
      <c r="G59" s="37">
        <v>2776</v>
      </c>
    </row>
    <row r="60" spans="1:7" ht="15.75" x14ac:dyDescent="0.2">
      <c r="A60" s="7" t="s">
        <v>383</v>
      </c>
      <c r="B60" s="7">
        <v>2553</v>
      </c>
      <c r="C60" s="35">
        <v>6.4400000000000004E-4</v>
      </c>
      <c r="D60" s="35">
        <v>0.281335</v>
      </c>
      <c r="E60" s="35">
        <v>1.5999999999999999E-5</v>
      </c>
      <c r="F60" s="36">
        <v>5.4185257648975416</v>
      </c>
      <c r="G60" s="37">
        <v>2650</v>
      </c>
    </row>
    <row r="61" spans="1:7" ht="15.75" x14ac:dyDescent="0.2">
      <c r="A61" s="7" t="s">
        <v>384</v>
      </c>
      <c r="B61" s="7">
        <v>2553</v>
      </c>
      <c r="C61" s="35">
        <v>6.29E-4</v>
      </c>
      <c r="D61" s="35">
        <v>0.28132699999999999</v>
      </c>
      <c r="E61" s="35">
        <v>2.0000000000000002E-5</v>
      </c>
      <c r="F61" s="36">
        <v>5.1600271845142487</v>
      </c>
      <c r="G61" s="37">
        <v>2660</v>
      </c>
    </row>
    <row r="62" spans="1:7" ht="15.75" x14ac:dyDescent="0.2">
      <c r="A62" s="7" t="s">
        <v>385</v>
      </c>
      <c r="B62" s="7">
        <v>2553</v>
      </c>
      <c r="C62" s="35">
        <v>6.1600000000000001E-4</v>
      </c>
      <c r="D62" s="35">
        <v>0.281246</v>
      </c>
      <c r="E62" s="35">
        <v>1.8E-5</v>
      </c>
      <c r="F62" s="36">
        <v>2.3015883329424724</v>
      </c>
      <c r="G62" s="37">
        <v>2768</v>
      </c>
    </row>
    <row r="63" spans="1:7" ht="15.75" x14ac:dyDescent="0.2">
      <c r="A63" s="7" t="s">
        <v>386</v>
      </c>
      <c r="B63" s="7">
        <v>2553</v>
      </c>
      <c r="C63" s="35">
        <v>5.7799999999999995E-4</v>
      </c>
      <c r="D63" s="35">
        <v>0.28127799999999997</v>
      </c>
      <c r="E63" s="35">
        <v>1.5E-5</v>
      </c>
      <c r="F63" s="36">
        <v>3.5057485667544519</v>
      </c>
      <c r="G63" s="37">
        <v>2722</v>
      </c>
    </row>
    <row r="64" spans="1:7" ht="15.75" x14ac:dyDescent="0.2">
      <c r="A64" s="7" t="s">
        <v>387</v>
      </c>
      <c r="B64" s="7">
        <v>2553</v>
      </c>
      <c r="C64" s="35">
        <v>6.2E-4</v>
      </c>
      <c r="D64" s="35">
        <v>0.28131499999999998</v>
      </c>
      <c r="E64" s="35">
        <v>1.5E-5</v>
      </c>
      <c r="F64" s="36">
        <v>4.7488380913263128</v>
      </c>
      <c r="G64" s="37">
        <v>2675</v>
      </c>
    </row>
    <row r="65" spans="1:7" ht="15.75" x14ac:dyDescent="0.2">
      <c r="A65" s="7" t="s">
        <v>388</v>
      </c>
      <c r="B65" s="7">
        <v>2553</v>
      </c>
      <c r="C65" s="35">
        <v>6.8300000000000001E-4</v>
      </c>
      <c r="D65" s="35">
        <v>0.28127000000000002</v>
      </c>
      <c r="E65" s="35">
        <v>1.7E-5</v>
      </c>
      <c r="F65" s="36">
        <v>3.0388835631778299</v>
      </c>
      <c r="G65" s="37">
        <v>2740</v>
      </c>
    </row>
    <row r="66" spans="1:7" ht="15.75" x14ac:dyDescent="0.2">
      <c r="A66" s="7" t="s">
        <v>389</v>
      </c>
      <c r="B66" s="7">
        <v>2553</v>
      </c>
      <c r="C66" s="35">
        <v>6.1899999999999998E-4</v>
      </c>
      <c r="D66" s="35">
        <v>0.281358</v>
      </c>
      <c r="E66" s="35">
        <v>2.0000000000000002E-5</v>
      </c>
      <c r="F66" s="36">
        <v>6.2800005383389923</v>
      </c>
      <c r="G66" s="37">
        <v>2618</v>
      </c>
    </row>
    <row r="67" spans="1:7" ht="15.75" x14ac:dyDescent="0.2">
      <c r="A67" s="7" t="s">
        <v>390</v>
      </c>
      <c r="B67" s="7">
        <v>2553</v>
      </c>
      <c r="C67" s="35">
        <v>7.6999999999999996E-4</v>
      </c>
      <c r="D67" s="35">
        <v>0.28129399999999999</v>
      </c>
      <c r="E67" s="35">
        <v>1.5999999999999999E-5</v>
      </c>
      <c r="F67" s="36">
        <v>3.7414510562139291</v>
      </c>
      <c r="G67" s="37">
        <v>2715</v>
      </c>
    </row>
    <row r="68" spans="1:7" ht="15.75" x14ac:dyDescent="0.2">
      <c r="A68" s="7" t="s">
        <v>391</v>
      </c>
      <c r="B68" s="7">
        <v>2553</v>
      </c>
      <c r="C68" s="35">
        <v>7.6199999999999998E-4</v>
      </c>
      <c r="D68" s="35">
        <v>0.281329</v>
      </c>
      <c r="E68" s="35">
        <v>1.5999999999999999E-5</v>
      </c>
      <c r="F68" s="36">
        <v>5.0002238279600597</v>
      </c>
      <c r="G68" s="37">
        <v>2666</v>
      </c>
    </row>
    <row r="69" spans="1:7" ht="15.75" x14ac:dyDescent="0.2">
      <c r="A69" s="7" t="s">
        <v>392</v>
      </c>
      <c r="B69" s="7">
        <v>2553</v>
      </c>
      <c r="C69" s="35">
        <v>6.8300000000000001E-4</v>
      </c>
      <c r="D69" s="35">
        <v>0.28127799999999997</v>
      </c>
      <c r="E69" s="35">
        <v>1.9000000000000001E-5</v>
      </c>
      <c r="F69" s="36">
        <v>3.3234279464600114</v>
      </c>
      <c r="G69" s="37">
        <v>2729</v>
      </c>
    </row>
    <row r="70" spans="1:7" ht="15.75" x14ac:dyDescent="0.2">
      <c r="A70" s="11" t="s">
        <v>393</v>
      </c>
      <c r="B70" s="11">
        <v>2531</v>
      </c>
      <c r="C70" s="32">
        <v>4.4000000000000002E-4</v>
      </c>
      <c r="D70" s="32">
        <v>0.28127600000000003</v>
      </c>
      <c r="E70" s="32">
        <v>1.1E-5</v>
      </c>
      <c r="F70" s="33">
        <v>3.172212997706314</v>
      </c>
      <c r="G70" s="34">
        <v>2715</v>
      </c>
    </row>
    <row r="71" spans="1:7" ht="15.75" x14ac:dyDescent="0.2">
      <c r="A71" s="7" t="s">
        <v>394</v>
      </c>
      <c r="B71" s="7">
        <v>2531</v>
      </c>
      <c r="C71" s="35">
        <v>2.8499999999999999E-4</v>
      </c>
      <c r="D71" s="35">
        <v>0.28125800000000001</v>
      </c>
      <c r="E71" s="35">
        <v>1.1E-5</v>
      </c>
      <c r="F71" s="36">
        <v>2.798772603820332</v>
      </c>
      <c r="G71" s="37">
        <v>2728</v>
      </c>
    </row>
    <row r="72" spans="1:7" ht="15.75" x14ac:dyDescent="0.2">
      <c r="A72" s="7" t="s">
        <v>395</v>
      </c>
      <c r="B72" s="7">
        <v>2531</v>
      </c>
      <c r="C72" s="35">
        <v>8.6899999999999998E-4</v>
      </c>
      <c r="D72" s="35">
        <v>0.28132299999999999</v>
      </c>
      <c r="E72" s="35">
        <v>1.2E-5</v>
      </c>
      <c r="F72" s="36">
        <v>4.1055257882138818</v>
      </c>
      <c r="G72" s="37">
        <v>2682</v>
      </c>
    </row>
    <row r="73" spans="1:7" ht="15.75" x14ac:dyDescent="0.2">
      <c r="A73" s="7" t="s">
        <v>396</v>
      </c>
      <c r="B73" s="7">
        <v>2531</v>
      </c>
      <c r="C73" s="35">
        <v>6.9499999999999998E-4</v>
      </c>
      <c r="D73" s="35">
        <v>0.28129799999999999</v>
      </c>
      <c r="E73" s="35">
        <v>1.2E-5</v>
      </c>
      <c r="F73" s="36">
        <v>3.5158203422680501</v>
      </c>
      <c r="G73" s="37">
        <v>2704</v>
      </c>
    </row>
    <row r="74" spans="1:7" ht="15.75" x14ac:dyDescent="0.2">
      <c r="A74" s="7" t="s">
        <v>397</v>
      </c>
      <c r="B74" s="7">
        <v>2531</v>
      </c>
      <c r="C74" s="35">
        <v>5.6899999999999995E-4</v>
      </c>
      <c r="D74" s="35">
        <v>0.28132200000000002</v>
      </c>
      <c r="E74" s="35">
        <v>1.2999999999999999E-5</v>
      </c>
      <c r="F74" s="36">
        <v>4.5862535653107273</v>
      </c>
      <c r="G74" s="37">
        <v>2662</v>
      </c>
    </row>
    <row r="75" spans="1:7" ht="15.75" x14ac:dyDescent="0.2">
      <c r="A75" s="7" t="s">
        <v>398</v>
      </c>
      <c r="B75" s="7">
        <v>2531</v>
      </c>
      <c r="C75" s="35">
        <v>9.3300000000000002E-4</v>
      </c>
      <c r="D75" s="35">
        <v>0.28132499999999999</v>
      </c>
      <c r="E75" s="35">
        <v>1.1E-5</v>
      </c>
      <c r="F75" s="36">
        <v>4.0665155427999089</v>
      </c>
      <c r="G75" s="37">
        <v>2684</v>
      </c>
    </row>
    <row r="76" spans="1:7" ht="15.75" x14ac:dyDescent="0.2">
      <c r="A76" s="7" t="s">
        <v>399</v>
      </c>
      <c r="B76" s="7">
        <v>2531</v>
      </c>
      <c r="C76" s="35">
        <v>9.01E-4</v>
      </c>
      <c r="D76" s="35">
        <v>0.28132099999999999</v>
      </c>
      <c r="E76" s="35">
        <v>1.1E-5</v>
      </c>
      <c r="F76" s="36">
        <v>3.979321948472947</v>
      </c>
      <c r="G76" s="37">
        <v>2687</v>
      </c>
    </row>
    <row r="77" spans="1:7" ht="15.75" x14ac:dyDescent="0.2">
      <c r="A77" s="7" t="s">
        <v>400</v>
      </c>
      <c r="B77" s="7">
        <v>2531</v>
      </c>
      <c r="C77" s="35">
        <v>6.0899999999999995E-4</v>
      </c>
      <c r="D77" s="35">
        <v>0.28126400000000001</v>
      </c>
      <c r="E77" s="35">
        <v>1.1E-5</v>
      </c>
      <c r="F77" s="36">
        <v>2.4545725004920804</v>
      </c>
      <c r="G77" s="37">
        <v>2743</v>
      </c>
    </row>
    <row r="78" spans="1:7" ht="15.75" x14ac:dyDescent="0.2">
      <c r="A78" s="7" t="s">
        <v>401</v>
      </c>
      <c r="B78" s="7">
        <v>2531</v>
      </c>
      <c r="C78" s="35">
        <v>6.1300000000000005E-4</v>
      </c>
      <c r="D78" s="35">
        <v>0.28130300000000003</v>
      </c>
      <c r="E78" s="35">
        <v>1.1E-5</v>
      </c>
      <c r="F78" s="36">
        <v>3.834771901729539</v>
      </c>
      <c r="G78" s="37">
        <v>2691</v>
      </c>
    </row>
    <row r="79" spans="1:7" ht="15.75" x14ac:dyDescent="0.2">
      <c r="A79" s="7" t="s">
        <v>402</v>
      </c>
      <c r="B79" s="7">
        <v>2531</v>
      </c>
      <c r="C79" s="35">
        <v>6.02E-4</v>
      </c>
      <c r="D79" s="35">
        <v>0.28131499999999998</v>
      </c>
      <c r="E79" s="35">
        <v>1.2E-5</v>
      </c>
      <c r="F79" s="36">
        <v>4.2804975504573406</v>
      </c>
      <c r="G79" s="37">
        <v>2674</v>
      </c>
    </row>
    <row r="80" spans="1:7" ht="15.75" x14ac:dyDescent="0.2">
      <c r="A80" s="7" t="s">
        <v>403</v>
      </c>
      <c r="B80" s="7">
        <v>2531</v>
      </c>
      <c r="C80" s="35">
        <v>6.6E-4</v>
      </c>
      <c r="D80" s="35">
        <v>0.28131400000000001</v>
      </c>
      <c r="E80" s="35">
        <v>1.0000000000000001E-5</v>
      </c>
      <c r="F80" s="36">
        <v>4.1451144683324337</v>
      </c>
      <c r="G80" s="37">
        <v>2679</v>
      </c>
    </row>
    <row r="81" spans="1:7" ht="15.75" x14ac:dyDescent="0.2">
      <c r="A81" s="7" t="s">
        <v>404</v>
      </c>
      <c r="B81" s="7">
        <v>2531</v>
      </c>
      <c r="C81" s="35">
        <v>8.3000000000000001E-4</v>
      </c>
      <c r="D81" s="35">
        <v>0.28133000000000002</v>
      </c>
      <c r="E81" s="35">
        <v>1.2E-5</v>
      </c>
      <c r="F81" s="36">
        <v>4.4216076833913931</v>
      </c>
      <c r="G81" s="37">
        <v>2670</v>
      </c>
    </row>
    <row r="82" spans="1:7" ht="15.75" x14ac:dyDescent="0.2">
      <c r="A82" s="7" t="s">
        <v>405</v>
      </c>
      <c r="B82" s="7">
        <v>2531</v>
      </c>
      <c r="C82" s="35">
        <v>4.7100000000000001E-4</v>
      </c>
      <c r="D82" s="35">
        <v>0.28132699999999999</v>
      </c>
      <c r="E82" s="35">
        <v>1.2E-5</v>
      </c>
      <c r="F82" s="36">
        <v>4.9327408056321076</v>
      </c>
      <c r="G82" s="37">
        <v>2649</v>
      </c>
    </row>
    <row r="83" spans="1:7" ht="15.75" x14ac:dyDescent="0.2">
      <c r="A83" s="7" t="s">
        <v>406</v>
      </c>
      <c r="B83" s="7">
        <v>2531</v>
      </c>
      <c r="C83" s="35">
        <v>6.6500000000000001E-4</v>
      </c>
      <c r="D83" s="35">
        <v>0.28128700000000001</v>
      </c>
      <c r="E83" s="35">
        <v>1.1E-5</v>
      </c>
      <c r="F83" s="36">
        <v>3.1762211147512431</v>
      </c>
      <c r="G83" s="37">
        <v>2717</v>
      </c>
    </row>
    <row r="84" spans="1:7" ht="15.75" x14ac:dyDescent="0.2">
      <c r="A84" s="7" t="s">
        <v>407</v>
      </c>
      <c r="B84" s="7">
        <v>2531</v>
      </c>
      <c r="C84" s="35">
        <v>8.0699999999999999E-4</v>
      </c>
      <c r="D84" s="35">
        <v>0.28131299999999998</v>
      </c>
      <c r="E84" s="35">
        <v>1.0000000000000001E-5</v>
      </c>
      <c r="F84" s="36">
        <v>3.856564161428544</v>
      </c>
      <c r="G84" s="37">
        <v>2691</v>
      </c>
    </row>
    <row r="85" spans="1:7" ht="15.75" x14ac:dyDescent="0.2">
      <c r="A85" s="7" t="s">
        <v>408</v>
      </c>
      <c r="B85" s="7">
        <v>2531</v>
      </c>
      <c r="C85" s="35">
        <v>7.8700000000000005E-4</v>
      </c>
      <c r="D85" s="35">
        <v>0.28131</v>
      </c>
      <c r="E85" s="35">
        <v>1.1E-5</v>
      </c>
      <c r="F85" s="36">
        <v>3.7842850454672394</v>
      </c>
      <c r="G85" s="37">
        <v>2694</v>
      </c>
    </row>
    <row r="86" spans="1:7" ht="15.75" x14ac:dyDescent="0.2">
      <c r="A86" s="7" t="s">
        <v>409</v>
      </c>
      <c r="B86" s="7">
        <v>2531</v>
      </c>
      <c r="C86" s="35">
        <v>6.8999999999999997E-4</v>
      </c>
      <c r="D86" s="35">
        <v>0.281304</v>
      </c>
      <c r="E86" s="35">
        <v>1.1E-5</v>
      </c>
      <c r="F86" s="36">
        <v>3.7378226766060507</v>
      </c>
      <c r="G86" s="37">
        <v>2695</v>
      </c>
    </row>
    <row r="87" spans="1:7" ht="15.75" x14ac:dyDescent="0.2">
      <c r="A87" s="7" t="s">
        <v>410</v>
      </c>
      <c r="B87" s="7">
        <v>2531</v>
      </c>
      <c r="C87" s="35">
        <v>8.2399999999999997E-4</v>
      </c>
      <c r="D87" s="35">
        <v>0.28131600000000001</v>
      </c>
      <c r="E87" s="35">
        <v>1.2E-5</v>
      </c>
      <c r="F87" s="36">
        <v>3.9340062175519108</v>
      </c>
      <c r="G87" s="37">
        <v>2688</v>
      </c>
    </row>
    <row r="88" spans="1:7" ht="15.75" x14ac:dyDescent="0.2">
      <c r="A88" s="7" t="s">
        <v>411</v>
      </c>
      <c r="B88" s="7">
        <v>2531</v>
      </c>
      <c r="C88" s="35">
        <v>2.9700000000000001E-4</v>
      </c>
      <c r="D88" s="35">
        <v>0.28128599999999998</v>
      </c>
      <c r="E88" s="35">
        <v>1.2E-5</v>
      </c>
      <c r="F88" s="36">
        <v>3.7739755354992965</v>
      </c>
      <c r="G88" s="37">
        <v>2692</v>
      </c>
    </row>
    <row r="89" spans="1:7" ht="15.75" x14ac:dyDescent="0.2">
      <c r="A89" s="7" t="s">
        <v>412</v>
      </c>
      <c r="B89" s="7">
        <v>2531</v>
      </c>
      <c r="C89" s="35">
        <v>7.3099999999999999E-4</v>
      </c>
      <c r="D89" s="35">
        <v>0.28132099999999999</v>
      </c>
      <c r="E89" s="35">
        <v>1.0000000000000001E-5</v>
      </c>
      <c r="F89" s="36">
        <v>4.2718885576009669</v>
      </c>
      <c r="G89" s="37">
        <v>2675</v>
      </c>
    </row>
    <row r="90" spans="1:7" ht="15.75" x14ac:dyDescent="0.2">
      <c r="A90" s="7" t="s">
        <v>413</v>
      </c>
      <c r="B90" s="7">
        <v>2531</v>
      </c>
      <c r="C90" s="35">
        <v>5.4100000000000003E-4</v>
      </c>
      <c r="D90" s="35">
        <v>0.28129999999999999</v>
      </c>
      <c r="E90" s="35">
        <v>1.4E-5</v>
      </c>
      <c r="F90" s="36">
        <v>3.8519837485595509</v>
      </c>
      <c r="G90" s="37">
        <v>2691</v>
      </c>
    </row>
    <row r="91" spans="1:7" ht="15.75" x14ac:dyDescent="0.2">
      <c r="A91" s="7" t="s">
        <v>414</v>
      </c>
      <c r="B91" s="7">
        <v>2531</v>
      </c>
      <c r="C91" s="35">
        <v>6.9099999999999999E-4</v>
      </c>
      <c r="D91" s="35">
        <v>0.28135399999999999</v>
      </c>
      <c r="E91" s="35">
        <v>1.2999999999999999E-5</v>
      </c>
      <c r="F91" s="36">
        <v>5.5144136471318994</v>
      </c>
      <c r="G91" s="37">
        <v>2627</v>
      </c>
    </row>
    <row r="92" spans="1:7" ht="15.75" x14ac:dyDescent="0.2">
      <c r="A92" s="19" t="s">
        <v>415</v>
      </c>
      <c r="B92" s="19">
        <v>2531</v>
      </c>
      <c r="C92" s="38">
        <v>4.6900000000000002E-4</v>
      </c>
      <c r="D92" s="38">
        <v>0.28134199999999998</v>
      </c>
      <c r="E92" s="38">
        <v>1.2E-5</v>
      </c>
      <c r="F92" s="39">
        <v>5.4696763509132218</v>
      </c>
      <c r="G92" s="40">
        <v>2628</v>
      </c>
    </row>
    <row r="93" spans="1:7" ht="15.75" x14ac:dyDescent="0.2">
      <c r="A93" s="7" t="s">
        <v>416</v>
      </c>
      <c r="B93" s="7">
        <v>2518</v>
      </c>
      <c r="C93" s="35">
        <v>3.4499999999999998E-4</v>
      </c>
      <c r="D93" s="35">
        <v>0.28121600000000002</v>
      </c>
      <c r="E93" s="35">
        <v>1.0000000000000001E-5</v>
      </c>
      <c r="F93" s="36">
        <v>0.90440354842513671</v>
      </c>
      <c r="G93" s="37">
        <v>2790</v>
      </c>
    </row>
    <row r="94" spans="1:7" ht="15.75" x14ac:dyDescent="0.2">
      <c r="A94" s="7" t="s">
        <v>417</v>
      </c>
      <c r="B94" s="7">
        <v>2518</v>
      </c>
      <c r="C94" s="35">
        <v>2.4600000000000002E-4</v>
      </c>
      <c r="D94" s="35">
        <v>0.281163</v>
      </c>
      <c r="E94" s="35">
        <v>1.0000000000000001E-5</v>
      </c>
      <c r="F94" s="36">
        <v>-0.81107439638183898</v>
      </c>
      <c r="G94" s="37">
        <v>2852</v>
      </c>
    </row>
    <row r="95" spans="1:7" ht="15.75" x14ac:dyDescent="0.2">
      <c r="A95" s="7" t="s">
        <v>418</v>
      </c>
      <c r="B95" s="7">
        <v>2518</v>
      </c>
      <c r="C95" s="35">
        <v>9.8200000000000002E-4</v>
      </c>
      <c r="D95" s="35">
        <v>0.28126600000000002</v>
      </c>
      <c r="E95" s="35">
        <v>1.1E-5</v>
      </c>
      <c r="F95" s="36">
        <v>1.5921946802999187</v>
      </c>
      <c r="G95" s="37">
        <v>2768</v>
      </c>
    </row>
    <row r="96" spans="1:7" ht="15.75" x14ac:dyDescent="0.2">
      <c r="A96" s="7" t="s">
        <v>419</v>
      </c>
      <c r="B96" s="7">
        <v>2518</v>
      </c>
      <c r="C96" s="35">
        <v>9.7499999999999996E-4</v>
      </c>
      <c r="D96" s="35">
        <v>0.28121000000000002</v>
      </c>
      <c r="E96" s="35">
        <v>1.2E-5</v>
      </c>
      <c r="F96" s="36">
        <v>-0.38747171243747047</v>
      </c>
      <c r="G96" s="37">
        <v>2843</v>
      </c>
    </row>
    <row r="97" spans="1:7" ht="15.75" x14ac:dyDescent="0.2">
      <c r="A97" s="7" t="s">
        <v>420</v>
      </c>
      <c r="B97" s="7">
        <v>2518</v>
      </c>
      <c r="C97" s="35">
        <v>4.4999999999999999E-4</v>
      </c>
      <c r="D97" s="35">
        <v>0.28116099999999999</v>
      </c>
      <c r="E97" s="35">
        <v>1.4E-5</v>
      </c>
      <c r="F97" s="36">
        <v>-1.2314282048830894</v>
      </c>
      <c r="G97" s="37">
        <v>2871</v>
      </c>
    </row>
    <row r="98" spans="1:7" ht="15.75" x14ac:dyDescent="0.2">
      <c r="A98" s="7" t="s">
        <v>421</v>
      </c>
      <c r="B98" s="7">
        <v>2518</v>
      </c>
      <c r="C98" s="35">
        <v>7.3200000000000001E-4</v>
      </c>
      <c r="D98" s="35">
        <v>0.281246</v>
      </c>
      <c r="E98" s="35">
        <v>1.1E-5</v>
      </c>
      <c r="F98" s="36">
        <v>1.3088612047873482</v>
      </c>
      <c r="G98" s="37">
        <v>2777</v>
      </c>
    </row>
    <row r="99" spans="1:7" ht="15.75" x14ac:dyDescent="0.2">
      <c r="A99" s="7" t="s">
        <v>422</v>
      </c>
      <c r="B99" s="7">
        <v>2518</v>
      </c>
      <c r="C99" s="35">
        <v>8.0599999999999997E-4</v>
      </c>
      <c r="D99" s="35">
        <v>0.28124199999999999</v>
      </c>
      <c r="E99" s="35">
        <v>1.1E-5</v>
      </c>
      <c r="F99" s="36">
        <v>1.0399214216594288</v>
      </c>
      <c r="G99" s="37">
        <v>2787</v>
      </c>
    </row>
    <row r="100" spans="1:7" ht="15.75" x14ac:dyDescent="0.2">
      <c r="A100" s="7" t="s">
        <v>423</v>
      </c>
      <c r="B100" s="7">
        <v>2518</v>
      </c>
      <c r="C100" s="35">
        <v>4.6099999999999998E-4</v>
      </c>
      <c r="D100" s="35">
        <v>0.281198</v>
      </c>
      <c r="E100" s="35">
        <v>1.2E-5</v>
      </c>
      <c r="F100" s="36">
        <v>6.5652428391516082E-2</v>
      </c>
      <c r="G100" s="37">
        <v>2821</v>
      </c>
    </row>
    <row r="101" spans="1:7" ht="15.75" x14ac:dyDescent="0.2">
      <c r="A101" s="7" t="s">
        <v>424</v>
      </c>
      <c r="B101" s="7">
        <v>2518</v>
      </c>
      <c r="C101" s="35">
        <v>5.0699999999999996E-4</v>
      </c>
      <c r="D101" s="35">
        <v>0.281165</v>
      </c>
      <c r="E101" s="35">
        <v>1.2999999999999999E-5</v>
      </c>
      <c r="F101" s="36">
        <v>-1.1867446679747484</v>
      </c>
      <c r="G101" s="37">
        <v>2869</v>
      </c>
    </row>
    <row r="102" spans="1:7" ht="15.75" x14ac:dyDescent="0.2">
      <c r="A102" s="7" t="s">
        <v>425</v>
      </c>
      <c r="B102" s="7">
        <v>2518</v>
      </c>
      <c r="C102" s="35">
        <v>8.7699999999999996E-4</v>
      </c>
      <c r="D102" s="35">
        <v>0.28131899999999999</v>
      </c>
      <c r="E102" s="35">
        <v>1.2E-5</v>
      </c>
      <c r="F102" s="36">
        <v>3.6568960924987515</v>
      </c>
      <c r="G102" s="37">
        <v>2688</v>
      </c>
    </row>
    <row r="103" spans="1:7" ht="15.75" x14ac:dyDescent="0.2">
      <c r="A103" s="7" t="s">
        <v>426</v>
      </c>
      <c r="B103" s="7">
        <v>2518</v>
      </c>
      <c r="C103" s="35">
        <v>6.9999999999999999E-4</v>
      </c>
      <c r="D103" s="35">
        <v>0.28119899999999998</v>
      </c>
      <c r="E103" s="35">
        <v>1.2E-5</v>
      </c>
      <c r="F103" s="36">
        <v>-0.30792165942705729</v>
      </c>
      <c r="G103" s="37">
        <v>2838</v>
      </c>
    </row>
    <row r="104" spans="1:7" ht="15.75" x14ac:dyDescent="0.2">
      <c r="A104" s="7" t="s">
        <v>427</v>
      </c>
      <c r="B104" s="7">
        <v>2518</v>
      </c>
      <c r="C104" s="35">
        <v>1.085E-3</v>
      </c>
      <c r="D104" s="35">
        <v>0.28121600000000002</v>
      </c>
      <c r="E104" s="35">
        <v>1.1E-5</v>
      </c>
      <c r="F104" s="36">
        <v>-0.36238746075833994</v>
      </c>
      <c r="G104" s="37">
        <v>2842</v>
      </c>
    </row>
    <row r="105" spans="1:7" ht="15.75" x14ac:dyDescent="0.2">
      <c r="A105" s="7" t="s">
        <v>428</v>
      </c>
      <c r="B105" s="7">
        <v>2518</v>
      </c>
      <c r="C105" s="35">
        <v>7.2800000000000002E-4</v>
      </c>
      <c r="D105" s="35">
        <v>0.28122799999999998</v>
      </c>
      <c r="E105" s="35">
        <v>1.5E-5</v>
      </c>
      <c r="F105" s="36">
        <v>0.67553565381350822</v>
      </c>
      <c r="G105" s="37">
        <v>2800</v>
      </c>
    </row>
    <row r="106" spans="1:7" ht="15.75" x14ac:dyDescent="0.2">
      <c r="A106" s="7" t="s">
        <v>429</v>
      </c>
      <c r="B106" s="7">
        <v>2518</v>
      </c>
      <c r="C106" s="35">
        <v>3.9199999999999999E-4</v>
      </c>
      <c r="D106" s="35">
        <v>0.28123900000000002</v>
      </c>
      <c r="E106" s="35">
        <v>1.1E-5</v>
      </c>
      <c r="F106" s="36">
        <v>1.6419441232473631</v>
      </c>
      <c r="G106" s="37">
        <v>2761</v>
      </c>
    </row>
    <row r="107" spans="1:7" ht="15.75" x14ac:dyDescent="0.2">
      <c r="A107" s="7" t="s">
        <v>430</v>
      </c>
      <c r="B107" s="7">
        <v>2518</v>
      </c>
      <c r="C107" s="35">
        <v>5.9199999999999997E-4</v>
      </c>
      <c r="D107" s="35">
        <v>0.28126899999999999</v>
      </c>
      <c r="E107" s="35">
        <v>1.2E-5</v>
      </c>
      <c r="F107" s="36">
        <v>2.3665232913905321</v>
      </c>
      <c r="G107" s="37">
        <v>2735</v>
      </c>
    </row>
    <row r="108" spans="1:7" ht="15.75" x14ac:dyDescent="0.2">
      <c r="A108" s="7" t="s">
        <v>431</v>
      </c>
      <c r="B108" s="7">
        <v>2518</v>
      </c>
      <c r="C108" s="35">
        <v>7.2499999999999995E-4</v>
      </c>
      <c r="D108" s="35">
        <v>0.28129300000000002</v>
      </c>
      <c r="E108" s="35">
        <v>1.2E-5</v>
      </c>
      <c r="F108" s="36">
        <v>2.9924073789455718</v>
      </c>
      <c r="G108" s="37">
        <v>2713</v>
      </c>
    </row>
    <row r="109" spans="1:7" ht="15.75" x14ac:dyDescent="0.2">
      <c r="A109" s="7" t="s">
        <v>432</v>
      </c>
      <c r="B109" s="7">
        <v>2518</v>
      </c>
      <c r="C109" s="35">
        <v>5.5199999999999997E-4</v>
      </c>
      <c r="D109" s="35">
        <v>0.281165</v>
      </c>
      <c r="E109" s="35">
        <v>1.4E-5</v>
      </c>
      <c r="F109" s="36">
        <v>-1.2637792563718886</v>
      </c>
      <c r="G109" s="37">
        <v>2872</v>
      </c>
    </row>
    <row r="110" spans="1:7" ht="15.75" x14ac:dyDescent="0.2">
      <c r="A110" s="7" t="s">
        <v>433</v>
      </c>
      <c r="B110" s="7">
        <v>2518</v>
      </c>
      <c r="C110" s="35">
        <v>6.69E-4</v>
      </c>
      <c r="D110" s="35">
        <v>0.281223</v>
      </c>
      <c r="E110" s="35">
        <v>1.1E-5</v>
      </c>
      <c r="F110" s="36">
        <v>0.59871070583694674</v>
      </c>
      <c r="G110" s="37">
        <v>2803</v>
      </c>
    </row>
    <row r="111" spans="1:7" ht="15.75" x14ac:dyDescent="0.2">
      <c r="A111" s="7" t="s">
        <v>434</v>
      </c>
      <c r="B111" s="7">
        <v>2518</v>
      </c>
      <c r="C111" s="35">
        <v>1.1249999999999999E-3</v>
      </c>
      <c r="D111" s="35">
        <v>0.28128999999999998</v>
      </c>
      <c r="E111" s="35">
        <v>1.1E-5</v>
      </c>
      <c r="F111" s="36">
        <v>2.2009599704309046</v>
      </c>
      <c r="G111" s="37">
        <v>2745</v>
      </c>
    </row>
    <row r="112" spans="1:7" ht="15.75" x14ac:dyDescent="0.2">
      <c r="A112" s="7" t="s">
        <v>435</v>
      </c>
      <c r="B112" s="7">
        <v>2518</v>
      </c>
      <c r="C112" s="35">
        <v>1.2440000000000001E-3</v>
      </c>
      <c r="D112" s="35">
        <v>0.28129300000000002</v>
      </c>
      <c r="E112" s="35">
        <v>1.5E-5</v>
      </c>
      <c r="F112" s="36">
        <v>2.1039417927748438</v>
      </c>
      <c r="G112" s="37">
        <v>2749</v>
      </c>
    </row>
    <row r="113" spans="1:7" ht="15.75" x14ac:dyDescent="0.2">
      <c r="A113" s="11" t="s">
        <v>436</v>
      </c>
      <c r="B113" s="11">
        <v>2592</v>
      </c>
      <c r="C113" s="32">
        <v>5.9900000000000003E-4</v>
      </c>
      <c r="D113" s="32">
        <v>0.28132600000000002</v>
      </c>
      <c r="E113" s="32">
        <v>9.0000000000000002E-6</v>
      </c>
      <c r="F113" s="33">
        <v>6.0629441090620517</v>
      </c>
      <c r="G113" s="34">
        <v>2659</v>
      </c>
    </row>
    <row r="114" spans="1:7" ht="15.75" x14ac:dyDescent="0.2">
      <c r="A114" s="7" t="s">
        <v>437</v>
      </c>
      <c r="B114" s="7">
        <v>2558</v>
      </c>
      <c r="C114" s="35">
        <v>7.8100000000000001E-4</v>
      </c>
      <c r="D114" s="35">
        <v>0.28133599999999997</v>
      </c>
      <c r="E114" s="35">
        <v>7.9999999999999996E-6</v>
      </c>
      <c r="F114" s="36">
        <v>5.3291706185754073</v>
      </c>
      <c r="G114" s="37">
        <v>2658</v>
      </c>
    </row>
    <row r="115" spans="1:7" ht="15.75" x14ac:dyDescent="0.2">
      <c r="A115" s="7" t="s">
        <v>438</v>
      </c>
      <c r="B115" s="7">
        <v>2558</v>
      </c>
      <c r="C115" s="35">
        <v>5.2599999999999999E-4</v>
      </c>
      <c r="D115" s="35">
        <v>0.28135900000000003</v>
      </c>
      <c r="E115" s="35">
        <v>9.0000000000000002E-6</v>
      </c>
      <c r="F115" s="36">
        <v>6.590917003661545</v>
      </c>
      <c r="G115" s="37">
        <v>2610</v>
      </c>
    </row>
    <row r="116" spans="1:7" ht="15.75" x14ac:dyDescent="0.2">
      <c r="A116" s="7" t="s">
        <v>439</v>
      </c>
      <c r="B116" s="7">
        <v>2558</v>
      </c>
      <c r="C116" s="35">
        <v>5.1400000000000003E-4</v>
      </c>
      <c r="D116" s="35">
        <v>0.28131400000000001</v>
      </c>
      <c r="E116" s="35">
        <v>7.9999999999999996E-6</v>
      </c>
      <c r="F116" s="36">
        <v>5.0112150158665436</v>
      </c>
      <c r="G116" s="37">
        <v>2670</v>
      </c>
    </row>
    <row r="117" spans="1:7" ht="15.75" x14ac:dyDescent="0.2">
      <c r="A117" s="7" t="s">
        <v>440</v>
      </c>
      <c r="B117" s="7">
        <v>2558</v>
      </c>
      <c r="C117" s="35">
        <v>6.3000000000000003E-4</v>
      </c>
      <c r="D117" s="35">
        <v>0.28130699999999997</v>
      </c>
      <c r="E117" s="35">
        <v>1.1E-5</v>
      </c>
      <c r="F117" s="36">
        <v>4.5604086188522075</v>
      </c>
      <c r="G117" s="37">
        <v>2687</v>
      </c>
    </row>
    <row r="118" spans="1:7" ht="15.75" x14ac:dyDescent="0.2">
      <c r="A118" s="7" t="s">
        <v>441</v>
      </c>
      <c r="B118" s="7">
        <v>2558</v>
      </c>
      <c r="C118" s="35">
        <v>5.9900000000000003E-4</v>
      </c>
      <c r="D118" s="35">
        <v>0.28134300000000001</v>
      </c>
      <c r="E118" s="35">
        <v>6.9999999999999999E-6</v>
      </c>
      <c r="F118" s="36">
        <v>5.894809723121508</v>
      </c>
      <c r="G118" s="37">
        <v>2636</v>
      </c>
    </row>
    <row r="119" spans="1:7" ht="15.75" x14ac:dyDescent="0.2">
      <c r="A119" s="7" t="s">
        <v>442</v>
      </c>
      <c r="B119" s="7">
        <v>2592</v>
      </c>
      <c r="C119" s="35">
        <v>5.5500000000000005E-4</v>
      </c>
      <c r="D119" s="35">
        <v>0.28135599999999999</v>
      </c>
      <c r="E119" s="35">
        <v>6.9999999999999999E-6</v>
      </c>
      <c r="F119" s="36">
        <v>7.2076854221747588</v>
      </c>
      <c r="G119" s="37">
        <v>2616</v>
      </c>
    </row>
    <row r="120" spans="1:7" ht="15.75" x14ac:dyDescent="0.2">
      <c r="A120" s="7" t="s">
        <v>443</v>
      </c>
      <c r="B120" s="7">
        <v>2558</v>
      </c>
      <c r="C120" s="35">
        <v>6.3500000000000004E-4</v>
      </c>
      <c r="D120" s="35">
        <v>0.28130500000000003</v>
      </c>
      <c r="E120" s="35">
        <v>1.0000000000000001E-5</v>
      </c>
      <c r="F120" s="36">
        <v>4.4805722530094627</v>
      </c>
      <c r="G120" s="37">
        <v>2690</v>
      </c>
    </row>
    <row r="121" spans="1:7" ht="15.75" x14ac:dyDescent="0.2">
      <c r="A121" s="7" t="s">
        <v>444</v>
      </c>
      <c r="B121" s="7">
        <v>2558</v>
      </c>
      <c r="C121" s="35">
        <v>5.5199999999999997E-4</v>
      </c>
      <c r="D121" s="35">
        <v>0.28132499999999999</v>
      </c>
      <c r="E121" s="35">
        <v>1.0000000000000001E-5</v>
      </c>
      <c r="F121" s="36">
        <v>5.3363522652416506</v>
      </c>
      <c r="G121" s="37">
        <v>2657</v>
      </c>
    </row>
    <row r="122" spans="1:7" ht="15.75" x14ac:dyDescent="0.2">
      <c r="A122" s="7" t="s">
        <v>445</v>
      </c>
      <c r="B122" s="7">
        <v>2558</v>
      </c>
      <c r="C122" s="35">
        <v>5.5199999999999997E-4</v>
      </c>
      <c r="D122" s="35">
        <v>0.281302</v>
      </c>
      <c r="E122" s="35">
        <v>1.1E-5</v>
      </c>
      <c r="F122" s="36">
        <v>4.5182777047192424</v>
      </c>
      <c r="G122" s="37">
        <v>2688</v>
      </c>
    </row>
    <row r="123" spans="1:7" ht="15.75" x14ac:dyDescent="0.2">
      <c r="A123" s="7" t="s">
        <v>446</v>
      </c>
      <c r="B123" s="7">
        <v>2592</v>
      </c>
      <c r="C123" s="35">
        <v>3.4900000000000003E-4</v>
      </c>
      <c r="D123" s="35">
        <v>0.28128300000000001</v>
      </c>
      <c r="E123" s="35">
        <v>7.9999999999999996E-6</v>
      </c>
      <c r="F123" s="36">
        <v>4.9743096480625582</v>
      </c>
      <c r="G123" s="37">
        <v>2700</v>
      </c>
    </row>
    <row r="124" spans="1:7" ht="15.75" x14ac:dyDescent="0.2">
      <c r="A124" s="7" t="s">
        <v>447</v>
      </c>
      <c r="B124" s="7">
        <v>2558</v>
      </c>
      <c r="C124" s="35">
        <v>6.8099999999999996E-4</v>
      </c>
      <c r="D124" s="35">
        <v>0.28131499999999998</v>
      </c>
      <c r="E124" s="35">
        <v>6.9999999999999999E-6</v>
      </c>
      <c r="F124" s="36">
        <v>4.7562219271668482</v>
      </c>
      <c r="G124" s="37">
        <v>2680</v>
      </c>
    </row>
    <row r="125" spans="1:7" ht="15.75" x14ac:dyDescent="0.2">
      <c r="A125" s="7" t="s">
        <v>448</v>
      </c>
      <c r="B125" s="7">
        <v>2558</v>
      </c>
      <c r="C125" s="35">
        <v>4.4499999999999997E-4</v>
      </c>
      <c r="D125" s="35">
        <v>0.28127400000000002</v>
      </c>
      <c r="E125" s="35">
        <v>1.1E-5</v>
      </c>
      <c r="F125" s="36">
        <v>3.7085290257943271</v>
      </c>
      <c r="G125" s="37">
        <v>2718</v>
      </c>
    </row>
    <row r="126" spans="1:7" ht="15.75" x14ac:dyDescent="0.2">
      <c r="A126" s="7" t="s">
        <v>449</v>
      </c>
      <c r="B126" s="7">
        <v>2558</v>
      </c>
      <c r="C126" s="35">
        <v>5.2700000000000002E-4</v>
      </c>
      <c r="D126" s="35">
        <v>0.28131499999999998</v>
      </c>
      <c r="E126" s="35">
        <v>7.9999999999999996E-6</v>
      </c>
      <c r="F126" s="36">
        <v>5.0241649114135534</v>
      </c>
      <c r="G126" s="37">
        <v>2670</v>
      </c>
    </row>
    <row r="127" spans="1:7" ht="15.75" x14ac:dyDescent="0.2">
      <c r="A127" s="7" t="s">
        <v>450</v>
      </c>
      <c r="B127" s="7">
        <v>2558</v>
      </c>
      <c r="C127" s="35">
        <v>6.3100000000000005E-4</v>
      </c>
      <c r="D127" s="35">
        <v>0.281304</v>
      </c>
      <c r="E127" s="35">
        <v>1.0000000000000001E-5</v>
      </c>
      <c r="F127" s="36">
        <v>4.4519633518858015</v>
      </c>
      <c r="G127" s="37">
        <v>2691</v>
      </c>
    </row>
    <row r="128" spans="1:7" ht="15.75" x14ac:dyDescent="0.2">
      <c r="A128" s="7" t="s">
        <v>451</v>
      </c>
      <c r="B128" s="7">
        <v>2558</v>
      </c>
      <c r="C128" s="35">
        <v>4.6799999999999999E-4</v>
      </c>
      <c r="D128" s="35">
        <v>0.28129700000000002</v>
      </c>
      <c r="E128" s="35">
        <v>9.0000000000000002E-6</v>
      </c>
      <c r="F128" s="36">
        <v>4.4865861276344177</v>
      </c>
      <c r="G128" s="37">
        <v>2689</v>
      </c>
    </row>
    <row r="129" spans="1:7" ht="15.75" x14ac:dyDescent="0.2">
      <c r="A129" s="7" t="s">
        <v>452</v>
      </c>
      <c r="B129" s="7">
        <v>2558</v>
      </c>
      <c r="C129" s="35">
        <v>8.0099999999999995E-4</v>
      </c>
      <c r="D129" s="35">
        <v>0.28129199999999999</v>
      </c>
      <c r="E129" s="35">
        <v>2.4000000000000001E-5</v>
      </c>
      <c r="F129" s="36">
        <v>3.7293606256727507</v>
      </c>
      <c r="G129" s="37">
        <v>2719</v>
      </c>
    </row>
    <row r="130" spans="1:7" ht="15.75" x14ac:dyDescent="0.2">
      <c r="A130" s="19" t="s">
        <v>453</v>
      </c>
      <c r="B130" s="19">
        <v>2558</v>
      </c>
      <c r="C130" s="38">
        <v>5.1800000000000001E-4</v>
      </c>
      <c r="D130" s="38">
        <v>0.28131899999999999</v>
      </c>
      <c r="E130" s="38">
        <v>9.0000000000000002E-6</v>
      </c>
      <c r="F130" s="39">
        <v>5.1820977535976809</v>
      </c>
      <c r="G130" s="40">
        <v>2662</v>
      </c>
    </row>
    <row r="131" spans="1:7" ht="15.75" x14ac:dyDescent="0.2">
      <c r="A131" s="7" t="s">
        <v>931</v>
      </c>
      <c r="B131" s="7">
        <v>2569</v>
      </c>
      <c r="C131" s="35">
        <v>3.8E-3</v>
      </c>
      <c r="D131" s="35">
        <v>0.28145199999999998</v>
      </c>
      <c r="E131" s="35">
        <v>2.6999999999999999E-5</v>
      </c>
      <c r="F131" s="36">
        <v>4.4277844908502395</v>
      </c>
      <c r="G131" s="37">
        <v>2764</v>
      </c>
    </row>
    <row r="132" spans="1:7" ht="15.75" x14ac:dyDescent="0.2">
      <c r="A132" s="7" t="s">
        <v>932</v>
      </c>
      <c r="B132" s="7">
        <v>2569</v>
      </c>
      <c r="C132" s="35">
        <v>2.3E-3</v>
      </c>
      <c r="D132" s="35">
        <v>0.28138099999999999</v>
      </c>
      <c r="E132" s="35">
        <v>2.6999999999999999E-5</v>
      </c>
      <c r="F132" s="36">
        <v>4.5237547982224235</v>
      </c>
      <c r="G132" s="37">
        <v>2764</v>
      </c>
    </row>
    <row r="133" spans="1:7" ht="15.75" x14ac:dyDescent="0.2">
      <c r="A133" s="7" t="s">
        <v>933</v>
      </c>
      <c r="B133" s="7">
        <v>2569</v>
      </c>
      <c r="C133" s="35">
        <v>2.5000000000000001E-3</v>
      </c>
      <c r="D133" s="35">
        <v>0.28139799999999998</v>
      </c>
      <c r="E133" s="35">
        <v>2.4000000000000001E-5</v>
      </c>
      <c r="F133" s="36">
        <v>4.7789146331256305</v>
      </c>
      <c r="G133" s="37">
        <v>2746</v>
      </c>
    </row>
    <row r="134" spans="1:7" ht="15.75" x14ac:dyDescent="0.2">
      <c r="A134" s="7" t="s">
        <v>934</v>
      </c>
      <c r="B134" s="7">
        <v>2569</v>
      </c>
      <c r="C134" s="35">
        <v>1.8E-3</v>
      </c>
      <c r="D134" s="35">
        <v>0.28137800000000002</v>
      </c>
      <c r="E134" s="35">
        <v>2.4000000000000001E-5</v>
      </c>
      <c r="F134" s="36">
        <v>5.2908450911659521</v>
      </c>
      <c r="G134" s="37">
        <v>2716</v>
      </c>
    </row>
    <row r="135" spans="1:7" ht="15.75" x14ac:dyDescent="0.2">
      <c r="A135" s="7" t="s">
        <v>935</v>
      </c>
      <c r="B135" s="7">
        <v>2569</v>
      </c>
      <c r="C135" s="35">
        <v>2.5000000000000001E-3</v>
      </c>
      <c r="D135" s="35">
        <v>0.28142</v>
      </c>
      <c r="E135" s="35">
        <v>2.5000000000000001E-5</v>
      </c>
      <c r="F135" s="36">
        <v>5.561440642352089</v>
      </c>
      <c r="G135" s="37">
        <v>2698</v>
      </c>
    </row>
    <row r="136" spans="1:7" ht="15.75" x14ac:dyDescent="0.2">
      <c r="A136" s="7" t="s">
        <v>936</v>
      </c>
      <c r="B136" s="7">
        <v>2569</v>
      </c>
      <c r="C136" s="35">
        <v>2.0999999999999999E-3</v>
      </c>
      <c r="D136" s="35">
        <v>0.281391</v>
      </c>
      <c r="E136" s="35">
        <v>2.8E-5</v>
      </c>
      <c r="F136" s="36">
        <v>5.2289677928230027</v>
      </c>
      <c r="G136" s="37">
        <v>2723</v>
      </c>
    </row>
    <row r="137" spans="1:7" ht="15.75" x14ac:dyDescent="0.2">
      <c r="A137" s="7" t="s">
        <v>937</v>
      </c>
      <c r="B137" s="7">
        <v>2569</v>
      </c>
      <c r="C137" s="35">
        <v>2.5000000000000001E-3</v>
      </c>
      <c r="D137" s="35">
        <v>0.28132499999999999</v>
      </c>
      <c r="E137" s="35">
        <v>2.5000000000000001E-5</v>
      </c>
      <c r="F137" s="36">
        <v>2.1823510570562199</v>
      </c>
      <c r="G137" s="37">
        <v>2887</v>
      </c>
    </row>
    <row r="138" spans="1:7" ht="15.75" x14ac:dyDescent="0.2">
      <c r="A138" s="7" t="s">
        <v>938</v>
      </c>
      <c r="B138" s="7">
        <v>2569</v>
      </c>
      <c r="C138" s="35">
        <v>2.0999999999999999E-3</v>
      </c>
      <c r="D138" s="35">
        <v>0.28139399999999998</v>
      </c>
      <c r="E138" s="35">
        <v>2.5000000000000001E-5</v>
      </c>
      <c r="F138" s="36">
        <v>5.3356758849898434</v>
      </c>
      <c r="G138" s="37">
        <v>2717</v>
      </c>
    </row>
    <row r="139" spans="1:7" ht="15.75" x14ac:dyDescent="0.2">
      <c r="A139" s="7" t="s">
        <v>939</v>
      </c>
      <c r="B139" s="7">
        <v>2569</v>
      </c>
      <c r="C139" s="35">
        <v>2E-3</v>
      </c>
      <c r="D139" s="35">
        <v>0.28140799999999999</v>
      </c>
      <c r="E139" s="35">
        <v>2.5999999999999998E-5</v>
      </c>
      <c r="F139" s="36">
        <v>6.0084066587928753</v>
      </c>
      <c r="G139" s="37">
        <v>2676</v>
      </c>
    </row>
    <row r="140" spans="1:7" ht="15.75" x14ac:dyDescent="0.2">
      <c r="A140" s="7" t="s">
        <v>940</v>
      </c>
      <c r="B140" s="7">
        <v>2569</v>
      </c>
      <c r="C140" s="35">
        <v>2.5999999999999999E-3</v>
      </c>
      <c r="D140" s="35">
        <v>0.28138999999999997</v>
      </c>
      <c r="E140" s="35">
        <v>3.0000000000000001E-5</v>
      </c>
      <c r="F140" s="36">
        <v>4.3196000436562798</v>
      </c>
      <c r="G140" s="37">
        <v>2766</v>
      </c>
    </row>
    <row r="141" spans="1:7" ht="15.75" x14ac:dyDescent="0.2">
      <c r="A141" s="7" t="s">
        <v>941</v>
      </c>
      <c r="B141" s="7">
        <v>2569</v>
      </c>
      <c r="C141" s="35">
        <v>1.1000000000000001E-3</v>
      </c>
      <c r="D141" s="35">
        <v>0.28136800000000001</v>
      </c>
      <c r="E141" s="35">
        <v>2.5000000000000001E-5</v>
      </c>
      <c r="F141" s="36">
        <v>6.1584691897609289</v>
      </c>
      <c r="G141" s="37">
        <v>2667</v>
      </c>
    </row>
    <row r="142" spans="1:7" ht="15.75" x14ac:dyDescent="0.2">
      <c r="A142" s="7" t="s">
        <v>942</v>
      </c>
      <c r="B142" s="7">
        <v>2569</v>
      </c>
      <c r="C142" s="35">
        <v>2.5000000000000001E-3</v>
      </c>
      <c r="D142" s="35">
        <v>0.28140999999999999</v>
      </c>
      <c r="E142" s="35">
        <v>2.5000000000000001E-5</v>
      </c>
      <c r="F142" s="36">
        <v>5.2057470017952134</v>
      </c>
      <c r="G142" s="37">
        <v>2728</v>
      </c>
    </row>
    <row r="143" spans="1:7" ht="15.75" x14ac:dyDescent="0.2">
      <c r="A143" s="7" t="s">
        <v>943</v>
      </c>
      <c r="B143" s="7">
        <v>2569</v>
      </c>
      <c r="C143" s="35">
        <v>1.1000000000000001E-3</v>
      </c>
      <c r="D143" s="35">
        <v>0.28128799999999998</v>
      </c>
      <c r="E143" s="35">
        <v>2.5999999999999998E-5</v>
      </c>
      <c r="F143" s="36">
        <v>3.312920065299263</v>
      </c>
      <c r="G143" s="37">
        <v>2832</v>
      </c>
    </row>
    <row r="144" spans="1:7" ht="15.75" x14ac:dyDescent="0.2">
      <c r="A144" s="7" t="s">
        <v>944</v>
      </c>
      <c r="B144" s="7">
        <v>2569</v>
      </c>
      <c r="C144" s="35">
        <v>2E-3</v>
      </c>
      <c r="D144" s="35">
        <v>0.28140999999999999</v>
      </c>
      <c r="E144" s="35">
        <v>2.6999999999999999E-5</v>
      </c>
      <c r="F144" s="36">
        <v>6.0795453869033622</v>
      </c>
      <c r="G144" s="37">
        <v>2668</v>
      </c>
    </row>
    <row r="145" spans="1:7" ht="15.75" x14ac:dyDescent="0.2">
      <c r="A145" s="7" t="s">
        <v>945</v>
      </c>
      <c r="B145" s="7">
        <v>2569</v>
      </c>
      <c r="C145" s="35">
        <v>2.5000000000000001E-3</v>
      </c>
      <c r="D145" s="35">
        <v>0.281364</v>
      </c>
      <c r="E145" s="35">
        <v>2.4000000000000001E-5</v>
      </c>
      <c r="F145" s="36">
        <v>3.569556255229589</v>
      </c>
      <c r="G145" s="37">
        <v>2813</v>
      </c>
    </row>
    <row r="146" spans="1:7" ht="15.75" x14ac:dyDescent="0.2">
      <c r="A146" s="7" t="s">
        <v>946</v>
      </c>
      <c r="B146" s="7">
        <v>2569</v>
      </c>
      <c r="C146" s="35">
        <v>3.5000000000000001E-3</v>
      </c>
      <c r="D146" s="35">
        <v>0.28146199999999999</v>
      </c>
      <c r="E146" s="35">
        <v>2.9E-5</v>
      </c>
      <c r="F146" s="36">
        <v>5.3077571624760012</v>
      </c>
      <c r="G146" s="37">
        <v>2721</v>
      </c>
    </row>
    <row r="147" spans="1:7" ht="15.75" x14ac:dyDescent="0.2">
      <c r="A147" s="19" t="s">
        <v>947</v>
      </c>
      <c r="B147" s="19">
        <v>2569</v>
      </c>
      <c r="C147" s="38">
        <v>2.5000000000000001E-3</v>
      </c>
      <c r="D147" s="38">
        <v>0.281385</v>
      </c>
      <c r="E147" s="38">
        <v>1.8E-5</v>
      </c>
      <c r="F147" s="39">
        <v>4.3165129004019143</v>
      </c>
      <c r="G147" s="40">
        <v>2772</v>
      </c>
    </row>
    <row r="148" spans="1:7" ht="15.75" x14ac:dyDescent="0.2">
      <c r="A148" s="7" t="s">
        <v>948</v>
      </c>
      <c r="B148" s="7">
        <v>2542</v>
      </c>
      <c r="C148" s="35">
        <v>3.8E-3</v>
      </c>
      <c r="D148" s="35">
        <v>0.281468</v>
      </c>
      <c r="E148" s="35">
        <v>2.4000000000000001E-5</v>
      </c>
      <c r="F148" s="36">
        <v>4.4437096930183273</v>
      </c>
      <c r="G148" s="37">
        <v>2745</v>
      </c>
    </row>
    <row r="149" spans="1:7" ht="15.75" x14ac:dyDescent="0.2">
      <c r="A149" s="7" t="s">
        <v>949</v>
      </c>
      <c r="B149" s="7">
        <v>2542</v>
      </c>
      <c r="C149" s="35">
        <v>3.3E-3</v>
      </c>
      <c r="D149" s="35">
        <v>0.28140100000000001</v>
      </c>
      <c r="E149" s="35">
        <v>2.0999999999999999E-5</v>
      </c>
      <c r="F149" s="36">
        <v>2.9250523238433246</v>
      </c>
      <c r="G149" s="37">
        <v>2825</v>
      </c>
    </row>
    <row r="150" spans="1:7" ht="15.75" x14ac:dyDescent="0.2">
      <c r="A150" s="7" t="s">
        <v>950</v>
      </c>
      <c r="B150" s="7">
        <v>2542</v>
      </c>
      <c r="C150" s="35">
        <v>2.5999999999999999E-3</v>
      </c>
      <c r="D150" s="35">
        <v>0.28145900000000001</v>
      </c>
      <c r="E150" s="35">
        <v>2.1999999999999999E-5</v>
      </c>
      <c r="F150" s="36">
        <v>6.1980243667969503</v>
      </c>
      <c r="G150" s="37">
        <v>2644</v>
      </c>
    </row>
    <row r="151" spans="1:7" ht="15.75" x14ac:dyDescent="0.2">
      <c r="A151" s="7" t="s">
        <v>951</v>
      </c>
      <c r="B151" s="7">
        <v>2542</v>
      </c>
      <c r="C151" s="35">
        <v>2.3E-3</v>
      </c>
      <c r="D151" s="35">
        <v>0.28135199999999999</v>
      </c>
      <c r="E151" s="35">
        <v>2.0999999999999999E-5</v>
      </c>
      <c r="F151" s="36">
        <v>2.9109447698316693</v>
      </c>
      <c r="G151" s="37">
        <v>2834</v>
      </c>
    </row>
    <row r="152" spans="1:7" ht="15.75" x14ac:dyDescent="0.2">
      <c r="A152" s="7" t="s">
        <v>952</v>
      </c>
      <c r="B152" s="7">
        <v>2542</v>
      </c>
      <c r="C152" s="35">
        <v>4.3E-3</v>
      </c>
      <c r="D152" s="35">
        <v>0.281528</v>
      </c>
      <c r="E152" s="35">
        <v>2.4000000000000001E-5</v>
      </c>
      <c r="F152" s="36">
        <v>5.7133970587774918</v>
      </c>
      <c r="G152" s="37">
        <v>2670</v>
      </c>
    </row>
    <row r="153" spans="1:7" ht="15.75" x14ac:dyDescent="0.2">
      <c r="A153" s="7" t="s">
        <v>953</v>
      </c>
      <c r="B153" s="7">
        <v>2542</v>
      </c>
      <c r="C153" s="35">
        <v>2.5999999999999999E-3</v>
      </c>
      <c r="D153" s="35">
        <v>0.28145799999999999</v>
      </c>
      <c r="E153" s="35">
        <v>2.5999999999999998E-5</v>
      </c>
      <c r="F153" s="36">
        <v>6.1624572234486585</v>
      </c>
      <c r="G153" s="37">
        <v>2651</v>
      </c>
    </row>
    <row r="154" spans="1:7" s="112" customFormat="1" ht="15.75" x14ac:dyDescent="0.2">
      <c r="A154" s="7" t="s">
        <v>954</v>
      </c>
      <c r="B154" s="7">
        <v>2542</v>
      </c>
      <c r="C154" s="35">
        <v>2.5000000000000001E-3</v>
      </c>
      <c r="D154" s="35">
        <v>0.281358</v>
      </c>
      <c r="E154" s="35">
        <v>2.5000000000000001E-5</v>
      </c>
      <c r="F154" s="36">
        <v>2.778611135922926</v>
      </c>
      <c r="G154" s="37">
        <v>2832</v>
      </c>
    </row>
    <row r="155" spans="1:7" ht="15.75" x14ac:dyDescent="0.2">
      <c r="A155" s="7" t="s">
        <v>955</v>
      </c>
      <c r="B155" s="7">
        <v>2542</v>
      </c>
      <c r="C155" s="35">
        <v>3.0999999999999999E-3</v>
      </c>
      <c r="D155" s="35">
        <v>0.281393</v>
      </c>
      <c r="E155" s="35">
        <v>2.1999999999999999E-5</v>
      </c>
      <c r="F155" s="36">
        <v>2.9862516710621456</v>
      </c>
      <c r="G155" s="37">
        <v>2819</v>
      </c>
    </row>
    <row r="156" spans="1:7" ht="15.75" x14ac:dyDescent="0.2">
      <c r="A156" s="7" t="s">
        <v>956</v>
      </c>
      <c r="B156" s="7">
        <v>2542</v>
      </c>
      <c r="C156" s="35">
        <v>3.3E-3</v>
      </c>
      <c r="D156" s="35">
        <v>0.28140700000000002</v>
      </c>
      <c r="E156" s="35">
        <v>2.3E-5</v>
      </c>
      <c r="F156" s="36">
        <v>3.1384551839153119</v>
      </c>
      <c r="G156" s="37">
        <v>2818</v>
      </c>
    </row>
    <row r="157" spans="1:7" ht="15.75" x14ac:dyDescent="0.2">
      <c r="A157" s="7" t="s">
        <v>957</v>
      </c>
      <c r="B157" s="7">
        <v>2542</v>
      </c>
      <c r="C157" s="35">
        <v>3.3999999999999998E-3</v>
      </c>
      <c r="D157" s="35">
        <v>0.28136100000000003</v>
      </c>
      <c r="E157" s="35">
        <v>2.5999999999999998E-5</v>
      </c>
      <c r="F157" s="36">
        <v>1.3294983430478524</v>
      </c>
      <c r="G157" s="37">
        <v>2921</v>
      </c>
    </row>
    <row r="158" spans="1:7" ht="15.75" x14ac:dyDescent="0.2">
      <c r="A158" s="7" t="s">
        <v>958</v>
      </c>
      <c r="B158" s="7">
        <v>2542</v>
      </c>
      <c r="C158" s="35">
        <v>2.5999999999999999E-3</v>
      </c>
      <c r="D158" s="35">
        <v>0.28145399999999998</v>
      </c>
      <c r="E158" s="35">
        <v>2.5999999999999998E-5</v>
      </c>
      <c r="F158" s="36">
        <v>6.020188650068814</v>
      </c>
      <c r="G158" s="37">
        <v>2657</v>
      </c>
    </row>
    <row r="159" spans="1:7" ht="15.75" x14ac:dyDescent="0.2">
      <c r="A159" s="7" t="s">
        <v>959</v>
      </c>
      <c r="B159" s="7">
        <v>2542</v>
      </c>
      <c r="C159" s="35">
        <v>1.6000000000000001E-3</v>
      </c>
      <c r="D159" s="35">
        <v>0.281412</v>
      </c>
      <c r="E159" s="35">
        <v>2.0999999999999999E-5</v>
      </c>
      <c r="F159" s="36">
        <v>6.2550510994752173</v>
      </c>
      <c r="G159" s="37">
        <v>2640</v>
      </c>
    </row>
    <row r="160" spans="1:7" ht="15.75" x14ac:dyDescent="0.2">
      <c r="A160" s="7" t="s">
        <v>960</v>
      </c>
      <c r="B160" s="7">
        <v>2542</v>
      </c>
      <c r="C160" s="35">
        <v>2.3999999999999998E-3</v>
      </c>
      <c r="D160" s="35">
        <v>0.28139900000000001</v>
      </c>
      <c r="E160" s="35">
        <v>2.5000000000000001E-5</v>
      </c>
      <c r="F160" s="36">
        <v>4.4097322600666899</v>
      </c>
      <c r="G160" s="37">
        <v>2747</v>
      </c>
    </row>
    <row r="161" spans="1:7" ht="15.75" x14ac:dyDescent="0.2">
      <c r="A161" s="7" t="s">
        <v>961</v>
      </c>
      <c r="B161" s="7">
        <v>2542</v>
      </c>
      <c r="C161" s="35">
        <v>2.3999999999999998E-3</v>
      </c>
      <c r="D161" s="35">
        <v>0.28140599999999999</v>
      </c>
      <c r="E161" s="35">
        <v>2.4000000000000001E-5</v>
      </c>
      <c r="F161" s="36">
        <v>4.6587022634825281</v>
      </c>
      <c r="G161" s="37">
        <v>2731</v>
      </c>
    </row>
    <row r="162" spans="1:7" ht="15.75" x14ac:dyDescent="0.2">
      <c r="A162" s="19" t="s">
        <v>962</v>
      </c>
      <c r="B162" s="19">
        <v>2542</v>
      </c>
      <c r="C162" s="38">
        <v>2.5000000000000001E-3</v>
      </c>
      <c r="D162" s="38">
        <v>0.28136499999999998</v>
      </c>
      <c r="E162" s="38">
        <v>2.3E-5</v>
      </c>
      <c r="F162" s="39">
        <v>3.0275811393387642</v>
      </c>
      <c r="G162" s="40">
        <v>2824</v>
      </c>
    </row>
    <row r="163" spans="1:7" ht="15.75" x14ac:dyDescent="0.2">
      <c r="A163" s="7" t="s">
        <v>684</v>
      </c>
      <c r="B163" s="7">
        <v>2551</v>
      </c>
      <c r="C163" s="35">
        <v>2.2499999999999999E-4</v>
      </c>
      <c r="D163" s="35">
        <v>0.28128399999999998</v>
      </c>
      <c r="E163" s="35">
        <v>1.4E-5</v>
      </c>
      <c r="F163" s="36">
        <v>4.2861500051016854</v>
      </c>
      <c r="G163" s="37">
        <v>2689</v>
      </c>
    </row>
    <row r="164" spans="1:7" ht="15.75" x14ac:dyDescent="0.2">
      <c r="A164" s="7" t="s">
        <v>685</v>
      </c>
      <c r="B164" s="7">
        <v>2551</v>
      </c>
      <c r="C164" s="35">
        <v>1.83E-4</v>
      </c>
      <c r="D164" s="35">
        <v>0.28127099999999999</v>
      </c>
      <c r="E164" s="35">
        <v>1.2E-5</v>
      </c>
      <c r="F164" s="36">
        <v>3.8966369289794578</v>
      </c>
      <c r="G164" s="37">
        <v>2704</v>
      </c>
    </row>
    <row r="165" spans="1:7" ht="15.75" x14ac:dyDescent="0.2">
      <c r="A165" s="7" t="s">
        <v>686</v>
      </c>
      <c r="B165" s="7">
        <v>2551</v>
      </c>
      <c r="C165" s="35">
        <v>2.9300000000000002E-4</v>
      </c>
      <c r="D165" s="35">
        <v>0.281273</v>
      </c>
      <c r="E165" s="35">
        <v>1.2999999999999999E-5</v>
      </c>
      <c r="F165" s="36">
        <v>3.7769242451934915</v>
      </c>
      <c r="G165" s="37">
        <v>2709</v>
      </c>
    </row>
    <row r="166" spans="1:7" ht="15.75" x14ac:dyDescent="0.2">
      <c r="A166" s="7" t="s">
        <v>687</v>
      </c>
      <c r="B166" s="7">
        <v>2551</v>
      </c>
      <c r="C166" s="35">
        <v>2.4800000000000001E-4</v>
      </c>
      <c r="D166" s="35">
        <v>0.28128199999999998</v>
      </c>
      <c r="E166" s="35">
        <v>1.2E-5</v>
      </c>
      <c r="F166" s="36">
        <v>4.1751095622055701</v>
      </c>
      <c r="G166" s="37">
        <v>2695</v>
      </c>
    </row>
    <row r="167" spans="1:7" ht="15.75" x14ac:dyDescent="0.2">
      <c r="A167" s="7" t="s">
        <v>688</v>
      </c>
      <c r="B167" s="7">
        <v>2551</v>
      </c>
      <c r="C167" s="35">
        <v>3.3E-4</v>
      </c>
      <c r="D167" s="35">
        <v>0.28127099999999999</v>
      </c>
      <c r="E167" s="35">
        <v>1.1E-5</v>
      </c>
      <c r="F167" s="36">
        <v>3.6415939994882685</v>
      </c>
      <c r="G167" s="37">
        <v>2715</v>
      </c>
    </row>
    <row r="168" spans="1:7" ht="15.75" x14ac:dyDescent="0.2">
      <c r="A168" s="7" t="s">
        <v>689</v>
      </c>
      <c r="B168" s="7">
        <v>2551</v>
      </c>
      <c r="C168" s="35">
        <v>2.2499999999999999E-4</v>
      </c>
      <c r="D168" s="35">
        <v>0.28128199999999998</v>
      </c>
      <c r="E168" s="35">
        <v>1.1E-5</v>
      </c>
      <c r="F168" s="36">
        <v>4.2150142382468836</v>
      </c>
      <c r="G168" s="37">
        <v>2692</v>
      </c>
    </row>
    <row r="169" spans="1:7" ht="15.75" x14ac:dyDescent="0.2">
      <c r="A169" s="7" t="s">
        <v>690</v>
      </c>
      <c r="B169" s="7">
        <v>2551</v>
      </c>
      <c r="C169" s="35">
        <v>4.5899999999999999E-4</v>
      </c>
      <c r="D169" s="35">
        <v>0.28128700000000001</v>
      </c>
      <c r="E169" s="35">
        <v>1.4E-5</v>
      </c>
      <c r="F169" s="36">
        <v>3.9868669512932442</v>
      </c>
      <c r="G169" s="37">
        <v>2701</v>
      </c>
    </row>
    <row r="170" spans="1:7" ht="15.75" x14ac:dyDescent="0.2">
      <c r="A170" s="7" t="s">
        <v>691</v>
      </c>
      <c r="B170" s="7">
        <v>2551</v>
      </c>
      <c r="C170" s="35">
        <v>3.21E-4</v>
      </c>
      <c r="D170" s="35">
        <v>0.28127400000000002</v>
      </c>
      <c r="E170" s="35">
        <v>1.4E-5</v>
      </c>
      <c r="F170" s="36">
        <v>3.7639125230048975</v>
      </c>
      <c r="G170" s="37">
        <v>2710</v>
      </c>
    </row>
    <row r="171" spans="1:7" ht="15.75" x14ac:dyDescent="0.2">
      <c r="A171" s="7" t="s">
        <v>692</v>
      </c>
      <c r="B171" s="7">
        <v>2551</v>
      </c>
      <c r="C171" s="35">
        <v>3.3199999999999999E-4</v>
      </c>
      <c r="D171" s="35">
        <v>0.28126800000000002</v>
      </c>
      <c r="E171" s="35">
        <v>1.4E-5</v>
      </c>
      <c r="F171" s="36">
        <v>3.5314203773784136</v>
      </c>
      <c r="G171" s="37">
        <v>2719</v>
      </c>
    </row>
    <row r="172" spans="1:7" ht="15.75" x14ac:dyDescent="0.2">
      <c r="A172" s="7" t="s">
        <v>693</v>
      </c>
      <c r="B172" s="7">
        <v>2551</v>
      </c>
      <c r="C172" s="35">
        <v>2.41E-4</v>
      </c>
      <c r="D172" s="35">
        <v>0.28127200000000002</v>
      </c>
      <c r="E172" s="35">
        <v>1.2E-5</v>
      </c>
      <c r="F172" s="36">
        <v>3.8315756293427761</v>
      </c>
      <c r="G172" s="37">
        <v>2706</v>
      </c>
    </row>
    <row r="173" spans="1:7" ht="15.75" x14ac:dyDescent="0.2">
      <c r="A173" s="7" t="s">
        <v>694</v>
      </c>
      <c r="B173" s="7">
        <v>2551</v>
      </c>
      <c r="C173" s="35">
        <v>3.0899999999999998E-4</v>
      </c>
      <c r="D173" s="35">
        <v>0.281277</v>
      </c>
      <c r="E173" s="35">
        <v>1.2E-5</v>
      </c>
      <c r="F173" s="36">
        <v>3.8914360042618945</v>
      </c>
      <c r="G173" s="37">
        <v>2705</v>
      </c>
    </row>
    <row r="174" spans="1:7" ht="15.75" x14ac:dyDescent="0.2">
      <c r="A174" s="7" t="s">
        <v>695</v>
      </c>
      <c r="B174" s="7">
        <v>2551</v>
      </c>
      <c r="C174" s="35">
        <v>3.0400000000000002E-4</v>
      </c>
      <c r="D174" s="35">
        <v>0.28126800000000002</v>
      </c>
      <c r="E174" s="35">
        <v>1.1E-5</v>
      </c>
      <c r="F174" s="36">
        <v>3.5799999829966289</v>
      </c>
      <c r="G174" s="37">
        <v>2717</v>
      </c>
    </row>
    <row r="175" spans="1:7" ht="15.75" x14ac:dyDescent="0.2">
      <c r="A175" s="7" t="s">
        <v>696</v>
      </c>
      <c r="B175" s="7">
        <v>2551</v>
      </c>
      <c r="C175" s="35">
        <v>4.2999999999999999E-4</v>
      </c>
      <c r="D175" s="35">
        <v>0.28129700000000002</v>
      </c>
      <c r="E175" s="35">
        <v>1.4E-5</v>
      </c>
      <c r="F175" s="36">
        <v>4.392860377095964</v>
      </c>
      <c r="G175" s="37">
        <v>2686</v>
      </c>
    </row>
    <row r="176" spans="1:7" ht="15.75" x14ac:dyDescent="0.2">
      <c r="A176" s="7" t="s">
        <v>697</v>
      </c>
      <c r="B176" s="7">
        <v>2551</v>
      </c>
      <c r="C176" s="35">
        <v>3.0899999999999998E-4</v>
      </c>
      <c r="D176" s="35">
        <v>0.28127600000000003</v>
      </c>
      <c r="E176" s="35">
        <v>1.2E-5</v>
      </c>
      <c r="F176" s="36">
        <v>3.855868120836714</v>
      </c>
      <c r="G176" s="37">
        <v>2707</v>
      </c>
    </row>
    <row r="177" spans="1:7" ht="15.75" x14ac:dyDescent="0.2">
      <c r="A177" s="7" t="s">
        <v>698</v>
      </c>
      <c r="B177" s="7">
        <v>2551</v>
      </c>
      <c r="C177" s="35">
        <v>2.6899999999999998E-4</v>
      </c>
      <c r="D177" s="35">
        <v>0.28127400000000002</v>
      </c>
      <c r="E177" s="35">
        <v>1.2999999999999999E-5</v>
      </c>
      <c r="F177" s="36">
        <v>3.8541317905793626</v>
      </c>
      <c r="G177" s="37">
        <v>2707</v>
      </c>
    </row>
    <row r="178" spans="1:7" ht="15.75" x14ac:dyDescent="0.2">
      <c r="A178" s="10" t="s">
        <v>699</v>
      </c>
      <c r="B178" s="10">
        <v>2551</v>
      </c>
      <c r="C178" s="113">
        <v>1.8699999999999999E-4</v>
      </c>
      <c r="D178" s="113">
        <v>0.28110299999999999</v>
      </c>
      <c r="E178" s="113">
        <v>1.1E-5</v>
      </c>
      <c r="F178" s="114">
        <v>-2.085707430389272</v>
      </c>
      <c r="G178" s="115">
        <v>2928</v>
      </c>
    </row>
    <row r="179" spans="1:7" ht="15.75" x14ac:dyDescent="0.2">
      <c r="A179" s="6" t="s">
        <v>700</v>
      </c>
      <c r="B179" s="6">
        <v>2551</v>
      </c>
      <c r="C179" s="109">
        <v>2.4800000000000001E-4</v>
      </c>
      <c r="D179" s="109">
        <v>0.281082</v>
      </c>
      <c r="E179" s="109">
        <v>1.1E-5</v>
      </c>
      <c r="F179" s="110">
        <v>-2.9384671231624804</v>
      </c>
      <c r="G179" s="111">
        <v>2960</v>
      </c>
    </row>
    <row r="180" spans="1:7" ht="15.75" x14ac:dyDescent="0.2">
      <c r="A180" s="6" t="s">
        <v>701</v>
      </c>
      <c r="B180" s="6">
        <v>2551</v>
      </c>
      <c r="C180" s="109">
        <v>2.1699999999999999E-4</v>
      </c>
      <c r="D180" s="109">
        <v>0.281115</v>
      </c>
      <c r="E180" s="109">
        <v>1.2E-5</v>
      </c>
      <c r="F180" s="110">
        <v>-1.7109424067140999</v>
      </c>
      <c r="G180" s="111">
        <v>2914</v>
      </c>
    </row>
    <row r="181" spans="1:7" ht="15.75" x14ac:dyDescent="0.2">
      <c r="A181" s="6" t="s">
        <v>702</v>
      </c>
      <c r="B181" s="6">
        <v>2551</v>
      </c>
      <c r="C181" s="109">
        <v>3.48E-4</v>
      </c>
      <c r="D181" s="109">
        <v>0.28111900000000001</v>
      </c>
      <c r="E181" s="109">
        <v>1.2999999999999999E-5</v>
      </c>
      <c r="F181" s="110">
        <v>-1.7959540278611463</v>
      </c>
      <c r="G181" s="111">
        <v>2919</v>
      </c>
    </row>
    <row r="182" spans="1:7" ht="15.75" x14ac:dyDescent="0.2">
      <c r="A182" s="6" t="s">
        <v>703</v>
      </c>
      <c r="B182" s="6">
        <v>2551</v>
      </c>
      <c r="C182" s="109">
        <v>2.6600000000000001E-4</v>
      </c>
      <c r="D182" s="109">
        <v>0.28106900000000001</v>
      </c>
      <c r="E182" s="109">
        <v>1.1E-5</v>
      </c>
      <c r="F182" s="110">
        <v>-3.4320793541797734</v>
      </c>
      <c r="G182" s="111">
        <v>2978</v>
      </c>
    </row>
    <row r="183" spans="1:7" ht="15.75" x14ac:dyDescent="0.2">
      <c r="A183" s="6" t="s">
        <v>704</v>
      </c>
      <c r="B183" s="6">
        <v>2551</v>
      </c>
      <c r="C183" s="109">
        <v>6.1499999999999999E-4</v>
      </c>
      <c r="D183" s="109">
        <v>0.28107599999999999</v>
      </c>
      <c r="E183" s="109">
        <v>1.4E-5</v>
      </c>
      <c r="F183" s="110">
        <v>-3.7886142544962809</v>
      </c>
      <c r="G183" s="111">
        <v>2997</v>
      </c>
    </row>
    <row r="184" spans="1:7" ht="15.75" x14ac:dyDescent="0.2">
      <c r="A184" s="6" t="s">
        <v>705</v>
      </c>
      <c r="B184" s="6">
        <v>2551</v>
      </c>
      <c r="C184" s="109">
        <v>7.8700000000000005E-4</v>
      </c>
      <c r="D184" s="109">
        <v>0.28110200000000002</v>
      </c>
      <c r="E184" s="109">
        <v>1.4E-5</v>
      </c>
      <c r="F184" s="110">
        <v>-3.1622668627617756</v>
      </c>
      <c r="G184" s="111">
        <v>2975</v>
      </c>
    </row>
    <row r="185" spans="1:7" ht="15.75" x14ac:dyDescent="0.2">
      <c r="A185" s="81" t="s">
        <v>706</v>
      </c>
      <c r="B185" s="81">
        <v>2551</v>
      </c>
      <c r="C185" s="116">
        <v>7.6000000000000004E-4</v>
      </c>
      <c r="D185" s="116">
        <v>0.28114899999999998</v>
      </c>
      <c r="E185" s="116">
        <v>1.2E-5</v>
      </c>
      <c r="F185" s="117">
        <v>-1.4437317219995194</v>
      </c>
      <c r="G185" s="118">
        <v>2909</v>
      </c>
    </row>
    <row r="186" spans="1:7" ht="15.75" x14ac:dyDescent="0.2">
      <c r="A186" s="11" t="s">
        <v>707</v>
      </c>
      <c r="B186" s="11">
        <v>2532</v>
      </c>
      <c r="C186" s="32">
        <v>7.5600000000000005E-4</v>
      </c>
      <c r="D186" s="32">
        <v>0.281223</v>
      </c>
      <c r="E186" s="32">
        <v>1.2E-5</v>
      </c>
      <c r="F186" s="33">
        <v>0.76596058210309792</v>
      </c>
      <c r="G186" s="34">
        <v>2809</v>
      </c>
    </row>
    <row r="187" spans="1:7" ht="15.75" x14ac:dyDescent="0.2">
      <c r="A187" s="7" t="s">
        <v>708</v>
      </c>
      <c r="B187" s="7">
        <v>2532</v>
      </c>
      <c r="C187" s="35">
        <v>2.1900000000000001E-4</v>
      </c>
      <c r="D187" s="35">
        <v>0.28118399999999999</v>
      </c>
      <c r="E187" s="35">
        <v>9.0000000000000002E-6</v>
      </c>
      <c r="F187" s="36">
        <v>0.30341631775065991</v>
      </c>
      <c r="G187" s="37">
        <v>2823</v>
      </c>
    </row>
    <row r="188" spans="1:7" ht="15.75" x14ac:dyDescent="0.2">
      <c r="A188" s="7" t="s">
        <v>709</v>
      </c>
      <c r="B188" s="7">
        <v>2532</v>
      </c>
      <c r="C188" s="35">
        <v>6.8300000000000001E-4</v>
      </c>
      <c r="D188" s="35">
        <v>0.28121299999999999</v>
      </c>
      <c r="E188" s="35">
        <v>1.4E-5</v>
      </c>
      <c r="F188" s="36">
        <v>0.53598002396348932</v>
      </c>
      <c r="G188" s="37">
        <v>2818</v>
      </c>
    </row>
    <row r="189" spans="1:7" ht="15.75" x14ac:dyDescent="0.2">
      <c r="A189" s="7" t="s">
        <v>710</v>
      </c>
      <c r="B189" s="7">
        <v>2532</v>
      </c>
      <c r="C189" s="35">
        <v>3.79E-4</v>
      </c>
      <c r="D189" s="35">
        <v>0.28119699999999997</v>
      </c>
      <c r="E189" s="35">
        <v>1.1E-5</v>
      </c>
      <c r="F189" s="36">
        <v>0.49030966284613342</v>
      </c>
      <c r="G189" s="37">
        <v>2816</v>
      </c>
    </row>
    <row r="190" spans="1:7" ht="15.75" x14ac:dyDescent="0.2">
      <c r="A190" s="7" t="s">
        <v>711</v>
      </c>
      <c r="B190" s="7">
        <v>2532</v>
      </c>
      <c r="C190" s="35">
        <v>4.7699999999999999E-4</v>
      </c>
      <c r="D190" s="35">
        <v>0.28121499999999999</v>
      </c>
      <c r="E190" s="35">
        <v>1.4E-5</v>
      </c>
      <c r="F190" s="36">
        <v>0.96177878590397725</v>
      </c>
      <c r="G190" s="37">
        <v>2799</v>
      </c>
    </row>
    <row r="191" spans="1:7" ht="15.75" x14ac:dyDescent="0.2">
      <c r="A191" s="7" t="s">
        <v>712</v>
      </c>
      <c r="B191" s="7">
        <v>2532</v>
      </c>
      <c r="C191" s="35">
        <v>2.6600000000000001E-4</v>
      </c>
      <c r="D191" s="35">
        <v>0.28119699999999997</v>
      </c>
      <c r="E191" s="35">
        <v>1.0000000000000001E-5</v>
      </c>
      <c r="F191" s="36">
        <v>0.68485952451791121</v>
      </c>
      <c r="G191" s="37">
        <v>2808</v>
      </c>
    </row>
    <row r="192" spans="1:7" ht="15.75" x14ac:dyDescent="0.2">
      <c r="A192" s="7" t="s">
        <v>713</v>
      </c>
      <c r="B192" s="7">
        <v>2532</v>
      </c>
      <c r="C192" s="35">
        <v>1.3999999999999999E-4</v>
      </c>
      <c r="D192" s="35">
        <v>0.28119499999999997</v>
      </c>
      <c r="E192" s="35">
        <v>1.1E-5</v>
      </c>
      <c r="F192" s="36">
        <v>0.83065858625719358</v>
      </c>
      <c r="G192" s="37">
        <v>2803</v>
      </c>
    </row>
    <row r="193" spans="1:7" ht="15.75" x14ac:dyDescent="0.2">
      <c r="A193" s="7" t="s">
        <v>714</v>
      </c>
      <c r="B193" s="7">
        <v>2532</v>
      </c>
      <c r="C193" s="35">
        <v>6.4400000000000004E-4</v>
      </c>
      <c r="D193" s="35">
        <v>0.28121099999999999</v>
      </c>
      <c r="E193" s="35">
        <v>1.2999999999999999E-5</v>
      </c>
      <c r="F193" s="36">
        <v>0.53199290901639884</v>
      </c>
      <c r="G193" s="37">
        <v>2817</v>
      </c>
    </row>
    <row r="194" spans="1:7" ht="15.75" x14ac:dyDescent="0.2">
      <c r="A194" s="7" t="s">
        <v>715</v>
      </c>
      <c r="B194" s="7">
        <v>2532</v>
      </c>
      <c r="C194" s="35">
        <v>1.47E-4</v>
      </c>
      <c r="D194" s="35">
        <v>0.28117700000000001</v>
      </c>
      <c r="E194" s="35">
        <v>1.0000000000000001E-5</v>
      </c>
      <c r="F194" s="36">
        <v>0.17841304306154271</v>
      </c>
      <c r="G194" s="37">
        <v>2827</v>
      </c>
    </row>
    <row r="195" spans="1:7" ht="15.75" x14ac:dyDescent="0.2">
      <c r="A195" s="7" t="s">
        <v>716</v>
      </c>
      <c r="B195" s="7">
        <v>2532</v>
      </c>
      <c r="C195" s="35">
        <v>2.7700000000000001E-4</v>
      </c>
      <c r="D195" s="35">
        <v>0.28120499999999998</v>
      </c>
      <c r="E195" s="35">
        <v>1.0000000000000001E-5</v>
      </c>
      <c r="F195" s="36">
        <v>0.9504516121228157</v>
      </c>
      <c r="G195" s="37">
        <v>2799</v>
      </c>
    </row>
    <row r="196" spans="1:7" ht="15.75" x14ac:dyDescent="0.2">
      <c r="A196" s="7" t="s">
        <v>717</v>
      </c>
      <c r="B196" s="7">
        <v>2532</v>
      </c>
      <c r="C196" s="35">
        <v>1.132E-3</v>
      </c>
      <c r="D196" s="35">
        <v>0.28123900000000002</v>
      </c>
      <c r="E196" s="35">
        <v>1.2999999999999999E-5</v>
      </c>
      <c r="F196" s="36">
        <v>0.68766996941471703</v>
      </c>
      <c r="G196" s="37">
        <v>2815</v>
      </c>
    </row>
    <row r="197" spans="1:7" ht="15.75" x14ac:dyDescent="0.2">
      <c r="A197" s="7" t="s">
        <v>718</v>
      </c>
      <c r="B197" s="7">
        <v>2532</v>
      </c>
      <c r="C197" s="35">
        <v>2.02E-4</v>
      </c>
      <c r="D197" s="35">
        <v>0.28117999999999999</v>
      </c>
      <c r="E197" s="35">
        <v>1.0000000000000001E-5</v>
      </c>
      <c r="F197" s="36">
        <v>0.19041959615329063</v>
      </c>
      <c r="G197" s="37">
        <v>2827</v>
      </c>
    </row>
    <row r="198" spans="1:7" ht="15.75" x14ac:dyDescent="0.2">
      <c r="A198" s="7" t="s">
        <v>719</v>
      </c>
      <c r="B198" s="7">
        <v>2532</v>
      </c>
      <c r="C198" s="35">
        <v>2.4800000000000001E-4</v>
      </c>
      <c r="D198" s="35">
        <v>0.28120600000000001</v>
      </c>
      <c r="E198" s="35">
        <v>1.1E-5</v>
      </c>
      <c r="F198" s="36">
        <v>1.0359466588982791</v>
      </c>
      <c r="G198" s="37">
        <v>2795</v>
      </c>
    </row>
    <row r="199" spans="1:7" ht="15.75" x14ac:dyDescent="0.2">
      <c r="A199" s="7" t="s">
        <v>720</v>
      </c>
      <c r="B199" s="7">
        <v>2532</v>
      </c>
      <c r="C199" s="35">
        <v>3.3799999999999998E-4</v>
      </c>
      <c r="D199" s="35">
        <v>0.281198</v>
      </c>
      <c r="E199" s="35">
        <v>1.0000000000000001E-5</v>
      </c>
      <c r="F199" s="36">
        <v>0.59646487192477338</v>
      </c>
      <c r="G199" s="37">
        <v>2812</v>
      </c>
    </row>
    <row r="200" spans="1:7" ht="15.75" x14ac:dyDescent="0.2">
      <c r="A200" s="19" t="s">
        <v>721</v>
      </c>
      <c r="B200" s="19">
        <v>2532</v>
      </c>
      <c r="C200" s="38">
        <v>6.9800000000000005E-4</v>
      </c>
      <c r="D200" s="38">
        <v>0.28120000000000001</v>
      </c>
      <c r="E200" s="38">
        <v>1.2E-5</v>
      </c>
      <c r="F200" s="39">
        <v>4.7792645303523784E-2</v>
      </c>
      <c r="G200" s="40">
        <v>2836</v>
      </c>
    </row>
    <row r="201" spans="1:7" ht="15.75" x14ac:dyDescent="0.2">
      <c r="A201" s="11" t="s">
        <v>657</v>
      </c>
      <c r="B201" s="11">
        <v>2574</v>
      </c>
      <c r="C201" s="32">
        <v>5.2800000000000004E-4</v>
      </c>
      <c r="D201" s="32">
        <v>0.28118599999999999</v>
      </c>
      <c r="E201" s="32">
        <v>9.0000000000000002E-6</v>
      </c>
      <c r="F201" s="33">
        <v>0.79829899277017446</v>
      </c>
      <c r="G201" s="34">
        <v>2843</v>
      </c>
    </row>
    <row r="202" spans="1:7" ht="15.75" x14ac:dyDescent="0.2">
      <c r="A202" s="7" t="s">
        <v>658</v>
      </c>
      <c r="B202" s="7">
        <v>2574</v>
      </c>
      <c r="C202" s="35">
        <v>3.5599999999999998E-4</v>
      </c>
      <c r="D202" s="35">
        <v>0.28117199999999998</v>
      </c>
      <c r="E202" s="35">
        <v>7.9999999999999996E-6</v>
      </c>
      <c r="F202" s="36">
        <v>0.60151146099585162</v>
      </c>
      <c r="G202" s="37">
        <v>2849</v>
      </c>
    </row>
    <row r="203" spans="1:7" ht="15.75" x14ac:dyDescent="0.2">
      <c r="A203" s="7" t="s">
        <v>659</v>
      </c>
      <c r="B203" s="7">
        <v>2574</v>
      </c>
      <c r="C203" s="35">
        <v>3.5399999999999999E-4</v>
      </c>
      <c r="D203" s="35">
        <v>0.28118599999999999</v>
      </c>
      <c r="E203" s="35">
        <v>9.0000000000000002E-6</v>
      </c>
      <c r="F203" s="36">
        <v>1.102990518770941</v>
      </c>
      <c r="G203" s="37">
        <v>2830</v>
      </c>
    </row>
    <row r="204" spans="1:7" ht="15.75" x14ac:dyDescent="0.2">
      <c r="A204" s="7" t="s">
        <v>660</v>
      </c>
      <c r="B204" s="7">
        <v>2574</v>
      </c>
      <c r="C204" s="35">
        <v>3.3199999999999999E-4</v>
      </c>
      <c r="D204" s="35">
        <v>0.281169</v>
      </c>
      <c r="E204" s="35">
        <v>1.0000000000000001E-5</v>
      </c>
      <c r="F204" s="36">
        <v>0.53682855202241697</v>
      </c>
      <c r="G204" s="37">
        <v>2851</v>
      </c>
    </row>
    <row r="205" spans="1:7" ht="15.75" x14ac:dyDescent="0.2">
      <c r="A205" s="7" t="s">
        <v>661</v>
      </c>
      <c r="B205" s="7">
        <v>2574</v>
      </c>
      <c r="C205" s="35">
        <v>4.0499999999999998E-4</v>
      </c>
      <c r="D205" s="35">
        <v>0.28119</v>
      </c>
      <c r="E205" s="35">
        <v>9.0000000000000002E-6</v>
      </c>
      <c r="F205" s="36">
        <v>1.1559634836455501</v>
      </c>
      <c r="G205" s="37">
        <v>2828</v>
      </c>
    </row>
    <row r="206" spans="1:7" ht="15.75" x14ac:dyDescent="0.2">
      <c r="A206" s="7" t="s">
        <v>662</v>
      </c>
      <c r="B206" s="7">
        <v>2574</v>
      </c>
      <c r="C206" s="35">
        <v>3.7300000000000001E-4</v>
      </c>
      <c r="D206" s="35">
        <v>0.28118399999999999</v>
      </c>
      <c r="E206" s="35">
        <v>7.9999999999999996E-6</v>
      </c>
      <c r="F206" s="36">
        <v>0.99858005410791151</v>
      </c>
      <c r="G206" s="37">
        <v>2833</v>
      </c>
    </row>
    <row r="207" spans="1:7" ht="15.75" x14ac:dyDescent="0.2">
      <c r="A207" s="7" t="s">
        <v>663</v>
      </c>
      <c r="B207" s="7">
        <v>2574</v>
      </c>
      <c r="C207" s="35">
        <v>4.15E-4</v>
      </c>
      <c r="D207" s="35">
        <v>0.281169</v>
      </c>
      <c r="E207" s="35">
        <v>9.0000000000000002E-6</v>
      </c>
      <c r="F207" s="36">
        <v>0.39148719191750558</v>
      </c>
      <c r="G207" s="37">
        <v>2856</v>
      </c>
    </row>
    <row r="208" spans="1:7" ht="15.75" x14ac:dyDescent="0.2">
      <c r="A208" s="7" t="s">
        <v>664</v>
      </c>
      <c r="B208" s="7">
        <v>2574</v>
      </c>
      <c r="C208" s="35">
        <v>3.6999999999999999E-4</v>
      </c>
      <c r="D208" s="35">
        <v>0.281192</v>
      </c>
      <c r="E208" s="35">
        <v>7.9999999999999996E-6</v>
      </c>
      <c r="F208" s="36">
        <v>1.2883915598949081</v>
      </c>
      <c r="G208" s="37">
        <v>2823</v>
      </c>
    </row>
    <row r="209" spans="1:7" ht="15.75" x14ac:dyDescent="0.2">
      <c r="A209" s="7" t="s">
        <v>665</v>
      </c>
      <c r="B209" s="7">
        <v>2574</v>
      </c>
      <c r="C209" s="35">
        <v>3.6600000000000001E-4</v>
      </c>
      <c r="D209" s="35">
        <v>0.281192</v>
      </c>
      <c r="E209" s="35">
        <v>7.9999999999999996E-6</v>
      </c>
      <c r="F209" s="36">
        <v>1.2953959627926004</v>
      </c>
      <c r="G209" s="37">
        <v>2823</v>
      </c>
    </row>
    <row r="210" spans="1:7" ht="15.75" x14ac:dyDescent="0.2">
      <c r="A210" s="7" t="s">
        <v>666</v>
      </c>
      <c r="B210" s="7">
        <v>2574</v>
      </c>
      <c r="C210" s="35">
        <v>3.6099999999999999E-4</v>
      </c>
      <c r="D210" s="35">
        <v>0.28117900000000001</v>
      </c>
      <c r="E210" s="35">
        <v>9.0000000000000002E-6</v>
      </c>
      <c r="F210" s="36">
        <v>0.84174438554018849</v>
      </c>
      <c r="G210" s="37">
        <v>2839</v>
      </c>
    </row>
    <row r="211" spans="1:7" ht="15.75" x14ac:dyDescent="0.2">
      <c r="A211" s="7" t="s">
        <v>667</v>
      </c>
      <c r="B211" s="7">
        <v>2574</v>
      </c>
      <c r="C211" s="35">
        <v>3.5100000000000002E-4</v>
      </c>
      <c r="D211" s="35">
        <v>0.28118900000000002</v>
      </c>
      <c r="E211" s="35">
        <v>9.0000000000000002E-6</v>
      </c>
      <c r="F211" s="36">
        <v>1.214953147299358</v>
      </c>
      <c r="G211" s="37">
        <v>2825</v>
      </c>
    </row>
    <row r="212" spans="1:7" ht="15.75" x14ac:dyDescent="0.2">
      <c r="A212" s="7" t="s">
        <v>668</v>
      </c>
      <c r="B212" s="7">
        <v>2574</v>
      </c>
      <c r="C212" s="35">
        <v>3.3E-4</v>
      </c>
      <c r="D212" s="35">
        <v>0.28118700000000002</v>
      </c>
      <c r="E212" s="35">
        <v>9.0000000000000002E-6</v>
      </c>
      <c r="F212" s="36">
        <v>1.1805867116021496</v>
      </c>
      <c r="G212" s="37">
        <v>2827</v>
      </c>
    </row>
    <row r="213" spans="1:7" ht="15.75" x14ac:dyDescent="0.2">
      <c r="A213" s="19" t="s">
        <v>669</v>
      </c>
      <c r="B213" s="19">
        <v>2574</v>
      </c>
      <c r="C213" s="38">
        <v>3.8400000000000001E-4</v>
      </c>
      <c r="D213" s="38">
        <v>0.28120000000000001</v>
      </c>
      <c r="E213" s="38">
        <v>7.9999999999999996E-6</v>
      </c>
      <c r="F213" s="39">
        <v>1.5484343533711531</v>
      </c>
      <c r="G213" s="40">
        <v>2814</v>
      </c>
    </row>
    <row r="214" spans="1:7" ht="15.75" x14ac:dyDescent="0.2">
      <c r="A214" s="11" t="s">
        <v>454</v>
      </c>
      <c r="B214" s="11">
        <v>2520</v>
      </c>
      <c r="C214" s="32">
        <v>3.4099999999999999E-4</v>
      </c>
      <c r="D214" s="32">
        <v>0.28128799999999998</v>
      </c>
      <c r="E214" s="32">
        <v>1.1E-5</v>
      </c>
      <c r="F214" s="33">
        <v>3.51769772282573</v>
      </c>
      <c r="G214" s="34">
        <v>2692</v>
      </c>
    </row>
    <row r="215" spans="1:7" s="112" customFormat="1" ht="15.75" x14ac:dyDescent="0.2">
      <c r="A215" s="7" t="s">
        <v>455</v>
      </c>
      <c r="B215" s="7">
        <v>2520</v>
      </c>
      <c r="C215" s="35">
        <v>1.6200000000000001E-4</v>
      </c>
      <c r="D215" s="35">
        <v>0.28128900000000001</v>
      </c>
      <c r="E215" s="35">
        <v>1.0000000000000001E-5</v>
      </c>
      <c r="F215" s="36">
        <v>3.8599401080552376</v>
      </c>
      <c r="G215" s="37">
        <v>2678</v>
      </c>
    </row>
    <row r="216" spans="1:7" s="112" customFormat="1" ht="15.75" x14ac:dyDescent="0.2">
      <c r="A216" s="7" t="s">
        <v>456</v>
      </c>
      <c r="B216" s="7">
        <v>2520</v>
      </c>
      <c r="C216" s="35">
        <v>2.05E-4</v>
      </c>
      <c r="D216" s="35">
        <v>0.28130500000000003</v>
      </c>
      <c r="E216" s="35">
        <v>1.0000000000000001E-5</v>
      </c>
      <c r="F216" s="36">
        <v>4.3553144433494673</v>
      </c>
      <c r="G216" s="37">
        <v>2661</v>
      </c>
    </row>
    <row r="217" spans="1:7" s="112" customFormat="1" ht="15.75" x14ac:dyDescent="0.2">
      <c r="A217" s="7" t="s">
        <v>457</v>
      </c>
      <c r="B217" s="7">
        <v>2520</v>
      </c>
      <c r="C217" s="35">
        <v>4.86E-4</v>
      </c>
      <c r="D217" s="35">
        <v>0.28132699999999999</v>
      </c>
      <c r="E217" s="35">
        <v>1.0000000000000001E-5</v>
      </c>
      <c r="F217" s="36">
        <v>4.6563202407456927</v>
      </c>
      <c r="G217" s="37">
        <v>2650</v>
      </c>
    </row>
    <row r="218" spans="1:7" ht="15.75" x14ac:dyDescent="0.2">
      <c r="A218" s="7" t="s">
        <v>458</v>
      </c>
      <c r="B218" s="7">
        <v>2520</v>
      </c>
      <c r="C218" s="35">
        <v>3.28E-4</v>
      </c>
      <c r="D218" s="35">
        <v>0.28129900000000002</v>
      </c>
      <c r="E218" s="35">
        <v>1.0000000000000001E-5</v>
      </c>
      <c r="F218" s="36">
        <v>3.931189041772587</v>
      </c>
      <c r="G218" s="37">
        <v>2677</v>
      </c>
    </row>
    <row r="219" spans="1:7" ht="15.75" x14ac:dyDescent="0.2">
      <c r="A219" s="7" t="s">
        <v>459</v>
      </c>
      <c r="B219" s="7">
        <v>2520</v>
      </c>
      <c r="C219" s="35">
        <v>4.6099999999999998E-4</v>
      </c>
      <c r="D219" s="35">
        <v>0.281308</v>
      </c>
      <c r="E219" s="35">
        <v>1.1E-5</v>
      </c>
      <c r="F219" s="36">
        <v>4.0234108677328351</v>
      </c>
      <c r="G219" s="37">
        <v>2673</v>
      </c>
    </row>
    <row r="220" spans="1:7" ht="15.75" x14ac:dyDescent="0.2">
      <c r="A220" s="7" t="s">
        <v>460</v>
      </c>
      <c r="B220" s="7">
        <v>2520</v>
      </c>
      <c r="C220" s="35">
        <v>3.4200000000000002E-4</v>
      </c>
      <c r="D220" s="35">
        <v>0.28131</v>
      </c>
      <c r="E220" s="35">
        <v>1.0000000000000001E-5</v>
      </c>
      <c r="F220" s="36">
        <v>4.2984218112285255</v>
      </c>
      <c r="G220" s="37">
        <v>2664</v>
      </c>
    </row>
    <row r="221" spans="1:7" ht="15.75" x14ac:dyDescent="0.2">
      <c r="A221" s="7" t="s">
        <v>461</v>
      </c>
      <c r="B221" s="7">
        <v>2520</v>
      </c>
      <c r="C221" s="35">
        <v>2.5399999999999999E-4</v>
      </c>
      <c r="D221" s="35">
        <v>0.28129399999999999</v>
      </c>
      <c r="E221" s="35">
        <v>1.0000000000000001E-5</v>
      </c>
      <c r="F221" s="36">
        <v>3.8801450584169395</v>
      </c>
      <c r="G221" s="37">
        <v>2678</v>
      </c>
    </row>
    <row r="222" spans="1:7" ht="15.75" x14ac:dyDescent="0.2">
      <c r="A222" s="7" t="s">
        <v>462</v>
      </c>
      <c r="B222" s="7">
        <v>2520</v>
      </c>
      <c r="C222" s="35">
        <v>1.05E-4</v>
      </c>
      <c r="D222" s="35">
        <v>0.281304</v>
      </c>
      <c r="E222" s="35">
        <v>1.2E-5</v>
      </c>
      <c r="F222" s="36">
        <v>4.4910770695127944</v>
      </c>
      <c r="G222" s="37">
        <v>2655</v>
      </c>
    </row>
    <row r="223" spans="1:7" ht="15.75" x14ac:dyDescent="0.2">
      <c r="A223" s="7" t="s">
        <v>463</v>
      </c>
      <c r="B223" s="7">
        <v>2520</v>
      </c>
      <c r="C223" s="35">
        <v>3.5799999999999997E-4</v>
      </c>
      <c r="D223" s="35">
        <v>0.281281</v>
      </c>
      <c r="E223" s="35">
        <v>1.0000000000000001E-5</v>
      </c>
      <c r="F223" s="36">
        <v>3.239614625074605</v>
      </c>
      <c r="G223" s="37">
        <v>2703</v>
      </c>
    </row>
    <row r="224" spans="1:7" ht="15.75" x14ac:dyDescent="0.2">
      <c r="A224" s="7" t="s">
        <v>464</v>
      </c>
      <c r="B224" s="7">
        <v>2520</v>
      </c>
      <c r="C224" s="35">
        <v>7.2999999999999999E-5</v>
      </c>
      <c r="D224" s="35">
        <v>0.28129999999999999</v>
      </c>
      <c r="E224" s="35">
        <v>1.0000000000000001E-5</v>
      </c>
      <c r="F224" s="36">
        <v>4.4036406774150549</v>
      </c>
      <c r="G224" s="37">
        <v>2658</v>
      </c>
    </row>
    <row r="225" spans="1:7" ht="15.75" x14ac:dyDescent="0.2">
      <c r="A225" s="7" t="s">
        <v>465</v>
      </c>
      <c r="B225" s="7">
        <v>2520</v>
      </c>
      <c r="C225" s="35">
        <v>2.7599999999999999E-4</v>
      </c>
      <c r="D225" s="35">
        <v>0.281302</v>
      </c>
      <c r="E225" s="35">
        <v>1.4E-5</v>
      </c>
      <c r="F225" s="36">
        <v>4.1269755862582969</v>
      </c>
      <c r="G225" s="37">
        <v>2669</v>
      </c>
    </row>
    <row r="226" spans="1:7" ht="15.75" x14ac:dyDescent="0.2">
      <c r="A226" s="7" t="s">
        <v>466</v>
      </c>
      <c r="B226" s="7">
        <v>2520</v>
      </c>
      <c r="C226" s="35">
        <v>2.32E-4</v>
      </c>
      <c r="D226" s="35">
        <v>0.28128999999999998</v>
      </c>
      <c r="E226" s="35">
        <v>1.1E-5</v>
      </c>
      <c r="F226" s="36">
        <v>3.7755758702129327</v>
      </c>
      <c r="G226" s="37">
        <v>2683</v>
      </c>
    </row>
    <row r="227" spans="1:7" ht="15.75" x14ac:dyDescent="0.2">
      <c r="A227" s="7" t="s">
        <v>467</v>
      </c>
      <c r="B227" s="7">
        <v>2520</v>
      </c>
      <c r="C227" s="35">
        <v>2.7E-4</v>
      </c>
      <c r="D227" s="35">
        <v>0.28129700000000002</v>
      </c>
      <c r="E227" s="35">
        <v>1.0000000000000001E-5</v>
      </c>
      <c r="F227" s="36">
        <v>3.9594285893751469</v>
      </c>
      <c r="G227" s="37">
        <v>2675</v>
      </c>
    </row>
    <row r="228" spans="1:7" ht="15.75" x14ac:dyDescent="0.2">
      <c r="A228" s="7" t="s">
        <v>468</v>
      </c>
      <c r="B228" s="7">
        <v>2520</v>
      </c>
      <c r="C228" s="35">
        <v>2.9399999999999999E-4</v>
      </c>
      <c r="D228" s="35">
        <v>0.28129199999999999</v>
      </c>
      <c r="E228" s="35">
        <v>1.0000000000000001E-5</v>
      </c>
      <c r="F228" s="36">
        <v>3.7404832041687541</v>
      </c>
      <c r="G228" s="37">
        <v>2684</v>
      </c>
    </row>
    <row r="229" spans="1:7" ht="15.75" x14ac:dyDescent="0.2">
      <c r="A229" s="19" t="s">
        <v>469</v>
      </c>
      <c r="B229" s="19">
        <v>2520</v>
      </c>
      <c r="C229" s="38">
        <v>2.5599999999999999E-4</v>
      </c>
      <c r="D229" s="38">
        <v>0.28128799999999998</v>
      </c>
      <c r="E229" s="38">
        <v>1.0000000000000001E-5</v>
      </c>
      <c r="F229" s="39">
        <v>3.6633264897378837</v>
      </c>
      <c r="G229" s="40">
        <v>2687</v>
      </c>
    </row>
    <row r="230" spans="1:7" ht="15.75" x14ac:dyDescent="0.2">
      <c r="A230" s="11" t="s">
        <v>470</v>
      </c>
      <c r="B230" s="11">
        <v>2585</v>
      </c>
      <c r="C230" s="32">
        <v>6.2299999999999996E-4</v>
      </c>
      <c r="D230" s="32">
        <v>0.28134799999999999</v>
      </c>
      <c r="E230" s="32">
        <v>1.1E-5</v>
      </c>
      <c r="F230" s="33">
        <v>6.644132069444364</v>
      </c>
      <c r="G230" s="34">
        <v>2631</v>
      </c>
    </row>
    <row r="231" spans="1:7" ht="15.75" x14ac:dyDescent="0.2">
      <c r="A231" s="7" t="s">
        <v>471</v>
      </c>
      <c r="B231" s="7">
        <v>2585</v>
      </c>
      <c r="C231" s="35">
        <v>3.4200000000000002E-4</v>
      </c>
      <c r="D231" s="35">
        <v>0.28133999999999998</v>
      </c>
      <c r="E231" s="35">
        <v>1.1E-5</v>
      </c>
      <c r="F231" s="36">
        <v>6.8537924754696888</v>
      </c>
      <c r="G231" s="37">
        <v>2623</v>
      </c>
    </row>
    <row r="232" spans="1:7" ht="15.75" x14ac:dyDescent="0.2">
      <c r="A232" s="7" t="s">
        <v>472</v>
      </c>
      <c r="B232" s="7">
        <v>2585</v>
      </c>
      <c r="C232" s="35">
        <v>1.6379999999999999E-3</v>
      </c>
      <c r="D232" s="35">
        <v>0.28141300000000002</v>
      </c>
      <c r="E232" s="35">
        <v>1.5E-5</v>
      </c>
      <c r="F232" s="36">
        <v>7.1710332918728525</v>
      </c>
      <c r="G232" s="37">
        <v>2611</v>
      </c>
    </row>
    <row r="233" spans="1:7" ht="15.75" x14ac:dyDescent="0.2">
      <c r="A233" s="7" t="s">
        <v>473</v>
      </c>
      <c r="B233" s="7">
        <v>2585</v>
      </c>
      <c r="C233" s="35">
        <v>3.19E-4</v>
      </c>
      <c r="D233" s="35">
        <v>0.28134599999999998</v>
      </c>
      <c r="E233" s="35">
        <v>1.0000000000000001E-5</v>
      </c>
      <c r="F233" s="36">
        <v>7.1076692093896554</v>
      </c>
      <c r="G233" s="37">
        <v>2614</v>
      </c>
    </row>
    <row r="234" spans="1:7" ht="15.75" x14ac:dyDescent="0.2">
      <c r="A234" s="7" t="s">
        <v>474</v>
      </c>
      <c r="B234" s="7">
        <v>2585</v>
      </c>
      <c r="C234" s="35">
        <v>9.0300000000000005E-4</v>
      </c>
      <c r="D234" s="35">
        <v>0.28137400000000001</v>
      </c>
      <c r="E234" s="35">
        <v>1.2999999999999999E-5</v>
      </c>
      <c r="F234" s="36">
        <v>7.0765027267283287</v>
      </c>
      <c r="G234" s="37">
        <v>2615</v>
      </c>
    </row>
    <row r="235" spans="1:7" ht="15.75" x14ac:dyDescent="0.2">
      <c r="A235" s="7" t="s">
        <v>475</v>
      </c>
      <c r="B235" s="7">
        <v>2585</v>
      </c>
      <c r="C235" s="35">
        <v>6.1899999999999998E-4</v>
      </c>
      <c r="D235" s="35">
        <v>0.281362</v>
      </c>
      <c r="E235" s="35">
        <v>1.2E-5</v>
      </c>
      <c r="F235" s="36">
        <v>7.1491568425674501</v>
      </c>
      <c r="G235" s="37">
        <v>2612</v>
      </c>
    </row>
    <row r="236" spans="1:7" ht="15.75" x14ac:dyDescent="0.2">
      <c r="A236" s="7" t="s">
        <v>476</v>
      </c>
      <c r="B236" s="7">
        <v>2585</v>
      </c>
      <c r="C236" s="35">
        <v>8.5599999999999999E-4</v>
      </c>
      <c r="D236" s="35">
        <v>0.281362</v>
      </c>
      <c r="E236" s="35">
        <v>1.1E-5</v>
      </c>
      <c r="F236" s="36">
        <v>6.7323186688317271</v>
      </c>
      <c r="G236" s="37">
        <v>2628</v>
      </c>
    </row>
    <row r="237" spans="1:7" ht="15.75" x14ac:dyDescent="0.2">
      <c r="A237" s="7" t="s">
        <v>477</v>
      </c>
      <c r="B237" s="7">
        <v>2585</v>
      </c>
      <c r="C237" s="35">
        <v>3.5E-4</v>
      </c>
      <c r="D237" s="35">
        <v>0.28134799999999999</v>
      </c>
      <c r="E237" s="35">
        <v>9.0000000000000002E-6</v>
      </c>
      <c r="F237" s="36">
        <v>7.1242874341237439</v>
      </c>
      <c r="G237" s="37">
        <v>2613</v>
      </c>
    </row>
    <row r="238" spans="1:7" ht="15.75" x14ac:dyDescent="0.2">
      <c r="A238" s="7" t="s">
        <v>478</v>
      </c>
      <c r="B238" s="7">
        <v>2585</v>
      </c>
      <c r="C238" s="35">
        <v>5.13E-4</v>
      </c>
      <c r="D238" s="35">
        <v>0.28135199999999999</v>
      </c>
      <c r="E238" s="35">
        <v>1.2E-5</v>
      </c>
      <c r="F238" s="36">
        <v>6.9798839867707407</v>
      </c>
      <c r="G238" s="37">
        <v>2618</v>
      </c>
    </row>
    <row r="239" spans="1:7" ht="15.75" x14ac:dyDescent="0.2">
      <c r="A239" s="7" t="s">
        <v>479</v>
      </c>
      <c r="B239" s="7">
        <v>2585</v>
      </c>
      <c r="C239" s="35">
        <v>7.0200000000000004E-4</v>
      </c>
      <c r="D239" s="35">
        <v>0.28136100000000003</v>
      </c>
      <c r="E239" s="35">
        <v>1.2999999999999999E-5</v>
      </c>
      <c r="F239" s="36">
        <v>6.9676048605260554</v>
      </c>
      <c r="G239" s="37">
        <v>2619</v>
      </c>
    </row>
    <row r="240" spans="1:7" ht="15.75" x14ac:dyDescent="0.2">
      <c r="A240" s="19" t="s">
        <v>480</v>
      </c>
      <c r="B240" s="19">
        <v>2585</v>
      </c>
      <c r="C240" s="38">
        <v>9.6699999999999998E-4</v>
      </c>
      <c r="D240" s="38">
        <v>0.28137899999999999</v>
      </c>
      <c r="E240" s="38">
        <v>1.5E-5</v>
      </c>
      <c r="F240" s="39">
        <v>7.1417922351701968</v>
      </c>
      <c r="G240" s="40">
        <v>2613</v>
      </c>
    </row>
    <row r="241" spans="1:7" ht="15.75" x14ac:dyDescent="0.2">
      <c r="A241" s="11" t="s">
        <v>481</v>
      </c>
      <c r="B241" s="11">
        <v>2559</v>
      </c>
      <c r="C241" s="32">
        <v>7.4700000000000005E-4</v>
      </c>
      <c r="D241" s="32">
        <v>0.28131299999999998</v>
      </c>
      <c r="E241" s="32">
        <v>2.3E-5</v>
      </c>
      <c r="F241" s="33">
        <v>4.5928681691731477</v>
      </c>
      <c r="G241" s="11">
        <v>2690</v>
      </c>
    </row>
    <row r="242" spans="1:7" ht="15.75" x14ac:dyDescent="0.2">
      <c r="A242" s="7" t="s">
        <v>482</v>
      </c>
      <c r="B242" s="7">
        <v>2559</v>
      </c>
      <c r="C242" s="35">
        <v>1.6200000000000001E-4</v>
      </c>
      <c r="D242" s="35">
        <v>0.28128999999999998</v>
      </c>
      <c r="E242" s="35">
        <v>2.0999999999999999E-5</v>
      </c>
      <c r="F242" s="36">
        <v>4.7930369175031018</v>
      </c>
      <c r="G242" s="7">
        <v>2680</v>
      </c>
    </row>
    <row r="243" spans="1:7" ht="15.75" x14ac:dyDescent="0.2">
      <c r="A243" s="7" t="s">
        <v>483</v>
      </c>
      <c r="B243" s="7">
        <v>2559</v>
      </c>
      <c r="C243" s="35">
        <v>7.5900000000000002E-4</v>
      </c>
      <c r="D243" s="35">
        <v>0.28129100000000001</v>
      </c>
      <c r="E243" s="35">
        <v>1.9000000000000001E-5</v>
      </c>
      <c r="F243" s="36">
        <v>3.7894731771692669</v>
      </c>
      <c r="G243" s="7">
        <v>2720</v>
      </c>
    </row>
    <row r="244" spans="1:7" ht="15.75" x14ac:dyDescent="0.2">
      <c r="A244" s="7" t="s">
        <v>484</v>
      </c>
      <c r="B244" s="7">
        <v>2559</v>
      </c>
      <c r="C244" s="35">
        <v>9.9500000000000001E-4</v>
      </c>
      <c r="D244" s="35">
        <v>0.28133200000000003</v>
      </c>
      <c r="E244" s="35">
        <v>2.5000000000000001E-5</v>
      </c>
      <c r="F244" s="36">
        <v>4.8370041144241149</v>
      </c>
      <c r="G244" s="7">
        <v>2680</v>
      </c>
    </row>
    <row r="245" spans="1:7" ht="15.75" x14ac:dyDescent="0.2">
      <c r="A245" s="7" t="s">
        <v>485</v>
      </c>
      <c r="B245" s="7">
        <v>2559</v>
      </c>
      <c r="C245" s="35">
        <v>8.0500000000000005E-4</v>
      </c>
      <c r="D245" s="35">
        <v>0.28132600000000002</v>
      </c>
      <c r="E245" s="35">
        <v>2.1999999999999999E-5</v>
      </c>
      <c r="F245" s="36">
        <v>4.9543049824452012</v>
      </c>
      <c r="G245" s="7">
        <v>2670</v>
      </c>
    </row>
    <row r="246" spans="1:7" ht="15.75" x14ac:dyDescent="0.2">
      <c r="A246" s="7" t="s">
        <v>486</v>
      </c>
      <c r="B246" s="7">
        <v>2559</v>
      </c>
      <c r="C246" s="35">
        <v>6.8300000000000001E-4</v>
      </c>
      <c r="D246" s="35">
        <v>0.28131299999999998</v>
      </c>
      <c r="E246" s="35">
        <v>2.1999999999999999E-5</v>
      </c>
      <c r="F246" s="36">
        <v>4.7042659347185101</v>
      </c>
      <c r="G246" s="7">
        <v>2680</v>
      </c>
    </row>
    <row r="247" spans="1:7" ht="15.75" x14ac:dyDescent="0.2">
      <c r="A247" s="7" t="s">
        <v>487</v>
      </c>
      <c r="B247" s="7">
        <v>2559</v>
      </c>
      <c r="C247" s="35">
        <v>7.6800000000000002E-4</v>
      </c>
      <c r="D247" s="35">
        <v>0.281302</v>
      </c>
      <c r="E247" s="35">
        <v>2.1999999999999999E-5</v>
      </c>
      <c r="F247" s="36">
        <v>4.165061821870264</v>
      </c>
      <c r="G247" s="7">
        <v>2700</v>
      </c>
    </row>
    <row r="248" spans="1:7" ht="15.75" x14ac:dyDescent="0.2">
      <c r="A248" s="7" t="s">
        <v>488</v>
      </c>
      <c r="B248" s="7">
        <v>2559</v>
      </c>
      <c r="C248" s="35">
        <v>4.1599999999999997E-4</v>
      </c>
      <c r="D248" s="35">
        <v>0.28129100000000001</v>
      </c>
      <c r="E248" s="35">
        <v>2.5999999999999998E-5</v>
      </c>
      <c r="F248" s="36">
        <v>4.3864955768979641</v>
      </c>
      <c r="G248" s="7">
        <v>2690</v>
      </c>
    </row>
    <row r="249" spans="1:7" ht="15.75" x14ac:dyDescent="0.2">
      <c r="A249" s="7" t="s">
        <v>489</v>
      </c>
      <c r="B249" s="7">
        <v>2559</v>
      </c>
      <c r="C249" s="35">
        <v>6.4400000000000004E-4</v>
      </c>
      <c r="D249" s="35">
        <v>0.281306</v>
      </c>
      <c r="E249" s="35">
        <v>2.5000000000000001E-5</v>
      </c>
      <c r="F249" s="36">
        <v>4.5231691582481304</v>
      </c>
      <c r="G249" s="7">
        <v>2690</v>
      </c>
    </row>
    <row r="250" spans="1:7" ht="15.75" x14ac:dyDescent="0.2">
      <c r="A250" s="7" t="s">
        <v>490</v>
      </c>
      <c r="B250" s="7">
        <v>2559</v>
      </c>
      <c r="C250" s="35">
        <v>7.0100000000000002E-4</v>
      </c>
      <c r="D250" s="35">
        <v>0.28131099999999998</v>
      </c>
      <c r="E250" s="35">
        <v>2.4000000000000001E-5</v>
      </c>
      <c r="F250" s="36">
        <v>4.6017982303436789</v>
      </c>
      <c r="G250" s="7">
        <v>2690</v>
      </c>
    </row>
    <row r="251" spans="1:7" ht="15.75" x14ac:dyDescent="0.2">
      <c r="A251" s="7" t="s">
        <v>491</v>
      </c>
      <c r="B251" s="7">
        <v>2559</v>
      </c>
      <c r="C251" s="35">
        <v>1.2099999999999999E-3</v>
      </c>
      <c r="D251" s="35">
        <v>0.281335</v>
      </c>
      <c r="E251" s="35">
        <v>2.4000000000000001E-5</v>
      </c>
      <c r="F251" s="36">
        <v>4.5694828700093559</v>
      </c>
      <c r="G251" s="7">
        <v>2690</v>
      </c>
    </row>
    <row r="252" spans="1:7" ht="15.75" x14ac:dyDescent="0.2">
      <c r="A252" s="7" t="s">
        <v>492</v>
      </c>
      <c r="B252" s="7">
        <v>2559</v>
      </c>
      <c r="C252" s="35">
        <v>9.4700000000000003E-4</v>
      </c>
      <c r="D252" s="35">
        <v>0.28134399999999998</v>
      </c>
      <c r="E252" s="35">
        <v>2.4000000000000001E-5</v>
      </c>
      <c r="F252" s="36">
        <v>5.3473749354715494</v>
      </c>
      <c r="G252" s="7">
        <v>2660</v>
      </c>
    </row>
    <row r="253" spans="1:7" ht="15.75" x14ac:dyDescent="0.2">
      <c r="A253" s="7" t="s">
        <v>493</v>
      </c>
      <c r="B253" s="7">
        <v>2559</v>
      </c>
      <c r="C253" s="35">
        <v>6.7500000000000004E-4</v>
      </c>
      <c r="D253" s="35">
        <v>0.28134700000000001</v>
      </c>
      <c r="E253" s="35">
        <v>2.5000000000000001E-5</v>
      </c>
      <c r="F253" s="36">
        <v>5.9275210632669939</v>
      </c>
      <c r="G253" s="7">
        <v>2640</v>
      </c>
    </row>
    <row r="254" spans="1:7" ht="15.75" x14ac:dyDescent="0.2">
      <c r="A254" s="7" t="s">
        <v>494</v>
      </c>
      <c r="B254" s="7">
        <v>2559</v>
      </c>
      <c r="C254" s="35">
        <v>6.8499999999999995E-4</v>
      </c>
      <c r="D254" s="35">
        <v>0.28135199999999999</v>
      </c>
      <c r="E254" s="35">
        <v>2.5000000000000001E-5</v>
      </c>
      <c r="F254" s="36">
        <v>6.0879578694383873</v>
      </c>
      <c r="G254" s="7">
        <v>2630</v>
      </c>
    </row>
    <row r="255" spans="1:7" ht="15.75" x14ac:dyDescent="0.2">
      <c r="A255" s="7" t="s">
        <v>495</v>
      </c>
      <c r="B255" s="7">
        <v>2559</v>
      </c>
      <c r="C255" s="35">
        <v>7.1500000000000003E-4</v>
      </c>
      <c r="D255" s="35">
        <v>0.281335</v>
      </c>
      <c r="E255" s="35">
        <v>2.1999999999999999E-5</v>
      </c>
      <c r="F255" s="36">
        <v>5.4310749629116195</v>
      </c>
      <c r="G255" s="7">
        <v>2660</v>
      </c>
    </row>
    <row r="256" spans="1:7" ht="15.75" x14ac:dyDescent="0.2">
      <c r="A256" s="19" t="s">
        <v>496</v>
      </c>
      <c r="B256" s="19">
        <v>2559</v>
      </c>
      <c r="C256" s="38">
        <v>6.8199999999999999E-4</v>
      </c>
      <c r="D256" s="38">
        <v>0.28133599999999997</v>
      </c>
      <c r="E256" s="38">
        <v>2.4000000000000001E-5</v>
      </c>
      <c r="F256" s="39">
        <v>5.5240829771774358</v>
      </c>
      <c r="G256" s="19">
        <v>2650</v>
      </c>
    </row>
    <row r="257" spans="1:7" ht="15.75" x14ac:dyDescent="0.2">
      <c r="A257" s="11" t="s">
        <v>497</v>
      </c>
      <c r="B257" s="11">
        <v>2595</v>
      </c>
      <c r="C257" s="32">
        <v>5.0900000000000001E-4</v>
      </c>
      <c r="D257" s="32">
        <v>0.28131400000000001</v>
      </c>
      <c r="E257" s="32">
        <v>1.1E-5</v>
      </c>
      <c r="F257" s="33">
        <v>5.8632274934100614</v>
      </c>
      <c r="G257" s="34">
        <v>2669</v>
      </c>
    </row>
    <row r="258" spans="1:7" s="112" customFormat="1" ht="15.75" x14ac:dyDescent="0.2">
      <c r="A258" s="7" t="s">
        <v>498</v>
      </c>
      <c r="B258" s="7">
        <v>2595</v>
      </c>
      <c r="C258" s="35">
        <v>6.7000000000000002E-4</v>
      </c>
      <c r="D258" s="35">
        <v>0.28132800000000002</v>
      </c>
      <c r="E258" s="35">
        <v>1.1E-5</v>
      </c>
      <c r="F258" s="36">
        <v>6.0769312391895092</v>
      </c>
      <c r="G258" s="37">
        <v>2661</v>
      </c>
    </row>
    <row r="259" spans="1:7" s="112" customFormat="1" ht="15.75" x14ac:dyDescent="0.2">
      <c r="A259" s="7" t="s">
        <v>499</v>
      </c>
      <c r="B259" s="7">
        <v>2595</v>
      </c>
      <c r="C259" s="35">
        <v>5.8100000000000003E-4</v>
      </c>
      <c r="D259" s="35">
        <v>0.28133200000000003</v>
      </c>
      <c r="E259" s="35">
        <v>1.1E-5</v>
      </c>
      <c r="F259" s="36">
        <v>6.3763753937240431</v>
      </c>
      <c r="G259" s="37">
        <v>2650</v>
      </c>
    </row>
    <row r="260" spans="1:7" s="112" customFormat="1" ht="15.75" x14ac:dyDescent="0.2">
      <c r="A260" s="7" t="s">
        <v>500</v>
      </c>
      <c r="B260" s="7">
        <v>2595</v>
      </c>
      <c r="C260" s="35">
        <v>1.63E-4</v>
      </c>
      <c r="D260" s="35">
        <v>0.281306</v>
      </c>
      <c r="E260" s="35">
        <v>9.0000000000000002E-6</v>
      </c>
      <c r="F260" s="36">
        <v>6.1896298015429174</v>
      </c>
      <c r="G260" s="37">
        <v>2656</v>
      </c>
    </row>
    <row r="261" spans="1:7" s="112" customFormat="1" ht="15.75" x14ac:dyDescent="0.2">
      <c r="A261" s="7" t="s">
        <v>501</v>
      </c>
      <c r="B261" s="7">
        <v>2595</v>
      </c>
      <c r="C261" s="35">
        <v>6.3199999999999997E-4</v>
      </c>
      <c r="D261" s="35">
        <v>0.281331</v>
      </c>
      <c r="E261" s="35">
        <v>1.0000000000000001E-5</v>
      </c>
      <c r="F261" s="36">
        <v>6.2507469786687864</v>
      </c>
      <c r="G261" s="37">
        <v>2655</v>
      </c>
    </row>
    <row r="262" spans="1:7" ht="15.75" x14ac:dyDescent="0.2">
      <c r="A262" s="7" t="s">
        <v>502</v>
      </c>
      <c r="B262" s="7">
        <v>2595</v>
      </c>
      <c r="C262" s="35">
        <v>9.0300000000000005E-4</v>
      </c>
      <c r="D262" s="35">
        <v>0.28131499999999998</v>
      </c>
      <c r="E262" s="35">
        <v>1.5E-5</v>
      </c>
      <c r="F262" s="36">
        <v>5.2030652125556465</v>
      </c>
      <c r="G262" s="37">
        <v>2695</v>
      </c>
    </row>
    <row r="263" spans="1:7" ht="15.75" x14ac:dyDescent="0.2">
      <c r="A263" s="7" t="s">
        <v>503</v>
      </c>
      <c r="B263" s="7">
        <v>2595</v>
      </c>
      <c r="C263" s="35">
        <v>6.7599999999999995E-4</v>
      </c>
      <c r="D263" s="35">
        <v>0.28132099999999999</v>
      </c>
      <c r="E263" s="35">
        <v>1.4E-5</v>
      </c>
      <c r="F263" s="36">
        <v>5.8173357815882731</v>
      </c>
      <c r="G263" s="37">
        <v>2671</v>
      </c>
    </row>
    <row r="264" spans="1:7" ht="15.75" x14ac:dyDescent="0.2">
      <c r="A264" s="7" t="s">
        <v>504</v>
      </c>
      <c r="B264" s="7">
        <v>2595</v>
      </c>
      <c r="C264" s="35">
        <v>5.5800000000000001E-4</v>
      </c>
      <c r="D264" s="35">
        <v>0.28131099999999998</v>
      </c>
      <c r="E264" s="35">
        <v>1.2999999999999999E-5</v>
      </c>
      <c r="F264" s="36">
        <v>5.6699877142540878</v>
      </c>
      <c r="G264" s="37">
        <v>2677</v>
      </c>
    </row>
    <row r="265" spans="1:7" ht="15.75" x14ac:dyDescent="0.2">
      <c r="A265" s="7" t="s">
        <v>505</v>
      </c>
      <c r="B265" s="7">
        <v>2595</v>
      </c>
      <c r="C265" s="35">
        <v>9.01E-4</v>
      </c>
      <c r="D265" s="35">
        <v>0.281335</v>
      </c>
      <c r="E265" s="35">
        <v>1.2E-5</v>
      </c>
      <c r="F265" s="36">
        <v>5.9180269329006663</v>
      </c>
      <c r="G265" s="37">
        <v>2667</v>
      </c>
    </row>
    <row r="266" spans="1:7" ht="15.75" x14ac:dyDescent="0.2">
      <c r="A266" s="7" t="s">
        <v>506</v>
      </c>
      <c r="B266" s="7">
        <v>2595</v>
      </c>
      <c r="C266" s="35">
        <v>1.0330000000000001E-3</v>
      </c>
      <c r="D266" s="35">
        <v>0.28132699999999999</v>
      </c>
      <c r="E266" s="35">
        <v>1.2999999999999999E-5</v>
      </c>
      <c r="F266" s="36">
        <v>5.4003664261048634</v>
      </c>
      <c r="G266" s="37">
        <v>2688</v>
      </c>
    </row>
    <row r="267" spans="1:7" ht="15.75" x14ac:dyDescent="0.2">
      <c r="A267" s="7" t="s">
        <v>507</v>
      </c>
      <c r="B267" s="7">
        <v>2595</v>
      </c>
      <c r="C267" s="35">
        <v>1.0269999999999999E-3</v>
      </c>
      <c r="D267" s="35">
        <v>0.28136299999999997</v>
      </c>
      <c r="E267" s="35">
        <v>1.2E-5</v>
      </c>
      <c r="F267" s="36">
        <v>6.6915354950136674</v>
      </c>
      <c r="G267" s="37">
        <v>2639</v>
      </c>
    </row>
    <row r="268" spans="1:7" ht="15.75" x14ac:dyDescent="0.2">
      <c r="A268" s="7" t="s">
        <v>508</v>
      </c>
      <c r="B268" s="7">
        <v>2595</v>
      </c>
      <c r="C268" s="35">
        <v>9.6100000000000005E-4</v>
      </c>
      <c r="D268" s="35">
        <v>0.28135300000000002</v>
      </c>
      <c r="E268" s="35">
        <v>1.2999999999999999E-5</v>
      </c>
      <c r="F268" s="36">
        <v>6.4523646946779145</v>
      </c>
      <c r="G268" s="37">
        <v>2648</v>
      </c>
    </row>
    <row r="269" spans="1:7" ht="15.75" x14ac:dyDescent="0.2">
      <c r="A269" s="7" t="s">
        <v>509</v>
      </c>
      <c r="B269" s="7">
        <v>2595</v>
      </c>
      <c r="C269" s="35">
        <v>1.66E-4</v>
      </c>
      <c r="D269" s="35">
        <v>0.28128999999999998</v>
      </c>
      <c r="E269" s="35">
        <v>1.1E-5</v>
      </c>
      <c r="F269" s="36">
        <v>5.6151882747634829</v>
      </c>
      <c r="G269" s="37">
        <v>2678</v>
      </c>
    </row>
    <row r="270" spans="1:7" ht="15.75" x14ac:dyDescent="0.2">
      <c r="A270" s="7" t="s">
        <v>510</v>
      </c>
      <c r="B270" s="7">
        <v>2595</v>
      </c>
      <c r="C270" s="35">
        <v>6.1799999999999995E-4</v>
      </c>
      <c r="D270" s="35">
        <v>0.28129999999999999</v>
      </c>
      <c r="E270" s="35">
        <v>1.1E-5</v>
      </c>
      <c r="F270" s="36">
        <v>5.1727518647193271</v>
      </c>
      <c r="G270" s="37">
        <v>2695</v>
      </c>
    </row>
    <row r="271" spans="1:7" ht="15.75" x14ac:dyDescent="0.2">
      <c r="A271" s="19" t="s">
        <v>511</v>
      </c>
      <c r="B271" s="19">
        <v>2595</v>
      </c>
      <c r="C271" s="38">
        <v>8.8999999999999995E-4</v>
      </c>
      <c r="D271" s="38">
        <v>0.28131800000000001</v>
      </c>
      <c r="E271" s="38">
        <v>1.2999999999999999E-5</v>
      </c>
      <c r="F271" s="39">
        <v>5.3327354073240407</v>
      </c>
      <c r="G271" s="40">
        <v>2690</v>
      </c>
    </row>
    <row r="272" spans="1:7" ht="15.75" x14ac:dyDescent="0.2">
      <c r="A272" s="11" t="s">
        <v>512</v>
      </c>
      <c r="B272" s="11">
        <v>2583</v>
      </c>
      <c r="C272" s="32">
        <v>4.2900000000000002E-4</v>
      </c>
      <c r="D272" s="32">
        <v>0.28129199999999999</v>
      </c>
      <c r="E272" s="32">
        <v>1.2E-5</v>
      </c>
      <c r="F272" s="33">
        <v>4.9476822675487142</v>
      </c>
      <c r="G272" s="34">
        <v>2693</v>
      </c>
    </row>
    <row r="273" spans="1:7" s="112" customFormat="1" ht="15.75" x14ac:dyDescent="0.2">
      <c r="A273" s="7" t="s">
        <v>513</v>
      </c>
      <c r="B273" s="7">
        <v>2583</v>
      </c>
      <c r="C273" s="35">
        <v>1.07E-3</v>
      </c>
      <c r="D273" s="35">
        <v>0.28132200000000002</v>
      </c>
      <c r="E273" s="35">
        <v>1.2999999999999999E-5</v>
      </c>
      <c r="F273" s="36">
        <v>4.8882986645382154</v>
      </c>
      <c r="G273" s="37">
        <v>2698</v>
      </c>
    </row>
    <row r="274" spans="1:7" s="112" customFormat="1" ht="15.75" x14ac:dyDescent="0.2">
      <c r="A274" s="7" t="s">
        <v>514</v>
      </c>
      <c r="B274" s="7">
        <v>2583</v>
      </c>
      <c r="C274" s="35">
        <v>4.7699999999999999E-4</v>
      </c>
      <c r="D274" s="35">
        <v>0.28131099999999998</v>
      </c>
      <c r="E274" s="35">
        <v>1.2E-5</v>
      </c>
      <c r="F274" s="36">
        <v>5.5391664474191415</v>
      </c>
      <c r="G274" s="37">
        <v>2670</v>
      </c>
    </row>
    <row r="275" spans="1:7" ht="15.75" x14ac:dyDescent="0.2">
      <c r="A275" s="7" t="s">
        <v>515</v>
      </c>
      <c r="B275" s="7">
        <v>2583</v>
      </c>
      <c r="C275" s="35">
        <v>4.8000000000000001E-4</v>
      </c>
      <c r="D275" s="35">
        <v>0.28128399999999998</v>
      </c>
      <c r="E275" s="35">
        <v>1.2999999999999999E-5</v>
      </c>
      <c r="F275" s="36">
        <v>4.5734902865035565</v>
      </c>
      <c r="G275" s="37">
        <v>2708</v>
      </c>
    </row>
    <row r="276" spans="1:7" ht="15.75" x14ac:dyDescent="0.2">
      <c r="A276" s="7" t="s">
        <v>516</v>
      </c>
      <c r="B276" s="7">
        <v>2583</v>
      </c>
      <c r="C276" s="35">
        <v>1.8100000000000001E-4</v>
      </c>
      <c r="D276" s="35">
        <v>0.28128700000000001</v>
      </c>
      <c r="E276" s="35">
        <v>1.1E-5</v>
      </c>
      <c r="F276" s="36">
        <v>5.205667086847221</v>
      </c>
      <c r="G276" s="37">
        <v>2683</v>
      </c>
    </row>
    <row r="277" spans="1:7" ht="15.75" x14ac:dyDescent="0.2">
      <c r="A277" s="7" t="s">
        <v>517</v>
      </c>
      <c r="B277" s="7">
        <v>2583</v>
      </c>
      <c r="C277" s="35">
        <v>1.175E-3</v>
      </c>
      <c r="D277" s="35">
        <v>0.28120299999999998</v>
      </c>
      <c r="E277" s="35">
        <v>1.2E-5</v>
      </c>
      <c r="F277" s="36">
        <v>0.47087931904998825</v>
      </c>
      <c r="G277" s="37">
        <v>2867</v>
      </c>
    </row>
    <row r="278" spans="1:7" ht="15.75" x14ac:dyDescent="0.2">
      <c r="A278" s="7" t="s">
        <v>518</v>
      </c>
      <c r="B278" s="7">
        <v>2583</v>
      </c>
      <c r="C278" s="35">
        <v>5.3899999999999998E-4</v>
      </c>
      <c r="D278" s="35">
        <v>0.28130899999999998</v>
      </c>
      <c r="E278" s="35">
        <v>1.0000000000000001E-5</v>
      </c>
      <c r="F278" s="36">
        <v>5.3590660653179967</v>
      </c>
      <c r="G278" s="37">
        <v>2678</v>
      </c>
    </row>
    <row r="279" spans="1:7" ht="15.75" x14ac:dyDescent="0.2">
      <c r="A279" s="7" t="s">
        <v>519</v>
      </c>
      <c r="B279" s="7">
        <v>2583</v>
      </c>
      <c r="C279" s="35">
        <v>2.5700000000000001E-4</v>
      </c>
      <c r="D279" s="35">
        <v>0.28128999999999998</v>
      </c>
      <c r="E279" s="35">
        <v>1.0000000000000001E-5</v>
      </c>
      <c r="F279" s="36">
        <v>5.1788155609933106</v>
      </c>
      <c r="G279" s="37">
        <v>2683</v>
      </c>
    </row>
    <row r="280" spans="1:7" ht="15.75" x14ac:dyDescent="0.2">
      <c r="A280" s="7" t="s">
        <v>520</v>
      </c>
      <c r="B280" s="7">
        <v>2583</v>
      </c>
      <c r="C280" s="35">
        <v>1.529E-3</v>
      </c>
      <c r="D280" s="35">
        <v>0.28137400000000001</v>
      </c>
      <c r="E280" s="35">
        <v>1.2999999999999999E-5</v>
      </c>
      <c r="F280" s="36">
        <v>5.9313148297146512</v>
      </c>
      <c r="G280" s="37">
        <v>2658</v>
      </c>
    </row>
    <row r="281" spans="1:7" ht="15.75" x14ac:dyDescent="0.2">
      <c r="A281" s="7" t="s">
        <v>521</v>
      </c>
      <c r="B281" s="7">
        <v>2583</v>
      </c>
      <c r="C281" s="35">
        <v>1.0219999999999999E-3</v>
      </c>
      <c r="D281" s="35">
        <v>0.28128199999999998</v>
      </c>
      <c r="E281" s="35">
        <v>1.2999999999999999E-5</v>
      </c>
      <c r="F281" s="36">
        <v>3.5498336468764435</v>
      </c>
      <c r="G281" s="37">
        <v>2749</v>
      </c>
    </row>
    <row r="282" spans="1:7" ht="15.75" x14ac:dyDescent="0.2">
      <c r="A282" s="7" t="s">
        <v>522</v>
      </c>
      <c r="B282" s="7">
        <v>2583</v>
      </c>
      <c r="C282" s="35">
        <v>4.6200000000000001E-4</v>
      </c>
      <c r="D282" s="35">
        <v>0.28130899999999998</v>
      </c>
      <c r="E282" s="35">
        <v>1.1E-5</v>
      </c>
      <c r="F282" s="36">
        <v>5.4943865482948162</v>
      </c>
      <c r="G282" s="37">
        <v>2672</v>
      </c>
    </row>
    <row r="283" spans="1:7" ht="15.75" x14ac:dyDescent="0.2">
      <c r="A283" s="7" t="s">
        <v>523</v>
      </c>
      <c r="B283" s="7">
        <v>2583</v>
      </c>
      <c r="C283" s="35">
        <v>5.0199999999999995E-4</v>
      </c>
      <c r="D283" s="35">
        <v>0.28128500000000001</v>
      </c>
      <c r="E283" s="35">
        <v>7.9999999999999996E-6</v>
      </c>
      <c r="F283" s="36">
        <v>4.5703978074551621</v>
      </c>
      <c r="G283" s="37">
        <v>2708</v>
      </c>
    </row>
    <row r="284" spans="1:7" ht="15.75" x14ac:dyDescent="0.2">
      <c r="A284" s="7" t="s">
        <v>524</v>
      </c>
      <c r="B284" s="7">
        <v>2583</v>
      </c>
      <c r="C284" s="35">
        <v>3.8099999999999999E-4</v>
      </c>
      <c r="D284" s="35">
        <v>0.28130699999999997</v>
      </c>
      <c r="E284" s="35">
        <v>1.2E-5</v>
      </c>
      <c r="F284" s="36">
        <v>5.5655956345823654</v>
      </c>
      <c r="G284" s="37">
        <v>2670</v>
      </c>
    </row>
    <row r="285" spans="1:7" ht="15.75" x14ac:dyDescent="0.2">
      <c r="A285" s="7" t="s">
        <v>525</v>
      </c>
      <c r="B285" s="7">
        <v>2583</v>
      </c>
      <c r="C285" s="35">
        <v>1.5759999999999999E-3</v>
      </c>
      <c r="D285" s="35">
        <v>0.28137899999999999</v>
      </c>
      <c r="E285" s="35">
        <v>1.7E-5</v>
      </c>
      <c r="F285" s="36">
        <v>6.0265691932559484</v>
      </c>
      <c r="G285" s="37">
        <v>2655</v>
      </c>
    </row>
    <row r="286" spans="1:7" ht="15.75" x14ac:dyDescent="0.2">
      <c r="A286" s="19" t="s">
        <v>526</v>
      </c>
      <c r="B286" s="19">
        <v>2503</v>
      </c>
      <c r="C286" s="38">
        <v>6.2799999999999998E-4</v>
      </c>
      <c r="D286" s="38">
        <v>0.28136299999999997</v>
      </c>
      <c r="E286" s="38">
        <v>1.2999999999999999E-5</v>
      </c>
      <c r="F286" s="39">
        <v>5.3078519501759125</v>
      </c>
      <c r="G286" s="40">
        <v>2612</v>
      </c>
    </row>
    <row r="287" spans="1:7" ht="15.75" x14ac:dyDescent="0.2">
      <c r="A287" s="11" t="s">
        <v>527</v>
      </c>
      <c r="B287" s="11">
        <v>2525</v>
      </c>
      <c r="C287" s="32">
        <v>1.2999999999999999E-4</v>
      </c>
      <c r="D287" s="32">
        <v>0.28131699999999998</v>
      </c>
      <c r="E287" s="32">
        <v>1.0000000000000001E-5</v>
      </c>
      <c r="F287" s="33">
        <v>5.0257401051800876</v>
      </c>
      <c r="G287" s="34">
        <v>2639</v>
      </c>
    </row>
    <row r="288" spans="1:7" s="119" customFormat="1" ht="15.75" x14ac:dyDescent="0.2">
      <c r="A288" s="6" t="s">
        <v>528</v>
      </c>
      <c r="B288" s="6">
        <v>2525</v>
      </c>
      <c r="C288" s="109">
        <v>2.0000000000000002E-5</v>
      </c>
      <c r="D288" s="109">
        <v>0.28131499999999998</v>
      </c>
      <c r="E288" s="109">
        <v>1.1E-5</v>
      </c>
      <c r="F288" s="110">
        <v>5.1434543659301113</v>
      </c>
      <c r="G288" s="111">
        <v>2635</v>
      </c>
    </row>
    <row r="289" spans="1:7" ht="15.75" x14ac:dyDescent="0.2">
      <c r="A289" s="7" t="s">
        <v>529</v>
      </c>
      <c r="B289" s="7">
        <v>2525</v>
      </c>
      <c r="C289" s="35">
        <v>9.0899999999999998E-4</v>
      </c>
      <c r="D289" s="35">
        <v>0.28137600000000001</v>
      </c>
      <c r="E289" s="35">
        <v>9.0000000000000002E-6</v>
      </c>
      <c r="F289" s="36">
        <v>5.7867478264461703</v>
      </c>
      <c r="G289" s="37">
        <v>2612</v>
      </c>
    </row>
    <row r="290" spans="1:7" ht="15.75" x14ac:dyDescent="0.2">
      <c r="A290" s="7" t="s">
        <v>530</v>
      </c>
      <c r="B290" s="7">
        <v>2525</v>
      </c>
      <c r="C290" s="35">
        <v>5.3999999999999998E-5</v>
      </c>
      <c r="D290" s="35">
        <v>0.28131699999999998</v>
      </c>
      <c r="E290" s="35">
        <v>1.0000000000000001E-5</v>
      </c>
      <c r="F290" s="36">
        <v>5.1562153523088128</v>
      </c>
      <c r="G290" s="37">
        <v>2634</v>
      </c>
    </row>
    <row r="291" spans="1:7" ht="15.75" x14ac:dyDescent="0.2">
      <c r="A291" s="7" t="s">
        <v>531</v>
      </c>
      <c r="B291" s="7">
        <v>2525</v>
      </c>
      <c r="C291" s="35">
        <v>8.2200000000000003E-4</v>
      </c>
      <c r="D291" s="35">
        <v>0.28133399999999997</v>
      </c>
      <c r="E291" s="35">
        <v>1.1E-5</v>
      </c>
      <c r="F291" s="36">
        <v>4.4423463236897831</v>
      </c>
      <c r="G291" s="37">
        <v>2663</v>
      </c>
    </row>
    <row r="292" spans="1:7" ht="15.75" x14ac:dyDescent="0.2">
      <c r="A292" s="7" t="s">
        <v>532</v>
      </c>
      <c r="B292" s="7">
        <v>2525</v>
      </c>
      <c r="C292" s="35">
        <v>8.5000000000000006E-5</v>
      </c>
      <c r="D292" s="35">
        <v>0.28131200000000001</v>
      </c>
      <c r="E292" s="35">
        <v>1.1E-5</v>
      </c>
      <c r="F292" s="36">
        <v>4.9251664565352904</v>
      </c>
      <c r="G292" s="37">
        <v>2644</v>
      </c>
    </row>
    <row r="293" spans="1:7" ht="15.75" x14ac:dyDescent="0.2">
      <c r="A293" s="7" t="s">
        <v>533</v>
      </c>
      <c r="B293" s="7">
        <v>2525</v>
      </c>
      <c r="C293" s="35">
        <v>1.2310000000000001E-3</v>
      </c>
      <c r="D293" s="35">
        <v>0.28137600000000001</v>
      </c>
      <c r="E293" s="35">
        <v>1.2999999999999999E-5</v>
      </c>
      <c r="F293" s="36">
        <v>5.2339448057114879</v>
      </c>
      <c r="G293" s="37">
        <v>2635</v>
      </c>
    </row>
    <row r="294" spans="1:7" ht="15.75" x14ac:dyDescent="0.2">
      <c r="A294" s="7" t="s">
        <v>534</v>
      </c>
      <c r="B294" s="7">
        <v>2525</v>
      </c>
      <c r="C294" s="35">
        <v>4.7899999999999999E-4</v>
      </c>
      <c r="D294" s="35">
        <v>0.28134599999999998</v>
      </c>
      <c r="E294" s="35">
        <v>1.1E-5</v>
      </c>
      <c r="F294" s="36">
        <v>5.4579906653762222</v>
      </c>
      <c r="G294" s="37">
        <v>2624</v>
      </c>
    </row>
    <row r="295" spans="1:7" ht="15.75" x14ac:dyDescent="0.2">
      <c r="A295" s="7" t="s">
        <v>535</v>
      </c>
      <c r="B295" s="7">
        <v>2525</v>
      </c>
      <c r="C295" s="35">
        <v>7.3700000000000002E-4</v>
      </c>
      <c r="D295" s="35">
        <v>0.28134700000000001</v>
      </c>
      <c r="E295" s="35">
        <v>1.5E-5</v>
      </c>
      <c r="F295" s="36">
        <v>5.0506272828010346</v>
      </c>
      <c r="G295" s="37">
        <v>2640</v>
      </c>
    </row>
    <row r="296" spans="1:7" ht="15.75" x14ac:dyDescent="0.2">
      <c r="A296" s="7" t="s">
        <v>536</v>
      </c>
      <c r="B296" s="7">
        <v>2525</v>
      </c>
      <c r="C296" s="35">
        <v>6.7000000000000002E-5</v>
      </c>
      <c r="D296" s="35">
        <v>0.28132099999999999</v>
      </c>
      <c r="E296" s="35">
        <v>1.0000000000000001E-5</v>
      </c>
      <c r="F296" s="36">
        <v>5.2761602012751929</v>
      </c>
      <c r="G296" s="37">
        <v>2630</v>
      </c>
    </row>
    <row r="297" spans="1:7" ht="15.75" x14ac:dyDescent="0.2">
      <c r="A297" s="19" t="s">
        <v>537</v>
      </c>
      <c r="B297" s="19">
        <v>2525</v>
      </c>
      <c r="C297" s="38">
        <v>3.0200000000000002E-4</v>
      </c>
      <c r="D297" s="38">
        <v>0.28133900000000001</v>
      </c>
      <c r="E297" s="38">
        <v>1.1E-5</v>
      </c>
      <c r="F297" s="39">
        <v>5.5129004279685923</v>
      </c>
      <c r="G297" s="40">
        <v>2621</v>
      </c>
    </row>
    <row r="298" spans="1:7" ht="15.75" x14ac:dyDescent="0.2">
      <c r="A298" s="11" t="s">
        <v>538</v>
      </c>
      <c r="B298" s="11">
        <v>2558</v>
      </c>
      <c r="C298" s="32">
        <v>8.2899999999999998E-4</v>
      </c>
      <c r="D298" s="32">
        <v>0.28136100000000003</v>
      </c>
      <c r="E298" s="32">
        <v>1.0000000000000001E-5</v>
      </c>
      <c r="F298" s="33">
        <v>6.1348674010197612</v>
      </c>
      <c r="G298" s="34">
        <v>2628</v>
      </c>
    </row>
    <row r="299" spans="1:7" ht="15.75" x14ac:dyDescent="0.2">
      <c r="A299" s="7" t="s">
        <v>539</v>
      </c>
      <c r="B299" s="7">
        <v>2558</v>
      </c>
      <c r="C299" s="35">
        <v>1.1609999999999999E-3</v>
      </c>
      <c r="D299" s="35">
        <v>0.28135599999999999</v>
      </c>
      <c r="E299" s="35">
        <v>1.4E-5</v>
      </c>
      <c r="F299" s="36">
        <v>5.3793817885683382</v>
      </c>
      <c r="G299" s="37">
        <v>2657</v>
      </c>
    </row>
    <row r="300" spans="1:7" ht="15.75" x14ac:dyDescent="0.2">
      <c r="A300" s="7" t="s">
        <v>540</v>
      </c>
      <c r="B300" s="7">
        <v>2558</v>
      </c>
      <c r="C300" s="35">
        <v>1.3090000000000001E-3</v>
      </c>
      <c r="D300" s="35">
        <v>0.28136100000000003</v>
      </c>
      <c r="E300" s="35">
        <v>1.1E-5</v>
      </c>
      <c r="F300" s="36">
        <v>5.2997204371396656</v>
      </c>
      <c r="G300" s="37">
        <v>2661</v>
      </c>
    </row>
    <row r="301" spans="1:7" ht="15.75" x14ac:dyDescent="0.2">
      <c r="A301" s="7" t="s">
        <v>541</v>
      </c>
      <c r="B301" s="7">
        <v>2558</v>
      </c>
      <c r="C301" s="35">
        <v>4.0099999999999999E-4</v>
      </c>
      <c r="D301" s="35">
        <v>0.28131400000000001</v>
      </c>
      <c r="E301" s="35">
        <v>1.2E-5</v>
      </c>
      <c r="F301" s="36">
        <v>5.2078225302776282</v>
      </c>
      <c r="G301" s="37">
        <v>2662</v>
      </c>
    </row>
    <row r="302" spans="1:7" ht="15.75" x14ac:dyDescent="0.2">
      <c r="A302" s="7" t="s">
        <v>542</v>
      </c>
      <c r="B302" s="7">
        <v>2558</v>
      </c>
      <c r="C302" s="35">
        <v>1.07E-3</v>
      </c>
      <c r="D302" s="35">
        <v>0.28135399999999999</v>
      </c>
      <c r="E302" s="35">
        <v>1.1E-5</v>
      </c>
      <c r="F302" s="36">
        <v>5.4665748154958393</v>
      </c>
      <c r="G302" s="37">
        <v>2653</v>
      </c>
    </row>
    <row r="303" spans="1:7" ht="15.75" x14ac:dyDescent="0.2">
      <c r="A303" s="7" t="s">
        <v>543</v>
      </c>
      <c r="B303" s="7">
        <v>2558</v>
      </c>
      <c r="C303" s="35">
        <v>2.9700000000000001E-4</v>
      </c>
      <c r="D303" s="35">
        <v>0.28133999999999998</v>
      </c>
      <c r="E303" s="35">
        <v>9.0000000000000002E-6</v>
      </c>
      <c r="F303" s="36">
        <v>6.3135509770995135</v>
      </c>
      <c r="G303" s="37">
        <v>2620</v>
      </c>
    </row>
    <row r="304" spans="1:7" ht="15.75" x14ac:dyDescent="0.2">
      <c r="A304" s="7" t="s">
        <v>544</v>
      </c>
      <c r="B304" s="7">
        <v>2558</v>
      </c>
      <c r="C304" s="35">
        <v>5.5199999999999997E-4</v>
      </c>
      <c r="D304" s="35">
        <v>0.28134999999999999</v>
      </c>
      <c r="E304" s="35">
        <v>1.1E-5</v>
      </c>
      <c r="F304" s="36">
        <v>6.2255637440711276</v>
      </c>
      <c r="G304" s="37">
        <v>2624</v>
      </c>
    </row>
    <row r="305" spans="1:7" ht="15.75" x14ac:dyDescent="0.2">
      <c r="A305" s="7" t="s">
        <v>545</v>
      </c>
      <c r="B305" s="7">
        <v>2558</v>
      </c>
      <c r="C305" s="35">
        <v>3.8499999999999998E-4</v>
      </c>
      <c r="D305" s="35">
        <v>0.28133799999999998</v>
      </c>
      <c r="E305" s="35">
        <v>7.9999999999999996E-6</v>
      </c>
      <c r="F305" s="36">
        <v>6.0893037820841656</v>
      </c>
      <c r="G305" s="37">
        <v>2629</v>
      </c>
    </row>
    <row r="306" spans="1:7" ht="15.75" x14ac:dyDescent="0.2">
      <c r="A306" s="7" t="s">
        <v>546</v>
      </c>
      <c r="B306" s="7">
        <v>2558</v>
      </c>
      <c r="C306" s="35">
        <v>6.1600000000000001E-4</v>
      </c>
      <c r="D306" s="35">
        <v>0.28134199999999998</v>
      </c>
      <c r="E306" s="35">
        <v>1.1E-5</v>
      </c>
      <c r="F306" s="36">
        <v>5.8296631423293555</v>
      </c>
      <c r="G306" s="37">
        <v>2638</v>
      </c>
    </row>
    <row r="307" spans="1:7" ht="15.75" x14ac:dyDescent="0.2">
      <c r="A307" s="7" t="s">
        <v>547</v>
      </c>
      <c r="B307" s="7">
        <v>2558</v>
      </c>
      <c r="C307" s="35">
        <v>6.1399999999999996E-4</v>
      </c>
      <c r="D307" s="35">
        <v>0.28136100000000003</v>
      </c>
      <c r="E307" s="35">
        <v>9.0000000000000002E-6</v>
      </c>
      <c r="F307" s="36">
        <v>6.508943645258114</v>
      </c>
      <c r="G307" s="37">
        <v>2613</v>
      </c>
    </row>
    <row r="308" spans="1:7" ht="15.75" x14ac:dyDescent="0.2">
      <c r="A308" s="19" t="s">
        <v>548</v>
      </c>
      <c r="B308" s="19">
        <v>2558</v>
      </c>
      <c r="C308" s="38">
        <v>6.0599999999999998E-4</v>
      </c>
      <c r="D308" s="38">
        <v>0.28135700000000002</v>
      </c>
      <c r="E308" s="38">
        <v>1.1E-5</v>
      </c>
      <c r="F308" s="39">
        <v>6.3805889247103842</v>
      </c>
      <c r="G308" s="40">
        <v>2617</v>
      </c>
    </row>
    <row r="309" spans="1:7" ht="15.75" x14ac:dyDescent="0.2">
      <c r="A309" s="11" t="s">
        <v>549</v>
      </c>
      <c r="B309" s="11">
        <v>2550</v>
      </c>
      <c r="C309" s="32">
        <v>2.2699999999999999E-4</v>
      </c>
      <c r="D309" s="32">
        <v>0.281331</v>
      </c>
      <c r="E309" s="32">
        <v>2.4000000000000001E-5</v>
      </c>
      <c r="F309" s="33">
        <v>5.9313931874593884</v>
      </c>
      <c r="G309" s="34">
        <v>2630</v>
      </c>
    </row>
    <row r="310" spans="1:7" ht="15.75" x14ac:dyDescent="0.2">
      <c r="A310" s="7" t="s">
        <v>550</v>
      </c>
      <c r="B310" s="7">
        <v>2550</v>
      </c>
      <c r="C310" s="35">
        <v>3.7399999999999998E-4</v>
      </c>
      <c r="D310" s="35">
        <v>0.28133599999999997</v>
      </c>
      <c r="E310" s="35">
        <v>2.9E-5</v>
      </c>
      <c r="F310" s="36">
        <v>5.8542922297655231</v>
      </c>
      <c r="G310" s="37">
        <v>2630</v>
      </c>
    </row>
    <row r="311" spans="1:7" ht="15.75" x14ac:dyDescent="0.2">
      <c r="A311" s="7" t="s">
        <v>551</v>
      </c>
      <c r="B311" s="7">
        <v>2550</v>
      </c>
      <c r="C311" s="35">
        <v>2.7599999999999999E-4</v>
      </c>
      <c r="D311" s="35">
        <v>0.28128700000000001</v>
      </c>
      <c r="E311" s="35">
        <v>2.3E-5</v>
      </c>
      <c r="F311" s="36">
        <v>4.2814299473148409</v>
      </c>
      <c r="G311" s="37">
        <v>2690</v>
      </c>
    </row>
    <row r="312" spans="1:7" ht="15.75" x14ac:dyDescent="0.2">
      <c r="A312" s="7" t="s">
        <v>552</v>
      </c>
      <c r="B312" s="7">
        <v>2550</v>
      </c>
      <c r="C312" s="35">
        <v>6.0599999999999998E-4</v>
      </c>
      <c r="D312" s="35">
        <v>0.28132099999999999</v>
      </c>
      <c r="E312" s="35">
        <v>2.1999999999999999E-5</v>
      </c>
      <c r="F312" s="36">
        <v>4.9184209836350412</v>
      </c>
      <c r="G312" s="37">
        <v>2670</v>
      </c>
    </row>
    <row r="313" spans="1:7" ht="15.75" x14ac:dyDescent="0.2">
      <c r="A313" s="7" t="s">
        <v>553</v>
      </c>
      <c r="B313" s="7">
        <v>2550</v>
      </c>
      <c r="C313" s="35">
        <v>4.6700000000000002E-4</v>
      </c>
      <c r="D313" s="35">
        <v>0.28131899999999999</v>
      </c>
      <c r="E313" s="35">
        <v>2.3E-5</v>
      </c>
      <c r="F313" s="36">
        <v>5.0883510611554605</v>
      </c>
      <c r="G313" s="37">
        <v>2660</v>
      </c>
    </row>
    <row r="314" spans="1:7" ht="15.75" x14ac:dyDescent="0.2">
      <c r="A314" s="7" t="s">
        <v>554</v>
      </c>
      <c r="B314" s="7">
        <v>2550</v>
      </c>
      <c r="C314" s="35">
        <v>5.4100000000000003E-4</v>
      </c>
      <c r="D314" s="35">
        <v>0.28130500000000003</v>
      </c>
      <c r="E314" s="35">
        <v>2.0000000000000002E-5</v>
      </c>
      <c r="F314" s="36">
        <v>4.4620647199766772</v>
      </c>
      <c r="G314" s="37">
        <v>2680</v>
      </c>
    </row>
    <row r="315" spans="1:7" ht="15.75" x14ac:dyDescent="0.2">
      <c r="A315" s="7" t="s">
        <v>555</v>
      </c>
      <c r="B315" s="7">
        <v>2550</v>
      </c>
      <c r="C315" s="35">
        <v>3.3700000000000001E-4</v>
      </c>
      <c r="D315" s="35">
        <v>0.28131099999999998</v>
      </c>
      <c r="E315" s="35">
        <v>2.3E-5</v>
      </c>
      <c r="F315" s="36">
        <v>5.0292657623463022</v>
      </c>
      <c r="G315" s="37">
        <v>2660</v>
      </c>
    </row>
    <row r="316" spans="1:7" ht="15.75" x14ac:dyDescent="0.2">
      <c r="A316" s="7" t="s">
        <v>556</v>
      </c>
      <c r="B316" s="7">
        <v>2550</v>
      </c>
      <c r="C316" s="35">
        <v>4.8500000000000003E-4</v>
      </c>
      <c r="D316" s="35">
        <v>0.28129700000000002</v>
      </c>
      <c r="E316" s="35">
        <v>2.8E-5</v>
      </c>
      <c r="F316" s="36">
        <v>4.2746422966177811</v>
      </c>
      <c r="G316" s="37">
        <v>2690</v>
      </c>
    </row>
    <row r="317" spans="1:7" ht="15.75" x14ac:dyDescent="0.2">
      <c r="A317" s="7" t="s">
        <v>557</v>
      </c>
      <c r="B317" s="7">
        <v>2550</v>
      </c>
      <c r="C317" s="35">
        <v>4.5800000000000002E-4</v>
      </c>
      <c r="D317" s="35">
        <v>0.28132800000000002</v>
      </c>
      <c r="E317" s="35">
        <v>1.9000000000000001E-5</v>
      </c>
      <c r="F317" s="36">
        <v>5.4240698410490396</v>
      </c>
      <c r="G317" s="37">
        <v>2650</v>
      </c>
    </row>
    <row r="318" spans="1:7" ht="15.75" x14ac:dyDescent="0.2">
      <c r="A318" s="7" t="s">
        <v>558</v>
      </c>
      <c r="B318" s="7">
        <v>2550</v>
      </c>
      <c r="C318" s="35">
        <v>6.6799999999999997E-4</v>
      </c>
      <c r="D318" s="35">
        <v>0.28134199999999998</v>
      </c>
      <c r="E318" s="35">
        <v>2.5999999999999998E-5</v>
      </c>
      <c r="F318" s="36">
        <v>5.5578191096339324</v>
      </c>
      <c r="G318" s="37">
        <v>2640</v>
      </c>
    </row>
    <row r="319" spans="1:7" ht="15.75" x14ac:dyDescent="0.2">
      <c r="A319" s="7" t="s">
        <v>559</v>
      </c>
      <c r="B319" s="7">
        <v>2550</v>
      </c>
      <c r="C319" s="35">
        <v>5.9999999999999995E-4</v>
      </c>
      <c r="D319" s="35">
        <v>0.28134100000000001</v>
      </c>
      <c r="E319" s="35">
        <v>2.8E-5</v>
      </c>
      <c r="F319" s="36">
        <v>5.6401827201946197</v>
      </c>
      <c r="G319" s="37">
        <v>2640</v>
      </c>
    </row>
    <row r="320" spans="1:7" ht="15.75" x14ac:dyDescent="0.2">
      <c r="A320" s="7" t="s">
        <v>560</v>
      </c>
      <c r="B320" s="7">
        <v>2550</v>
      </c>
      <c r="C320" s="35">
        <v>3.97E-4</v>
      </c>
      <c r="D320" s="35">
        <v>0.28131200000000001</v>
      </c>
      <c r="E320" s="35">
        <v>2.1999999999999999E-5</v>
      </c>
      <c r="F320" s="36">
        <v>4.9607764355230621</v>
      </c>
      <c r="G320" s="37">
        <v>2660</v>
      </c>
    </row>
    <row r="321" spans="1:7" ht="15.75" x14ac:dyDescent="0.2">
      <c r="A321" s="7" t="s">
        <v>561</v>
      </c>
      <c r="B321" s="7">
        <v>2550</v>
      </c>
      <c r="C321" s="35">
        <v>1.0510000000000001E-3</v>
      </c>
      <c r="D321" s="35">
        <v>0.28132600000000002</v>
      </c>
      <c r="E321" s="35">
        <v>2.9E-5</v>
      </c>
      <c r="F321" s="36">
        <v>4.3245029568161897</v>
      </c>
      <c r="G321" s="37">
        <v>2690</v>
      </c>
    </row>
    <row r="322" spans="1:7" ht="15.75" x14ac:dyDescent="0.2">
      <c r="A322" s="19" t="s">
        <v>562</v>
      </c>
      <c r="B322" s="19">
        <v>2550</v>
      </c>
      <c r="C322" s="38">
        <v>8.3000000000000001E-4</v>
      </c>
      <c r="D322" s="38">
        <v>0.28135300000000002</v>
      </c>
      <c r="E322" s="38">
        <v>2.5000000000000001E-5</v>
      </c>
      <c r="F322" s="39">
        <v>5.6681106770684053</v>
      </c>
      <c r="G322" s="40">
        <v>2640</v>
      </c>
    </row>
    <row r="323" spans="1:7" ht="15.75" x14ac:dyDescent="0.2">
      <c r="A323" s="11" t="s">
        <v>670</v>
      </c>
      <c r="B323" s="11">
        <v>2578</v>
      </c>
      <c r="C323" s="32">
        <v>7.4100000000000001E-4</v>
      </c>
      <c r="D323" s="32">
        <v>0.28128700000000001</v>
      </c>
      <c r="E323" s="32">
        <v>1.5E-5</v>
      </c>
      <c r="F323" s="33">
        <v>4.1083704809974364</v>
      </c>
      <c r="G323" s="34">
        <v>2722</v>
      </c>
    </row>
    <row r="324" spans="1:7" s="112" customFormat="1" ht="15.75" x14ac:dyDescent="0.2">
      <c r="A324" s="7" t="s">
        <v>671</v>
      </c>
      <c r="B324" s="7">
        <v>2578</v>
      </c>
      <c r="C324" s="35">
        <v>3.5399999999999999E-4</v>
      </c>
      <c r="D324" s="35">
        <v>0.28131400000000001</v>
      </c>
      <c r="E324" s="35">
        <v>1.2999999999999999E-5</v>
      </c>
      <c r="F324" s="36">
        <v>5.7475242233917534</v>
      </c>
      <c r="G324" s="37">
        <v>2658</v>
      </c>
    </row>
    <row r="325" spans="1:7" s="112" customFormat="1" ht="15.75" x14ac:dyDescent="0.2">
      <c r="A325" s="7" t="s">
        <v>672</v>
      </c>
      <c r="B325" s="7">
        <v>2578</v>
      </c>
      <c r="C325" s="35">
        <v>8.7100000000000003E-4</v>
      </c>
      <c r="D325" s="35">
        <v>0.28130699999999997</v>
      </c>
      <c r="E325" s="35">
        <v>1.2E-5</v>
      </c>
      <c r="F325" s="36">
        <v>4.5917650295046464</v>
      </c>
      <c r="G325" s="37">
        <v>2703</v>
      </c>
    </row>
    <row r="326" spans="1:7" ht="15.75" x14ac:dyDescent="0.2">
      <c r="A326" s="7" t="s">
        <v>673</v>
      </c>
      <c r="B326" s="7">
        <v>2578</v>
      </c>
      <c r="C326" s="35">
        <v>3.2000000000000003E-4</v>
      </c>
      <c r="D326" s="35">
        <v>0.281304</v>
      </c>
      <c r="E326" s="35">
        <v>1.0000000000000001E-5</v>
      </c>
      <c r="F326" s="36">
        <v>5.4514559195206758</v>
      </c>
      <c r="G326" s="37">
        <v>2670</v>
      </c>
    </row>
    <row r="327" spans="1:7" ht="15.75" x14ac:dyDescent="0.2">
      <c r="A327" s="7" t="s">
        <v>674</v>
      </c>
      <c r="B327" s="7">
        <v>2578</v>
      </c>
      <c r="C327" s="35">
        <v>6.1300000000000005E-4</v>
      </c>
      <c r="D327" s="35">
        <v>0.28128399999999998</v>
      </c>
      <c r="E327" s="35">
        <v>1.2E-5</v>
      </c>
      <c r="F327" s="36">
        <v>4.2261599023785124</v>
      </c>
      <c r="G327" s="37">
        <v>2717</v>
      </c>
    </row>
    <row r="328" spans="1:7" ht="15.75" x14ac:dyDescent="0.2">
      <c r="A328" s="7" t="s">
        <v>675</v>
      </c>
      <c r="B328" s="7">
        <v>2578</v>
      </c>
      <c r="C328" s="35">
        <v>5.1099999999999995E-4</v>
      </c>
      <c r="D328" s="35">
        <v>0.28126299999999999</v>
      </c>
      <c r="E328" s="35">
        <v>1.2999999999999999E-5</v>
      </c>
      <c r="F328" s="36">
        <v>3.6580859321944104</v>
      </c>
      <c r="G328" s="37">
        <v>2737</v>
      </c>
    </row>
    <row r="329" spans="1:7" ht="15.75" x14ac:dyDescent="0.2">
      <c r="A329" s="7" t="s">
        <v>676</v>
      </c>
      <c r="B329" s="7">
        <v>2578</v>
      </c>
      <c r="C329" s="35">
        <v>4.6500000000000003E-4</v>
      </c>
      <c r="D329" s="35">
        <v>0.28131400000000001</v>
      </c>
      <c r="E329" s="35">
        <v>1.2E-5</v>
      </c>
      <c r="F329" s="36">
        <v>5.5528408592819822</v>
      </c>
      <c r="G329" s="37">
        <v>2667</v>
      </c>
    </row>
    <row r="330" spans="1:7" ht="15.75" x14ac:dyDescent="0.2">
      <c r="A330" s="7" t="s">
        <v>677</v>
      </c>
      <c r="B330" s="7">
        <v>2578</v>
      </c>
      <c r="C330" s="35">
        <v>6.38E-4</v>
      </c>
      <c r="D330" s="35">
        <v>0.28131299999999998</v>
      </c>
      <c r="E330" s="35">
        <v>1.5E-5</v>
      </c>
      <c r="F330" s="36">
        <v>5.2138453313355093</v>
      </c>
      <c r="G330" s="37">
        <v>2679</v>
      </c>
    </row>
    <row r="331" spans="1:7" ht="15.75" x14ac:dyDescent="0.2">
      <c r="A331" s="7" t="s">
        <v>678</v>
      </c>
      <c r="B331" s="7">
        <v>2578</v>
      </c>
      <c r="C331" s="35">
        <v>7.3700000000000002E-4</v>
      </c>
      <c r="D331" s="35">
        <v>0.28134500000000001</v>
      </c>
      <c r="E331" s="35">
        <v>1.2999999999999999E-5</v>
      </c>
      <c r="F331" s="36">
        <v>6.1784521647001434</v>
      </c>
      <c r="G331" s="37">
        <v>2643</v>
      </c>
    </row>
    <row r="332" spans="1:7" ht="15.75" x14ac:dyDescent="0.2">
      <c r="A332" s="7" t="s">
        <v>679</v>
      </c>
      <c r="B332" s="7">
        <v>2578</v>
      </c>
      <c r="C332" s="35">
        <v>8.1999999999999998E-4</v>
      </c>
      <c r="D332" s="35">
        <v>0.28132299999999999</v>
      </c>
      <c r="E332" s="35">
        <v>1.4E-5</v>
      </c>
      <c r="F332" s="36">
        <v>5.2503358163935587</v>
      </c>
      <c r="G332" s="37">
        <v>2679</v>
      </c>
    </row>
    <row r="333" spans="1:7" ht="15.75" x14ac:dyDescent="0.2">
      <c r="A333" s="7" t="s">
        <v>680</v>
      </c>
      <c r="B333" s="7">
        <v>2578</v>
      </c>
      <c r="C333" s="35">
        <v>5.9199999999999997E-4</v>
      </c>
      <c r="D333" s="35">
        <v>0.28128599999999998</v>
      </c>
      <c r="E333" s="35">
        <v>1.2999999999999999E-5</v>
      </c>
      <c r="F333" s="36">
        <v>4.334132099388377</v>
      </c>
      <c r="G333" s="37">
        <v>2712</v>
      </c>
    </row>
    <row r="334" spans="1:7" ht="15.75" x14ac:dyDescent="0.2">
      <c r="A334" s="7" t="s">
        <v>681</v>
      </c>
      <c r="B334" s="7">
        <v>2578</v>
      </c>
      <c r="C334" s="35">
        <v>5.2300000000000003E-4</v>
      </c>
      <c r="D334" s="35">
        <v>0.281279</v>
      </c>
      <c r="E334" s="35">
        <v>1.4E-5</v>
      </c>
      <c r="F334" s="36">
        <v>4.2061607556687086</v>
      </c>
      <c r="G334" s="37">
        <v>2717</v>
      </c>
    </row>
    <row r="335" spans="1:7" ht="15.75" x14ac:dyDescent="0.2">
      <c r="A335" s="7" t="s">
        <v>682</v>
      </c>
      <c r="B335" s="7">
        <v>2578</v>
      </c>
      <c r="C335" s="35">
        <v>9.1600000000000004E-4</v>
      </c>
      <c r="D335" s="35">
        <v>0.28130300000000003</v>
      </c>
      <c r="E335" s="35">
        <v>1.2999999999999999E-5</v>
      </c>
      <c r="F335" s="36">
        <v>4.3705589229436903</v>
      </c>
      <c r="G335" s="37">
        <v>2713</v>
      </c>
    </row>
    <row r="336" spans="1:7" ht="15.75" x14ac:dyDescent="0.2">
      <c r="A336" s="19" t="s">
        <v>683</v>
      </c>
      <c r="B336" s="19">
        <v>2578</v>
      </c>
      <c r="C336" s="38">
        <v>5.8600000000000004E-4</v>
      </c>
      <c r="D336" s="38">
        <v>0.281329</v>
      </c>
      <c r="E336" s="38">
        <v>1.4E-5</v>
      </c>
      <c r="F336" s="39">
        <v>5.8741700224085314</v>
      </c>
      <c r="G336" s="40">
        <v>2654</v>
      </c>
    </row>
    <row r="337" spans="1:7" ht="15.75" x14ac:dyDescent="0.2">
      <c r="A337" s="11" t="s">
        <v>722</v>
      </c>
      <c r="B337" s="11">
        <v>2548</v>
      </c>
      <c r="C337" s="32">
        <v>1.3917770135530444E-3</v>
      </c>
      <c r="D337" s="32">
        <v>0.28137994283892825</v>
      </c>
      <c r="E337" s="32">
        <v>1.3811216465217347E-5</v>
      </c>
      <c r="F337" s="33">
        <v>5.6077970020207424</v>
      </c>
      <c r="G337" s="34">
        <v>2640.3649114110908</v>
      </c>
    </row>
    <row r="338" spans="1:7" s="112" customFormat="1" ht="15.75" x14ac:dyDescent="0.2">
      <c r="A338" s="7" t="s">
        <v>723</v>
      </c>
      <c r="B338" s="7">
        <v>2548</v>
      </c>
      <c r="C338" s="35">
        <v>9.9836534139390119E-4</v>
      </c>
      <c r="D338" s="35">
        <v>0.28128741870683793</v>
      </c>
      <c r="E338" s="35">
        <v>1.4438118964632829E-5</v>
      </c>
      <c r="F338" s="36">
        <v>2.9986693203065684</v>
      </c>
      <c r="G338" s="37">
        <v>2739.3019886952175</v>
      </c>
    </row>
    <row r="339" spans="1:7" s="112" customFormat="1" ht="15.75" x14ac:dyDescent="0.2">
      <c r="A339" s="7" t="s">
        <v>724</v>
      </c>
      <c r="B339" s="7">
        <v>2548</v>
      </c>
      <c r="C339" s="35">
        <v>8.0196675339251752E-4</v>
      </c>
      <c r="D339" s="35">
        <v>0.28128212248193013</v>
      </c>
      <c r="E339" s="35">
        <v>1.2752572753666473E-5</v>
      </c>
      <c r="F339" s="36">
        <v>3.1506312093076971</v>
      </c>
      <c r="G339" s="37">
        <v>2732.520969095096</v>
      </c>
    </row>
    <row r="340" spans="1:7" ht="15.75" x14ac:dyDescent="0.2">
      <c r="A340" s="7" t="s">
        <v>725</v>
      </c>
      <c r="B340" s="7">
        <v>2548</v>
      </c>
      <c r="C340" s="35">
        <v>6.8279746238847209E-4</v>
      </c>
      <c r="D340" s="35">
        <v>0.28132154678847032</v>
      </c>
      <c r="E340" s="35">
        <v>2.1949498471605348E-5</v>
      </c>
      <c r="F340" s="36">
        <v>4.759367253623914</v>
      </c>
      <c r="G340" s="37">
        <v>2670.8669523524263</v>
      </c>
    </row>
    <row r="341" spans="1:7" ht="15.75" x14ac:dyDescent="0.2">
      <c r="A341" s="7" t="s">
        <v>726</v>
      </c>
      <c r="B341" s="7">
        <v>2548</v>
      </c>
      <c r="C341" s="35">
        <v>6.1620728212006138E-4</v>
      </c>
      <c r="D341" s="35">
        <v>0.2812524421658833</v>
      </c>
      <c r="E341" s="35">
        <v>1.2767274985106615E-5</v>
      </c>
      <c r="F341" s="36">
        <v>2.4168722412842847</v>
      </c>
      <c r="G341" s="37">
        <v>2759.3988631305388</v>
      </c>
    </row>
    <row r="342" spans="1:7" ht="15.75" x14ac:dyDescent="0.2">
      <c r="A342" s="7" t="s">
        <v>727</v>
      </c>
      <c r="B342" s="7">
        <v>2548</v>
      </c>
      <c r="C342" s="35">
        <v>1.0775240140760691E-3</v>
      </c>
      <c r="D342" s="35">
        <v>0.28131725714219608</v>
      </c>
      <c r="E342" s="35">
        <v>1.3780210863709315E-5</v>
      </c>
      <c r="F342" s="36">
        <v>3.9227791028806358</v>
      </c>
      <c r="G342" s="37">
        <v>2704.2678648292508</v>
      </c>
    </row>
    <row r="343" spans="1:7" ht="15.75" x14ac:dyDescent="0.2">
      <c r="A343" s="7" t="s">
        <v>728</v>
      </c>
      <c r="B343" s="7">
        <v>2548</v>
      </c>
      <c r="C343" s="35">
        <v>5.8356462281456876E-4</v>
      </c>
      <c r="D343" s="35">
        <v>0.28124506682573097</v>
      </c>
      <c r="E343" s="35">
        <v>1.3296018947760325E-5</v>
      </c>
      <c r="F343" s="36">
        <v>2.2111147843517642</v>
      </c>
      <c r="G343" s="37">
        <v>2766.9983944004234</v>
      </c>
    </row>
    <row r="344" spans="1:7" ht="15.75" x14ac:dyDescent="0.2">
      <c r="A344" s="7" t="s">
        <v>729</v>
      </c>
      <c r="B344" s="7">
        <v>2548</v>
      </c>
      <c r="C344" s="35">
        <v>8.9405290233018052E-4</v>
      </c>
      <c r="D344" s="35">
        <v>0.28132763146848749</v>
      </c>
      <c r="E344" s="35">
        <v>1.4653106395023048E-5</v>
      </c>
      <c r="F344" s="36">
        <v>4.6097036392955815</v>
      </c>
      <c r="G344" s="37">
        <v>2677.2747349499095</v>
      </c>
    </row>
    <row r="345" spans="1:7" ht="15.75" x14ac:dyDescent="0.2">
      <c r="A345" s="7" t="s">
        <v>730</v>
      </c>
      <c r="B345" s="7">
        <v>2548</v>
      </c>
      <c r="C345" s="35">
        <v>1.3312032887209386E-3</v>
      </c>
      <c r="D345" s="35">
        <v>0.28134448966596942</v>
      </c>
      <c r="E345" s="35">
        <v>1.6617991759779888E-5</v>
      </c>
      <c r="F345" s="36">
        <v>4.4517787019238142</v>
      </c>
      <c r="G345" s="37">
        <v>2684.8997637947778</v>
      </c>
    </row>
    <row r="346" spans="1:7" ht="15.75" x14ac:dyDescent="0.2">
      <c r="A346" s="7" t="s">
        <v>731</v>
      </c>
      <c r="B346" s="7">
        <v>2548</v>
      </c>
      <c r="C346" s="35">
        <v>1.2463423824809511E-3</v>
      </c>
      <c r="D346" s="35">
        <v>0.28134184739474039</v>
      </c>
      <c r="E346" s="35">
        <v>1.7111263469021342E-5</v>
      </c>
      <c r="F346" s="36">
        <v>4.5048535179859073</v>
      </c>
      <c r="G346" s="37">
        <v>2682.5413680983838</v>
      </c>
    </row>
    <row r="347" spans="1:7" ht="15.75" x14ac:dyDescent="0.2">
      <c r="A347" s="7" t="s">
        <v>732</v>
      </c>
      <c r="B347" s="7">
        <v>2548</v>
      </c>
      <c r="C347" s="35">
        <v>1.0512224358026382E-3</v>
      </c>
      <c r="D347" s="35">
        <v>0.2812998939770287</v>
      </c>
      <c r="E347" s="35">
        <v>1.383818107440959E-5</v>
      </c>
      <c r="F347" s="36">
        <v>3.3507899524387597</v>
      </c>
      <c r="G347" s="37">
        <v>2726.0808346123686</v>
      </c>
    </row>
    <row r="348" spans="1:7" ht="15.75" x14ac:dyDescent="0.2">
      <c r="A348" s="19" t="s">
        <v>733</v>
      </c>
      <c r="B348" s="19">
        <v>2548</v>
      </c>
      <c r="C348" s="38">
        <v>1.4661363942173708E-3</v>
      </c>
      <c r="D348" s="38">
        <v>0.28136072972595655</v>
      </c>
      <c r="E348" s="38">
        <v>1.583539046238541E-5</v>
      </c>
      <c r="F348" s="39">
        <v>4.7955757525786069</v>
      </c>
      <c r="G348" s="40">
        <v>2672.0653384674692</v>
      </c>
    </row>
    <row r="349" spans="1:7" ht="15.75" x14ac:dyDescent="0.2">
      <c r="A349" s="11" t="s">
        <v>563</v>
      </c>
      <c r="B349" s="11">
        <v>2542</v>
      </c>
      <c r="C349" s="32">
        <v>2.1800000000000001E-4</v>
      </c>
      <c r="D349" s="32">
        <v>0.28128599999999998</v>
      </c>
      <c r="E349" s="32">
        <v>2.4000000000000001E-5</v>
      </c>
      <c r="F349" s="33">
        <v>4.1626302113861868</v>
      </c>
      <c r="G349" s="34">
        <v>2690</v>
      </c>
    </row>
    <row r="350" spans="1:7" ht="15.75" x14ac:dyDescent="0.2">
      <c r="A350" s="7" t="s">
        <v>564</v>
      </c>
      <c r="B350" s="7">
        <v>2542</v>
      </c>
      <c r="C350" s="35">
        <v>2.34E-4</v>
      </c>
      <c r="D350" s="35">
        <v>0.28132200000000002</v>
      </c>
      <c r="E350" s="35">
        <v>2.4000000000000001E-5</v>
      </c>
      <c r="F350" s="36">
        <v>5.4153884522945006</v>
      </c>
      <c r="G350" s="37">
        <v>2640</v>
      </c>
    </row>
    <row r="351" spans="1:7" ht="15.75" x14ac:dyDescent="0.2">
      <c r="A351" s="7" t="s">
        <v>565</v>
      </c>
      <c r="B351" s="7">
        <v>2542</v>
      </c>
      <c r="C351" s="35">
        <v>6.6E-4</v>
      </c>
      <c r="D351" s="35">
        <v>0.28134599999999998</v>
      </c>
      <c r="E351" s="35">
        <v>2.3E-5</v>
      </c>
      <c r="F351" s="36">
        <v>5.5325811604012287</v>
      </c>
      <c r="G351" s="37">
        <v>2640</v>
      </c>
    </row>
    <row r="352" spans="1:7" ht="15.75" x14ac:dyDescent="0.2">
      <c r="A352" s="7" t="s">
        <v>566</v>
      </c>
      <c r="B352" s="7">
        <v>2542</v>
      </c>
      <c r="C352" s="35">
        <v>7.2199999999999999E-4</v>
      </c>
      <c r="D352" s="35">
        <v>0.28132699999999999</v>
      </c>
      <c r="E352" s="35">
        <v>2.5000000000000001E-5</v>
      </c>
      <c r="F352" s="36">
        <v>4.7496271237079668</v>
      </c>
      <c r="G352" s="37">
        <v>2670</v>
      </c>
    </row>
    <row r="353" spans="1:7" ht="15.75" x14ac:dyDescent="0.2">
      <c r="A353" s="7" t="s">
        <v>567</v>
      </c>
      <c r="B353" s="7">
        <v>2542</v>
      </c>
      <c r="C353" s="35">
        <v>5.2800000000000004E-4</v>
      </c>
      <c r="D353" s="35">
        <v>0.28133200000000003</v>
      </c>
      <c r="E353" s="35">
        <v>2.3E-5</v>
      </c>
      <c r="F353" s="36">
        <v>5.2628272395960352</v>
      </c>
      <c r="G353" s="37">
        <v>2650</v>
      </c>
    </row>
    <row r="354" spans="1:7" ht="15.75" x14ac:dyDescent="0.2">
      <c r="A354" s="7" t="s">
        <v>568</v>
      </c>
      <c r="B354" s="7">
        <v>2542</v>
      </c>
      <c r="C354" s="35">
        <v>5.8100000000000003E-4</v>
      </c>
      <c r="D354" s="35">
        <v>0.28133399999999997</v>
      </c>
      <c r="E354" s="35">
        <v>2.4000000000000001E-5</v>
      </c>
      <c r="F354" s="36">
        <v>5.2423413553803755</v>
      </c>
      <c r="G354" s="37">
        <v>2650</v>
      </c>
    </row>
    <row r="355" spans="1:7" ht="15.75" x14ac:dyDescent="0.2">
      <c r="A355" s="7" t="s">
        <v>569</v>
      </c>
      <c r="B355" s="7">
        <v>2542</v>
      </c>
      <c r="C355" s="35">
        <v>8.8800000000000001E-4</v>
      </c>
      <c r="D355" s="35">
        <v>0.28135399999999999</v>
      </c>
      <c r="E355" s="35">
        <v>2.5999999999999998E-5</v>
      </c>
      <c r="F355" s="36">
        <v>5.422978704023862</v>
      </c>
      <c r="G355" s="37">
        <v>2640</v>
      </c>
    </row>
    <row r="356" spans="1:7" ht="15.75" x14ac:dyDescent="0.2">
      <c r="A356" s="7" t="s">
        <v>570</v>
      </c>
      <c r="B356" s="7">
        <v>2542</v>
      </c>
      <c r="C356" s="35">
        <v>5.1400000000000003E-4</v>
      </c>
      <c r="D356" s="35">
        <v>0.28135900000000003</v>
      </c>
      <c r="E356" s="35">
        <v>3.0000000000000001E-5</v>
      </c>
      <c r="F356" s="36">
        <v>6.2473416644936997</v>
      </c>
      <c r="G356" s="37">
        <v>2610</v>
      </c>
    </row>
    <row r="357" spans="1:7" ht="15.75" x14ac:dyDescent="0.2">
      <c r="A357" s="7" t="s">
        <v>571</v>
      </c>
      <c r="B357" s="7">
        <v>2542</v>
      </c>
      <c r="C357" s="35">
        <v>3.77E-4</v>
      </c>
      <c r="D357" s="35">
        <v>0.28134199999999998</v>
      </c>
      <c r="E357" s="35">
        <v>2.5000000000000001E-5</v>
      </c>
      <c r="F357" s="36">
        <v>5.8795297260005874</v>
      </c>
      <c r="G357" s="37">
        <v>2620</v>
      </c>
    </row>
    <row r="358" spans="1:7" s="112" customFormat="1" ht="15.75" x14ac:dyDescent="0.2">
      <c r="A358" s="7" t="s">
        <v>572</v>
      </c>
      <c r="B358" s="7">
        <v>2542</v>
      </c>
      <c r="C358" s="35">
        <v>4.84E-4</v>
      </c>
      <c r="D358" s="35">
        <v>0.28132600000000002</v>
      </c>
      <c r="E358" s="35">
        <v>2.5999999999999998E-5</v>
      </c>
      <c r="F358" s="36">
        <v>5.1254864082017626</v>
      </c>
      <c r="G358" s="37">
        <v>2650</v>
      </c>
    </row>
    <row r="359" spans="1:7" s="112" customFormat="1" ht="15.75" x14ac:dyDescent="0.2">
      <c r="A359" s="7" t="s">
        <v>573</v>
      </c>
      <c r="B359" s="7">
        <v>2542</v>
      </c>
      <c r="C359" s="35">
        <v>2.0599999999999999E-4</v>
      </c>
      <c r="D359" s="35">
        <v>0.28131</v>
      </c>
      <c r="E359" s="35">
        <v>2.4000000000000001E-5</v>
      </c>
      <c r="F359" s="36">
        <v>5.0369858413112922</v>
      </c>
      <c r="G359" s="37">
        <v>2650</v>
      </c>
    </row>
    <row r="360" spans="1:7" ht="15.75" x14ac:dyDescent="0.2">
      <c r="A360" s="7" t="s">
        <v>574</v>
      </c>
      <c r="B360" s="7">
        <v>2542</v>
      </c>
      <c r="C360" s="35">
        <v>6.8000000000000005E-4</v>
      </c>
      <c r="D360" s="35">
        <v>0.28134199999999998</v>
      </c>
      <c r="E360" s="35">
        <v>2.8E-5</v>
      </c>
      <c r="F360" s="36">
        <v>5.3557389376224229</v>
      </c>
      <c r="G360" s="37">
        <v>2640</v>
      </c>
    </row>
    <row r="361" spans="1:7" ht="15.75" x14ac:dyDescent="0.2">
      <c r="A361" s="7" t="s">
        <v>575</v>
      </c>
      <c r="B361" s="7">
        <v>2542</v>
      </c>
      <c r="C361" s="35">
        <v>4.66E-4</v>
      </c>
      <c r="D361" s="35">
        <v>0.28133900000000001</v>
      </c>
      <c r="E361" s="35">
        <v>2.6999999999999999E-5</v>
      </c>
      <c r="F361" s="36">
        <v>5.6189755561453225</v>
      </c>
      <c r="G361" s="37">
        <v>2630</v>
      </c>
    </row>
    <row r="362" spans="1:7" ht="15.75" x14ac:dyDescent="0.2">
      <c r="A362" s="19" t="s">
        <v>576</v>
      </c>
      <c r="B362" s="19">
        <v>2542</v>
      </c>
      <c r="C362" s="38">
        <v>5.71E-4</v>
      </c>
      <c r="D362" s="38">
        <v>0.28130100000000002</v>
      </c>
      <c r="E362" s="38">
        <v>2.1999999999999999E-5</v>
      </c>
      <c r="F362" s="39">
        <v>4.0859124496894772</v>
      </c>
      <c r="G362" s="40">
        <v>2690</v>
      </c>
    </row>
    <row r="363" spans="1:7" ht="15.75" x14ac:dyDescent="0.2">
      <c r="A363" s="7" t="s">
        <v>577</v>
      </c>
      <c r="B363" s="7">
        <v>2545</v>
      </c>
      <c r="C363" s="35">
        <v>4.5399999999999998E-4</v>
      </c>
      <c r="D363" s="35">
        <v>0.28131299999999998</v>
      </c>
      <c r="E363" s="35">
        <v>2.4000000000000001E-5</v>
      </c>
      <c r="F363" s="36">
        <v>4.7834135129121158</v>
      </c>
      <c r="G363" s="37">
        <v>2670</v>
      </c>
    </row>
    <row r="364" spans="1:7" ht="15.75" x14ac:dyDescent="0.2">
      <c r="A364" s="7" t="s">
        <v>578</v>
      </c>
      <c r="B364" s="7">
        <v>2545</v>
      </c>
      <c r="C364" s="35">
        <v>6.8400000000000004E-4</v>
      </c>
      <c r="D364" s="35">
        <v>0.281331</v>
      </c>
      <c r="E364" s="35">
        <v>2.6999999999999999E-5</v>
      </c>
      <c r="F364" s="36">
        <v>5.0255463348825025</v>
      </c>
      <c r="G364" s="37">
        <v>2660</v>
      </c>
    </row>
    <row r="365" spans="1:7" ht="15.75" x14ac:dyDescent="0.2">
      <c r="A365" s="7" t="s">
        <v>579</v>
      </c>
      <c r="B365" s="7">
        <v>2545</v>
      </c>
      <c r="C365" s="35">
        <v>5.0900000000000001E-4</v>
      </c>
      <c r="D365" s="35">
        <v>0.28131800000000001</v>
      </c>
      <c r="E365" s="35">
        <v>2.6999999999999999E-5</v>
      </c>
      <c r="F365" s="36">
        <v>4.8660573720948896</v>
      </c>
      <c r="G365" s="37">
        <v>2660</v>
      </c>
    </row>
    <row r="366" spans="1:7" ht="15.75" x14ac:dyDescent="0.2">
      <c r="A366" s="7" t="s">
        <v>580</v>
      </c>
      <c r="B366" s="7">
        <v>2545</v>
      </c>
      <c r="C366" s="35">
        <v>4.3300000000000001E-4</v>
      </c>
      <c r="D366" s="35">
        <v>0.28134300000000001</v>
      </c>
      <c r="E366" s="35">
        <v>2.5999999999999998E-5</v>
      </c>
      <c r="F366" s="36">
        <v>5.8867816664687211</v>
      </c>
      <c r="G366" s="37">
        <v>2620</v>
      </c>
    </row>
    <row r="367" spans="1:7" ht="15.75" x14ac:dyDescent="0.2">
      <c r="A367" s="7" t="s">
        <v>581</v>
      </c>
      <c r="B367" s="7">
        <v>2545</v>
      </c>
      <c r="C367" s="35">
        <v>5.2599999999999999E-4</v>
      </c>
      <c r="D367" s="35">
        <v>0.28134999999999999</v>
      </c>
      <c r="E367" s="35">
        <v>3.0000000000000001E-5</v>
      </c>
      <c r="F367" s="36">
        <v>5.9747905337803608</v>
      </c>
      <c r="G367" s="37">
        <v>2620</v>
      </c>
    </row>
    <row r="368" spans="1:7" ht="15.75" x14ac:dyDescent="0.2">
      <c r="A368" s="7" t="s">
        <v>582</v>
      </c>
      <c r="B368" s="7">
        <v>2545</v>
      </c>
      <c r="C368" s="35">
        <v>1.4430000000000001E-3</v>
      </c>
      <c r="D368" s="35">
        <v>0.28139799999999998</v>
      </c>
      <c r="E368" s="35">
        <v>3.1000000000000001E-5</v>
      </c>
      <c r="F368" s="36">
        <v>6.0948968115459579</v>
      </c>
      <c r="G368" s="37">
        <v>2620</v>
      </c>
    </row>
    <row r="369" spans="1:7" ht="15.75" x14ac:dyDescent="0.2">
      <c r="A369" s="7" t="s">
        <v>583</v>
      </c>
      <c r="B369" s="7">
        <v>2545</v>
      </c>
      <c r="C369" s="35">
        <v>5.7499999999999999E-4</v>
      </c>
      <c r="D369" s="35">
        <v>0.28133599999999997</v>
      </c>
      <c r="E369" s="35">
        <v>2.3E-5</v>
      </c>
      <c r="F369" s="36">
        <v>5.3920386833739009</v>
      </c>
      <c r="G369" s="37">
        <v>2640</v>
      </c>
    </row>
    <row r="370" spans="1:7" ht="15.75" x14ac:dyDescent="0.2">
      <c r="A370" s="7" t="s">
        <v>584</v>
      </c>
      <c r="B370" s="7">
        <v>2545</v>
      </c>
      <c r="C370" s="35">
        <v>4.6000000000000001E-4</v>
      </c>
      <c r="D370" s="35">
        <v>0.28131800000000001</v>
      </c>
      <c r="E370" s="35">
        <v>2.5999999999999998E-5</v>
      </c>
      <c r="F370" s="36">
        <v>4.9508657621943897</v>
      </c>
      <c r="G370" s="37">
        <v>2660</v>
      </c>
    </row>
    <row r="371" spans="1:7" ht="15.75" x14ac:dyDescent="0.2">
      <c r="A371" s="7" t="s">
        <v>585</v>
      </c>
      <c r="B371" s="7">
        <v>2545</v>
      </c>
      <c r="C371" s="35">
        <v>5.0500000000000002E-4</v>
      </c>
      <c r="D371" s="35">
        <v>0.28130899999999998</v>
      </c>
      <c r="E371" s="35">
        <v>2.0999999999999999E-5</v>
      </c>
      <c r="F371" s="36">
        <v>4.5528739957845232</v>
      </c>
      <c r="G371" s="37">
        <v>2670</v>
      </c>
    </row>
    <row r="372" spans="1:7" ht="15.75" x14ac:dyDescent="0.2">
      <c r="A372" s="19" t="s">
        <v>586</v>
      </c>
      <c r="B372" s="19">
        <v>2545</v>
      </c>
      <c r="C372" s="38">
        <v>4.15E-4</v>
      </c>
      <c r="D372" s="38">
        <v>0.28133399999999997</v>
      </c>
      <c r="E372" s="38">
        <v>2.0000000000000002E-5</v>
      </c>
      <c r="F372" s="39">
        <v>5.5978292587566258</v>
      </c>
      <c r="G372" s="40">
        <v>2640</v>
      </c>
    </row>
    <row r="373" spans="1:7" ht="15.75" x14ac:dyDescent="0.2">
      <c r="A373" s="11" t="s">
        <v>746</v>
      </c>
      <c r="B373" s="11">
        <v>2558</v>
      </c>
      <c r="C373" s="32">
        <v>8.7000000000000001E-4</v>
      </c>
      <c r="D373" s="32">
        <v>0.28121299999999999</v>
      </c>
      <c r="E373" s="32">
        <v>4.8000000000000001E-5</v>
      </c>
      <c r="F373" s="33">
        <v>0.7993999765143478</v>
      </c>
      <c r="G373" s="34">
        <v>2831</v>
      </c>
    </row>
    <row r="374" spans="1:7" ht="15.75" x14ac:dyDescent="0.2">
      <c r="A374" s="7" t="s">
        <v>747</v>
      </c>
      <c r="B374" s="7">
        <v>2558</v>
      </c>
      <c r="C374" s="35">
        <v>1.093E-3</v>
      </c>
      <c r="D374" s="35">
        <v>0.28128199999999998</v>
      </c>
      <c r="E374" s="35">
        <v>6.7999999999999999E-5</v>
      </c>
      <c r="F374" s="36">
        <v>2.8656282977812531</v>
      </c>
      <c r="G374" s="37">
        <v>2753</v>
      </c>
    </row>
    <row r="375" spans="1:7" ht="15.75" x14ac:dyDescent="0.2">
      <c r="A375" s="7" t="s">
        <v>748</v>
      </c>
      <c r="B375" s="7">
        <v>2558</v>
      </c>
      <c r="C375" s="35">
        <v>6.8800000000000003E-4</v>
      </c>
      <c r="D375" s="35">
        <v>0.28119499999999997</v>
      </c>
      <c r="E375" s="35">
        <v>5.3999999999999998E-5</v>
      </c>
      <c r="F375" s="36">
        <v>0.47582760222653064</v>
      </c>
      <c r="G375" s="37">
        <v>2842</v>
      </c>
    </row>
    <row r="376" spans="1:7" ht="15.75" x14ac:dyDescent="0.2">
      <c r="A376" s="7" t="s">
        <v>749</v>
      </c>
      <c r="B376" s="7">
        <v>2558</v>
      </c>
      <c r="C376" s="35">
        <v>6.4400000000000004E-4</v>
      </c>
      <c r="D376" s="35">
        <v>0.28131</v>
      </c>
      <c r="E376" s="35">
        <v>4.1E-5</v>
      </c>
      <c r="F376" s="36">
        <v>4.642755543200483</v>
      </c>
      <c r="G376" s="37">
        <v>2684</v>
      </c>
    </row>
    <row r="377" spans="1:7" ht="15.75" x14ac:dyDescent="0.2">
      <c r="A377" s="7" t="s">
        <v>750</v>
      </c>
      <c r="B377" s="7">
        <v>2558</v>
      </c>
      <c r="C377" s="35">
        <v>3.9100000000000002E-4</v>
      </c>
      <c r="D377" s="35">
        <v>0.28122000000000003</v>
      </c>
      <c r="E377" s="35">
        <v>4.6E-5</v>
      </c>
      <c r="F377" s="36">
        <v>1.8817862649589401</v>
      </c>
      <c r="G377" s="37">
        <v>2787</v>
      </c>
    </row>
    <row r="378" spans="1:7" ht="15.75" x14ac:dyDescent="0.2">
      <c r="A378" s="7" t="s">
        <v>751</v>
      </c>
      <c r="B378" s="7">
        <v>2558</v>
      </c>
      <c r="C378" s="35">
        <v>7.5100000000000004E-4</v>
      </c>
      <c r="D378" s="35">
        <v>0.28121699999999999</v>
      </c>
      <c r="E378" s="35">
        <v>4.3000000000000002E-5</v>
      </c>
      <c r="F378" s="36">
        <v>1.1487206645877102</v>
      </c>
      <c r="G378" s="37">
        <v>2817</v>
      </c>
    </row>
    <row r="379" spans="1:7" ht="15.75" x14ac:dyDescent="0.2">
      <c r="A379" s="7" t="s">
        <v>752</v>
      </c>
      <c r="B379" s="7">
        <v>2558</v>
      </c>
      <c r="C379" s="35">
        <v>6.6299999999999996E-4</v>
      </c>
      <c r="D379" s="35">
        <v>0.28119100000000002</v>
      </c>
      <c r="E379" s="35">
        <v>4.1999999999999998E-5</v>
      </c>
      <c r="F379" s="36">
        <v>0.37705100331741903</v>
      </c>
      <c r="G379" s="37">
        <v>2846</v>
      </c>
    </row>
    <row r="380" spans="1:7" ht="15.75" x14ac:dyDescent="0.2">
      <c r="A380" s="7" t="s">
        <v>753</v>
      </c>
      <c r="B380" s="7">
        <v>2558</v>
      </c>
      <c r="C380" s="35">
        <v>1.31E-3</v>
      </c>
      <c r="D380" s="35">
        <v>0.28128399999999998</v>
      </c>
      <c r="E380" s="35">
        <v>4.8999999999999998E-5</v>
      </c>
      <c r="F380" s="36">
        <v>2.5592091928317018</v>
      </c>
      <c r="G380" s="37">
        <v>2766</v>
      </c>
    </row>
    <row r="381" spans="1:7" ht="15.75" x14ac:dyDescent="0.2">
      <c r="A381" s="7" t="s">
        <v>754</v>
      </c>
      <c r="B381" s="7">
        <v>2558</v>
      </c>
      <c r="C381" s="35">
        <v>9.5699999999999995E-4</v>
      </c>
      <c r="D381" s="35">
        <v>0.28122999999999998</v>
      </c>
      <c r="E381" s="35">
        <v>4.6E-5</v>
      </c>
      <c r="F381" s="36">
        <v>1.2526933949130736</v>
      </c>
      <c r="G381" s="37">
        <v>2814</v>
      </c>
    </row>
    <row r="382" spans="1:7" ht="15.75" x14ac:dyDescent="0.2">
      <c r="A382" s="7" t="s">
        <v>755</v>
      </c>
      <c r="B382" s="7">
        <v>2590</v>
      </c>
      <c r="C382" s="35">
        <v>4.35E-4</v>
      </c>
      <c r="D382" s="35">
        <v>0.28126899999999999</v>
      </c>
      <c r="E382" s="35">
        <v>4.3999999999999999E-5</v>
      </c>
      <c r="F382" s="36">
        <v>4.2789360308859159</v>
      </c>
      <c r="G382" s="37">
        <v>2724</v>
      </c>
    </row>
    <row r="383" spans="1:7" ht="15.75" x14ac:dyDescent="0.2">
      <c r="A383" s="7" t="s">
        <v>756</v>
      </c>
      <c r="B383" s="7">
        <v>2558</v>
      </c>
      <c r="C383" s="35">
        <v>1.825E-3</v>
      </c>
      <c r="D383" s="35">
        <v>0.28132400000000002</v>
      </c>
      <c r="E383" s="35">
        <v>5.1E-5</v>
      </c>
      <c r="F383" s="36">
        <v>3.0859044622988385</v>
      </c>
      <c r="G383" s="37">
        <v>2749</v>
      </c>
    </row>
    <row r="384" spans="1:7" ht="15.75" x14ac:dyDescent="0.2">
      <c r="A384" s="7" t="s">
        <v>757</v>
      </c>
      <c r="B384" s="7">
        <v>2558</v>
      </c>
      <c r="C384" s="35">
        <v>1.219E-3</v>
      </c>
      <c r="D384" s="35">
        <v>0.28134100000000001</v>
      </c>
      <c r="E384" s="35">
        <v>9.7E-5</v>
      </c>
      <c r="F384" s="36">
        <v>4.7449413098021864</v>
      </c>
      <c r="G384" s="37">
        <v>2682</v>
      </c>
    </row>
    <row r="385" spans="1:7" ht="15.75" x14ac:dyDescent="0.2">
      <c r="A385" s="19" t="s">
        <v>758</v>
      </c>
      <c r="B385" s="19">
        <v>2558</v>
      </c>
      <c r="C385" s="38">
        <v>1.067E-3</v>
      </c>
      <c r="D385" s="38">
        <v>0.28129199999999999</v>
      </c>
      <c r="E385" s="38">
        <v>5.8E-5</v>
      </c>
      <c r="F385" s="39">
        <v>3.2665500165229844</v>
      </c>
      <c r="G385" s="40">
        <v>2738</v>
      </c>
    </row>
    <row r="386" spans="1:7" ht="15.75" x14ac:dyDescent="0.2">
      <c r="A386" s="11" t="s">
        <v>734</v>
      </c>
      <c r="B386" s="11">
        <v>2562</v>
      </c>
      <c r="C386" s="32">
        <v>9.3300000000000002E-4</v>
      </c>
      <c r="D386" s="32">
        <v>0.28121499999999999</v>
      </c>
      <c r="E386" s="32">
        <v>1.2999999999999999E-5</v>
      </c>
      <c r="F386" s="33">
        <v>0.85083699484345132</v>
      </c>
      <c r="G386" s="34">
        <v>2834</v>
      </c>
    </row>
    <row r="387" spans="1:7" ht="15.75" x14ac:dyDescent="0.2">
      <c r="A387" s="7" t="s">
        <v>735</v>
      </c>
      <c r="B387" s="7">
        <v>2562</v>
      </c>
      <c r="C387" s="35">
        <v>1.191E-3</v>
      </c>
      <c r="D387" s="35">
        <v>0.28121800000000002</v>
      </c>
      <c r="E387" s="35">
        <v>1.2E-5</v>
      </c>
      <c r="F387" s="36">
        <v>0.50792884394024185</v>
      </c>
      <c r="G387" s="37">
        <v>2848</v>
      </c>
    </row>
    <row r="388" spans="1:7" ht="15.75" x14ac:dyDescent="0.2">
      <c r="A388" s="7" t="s">
        <v>736</v>
      </c>
      <c r="B388" s="7">
        <v>2562</v>
      </c>
      <c r="C388" s="35">
        <v>8.1899999999999996E-4</v>
      </c>
      <c r="D388" s="35">
        <v>0.28120099999999998</v>
      </c>
      <c r="E388" s="35">
        <v>1.5E-5</v>
      </c>
      <c r="F388" s="36">
        <v>0.55154083921760133</v>
      </c>
      <c r="G388" s="37">
        <v>2843</v>
      </c>
    </row>
    <row r="389" spans="1:7" ht="15.75" x14ac:dyDescent="0.2">
      <c r="A389" s="7" t="s">
        <v>737</v>
      </c>
      <c r="B389" s="7">
        <v>2562</v>
      </c>
      <c r="C389" s="35">
        <v>8.4800000000000001E-4</v>
      </c>
      <c r="D389" s="35">
        <v>0.28123599999999999</v>
      </c>
      <c r="E389" s="35">
        <v>1.1E-5</v>
      </c>
      <c r="F389" s="36">
        <v>1.7459103598915782</v>
      </c>
      <c r="G389" s="37">
        <v>2798</v>
      </c>
    </row>
    <row r="390" spans="1:7" ht="15.75" x14ac:dyDescent="0.2">
      <c r="A390" s="7" t="s">
        <v>738</v>
      </c>
      <c r="B390" s="7">
        <v>2562</v>
      </c>
      <c r="C390" s="35">
        <v>9.2299999999999999E-4</v>
      </c>
      <c r="D390" s="35">
        <v>0.28122200000000003</v>
      </c>
      <c r="E390" s="35">
        <v>1.2E-5</v>
      </c>
      <c r="F390" s="36">
        <v>1.1172454313213009</v>
      </c>
      <c r="G390" s="37">
        <v>2822</v>
      </c>
    </row>
    <row r="391" spans="1:7" ht="15.75" x14ac:dyDescent="0.2">
      <c r="A391" s="7" t="s">
        <v>739</v>
      </c>
      <c r="B391" s="7">
        <v>2562</v>
      </c>
      <c r="C391" s="35">
        <v>8.7699999999999996E-4</v>
      </c>
      <c r="D391" s="35">
        <v>0.28124100000000002</v>
      </c>
      <c r="E391" s="35">
        <v>1.2E-5</v>
      </c>
      <c r="F391" s="36">
        <v>1.873216235113162</v>
      </c>
      <c r="G391" s="37">
        <v>2794</v>
      </c>
    </row>
    <row r="392" spans="1:7" ht="15.75" x14ac:dyDescent="0.2">
      <c r="A392" s="7" t="s">
        <v>740</v>
      </c>
      <c r="B392" s="7">
        <v>2562</v>
      </c>
      <c r="C392" s="35">
        <v>9.1799999999999998E-4</v>
      </c>
      <c r="D392" s="35">
        <v>0.28121000000000002</v>
      </c>
      <c r="E392" s="35">
        <v>1.2999999999999999E-5</v>
      </c>
      <c r="F392" s="36">
        <v>0.69913343273997341</v>
      </c>
      <c r="G392" s="37">
        <v>2838</v>
      </c>
    </row>
    <row r="393" spans="1:7" ht="15.75" x14ac:dyDescent="0.2">
      <c r="A393" s="7" t="s">
        <v>741</v>
      </c>
      <c r="B393" s="7">
        <v>2562</v>
      </c>
      <c r="C393" s="35">
        <v>7.5100000000000004E-4</v>
      </c>
      <c r="D393" s="35">
        <v>0.28123999999999999</v>
      </c>
      <c r="E393" s="35">
        <v>1.1E-5</v>
      </c>
      <c r="F393" s="36">
        <v>2.0572266288931829</v>
      </c>
      <c r="G393" s="37">
        <v>2786</v>
      </c>
    </row>
    <row r="394" spans="1:7" ht="15.75" x14ac:dyDescent="0.2">
      <c r="A394" s="7" t="s">
        <v>742</v>
      </c>
      <c r="B394" s="7">
        <v>2562</v>
      </c>
      <c r="C394" s="35">
        <v>9.9599999999999992E-4</v>
      </c>
      <c r="D394" s="35">
        <v>0.281252</v>
      </c>
      <c r="E394" s="35">
        <v>1.2999999999999999E-5</v>
      </c>
      <c r="F394" s="36">
        <v>2.0570925665897022</v>
      </c>
      <c r="G394" s="37">
        <v>2787</v>
      </c>
    </row>
    <row r="395" spans="1:7" ht="15.75" x14ac:dyDescent="0.2">
      <c r="A395" s="7" t="s">
        <v>743</v>
      </c>
      <c r="B395" s="7">
        <v>2562</v>
      </c>
      <c r="C395" s="35">
        <v>6.8499999999999995E-4</v>
      </c>
      <c r="D395" s="35">
        <v>0.281281</v>
      </c>
      <c r="E395" s="35">
        <v>1.2999999999999999E-5</v>
      </c>
      <c r="F395" s="36">
        <v>3.6305646110923462</v>
      </c>
      <c r="G395" s="37">
        <v>2725</v>
      </c>
    </row>
    <row r="396" spans="1:7" ht="15.75" x14ac:dyDescent="0.2">
      <c r="A396" s="7" t="s">
        <v>744</v>
      </c>
      <c r="B396" s="7">
        <v>2562</v>
      </c>
      <c r="C396" s="35">
        <v>6.5600000000000001E-4</v>
      </c>
      <c r="D396" s="35">
        <v>0.28122399999999997</v>
      </c>
      <c r="E396" s="35">
        <v>1.1E-5</v>
      </c>
      <c r="F396" s="36">
        <v>1.6536817504175794</v>
      </c>
      <c r="G396" s="37">
        <v>2800</v>
      </c>
    </row>
    <row r="397" spans="1:7" ht="15.75" x14ac:dyDescent="0.2">
      <c r="A397" s="7" t="s">
        <v>745</v>
      </c>
      <c r="B397" s="7">
        <v>2562</v>
      </c>
      <c r="C397" s="35">
        <v>5.8799999999999998E-4</v>
      </c>
      <c r="D397" s="35">
        <v>0.28119300000000003</v>
      </c>
      <c r="E397" s="35">
        <v>1.1E-5</v>
      </c>
      <c r="F397" s="36">
        <v>0.66955236736498946</v>
      </c>
      <c r="G397" s="37">
        <v>2837</v>
      </c>
    </row>
    <row r="398" spans="1:7" ht="15.75" x14ac:dyDescent="0.2">
      <c r="A398" s="11" t="s">
        <v>759</v>
      </c>
      <c r="B398" s="11">
        <v>2524</v>
      </c>
      <c r="C398" s="32">
        <v>3.8200000000000002E-4</v>
      </c>
      <c r="D398" s="32">
        <v>0.28123100000000001</v>
      </c>
      <c r="E398" s="32">
        <v>3.6000000000000001E-5</v>
      </c>
      <c r="F398" s="33">
        <v>1.5116107793411437</v>
      </c>
      <c r="G398" s="34">
        <v>2771</v>
      </c>
    </row>
    <row r="399" spans="1:7" ht="15.75" x14ac:dyDescent="0.2">
      <c r="A399" s="7" t="s">
        <v>760</v>
      </c>
      <c r="B399" s="7">
        <v>2524</v>
      </c>
      <c r="C399" s="35">
        <v>6.6299999999999996E-4</v>
      </c>
      <c r="D399" s="35">
        <v>0.28125899999999998</v>
      </c>
      <c r="E399" s="35">
        <v>4.3999999999999999E-5</v>
      </c>
      <c r="F399" s="36">
        <v>2.0252310097279569</v>
      </c>
      <c r="G399" s="37">
        <v>2754</v>
      </c>
    </row>
    <row r="400" spans="1:7" ht="15.75" x14ac:dyDescent="0.2">
      <c r="A400" s="7" t="s">
        <v>761</v>
      </c>
      <c r="B400" s="7">
        <v>2582</v>
      </c>
      <c r="C400" s="35">
        <v>7.3499999999999998E-4</v>
      </c>
      <c r="D400" s="35">
        <v>0.28126499999999999</v>
      </c>
      <c r="E400" s="35">
        <v>3.8999999999999999E-5</v>
      </c>
      <c r="F400" s="36">
        <v>3.4268782416835286</v>
      </c>
      <c r="G400" s="37">
        <v>2751</v>
      </c>
    </row>
    <row r="401" spans="1:7" ht="15.75" x14ac:dyDescent="0.2">
      <c r="A401" s="7" t="s">
        <v>762</v>
      </c>
      <c r="B401" s="7">
        <v>2524</v>
      </c>
      <c r="C401" s="35">
        <v>7.4100000000000001E-4</v>
      </c>
      <c r="D401" s="35">
        <v>0.281281</v>
      </c>
      <c r="E401" s="35">
        <v>3.8000000000000002E-5</v>
      </c>
      <c r="F401" s="36">
        <v>2.6738214055699316</v>
      </c>
      <c r="G401" s="37">
        <v>2730</v>
      </c>
    </row>
    <row r="402" spans="1:7" ht="15.75" x14ac:dyDescent="0.2">
      <c r="A402" s="7" t="s">
        <v>763</v>
      </c>
      <c r="B402" s="7">
        <v>2524</v>
      </c>
      <c r="C402" s="35">
        <v>5.3200000000000003E-4</v>
      </c>
      <c r="D402" s="35">
        <v>0.28126899999999999</v>
      </c>
      <c r="E402" s="35">
        <v>4.1999999999999998E-5</v>
      </c>
      <c r="F402" s="36">
        <v>2.6056940664020978</v>
      </c>
      <c r="G402" s="37">
        <v>2731</v>
      </c>
    </row>
    <row r="403" spans="1:7" ht="15.75" x14ac:dyDescent="0.2">
      <c r="A403" s="7" t="s">
        <v>764</v>
      </c>
      <c r="B403" s="7">
        <v>2524</v>
      </c>
      <c r="C403" s="35">
        <v>3.9399999999999998E-4</v>
      </c>
      <c r="D403" s="35">
        <v>0.28125299999999998</v>
      </c>
      <c r="E403" s="35">
        <v>4.3999999999999999E-5</v>
      </c>
      <c r="F403" s="36">
        <v>2.2734624250553281</v>
      </c>
      <c r="G403" s="37">
        <v>2743</v>
      </c>
    </row>
    <row r="404" spans="1:7" ht="15.75" x14ac:dyDescent="0.2">
      <c r="A404" s="7" t="s">
        <v>765</v>
      </c>
      <c r="B404" s="7">
        <v>2524</v>
      </c>
      <c r="C404" s="35">
        <v>4.37E-4</v>
      </c>
      <c r="D404" s="35">
        <v>0.281198</v>
      </c>
      <c r="E404" s="35">
        <v>4.1999999999999998E-5</v>
      </c>
      <c r="F404" s="36">
        <v>0.24355950408949667</v>
      </c>
      <c r="G404" s="37">
        <v>2820</v>
      </c>
    </row>
    <row r="405" spans="1:7" ht="15.75" x14ac:dyDescent="0.2">
      <c r="A405" s="7" t="s">
        <v>766</v>
      </c>
      <c r="B405" s="7">
        <v>2524</v>
      </c>
      <c r="C405" s="35">
        <v>6.6299999999999996E-4</v>
      </c>
      <c r="D405" s="35">
        <v>0.28123399999999998</v>
      </c>
      <c r="E405" s="35">
        <v>4.6999999999999997E-5</v>
      </c>
      <c r="F405" s="36">
        <v>1.1360894185497017</v>
      </c>
      <c r="G405" s="37">
        <v>2788</v>
      </c>
    </row>
    <row r="406" spans="1:7" ht="15.75" x14ac:dyDescent="0.2">
      <c r="A406" s="7" t="s">
        <v>767</v>
      </c>
      <c r="B406" s="7">
        <v>2524</v>
      </c>
      <c r="C406" s="35">
        <v>4.4299999999999998E-4</v>
      </c>
      <c r="D406" s="35">
        <v>0.28125099999999997</v>
      </c>
      <c r="E406" s="35">
        <v>4.6999999999999997E-5</v>
      </c>
      <c r="F406" s="36">
        <v>2.1182432001265461</v>
      </c>
      <c r="G406" s="37">
        <v>2749</v>
      </c>
    </row>
    <row r="407" spans="1:7" ht="15.75" x14ac:dyDescent="0.2">
      <c r="A407" s="19" t="s">
        <v>768</v>
      </c>
      <c r="B407" s="19">
        <v>2524</v>
      </c>
      <c r="C407" s="38">
        <v>7.8799999999999996E-4</v>
      </c>
      <c r="D407" s="38">
        <v>0.28129199999999999</v>
      </c>
      <c r="E407" s="38">
        <v>4.1999999999999998E-5</v>
      </c>
      <c r="F407" s="39">
        <v>2.9843879671442863</v>
      </c>
      <c r="G407" s="40">
        <v>2718</v>
      </c>
    </row>
    <row r="408" spans="1:7" ht="15.75" x14ac:dyDescent="0.2">
      <c r="A408" s="11" t="s">
        <v>877</v>
      </c>
      <c r="B408" s="11">
        <v>2511</v>
      </c>
      <c r="C408" s="32">
        <v>7.4399999999999998E-4</v>
      </c>
      <c r="D408" s="32">
        <v>0.28138200000000002</v>
      </c>
      <c r="E408" s="32">
        <v>1.1E-5</v>
      </c>
      <c r="F408" s="33">
        <v>5.9669785512150852</v>
      </c>
      <c r="G408" s="34">
        <v>2708</v>
      </c>
    </row>
    <row r="409" spans="1:7" ht="15.75" x14ac:dyDescent="0.2">
      <c r="A409" s="7" t="s">
        <v>878</v>
      </c>
      <c r="B409" s="7">
        <v>2511</v>
      </c>
      <c r="C409" s="35">
        <v>2.3000000000000001E-4</v>
      </c>
      <c r="D409" s="35">
        <v>0.28125</v>
      </c>
      <c r="E409" s="35">
        <v>1.1E-5</v>
      </c>
      <c r="F409" s="36">
        <v>2.1498400512109939</v>
      </c>
      <c r="G409" s="37">
        <v>2995</v>
      </c>
    </row>
    <row r="410" spans="1:7" ht="15.75" x14ac:dyDescent="0.2">
      <c r="A410" s="7" t="s">
        <v>879</v>
      </c>
      <c r="B410" s="7">
        <v>2511</v>
      </c>
      <c r="C410" s="35">
        <v>2.9399999999999999E-4</v>
      </c>
      <c r="D410" s="35">
        <v>0.28126699999999999</v>
      </c>
      <c r="E410" s="35">
        <v>1.2999999999999999E-5</v>
      </c>
      <c r="F410" s="36">
        <v>2.6451914065717119</v>
      </c>
      <c r="G410" s="37">
        <v>3012</v>
      </c>
    </row>
    <row r="411" spans="1:7" ht="15.75" x14ac:dyDescent="0.2">
      <c r="A411" s="7" t="s">
        <v>880</v>
      </c>
      <c r="B411" s="7">
        <v>2511</v>
      </c>
      <c r="C411" s="35">
        <v>4.0200000000000001E-4</v>
      </c>
      <c r="D411" s="35">
        <v>0.28139700000000001</v>
      </c>
      <c r="E411" s="35">
        <v>9.0000000000000002E-6</v>
      </c>
      <c r="F411" s="36">
        <v>7.0842348863742188</v>
      </c>
      <c r="G411" s="37">
        <v>2618</v>
      </c>
    </row>
    <row r="412" spans="1:7" ht="15.75" x14ac:dyDescent="0.2">
      <c r="A412" s="7" t="s">
        <v>881</v>
      </c>
      <c r="B412" s="7">
        <v>2511</v>
      </c>
      <c r="C412" s="35">
        <v>4.37E-4</v>
      </c>
      <c r="D412" s="35">
        <v>0.28133999999999998</v>
      </c>
      <c r="E412" s="35">
        <v>1.1E-5</v>
      </c>
      <c r="F412" s="36">
        <v>4.997308625682706</v>
      </c>
      <c r="G412" s="37">
        <v>2790</v>
      </c>
    </row>
    <row r="413" spans="1:7" ht="15.75" x14ac:dyDescent="0.2">
      <c r="A413" s="19" t="s">
        <v>882</v>
      </c>
      <c r="B413" s="19">
        <v>2511</v>
      </c>
      <c r="C413" s="38">
        <v>3.7199999999999999E-4</v>
      </c>
      <c r="D413" s="38">
        <v>0.28138000000000002</v>
      </c>
      <c r="E413" s="38">
        <v>1.4E-5</v>
      </c>
      <c r="F413" s="39">
        <v>6.5308461866853129</v>
      </c>
      <c r="G413" s="40">
        <v>2657</v>
      </c>
    </row>
    <row r="414" spans="1:7" ht="15.75" x14ac:dyDescent="0.2">
      <c r="A414" s="7" t="s">
        <v>867</v>
      </c>
      <c r="B414" s="7">
        <v>2504</v>
      </c>
      <c r="C414" s="35">
        <v>7.1599999999999995E-4</v>
      </c>
      <c r="D414" s="35">
        <v>0.28135599999999999</v>
      </c>
      <c r="E414" s="35">
        <v>1.5999999999999999E-5</v>
      </c>
      <c r="F414" s="36">
        <v>4.9317948325167116</v>
      </c>
      <c r="G414" s="37">
        <v>2760</v>
      </c>
    </row>
    <row r="415" spans="1:7" ht="15.75" x14ac:dyDescent="0.2">
      <c r="A415" s="7" t="s">
        <v>868</v>
      </c>
      <c r="B415" s="7">
        <v>2504</v>
      </c>
      <c r="C415" s="35">
        <v>7.6099999999999996E-4</v>
      </c>
      <c r="D415" s="35">
        <v>0.28126600000000002</v>
      </c>
      <c r="E415" s="35">
        <v>1.5E-5</v>
      </c>
      <c r="F415" s="36">
        <v>1.6544392966544308</v>
      </c>
      <c r="G415" s="37">
        <v>3083</v>
      </c>
    </row>
    <row r="416" spans="1:7" ht="15.75" x14ac:dyDescent="0.2">
      <c r="A416" s="7" t="s">
        <v>869</v>
      </c>
      <c r="B416" s="7">
        <v>2504</v>
      </c>
      <c r="C416" s="35">
        <v>2.9999999999999997E-4</v>
      </c>
      <c r="D416" s="35">
        <v>0.281273</v>
      </c>
      <c r="E416" s="35">
        <v>1.2999999999999999E-5</v>
      </c>
      <c r="F416" s="36">
        <v>2.6880474653201425</v>
      </c>
      <c r="G416" s="37">
        <v>2988</v>
      </c>
    </row>
    <row r="417" spans="1:7" ht="15.75" x14ac:dyDescent="0.2">
      <c r="A417" s="7" t="s">
        <v>870</v>
      </c>
      <c r="B417" s="7">
        <v>2504</v>
      </c>
      <c r="C417" s="35">
        <v>6.5600000000000001E-4</v>
      </c>
      <c r="D417" s="35">
        <v>0.28137200000000001</v>
      </c>
      <c r="E417" s="35">
        <v>1.7E-5</v>
      </c>
      <c r="F417" s="36">
        <v>5.6029441060290175</v>
      </c>
      <c r="G417" s="37">
        <v>2744</v>
      </c>
    </row>
    <row r="418" spans="1:7" ht="15.75" x14ac:dyDescent="0.2">
      <c r="A418" s="7" t="s">
        <v>871</v>
      </c>
      <c r="B418" s="7">
        <v>2504</v>
      </c>
      <c r="C418" s="35">
        <v>1.0269999999999999E-3</v>
      </c>
      <c r="D418" s="35">
        <v>0.28125099999999997</v>
      </c>
      <c r="E418" s="35">
        <v>1.5E-5</v>
      </c>
      <c r="F418" s="36">
        <v>0.66822505095265328</v>
      </c>
      <c r="G418" s="37">
        <v>3177</v>
      </c>
    </row>
    <row r="419" spans="1:7" ht="15.75" x14ac:dyDescent="0.2">
      <c r="A419" s="7" t="s">
        <v>872</v>
      </c>
      <c r="B419" s="7">
        <v>2504</v>
      </c>
      <c r="C419" s="35">
        <v>8.0599999999999997E-4</v>
      </c>
      <c r="D419" s="35">
        <v>0.28131299999999998</v>
      </c>
      <c r="E419" s="35">
        <v>1.5E-5</v>
      </c>
      <c r="F419" s="36">
        <v>3.2493545372003219</v>
      </c>
      <c r="G419" s="37">
        <v>2927</v>
      </c>
    </row>
    <row r="420" spans="1:7" ht="15.75" x14ac:dyDescent="0.2">
      <c r="A420" s="7" t="s">
        <v>873</v>
      </c>
      <c r="B420" s="7">
        <v>2504</v>
      </c>
      <c r="C420" s="35">
        <v>8.8999999999999995E-4</v>
      </c>
      <c r="D420" s="35">
        <v>0.28139799999999998</v>
      </c>
      <c r="E420" s="35">
        <v>1.5999999999999999E-5</v>
      </c>
      <c r="F420" s="36">
        <v>6.129321330827775</v>
      </c>
      <c r="G420" s="37">
        <v>2700</v>
      </c>
    </row>
    <row r="421" spans="1:7" ht="15.75" x14ac:dyDescent="0.2">
      <c r="A421" s="7" t="s">
        <v>874</v>
      </c>
      <c r="B421" s="7">
        <v>2504</v>
      </c>
      <c r="C421" s="35">
        <v>8.9300000000000002E-4</v>
      </c>
      <c r="D421" s="35">
        <v>0.281358</v>
      </c>
      <c r="E421" s="35">
        <v>1.2E-5</v>
      </c>
      <c r="F421" s="36">
        <v>4.7016542727340571</v>
      </c>
      <c r="G421" s="37">
        <v>2837</v>
      </c>
    </row>
    <row r="422" spans="1:7" ht="15.75" x14ac:dyDescent="0.2">
      <c r="A422" s="7" t="s">
        <v>875</v>
      </c>
      <c r="B422" s="7">
        <v>2504</v>
      </c>
      <c r="C422" s="35">
        <v>3.2600000000000001E-4</v>
      </c>
      <c r="D422" s="35">
        <v>0.28129999999999999</v>
      </c>
      <c r="E422" s="35">
        <v>1.5E-5</v>
      </c>
      <c r="F422" s="36">
        <v>3.6040218678179414</v>
      </c>
      <c r="G422" s="37">
        <v>2907</v>
      </c>
    </row>
    <row r="423" spans="1:7" ht="15.75" x14ac:dyDescent="0.2">
      <c r="A423" s="7" t="s">
        <v>876</v>
      </c>
      <c r="B423" s="7">
        <v>2504</v>
      </c>
      <c r="C423" s="35">
        <v>1.268E-3</v>
      </c>
      <c r="D423" s="35">
        <v>0.28139199999999998</v>
      </c>
      <c r="E423" s="35">
        <v>1.9000000000000001E-5</v>
      </c>
      <c r="F423" s="36">
        <v>5.2725500289008131</v>
      </c>
      <c r="G423" s="37">
        <v>2753</v>
      </c>
    </row>
    <row r="424" spans="1:7" ht="15.75" x14ac:dyDescent="0.2">
      <c r="A424" s="11" t="s">
        <v>883</v>
      </c>
      <c r="B424" s="11">
        <v>2542</v>
      </c>
      <c r="C424" s="32">
        <v>5.5900000000000004E-4</v>
      </c>
      <c r="D424" s="32">
        <v>0.28136499999999998</v>
      </c>
      <c r="E424" s="32">
        <v>1.8E-5</v>
      </c>
      <c r="F424" s="33">
        <v>6.382953813417469</v>
      </c>
      <c r="G424" s="34">
        <v>2705</v>
      </c>
    </row>
    <row r="425" spans="1:7" ht="15.75" x14ac:dyDescent="0.2">
      <c r="A425" s="7" t="s">
        <v>884</v>
      </c>
      <c r="B425" s="7">
        <v>2542</v>
      </c>
      <c r="C425" s="35">
        <v>4.5399999999999998E-4</v>
      </c>
      <c r="D425" s="35">
        <v>0.28129199999999999</v>
      </c>
      <c r="E425" s="35">
        <v>6.9999999999999999E-6</v>
      </c>
      <c r="F425" s="36">
        <v>3.9680640085615337</v>
      </c>
      <c r="G425" s="37">
        <v>2900</v>
      </c>
    </row>
    <row r="426" spans="1:7" ht="15.75" x14ac:dyDescent="0.2">
      <c r="A426" s="7" t="s">
        <v>885</v>
      </c>
      <c r="B426" s="7">
        <v>2542</v>
      </c>
      <c r="C426" s="35">
        <v>7.2400000000000003E-4</v>
      </c>
      <c r="D426" s="35">
        <v>0.28136299999999997</v>
      </c>
      <c r="E426" s="35">
        <v>1.0000000000000001E-5</v>
      </c>
      <c r="F426" s="36">
        <v>6.0265869191922228</v>
      </c>
      <c r="G426" s="37">
        <v>2730</v>
      </c>
    </row>
    <row r="427" spans="1:7" ht="15.75" x14ac:dyDescent="0.2">
      <c r="A427" s="7" t="s">
        <v>886</v>
      </c>
      <c r="B427" s="7">
        <v>2542</v>
      </c>
      <c r="C427" s="35">
        <v>5.8799999999999998E-4</v>
      </c>
      <c r="D427" s="35">
        <v>0.281366</v>
      </c>
      <c r="E427" s="35">
        <v>1.2999999999999999E-5</v>
      </c>
      <c r="F427" s="36">
        <v>6.3683891651367119</v>
      </c>
      <c r="G427" s="37">
        <v>2696</v>
      </c>
    </row>
    <row r="428" spans="1:7" ht="15.75" x14ac:dyDescent="0.2">
      <c r="A428" s="7" t="s">
        <v>887</v>
      </c>
      <c r="B428" s="7">
        <v>2542</v>
      </c>
      <c r="C428" s="35">
        <v>8.3199999999999995E-4</v>
      </c>
      <c r="D428" s="35">
        <v>0.28136899999999998</v>
      </c>
      <c r="E428" s="35">
        <v>2.5000000000000001E-5</v>
      </c>
      <c r="F428" s="36">
        <v>6.0532920725164807</v>
      </c>
      <c r="G428" s="37">
        <v>2727</v>
      </c>
    </row>
    <row r="429" spans="1:7" ht="15.75" x14ac:dyDescent="0.2">
      <c r="A429" s="7" t="s">
        <v>888</v>
      </c>
      <c r="B429" s="7">
        <v>2542</v>
      </c>
      <c r="C429" s="35">
        <v>6.1799999999999995E-4</v>
      </c>
      <c r="D429" s="35">
        <v>0.28123599999999999</v>
      </c>
      <c r="E429" s="35">
        <v>1.4E-5</v>
      </c>
      <c r="F429" s="36">
        <v>1.6928000561677869</v>
      </c>
      <c r="G429" s="37">
        <v>3089</v>
      </c>
    </row>
    <row r="430" spans="1:7" ht="15.75" x14ac:dyDescent="0.2">
      <c r="A430" s="7" t="s">
        <v>889</v>
      </c>
      <c r="B430" s="7">
        <v>2542</v>
      </c>
      <c r="C430" s="35">
        <v>6.9099999999999999E-4</v>
      </c>
      <c r="D430" s="35">
        <v>0.28132699999999999</v>
      </c>
      <c r="E430" s="35">
        <v>2.5999999999999998E-5</v>
      </c>
      <c r="F430" s="36">
        <v>4.8032162802758016</v>
      </c>
      <c r="G430" s="37">
        <v>2805</v>
      </c>
    </row>
    <row r="431" spans="1:7" ht="15.75" x14ac:dyDescent="0.2">
      <c r="A431" s="7" t="s">
        <v>890</v>
      </c>
      <c r="B431" s="7">
        <v>2542</v>
      </c>
      <c r="C431" s="35">
        <v>4.3399999999999998E-4</v>
      </c>
      <c r="D431" s="35">
        <v>0.28134700000000001</v>
      </c>
      <c r="E431" s="35">
        <v>2.1999999999999999E-5</v>
      </c>
      <c r="F431" s="36">
        <v>5.9588305419433496</v>
      </c>
      <c r="G431" s="37">
        <v>2729</v>
      </c>
    </row>
    <row r="432" spans="1:7" ht="15.75" x14ac:dyDescent="0.2">
      <c r="A432" s="7" t="s">
        <v>891</v>
      </c>
      <c r="B432" s="7">
        <v>2542</v>
      </c>
      <c r="C432" s="35">
        <v>6.9800000000000005E-4</v>
      </c>
      <c r="D432" s="35">
        <v>0.281335</v>
      </c>
      <c r="E432" s="35">
        <v>2.3E-5</v>
      </c>
      <c r="F432" s="36">
        <v>5.0756526497464094</v>
      </c>
      <c r="G432" s="37">
        <v>2814</v>
      </c>
    </row>
    <row r="433" spans="1:7" ht="15.75" x14ac:dyDescent="0.2">
      <c r="A433" s="7" t="s">
        <v>892</v>
      </c>
      <c r="B433" s="7">
        <v>2542</v>
      </c>
      <c r="C433" s="35">
        <v>8.25E-4</v>
      </c>
      <c r="D433" s="35">
        <v>0.28140100000000001</v>
      </c>
      <c r="E433" s="35">
        <v>3.4E-5</v>
      </c>
      <c r="F433" s="36">
        <v>7.2035414368509798</v>
      </c>
      <c r="G433" s="37">
        <v>2613</v>
      </c>
    </row>
    <row r="434" spans="1:7" ht="15.75" x14ac:dyDescent="0.2">
      <c r="A434" s="7" t="s">
        <v>893</v>
      </c>
      <c r="B434" s="7">
        <v>2542</v>
      </c>
      <c r="C434" s="35">
        <v>5.0199999999999995E-4</v>
      </c>
      <c r="D434" s="35">
        <v>0.28136899999999998</v>
      </c>
      <c r="E434" s="35">
        <v>1.2999999999999999E-5</v>
      </c>
      <c r="F434" s="36">
        <v>6.6237572875826878</v>
      </c>
      <c r="G434" s="37">
        <v>2648</v>
      </c>
    </row>
    <row r="435" spans="1:7" ht="15.75" x14ac:dyDescent="0.2">
      <c r="A435" s="7" t="s">
        <v>894</v>
      </c>
      <c r="B435" s="7">
        <v>2542</v>
      </c>
      <c r="C435" s="35">
        <v>3.86E-4</v>
      </c>
      <c r="D435" s="35">
        <v>0.28124199999999999</v>
      </c>
      <c r="E435" s="35">
        <v>2.5000000000000001E-5</v>
      </c>
      <c r="F435" s="36">
        <v>2.3072572492566223</v>
      </c>
      <c r="G435" s="37">
        <v>3033</v>
      </c>
    </row>
    <row r="436" spans="1:7" ht="15.75" x14ac:dyDescent="0.2">
      <c r="A436" s="7" t="s">
        <v>895</v>
      </c>
      <c r="B436" s="7">
        <v>2542</v>
      </c>
      <c r="C436" s="35">
        <v>6.1499999999999999E-4</v>
      </c>
      <c r="D436" s="35">
        <v>0.28137899999999999</v>
      </c>
      <c r="E436" s="35">
        <v>1.2999999999999999E-5</v>
      </c>
      <c r="F436" s="36">
        <v>6.7840876019364948</v>
      </c>
      <c r="G436" s="37">
        <v>2666</v>
      </c>
    </row>
    <row r="437" spans="1:7" ht="15.75" x14ac:dyDescent="0.2">
      <c r="A437" s="7" t="s">
        <v>896</v>
      </c>
      <c r="B437" s="7">
        <v>2542</v>
      </c>
      <c r="C437" s="35">
        <v>1.0920000000000001E-3</v>
      </c>
      <c r="D437" s="35">
        <v>0.28131699999999998</v>
      </c>
      <c r="E437" s="35">
        <v>4.1999999999999998E-5</v>
      </c>
      <c r="F437" s="36">
        <v>3.7543431763920054</v>
      </c>
      <c r="G437" s="37">
        <v>2913</v>
      </c>
    </row>
    <row r="438" spans="1:7" ht="15.75" x14ac:dyDescent="0.2">
      <c r="A438" s="7" t="s">
        <v>897</v>
      </c>
      <c r="B438" s="7">
        <v>2542</v>
      </c>
      <c r="C438" s="35">
        <v>4.6000000000000001E-4</v>
      </c>
      <c r="D438" s="35">
        <v>0.28134100000000001</v>
      </c>
      <c r="E438" s="35">
        <v>6.0000000000000002E-6</v>
      </c>
      <c r="F438" s="36">
        <v>5.7004819376560434</v>
      </c>
      <c r="G438" s="37">
        <v>2743</v>
      </c>
    </row>
    <row r="439" spans="1:7" ht="15.75" x14ac:dyDescent="0.2">
      <c r="A439" s="7" t="s">
        <v>898</v>
      </c>
      <c r="B439" s="7">
        <v>2542</v>
      </c>
      <c r="C439" s="35">
        <v>7.1599999999999995E-4</v>
      </c>
      <c r="D439" s="35">
        <v>0.28134500000000001</v>
      </c>
      <c r="E439" s="35">
        <v>2.3E-5</v>
      </c>
      <c r="F439" s="36">
        <v>5.4002077987402863</v>
      </c>
      <c r="G439" s="37">
        <v>2775</v>
      </c>
    </row>
    <row r="440" spans="1:7" ht="15.75" x14ac:dyDescent="0.2">
      <c r="A440" s="7" t="s">
        <v>899</v>
      </c>
      <c r="B440" s="7">
        <v>2542</v>
      </c>
      <c r="C440" s="35">
        <v>6.9099999999999999E-4</v>
      </c>
      <c r="D440" s="35">
        <v>0.28135500000000002</v>
      </c>
      <c r="E440" s="35">
        <v>2.5999999999999998E-5</v>
      </c>
      <c r="F440" s="36">
        <v>5.7990962939413748</v>
      </c>
      <c r="G440" s="37">
        <v>2714</v>
      </c>
    </row>
    <row r="441" spans="1:7" ht="15.75" x14ac:dyDescent="0.2">
      <c r="A441" s="7" t="s">
        <v>900</v>
      </c>
      <c r="B441" s="7">
        <v>2542</v>
      </c>
      <c r="C441" s="35">
        <v>6.4199999999999999E-4</v>
      </c>
      <c r="D441" s="35">
        <v>0.28129500000000002</v>
      </c>
      <c r="E441" s="35">
        <v>2.4000000000000001E-5</v>
      </c>
      <c r="F441" s="36">
        <v>3.7497731342561735</v>
      </c>
      <c r="G441" s="37">
        <v>2909</v>
      </c>
    </row>
    <row r="442" spans="1:7" ht="15.75" x14ac:dyDescent="0.2">
      <c r="A442" s="19" t="s">
        <v>901</v>
      </c>
      <c r="B442" s="19">
        <v>2542</v>
      </c>
      <c r="C442" s="38">
        <v>9.4200000000000002E-4</v>
      </c>
      <c r="D442" s="38">
        <v>0.28128799999999998</v>
      </c>
      <c r="E442" s="38">
        <v>1.2999999999999999E-5</v>
      </c>
      <c r="F442" s="39">
        <v>2.9821983898692395</v>
      </c>
      <c r="G442" s="40">
        <v>2993</v>
      </c>
    </row>
    <row r="443" spans="1:7" ht="15.75" x14ac:dyDescent="0.2">
      <c r="A443" s="11" t="s">
        <v>788</v>
      </c>
      <c r="B443" s="11">
        <v>2534</v>
      </c>
      <c r="C443" s="32">
        <v>1.022012082765072E-3</v>
      </c>
      <c r="D443" s="32">
        <v>0.28134477919594508</v>
      </c>
      <c r="E443" s="32">
        <v>1.8007082702683568E-5</v>
      </c>
      <c r="F443" s="33">
        <v>4.6840358434163676</v>
      </c>
      <c r="G443" s="34">
        <v>2662.838552999563</v>
      </c>
    </row>
    <row r="444" spans="1:7" ht="15.75" x14ac:dyDescent="0.2">
      <c r="A444" s="7" t="s">
        <v>789</v>
      </c>
      <c r="B444" s="7">
        <v>2534</v>
      </c>
      <c r="C444" s="35">
        <v>7.8240590019790722E-4</v>
      </c>
      <c r="D444" s="35">
        <v>0.28135526099618385</v>
      </c>
      <c r="E444" s="35">
        <v>1.7457202663169462E-5</v>
      </c>
      <c r="F444" s="36">
        <v>5.4696973858536779</v>
      </c>
      <c r="G444" s="37">
        <v>2632.0827266638084</v>
      </c>
    </row>
    <row r="445" spans="1:7" ht="15.75" x14ac:dyDescent="0.2">
      <c r="A445" s="7" t="s">
        <v>790</v>
      </c>
      <c r="B445" s="7">
        <v>2534</v>
      </c>
      <c r="C445" s="35">
        <v>5.2937651620596461E-4</v>
      </c>
      <c r="D445" s="35">
        <v>0.28134560052364266</v>
      </c>
      <c r="E445" s="35">
        <v>1.7348578072281745E-5</v>
      </c>
      <c r="F445" s="36">
        <v>5.5620983298587667</v>
      </c>
      <c r="G445" s="37">
        <v>2627.9296145991093</v>
      </c>
    </row>
    <row r="446" spans="1:7" ht="15.75" x14ac:dyDescent="0.2">
      <c r="A446" s="7" t="s">
        <v>791</v>
      </c>
      <c r="B446" s="7">
        <v>2534</v>
      </c>
      <c r="C446" s="35">
        <v>6.8262974361097285E-4</v>
      </c>
      <c r="D446" s="35">
        <v>0.28134585109685589</v>
      </c>
      <c r="E446" s="35">
        <v>1.6587712317512201E-5</v>
      </c>
      <c r="F446" s="36">
        <v>5.3069426881435788</v>
      </c>
      <c r="G446" s="37">
        <v>2638.0099591147577</v>
      </c>
    </row>
    <row r="447" spans="1:7" ht="15.75" x14ac:dyDescent="0.2">
      <c r="A447" s="7" t="s">
        <v>792</v>
      </c>
      <c r="B447" s="7">
        <v>2534</v>
      </c>
      <c r="C447" s="35">
        <v>6.8308598261863321E-4</v>
      </c>
      <c r="D447" s="35">
        <v>0.28129550587768493</v>
      </c>
      <c r="E447" s="35">
        <v>1.4954413363565509E-5</v>
      </c>
      <c r="F447" s="36">
        <v>3.5155540376652361</v>
      </c>
      <c r="G447" s="37">
        <v>2706.057242413759</v>
      </c>
    </row>
    <row r="448" spans="1:7" ht="15.75" x14ac:dyDescent="0.2">
      <c r="A448" s="7" t="s">
        <v>793</v>
      </c>
      <c r="B448" s="7">
        <v>2534</v>
      </c>
      <c r="C448" s="35">
        <v>1.587598037026118E-3</v>
      </c>
      <c r="D448" s="35">
        <v>0.28135464075642846</v>
      </c>
      <c r="E448" s="35">
        <v>1.9174617873845231E-5</v>
      </c>
      <c r="F448" s="36">
        <v>4.0602267541478554</v>
      </c>
      <c r="G448" s="37">
        <v>2689.0910357896109</v>
      </c>
    </row>
    <row r="449" spans="1:7" ht="15.75" x14ac:dyDescent="0.2">
      <c r="A449" s="7" t="s">
        <v>794</v>
      </c>
      <c r="B449" s="7">
        <v>2534</v>
      </c>
      <c r="C449" s="35">
        <v>9.4236784350120904E-4</v>
      </c>
      <c r="D449" s="35">
        <v>0.28135365360626374</v>
      </c>
      <c r="E449" s="35">
        <v>1.7941981651289278E-5</v>
      </c>
      <c r="F449" s="36">
        <v>5.1369008674084782</v>
      </c>
      <c r="G449" s="37">
        <v>2645.2378892364272</v>
      </c>
    </row>
    <row r="450" spans="1:7" ht="15.75" x14ac:dyDescent="0.2">
      <c r="A450" s="19" t="s">
        <v>795</v>
      </c>
      <c r="B450" s="19">
        <v>2534</v>
      </c>
      <c r="C450" s="38">
        <v>1.5911232488729915E-3</v>
      </c>
      <c r="D450" s="38">
        <v>0.28134459601217254</v>
      </c>
      <c r="E450" s="38">
        <v>1.8392506255211173E-5</v>
      </c>
      <c r="F450" s="39">
        <v>3.6968962781092074</v>
      </c>
      <c r="G450" s="40">
        <v>2703.2410905241577</v>
      </c>
    </row>
    <row r="451" spans="1:7" ht="15.75" x14ac:dyDescent="0.2">
      <c r="A451" s="11" t="s">
        <v>796</v>
      </c>
      <c r="B451" s="11">
        <v>2548</v>
      </c>
      <c r="C451" s="32">
        <v>1.1999999999999999E-3</v>
      </c>
      <c r="D451" s="32">
        <v>0.28138200000000002</v>
      </c>
      <c r="E451" s="32">
        <v>2.0999999999999999E-5</v>
      </c>
      <c r="F451" s="33">
        <v>6.0132927968914451</v>
      </c>
      <c r="G451" s="34">
        <v>2727</v>
      </c>
    </row>
    <row r="452" spans="1:7" ht="15.75" x14ac:dyDescent="0.2">
      <c r="A452" s="7" t="s">
        <v>797</v>
      </c>
      <c r="B452" s="7">
        <v>2548</v>
      </c>
      <c r="C452" s="35">
        <v>2.0950000000000001E-3</v>
      </c>
      <c r="D452" s="35">
        <v>0.281449</v>
      </c>
      <c r="E452" s="35">
        <v>2.6999999999999999E-5</v>
      </c>
      <c r="F452" s="36">
        <v>6.8453927221767685</v>
      </c>
      <c r="G452" s="37">
        <v>2641</v>
      </c>
    </row>
    <row r="453" spans="1:7" ht="15.75" x14ac:dyDescent="0.2">
      <c r="A453" s="7" t="s">
        <v>798</v>
      </c>
      <c r="B453" s="7">
        <v>2548</v>
      </c>
      <c r="C453" s="35">
        <v>1.1709999999999999E-3</v>
      </c>
      <c r="D453" s="35">
        <v>0.28137000000000001</v>
      </c>
      <c r="E453" s="35">
        <v>2.4000000000000001E-5</v>
      </c>
      <c r="F453" s="36">
        <v>5.6367348102770443</v>
      </c>
      <c r="G453" s="37">
        <v>2741</v>
      </c>
    </row>
    <row r="454" spans="1:7" ht="15.75" x14ac:dyDescent="0.2">
      <c r="A454" s="7" t="s">
        <v>799</v>
      </c>
      <c r="B454" s="7">
        <v>2548</v>
      </c>
      <c r="C454" s="35">
        <v>2.209E-3</v>
      </c>
      <c r="D454" s="35">
        <v>0.28142600000000001</v>
      </c>
      <c r="E454" s="35">
        <v>2.5000000000000001E-5</v>
      </c>
      <c r="F454" s="36">
        <v>5.8297882310642812</v>
      </c>
      <c r="G454" s="37">
        <v>2796</v>
      </c>
    </row>
    <row r="455" spans="1:7" ht="15.75" x14ac:dyDescent="0.2">
      <c r="A455" s="7" t="s">
        <v>800</v>
      </c>
      <c r="B455" s="7">
        <v>2548</v>
      </c>
      <c r="C455" s="35">
        <v>1.5120000000000001E-3</v>
      </c>
      <c r="D455" s="35">
        <v>0.28143099999999999</v>
      </c>
      <c r="E455" s="35">
        <v>1.8E-5</v>
      </c>
      <c r="F455" s="36">
        <v>7.215446994603969</v>
      </c>
      <c r="G455" s="37">
        <v>2647</v>
      </c>
    </row>
    <row r="456" spans="1:7" ht="15.75" x14ac:dyDescent="0.2">
      <c r="A456" s="7" t="s">
        <v>801</v>
      </c>
      <c r="B456" s="7">
        <v>2548</v>
      </c>
      <c r="C456" s="35">
        <v>1.17E-3</v>
      </c>
      <c r="D456" s="35">
        <v>0.28138800000000003</v>
      </c>
      <c r="E456" s="35">
        <v>2.3E-5</v>
      </c>
      <c r="F456" s="36">
        <v>6.2786851557805612</v>
      </c>
      <c r="G456" s="37">
        <v>2732</v>
      </c>
    </row>
    <row r="457" spans="1:7" ht="15.75" x14ac:dyDescent="0.2">
      <c r="A457" s="7" t="s">
        <v>802</v>
      </c>
      <c r="B457" s="7">
        <v>2548</v>
      </c>
      <c r="C457" s="35">
        <v>1.4E-3</v>
      </c>
      <c r="D457" s="35">
        <v>0.281418</v>
      </c>
      <c r="E457" s="35">
        <v>2.0999999999999999E-5</v>
      </c>
      <c r="F457" s="36">
        <v>6.9471507947094224</v>
      </c>
      <c r="G457" s="37">
        <v>2642</v>
      </c>
    </row>
    <row r="458" spans="1:7" ht="15.75" x14ac:dyDescent="0.2">
      <c r="A458" s="7" t="s">
        <v>803</v>
      </c>
      <c r="B458" s="7">
        <v>2548</v>
      </c>
      <c r="C458" s="35">
        <v>1.2899999999999999E-3</v>
      </c>
      <c r="D458" s="35">
        <v>0.281366</v>
      </c>
      <c r="E458" s="35">
        <v>2.3E-5</v>
      </c>
      <c r="F458" s="36">
        <v>5.28825099366248</v>
      </c>
      <c r="G458" s="37">
        <v>2813</v>
      </c>
    </row>
    <row r="459" spans="1:7" ht="15.75" x14ac:dyDescent="0.2">
      <c r="A459" s="7" t="s">
        <v>804</v>
      </c>
      <c r="B459" s="7">
        <v>2548</v>
      </c>
      <c r="C459" s="35">
        <v>1.0809999999999999E-3</v>
      </c>
      <c r="D459" s="35">
        <v>0.281389</v>
      </c>
      <c r="E459" s="35">
        <v>3.0000000000000001E-5</v>
      </c>
      <c r="F459" s="36">
        <v>6.4684795236513715</v>
      </c>
      <c r="G459" s="37">
        <v>2644</v>
      </c>
    </row>
    <row r="460" spans="1:7" s="112" customFormat="1" ht="15.75" x14ac:dyDescent="0.2">
      <c r="A460" s="7" t="s">
        <v>805</v>
      </c>
      <c r="B460" s="7">
        <v>2548</v>
      </c>
      <c r="C460" s="35">
        <v>9.7E-5</v>
      </c>
      <c r="D460" s="35">
        <v>0.28135700000000002</v>
      </c>
      <c r="E460" s="35">
        <v>2.3E-5</v>
      </c>
      <c r="F460" s="36">
        <v>7.0354736145761265</v>
      </c>
      <c r="G460" s="37">
        <v>2727</v>
      </c>
    </row>
    <row r="461" spans="1:7" s="112" customFormat="1" ht="15.75" x14ac:dyDescent="0.2">
      <c r="A461" s="19" t="s">
        <v>806</v>
      </c>
      <c r="B461" s="19">
        <v>2548</v>
      </c>
      <c r="C461" s="38">
        <v>9.2000000000000003E-4</v>
      </c>
      <c r="D461" s="38">
        <v>0.281389</v>
      </c>
      <c r="E461" s="38">
        <v>2.4000000000000001E-5</v>
      </c>
      <c r="F461" s="39">
        <v>6.7474739474304712</v>
      </c>
      <c r="G461" s="40">
        <v>2708</v>
      </c>
    </row>
    <row r="462" spans="1:7" ht="15.75" x14ac:dyDescent="0.2">
      <c r="A462" s="7" t="s">
        <v>807</v>
      </c>
      <c r="B462" s="7">
        <v>2544</v>
      </c>
      <c r="C462" s="35">
        <v>6.2299999999999996E-4</v>
      </c>
      <c r="D462" s="35">
        <v>0.28135599999999999</v>
      </c>
      <c r="E462" s="35">
        <v>1.8E-5</v>
      </c>
      <c r="F462" s="36">
        <v>5.9976100044734082</v>
      </c>
      <c r="G462" s="37">
        <v>2711</v>
      </c>
    </row>
    <row r="463" spans="1:7" ht="15.75" x14ac:dyDescent="0.2">
      <c r="A463" s="7" t="s">
        <v>808</v>
      </c>
      <c r="B463" s="7">
        <v>2544</v>
      </c>
      <c r="C463" s="35">
        <v>7.5199999999999996E-4</v>
      </c>
      <c r="D463" s="35">
        <v>0.28132600000000002</v>
      </c>
      <c r="E463" s="35">
        <v>2.5999999999999998E-5</v>
      </c>
      <c r="F463" s="36">
        <v>4.7074100479993497</v>
      </c>
      <c r="G463" s="37">
        <v>2789</v>
      </c>
    </row>
    <row r="464" spans="1:7" ht="15.75" x14ac:dyDescent="0.2">
      <c r="A464" s="7" t="s">
        <v>809</v>
      </c>
      <c r="B464" s="7">
        <v>2544</v>
      </c>
      <c r="C464" s="35">
        <v>4.6799999999999999E-4</v>
      </c>
      <c r="D464" s="35">
        <v>0.28131499999999998</v>
      </c>
      <c r="E464" s="35">
        <v>2.0999999999999999E-5</v>
      </c>
      <c r="F464" s="36">
        <v>4.8075132686986599</v>
      </c>
      <c r="G464" s="37">
        <v>2810</v>
      </c>
    </row>
    <row r="465" spans="1:7" ht="15.75" x14ac:dyDescent="0.2">
      <c r="A465" s="7" t="s">
        <v>810</v>
      </c>
      <c r="B465" s="7">
        <v>2544</v>
      </c>
      <c r="C465" s="35">
        <v>7.3499999999999998E-4</v>
      </c>
      <c r="D465" s="35">
        <v>0.28133399999999997</v>
      </c>
      <c r="E465" s="35">
        <v>2.4000000000000001E-5</v>
      </c>
      <c r="F465" s="36">
        <v>5.0213599234139039</v>
      </c>
      <c r="G465" s="37">
        <v>2783</v>
      </c>
    </row>
    <row r="466" spans="1:7" ht="15.75" x14ac:dyDescent="0.2">
      <c r="A466" s="7" t="s">
        <v>811</v>
      </c>
      <c r="B466" s="7">
        <v>2544</v>
      </c>
      <c r="C466" s="35">
        <v>6.4800000000000003E-4</v>
      </c>
      <c r="D466" s="35">
        <v>0.28132400000000002</v>
      </c>
      <c r="E466" s="35">
        <v>2.0000000000000002E-5</v>
      </c>
      <c r="F466" s="36">
        <v>4.8162040770227676</v>
      </c>
      <c r="G466" s="37">
        <v>2819</v>
      </c>
    </row>
    <row r="467" spans="1:7" ht="15.75" x14ac:dyDescent="0.2">
      <c r="A467" s="7" t="s">
        <v>812</v>
      </c>
      <c r="B467" s="7">
        <v>2544</v>
      </c>
      <c r="C467" s="35">
        <v>8.4099999999999995E-4</v>
      </c>
      <c r="D467" s="35">
        <v>0.28134900000000002</v>
      </c>
      <c r="E467" s="35">
        <v>2.0000000000000002E-5</v>
      </c>
      <c r="F467" s="36">
        <v>5.3714807294769074</v>
      </c>
      <c r="G467" s="37">
        <v>2769</v>
      </c>
    </row>
    <row r="468" spans="1:7" ht="15.75" x14ac:dyDescent="0.2">
      <c r="A468" s="7" t="s">
        <v>813</v>
      </c>
      <c r="B468" s="7">
        <v>2544</v>
      </c>
      <c r="C468" s="35">
        <v>8.6700000000000004E-4</v>
      </c>
      <c r="D468" s="35">
        <v>0.28135300000000002</v>
      </c>
      <c r="E468" s="35">
        <v>2.0999999999999999E-5</v>
      </c>
      <c r="F468" s="36">
        <v>5.46876779950356</v>
      </c>
      <c r="G468" s="37">
        <v>2780</v>
      </c>
    </row>
    <row r="469" spans="1:7" ht="15.75" x14ac:dyDescent="0.2">
      <c r="A469" s="7" t="s">
        <v>814</v>
      </c>
      <c r="B469" s="7">
        <v>2544</v>
      </c>
      <c r="C469" s="35">
        <v>7.2800000000000002E-4</v>
      </c>
      <c r="D469" s="35">
        <v>0.28133799999999998</v>
      </c>
      <c r="E469" s="35">
        <v>2.3E-5</v>
      </c>
      <c r="F469" s="36">
        <v>5.1757397364404767</v>
      </c>
      <c r="G469" s="37">
        <v>2784</v>
      </c>
    </row>
    <row r="470" spans="1:7" ht="15.75" x14ac:dyDescent="0.2">
      <c r="A470" s="7" t="s">
        <v>815</v>
      </c>
      <c r="B470" s="7">
        <v>2544</v>
      </c>
      <c r="C470" s="35">
        <v>5.2899999999999996E-4</v>
      </c>
      <c r="D470" s="35">
        <v>0.28134399999999998</v>
      </c>
      <c r="E470" s="35">
        <v>1.9000000000000001E-5</v>
      </c>
      <c r="F470" s="36">
        <v>5.7334301243372465</v>
      </c>
      <c r="G470" s="37">
        <v>2729</v>
      </c>
    </row>
    <row r="471" spans="1:7" ht="15.75" x14ac:dyDescent="0.2">
      <c r="A471" s="7" t="s">
        <v>816</v>
      </c>
      <c r="B471" s="7">
        <v>2544</v>
      </c>
      <c r="C471" s="35">
        <v>8.1899999999999996E-4</v>
      </c>
      <c r="D471" s="35">
        <v>0.28131600000000001</v>
      </c>
      <c r="E471" s="35">
        <v>2.5000000000000001E-5</v>
      </c>
      <c r="F471" s="36">
        <v>4.235821400930817</v>
      </c>
      <c r="G471" s="37">
        <v>2884</v>
      </c>
    </row>
    <row r="472" spans="1:7" ht="15.75" x14ac:dyDescent="0.2">
      <c r="A472" s="7" t="s">
        <v>817</v>
      </c>
      <c r="B472" s="7">
        <v>2544</v>
      </c>
      <c r="C472" s="35">
        <v>7.9199999999999995E-4</v>
      </c>
      <c r="D472" s="35">
        <v>0.28138600000000002</v>
      </c>
      <c r="E472" s="35">
        <v>2.1999999999999999E-5</v>
      </c>
      <c r="F472" s="36">
        <v>6.7722451908092118</v>
      </c>
      <c r="G472" s="37">
        <v>2636</v>
      </c>
    </row>
    <row r="473" spans="1:7" ht="15.75" x14ac:dyDescent="0.2">
      <c r="A473" s="7" t="s">
        <v>818</v>
      </c>
      <c r="B473" s="7">
        <v>2544</v>
      </c>
      <c r="C473" s="35">
        <v>7.6000000000000004E-4</v>
      </c>
      <c r="D473" s="35">
        <v>0.28135599999999999</v>
      </c>
      <c r="E473" s="35">
        <v>2.0000000000000002E-5</v>
      </c>
      <c r="F473" s="36">
        <v>5.7605886168587972</v>
      </c>
      <c r="G473" s="37">
        <v>2719</v>
      </c>
    </row>
    <row r="474" spans="1:7" ht="15.75" x14ac:dyDescent="0.2">
      <c r="A474" s="7" t="s">
        <v>819</v>
      </c>
      <c r="B474" s="7">
        <v>2544</v>
      </c>
      <c r="C474" s="35">
        <v>5.5900000000000004E-4</v>
      </c>
      <c r="D474" s="35">
        <v>0.28133399999999997</v>
      </c>
      <c r="E474" s="35">
        <v>2.0999999999999999E-5</v>
      </c>
      <c r="F474" s="36">
        <v>5.3258545527556933</v>
      </c>
      <c r="G474" s="37">
        <v>2805</v>
      </c>
    </row>
    <row r="475" spans="1:7" ht="15.75" x14ac:dyDescent="0.2">
      <c r="A475" s="7" t="s">
        <v>820</v>
      </c>
      <c r="B475" s="7">
        <v>2544</v>
      </c>
      <c r="C475" s="35">
        <v>7.67E-4</v>
      </c>
      <c r="D475" s="35">
        <v>0.28133200000000003</v>
      </c>
      <c r="E475" s="35">
        <v>1.9000000000000001E-5</v>
      </c>
      <c r="F475" s="36">
        <v>4.894862647946141</v>
      </c>
      <c r="G475" s="37">
        <v>2833</v>
      </c>
    </row>
    <row r="476" spans="1:7" ht="15.75" x14ac:dyDescent="0.2">
      <c r="A476" s="7" t="s">
        <v>821</v>
      </c>
      <c r="B476" s="7">
        <v>2544</v>
      </c>
      <c r="C476" s="35">
        <v>9.4799999999999995E-4</v>
      </c>
      <c r="D476" s="35">
        <v>0.28138800000000003</v>
      </c>
      <c r="E476" s="35">
        <v>1.9000000000000001E-5</v>
      </c>
      <c r="F476" s="36">
        <v>6.5734868394828894</v>
      </c>
      <c r="G476" s="37">
        <v>2695</v>
      </c>
    </row>
    <row r="477" spans="1:7" ht="15.75" x14ac:dyDescent="0.2">
      <c r="A477" s="7" t="s">
        <v>822</v>
      </c>
      <c r="B477" s="7">
        <v>2544</v>
      </c>
      <c r="C477" s="35">
        <v>8.6200000000000003E-4</v>
      </c>
      <c r="D477" s="35">
        <v>0.28135199999999999</v>
      </c>
      <c r="E477" s="35">
        <v>2.0999999999999999E-5</v>
      </c>
      <c r="F477" s="36">
        <v>5.4418509073128618</v>
      </c>
      <c r="G477" s="37">
        <v>2789</v>
      </c>
    </row>
    <row r="478" spans="1:7" ht="15.75" x14ac:dyDescent="0.2">
      <c r="A478" s="7" t="s">
        <v>823</v>
      </c>
      <c r="B478" s="7">
        <v>2544</v>
      </c>
      <c r="C478" s="35">
        <v>3.3500000000000001E-4</v>
      </c>
      <c r="D478" s="35">
        <v>0.28129799999999999</v>
      </c>
      <c r="E478" s="35">
        <v>1.9000000000000001E-5</v>
      </c>
      <c r="F478" s="36">
        <v>4.4329700913214864</v>
      </c>
      <c r="G478" s="37">
        <v>2881</v>
      </c>
    </row>
    <row r="479" spans="1:7" ht="15.75" x14ac:dyDescent="0.2">
      <c r="A479" s="7" t="s">
        <v>824</v>
      </c>
      <c r="B479" s="7">
        <v>2544</v>
      </c>
      <c r="C479" s="35">
        <v>6.8300000000000001E-4</v>
      </c>
      <c r="D479" s="35">
        <v>0.281306</v>
      </c>
      <c r="E479" s="35">
        <v>2.3E-5</v>
      </c>
      <c r="F479" s="36">
        <v>4.1154396274767358</v>
      </c>
      <c r="G479" s="37">
        <v>2866</v>
      </c>
    </row>
    <row r="480" spans="1:7" ht="15.75" x14ac:dyDescent="0.2">
      <c r="A480" s="7" t="s">
        <v>825</v>
      </c>
      <c r="B480" s="7">
        <v>2544</v>
      </c>
      <c r="C480" s="35">
        <v>8.61E-4</v>
      </c>
      <c r="D480" s="35">
        <v>0.28141100000000002</v>
      </c>
      <c r="E480" s="35">
        <v>2.3E-5</v>
      </c>
      <c r="F480" s="36">
        <v>7.5420521503022364</v>
      </c>
      <c r="G480" s="37">
        <v>2617</v>
      </c>
    </row>
    <row r="481" spans="1:7" ht="15.75" x14ac:dyDescent="0.2">
      <c r="A481" s="7" t="s">
        <v>826</v>
      </c>
      <c r="B481" s="7">
        <v>2544</v>
      </c>
      <c r="C481" s="35">
        <v>8.4199999999999998E-4</v>
      </c>
      <c r="D481" s="35">
        <v>0.28132200000000002</v>
      </c>
      <c r="E481" s="35">
        <v>2.1999999999999999E-5</v>
      </c>
      <c r="F481" s="36">
        <v>4.4094333359079307</v>
      </c>
      <c r="G481" s="37">
        <v>2840</v>
      </c>
    </row>
    <row r="482" spans="1:7" ht="15.75" x14ac:dyDescent="0.2">
      <c r="A482" s="7" t="s">
        <v>827</v>
      </c>
      <c r="B482" s="7">
        <v>2544</v>
      </c>
      <c r="C482" s="35">
        <v>7.4700000000000005E-4</v>
      </c>
      <c r="D482" s="35">
        <v>0.28137299999999998</v>
      </c>
      <c r="E482" s="35">
        <v>2.0999999999999999E-5</v>
      </c>
      <c r="F482" s="36">
        <v>6.3877239299392485</v>
      </c>
      <c r="G482" s="37">
        <v>2677</v>
      </c>
    </row>
    <row r="483" spans="1:7" ht="15.75" x14ac:dyDescent="0.2">
      <c r="A483" s="7" t="s">
        <v>828</v>
      </c>
      <c r="B483" s="7">
        <v>2544</v>
      </c>
      <c r="C483" s="35">
        <v>7.9600000000000005E-4</v>
      </c>
      <c r="D483" s="35">
        <v>0.28138600000000002</v>
      </c>
      <c r="E483" s="35">
        <v>2.5000000000000001E-5</v>
      </c>
      <c r="F483" s="36">
        <v>6.7653248583265935</v>
      </c>
      <c r="G483" s="37">
        <v>2716</v>
      </c>
    </row>
    <row r="484" spans="1:7" ht="15.75" x14ac:dyDescent="0.2">
      <c r="A484" s="7" t="s">
        <v>829</v>
      </c>
      <c r="B484" s="7">
        <v>2544</v>
      </c>
      <c r="C484" s="35">
        <v>9.3400000000000004E-4</v>
      </c>
      <c r="D484" s="35">
        <v>0.28139199999999998</v>
      </c>
      <c r="E484" s="35">
        <v>2.3E-5</v>
      </c>
      <c r="F484" s="36">
        <v>6.7399772343557096</v>
      </c>
      <c r="G484" s="37">
        <v>2711</v>
      </c>
    </row>
    <row r="485" spans="1:7" ht="15.75" x14ac:dyDescent="0.2">
      <c r="A485" s="7" t="s">
        <v>830</v>
      </c>
      <c r="B485" s="7">
        <v>2544</v>
      </c>
      <c r="C485" s="35">
        <v>5.9400000000000002E-4</v>
      </c>
      <c r="D485" s="35">
        <v>0.28138999999999997</v>
      </c>
      <c r="E485" s="35">
        <v>2.5999999999999998E-5</v>
      </c>
      <c r="F485" s="36">
        <v>7.2570708799957195</v>
      </c>
      <c r="G485" s="37">
        <v>2691</v>
      </c>
    </row>
    <row r="486" spans="1:7" ht="15.75" x14ac:dyDescent="0.2">
      <c r="A486" s="7" t="s">
        <v>831</v>
      </c>
      <c r="B486" s="7">
        <v>2544</v>
      </c>
      <c r="C486" s="35">
        <v>6.3299999999999999E-4</v>
      </c>
      <c r="D486" s="35">
        <v>0.28131800000000001</v>
      </c>
      <c r="E486" s="35">
        <v>2.0000000000000002E-5</v>
      </c>
      <c r="F486" s="36">
        <v>4.6287514770737559</v>
      </c>
      <c r="G486" s="37">
        <v>2890</v>
      </c>
    </row>
    <row r="487" spans="1:7" ht="15.75" x14ac:dyDescent="0.2">
      <c r="A487" s="7" t="s">
        <v>832</v>
      </c>
      <c r="B487" s="7">
        <v>2544</v>
      </c>
      <c r="C487" s="35">
        <v>1.08E-4</v>
      </c>
      <c r="D487" s="35">
        <v>0.28132499999999999</v>
      </c>
      <c r="E487" s="35">
        <v>2.0999999999999999E-5</v>
      </c>
      <c r="F487" s="36">
        <v>5.786016270294958</v>
      </c>
      <c r="G487" s="37">
        <v>2806</v>
      </c>
    </row>
    <row r="488" spans="1:7" ht="15.75" x14ac:dyDescent="0.2">
      <c r="A488" s="7" t="s">
        <v>833</v>
      </c>
      <c r="B488" s="7">
        <v>2544</v>
      </c>
      <c r="C488" s="35">
        <v>6.2299999999999996E-4</v>
      </c>
      <c r="D488" s="35">
        <v>0.28133900000000001</v>
      </c>
      <c r="E488" s="35">
        <v>1.8E-5</v>
      </c>
      <c r="F488" s="36">
        <v>5.392965771968683</v>
      </c>
      <c r="G488" s="37">
        <v>2834</v>
      </c>
    </row>
    <row r="489" spans="1:7" ht="15.75" x14ac:dyDescent="0.2">
      <c r="A489" s="19" t="s">
        <v>834</v>
      </c>
      <c r="B489" s="19">
        <v>2544</v>
      </c>
      <c r="C489" s="38">
        <v>7.8600000000000002E-4</v>
      </c>
      <c r="D489" s="38">
        <v>0.28138400000000002</v>
      </c>
      <c r="E489" s="38">
        <v>1.9000000000000001E-5</v>
      </c>
      <c r="F489" s="39">
        <v>6.7114910739496381</v>
      </c>
      <c r="G489" s="40">
        <v>2710</v>
      </c>
    </row>
    <row r="490" spans="1:7" ht="15.75" x14ac:dyDescent="0.2">
      <c r="A490" s="11" t="s">
        <v>835</v>
      </c>
      <c r="B490" s="11">
        <v>2564</v>
      </c>
      <c r="C490" s="32">
        <v>2.258E-3</v>
      </c>
      <c r="D490" s="32">
        <v>0.28146100000000002</v>
      </c>
      <c r="E490" s="32">
        <v>2.5000000000000001E-5</v>
      </c>
      <c r="F490" s="33">
        <v>7.3348355500368889</v>
      </c>
      <c r="G490" s="34">
        <v>2630</v>
      </c>
    </row>
    <row r="491" spans="1:7" ht="15.75" x14ac:dyDescent="0.2">
      <c r="A491" s="7" t="s">
        <v>836</v>
      </c>
      <c r="B491" s="7">
        <v>2564</v>
      </c>
      <c r="C491" s="35">
        <v>1.2780000000000001E-3</v>
      </c>
      <c r="D491" s="35">
        <v>0.28140500000000002</v>
      </c>
      <c r="E491" s="35">
        <v>2.4000000000000001E-5</v>
      </c>
      <c r="F491" s="36">
        <v>7.0521855583316473</v>
      </c>
      <c r="G491" s="37">
        <v>2640</v>
      </c>
    </row>
    <row r="492" spans="1:7" ht="15.75" x14ac:dyDescent="0.2">
      <c r="A492" s="7" t="s">
        <v>837</v>
      </c>
      <c r="B492" s="7">
        <v>2564</v>
      </c>
      <c r="C492" s="35">
        <v>1.5150000000000001E-3</v>
      </c>
      <c r="D492" s="35">
        <v>0.28133200000000003</v>
      </c>
      <c r="E492" s="35">
        <v>1.9000000000000001E-5</v>
      </c>
      <c r="F492" s="36">
        <v>4.0423019164892438</v>
      </c>
      <c r="G492" s="37">
        <v>2919</v>
      </c>
    </row>
    <row r="493" spans="1:7" ht="15.75" x14ac:dyDescent="0.2">
      <c r="A493" s="7" t="s">
        <v>838</v>
      </c>
      <c r="B493" s="7">
        <v>2564</v>
      </c>
      <c r="C493" s="35">
        <v>1.804E-3</v>
      </c>
      <c r="D493" s="35">
        <v>0.28143600000000002</v>
      </c>
      <c r="E493" s="35">
        <v>2.4000000000000001E-5</v>
      </c>
      <c r="F493" s="36">
        <v>7.2374300562305649</v>
      </c>
      <c r="G493" s="37">
        <v>2626</v>
      </c>
    </row>
    <row r="494" spans="1:7" ht="15.75" x14ac:dyDescent="0.2">
      <c r="A494" s="7" t="s">
        <v>839</v>
      </c>
      <c r="B494" s="7">
        <v>2564</v>
      </c>
      <c r="C494" s="35">
        <v>9.9599999999999992E-4</v>
      </c>
      <c r="D494" s="35">
        <v>0.28132400000000002</v>
      </c>
      <c r="E494" s="35">
        <v>1.8E-5</v>
      </c>
      <c r="F494" s="36">
        <v>4.662934678296704</v>
      </c>
      <c r="G494" s="37">
        <v>2850</v>
      </c>
    </row>
    <row r="495" spans="1:7" ht="15.75" x14ac:dyDescent="0.2">
      <c r="A495" s="7" t="s">
        <v>840</v>
      </c>
      <c r="B495" s="7">
        <v>2564</v>
      </c>
      <c r="C495" s="35">
        <v>1.17E-3</v>
      </c>
      <c r="D495" s="35">
        <v>0.28133900000000001</v>
      </c>
      <c r="E495" s="35">
        <v>2.3E-5</v>
      </c>
      <c r="F495" s="36">
        <v>4.8929967478650305</v>
      </c>
      <c r="G495" s="37">
        <v>2894</v>
      </c>
    </row>
    <row r="496" spans="1:7" ht="15.75" x14ac:dyDescent="0.2">
      <c r="A496" s="7" t="s">
        <v>841</v>
      </c>
      <c r="B496" s="7">
        <v>2564</v>
      </c>
      <c r="C496" s="35">
        <v>6.0499999999999996E-4</v>
      </c>
      <c r="D496" s="35">
        <v>0.28129599999999999</v>
      </c>
      <c r="E496" s="35">
        <v>1.5E-5</v>
      </c>
      <c r="F496" s="36">
        <v>4.3489444532274213</v>
      </c>
      <c r="G496" s="37">
        <v>2925</v>
      </c>
    </row>
    <row r="497" spans="1:7" ht="15.75" x14ac:dyDescent="0.2">
      <c r="A497" s="7" t="s">
        <v>842</v>
      </c>
      <c r="B497" s="7">
        <v>2564</v>
      </c>
      <c r="C497" s="35">
        <v>1.5139999999999999E-3</v>
      </c>
      <c r="D497" s="35">
        <v>0.28140300000000001</v>
      </c>
      <c r="E497" s="35">
        <v>2.3E-5</v>
      </c>
      <c r="F497" s="36">
        <v>6.5694416519579413</v>
      </c>
      <c r="G497" s="37">
        <v>2688</v>
      </c>
    </row>
    <row r="498" spans="1:7" ht="15.75" x14ac:dyDescent="0.2">
      <c r="A498" s="7" t="s">
        <v>843</v>
      </c>
      <c r="B498" s="7">
        <v>2564</v>
      </c>
      <c r="C498" s="35">
        <v>2.0300000000000001E-3</v>
      </c>
      <c r="D498" s="35">
        <v>0.28144400000000003</v>
      </c>
      <c r="E498" s="35">
        <v>2.6999999999999999E-5</v>
      </c>
      <c r="F498" s="36">
        <v>7.127816609175941</v>
      </c>
      <c r="G498" s="37">
        <v>2636</v>
      </c>
    </row>
    <row r="499" spans="1:7" s="112" customFormat="1" ht="15.75" x14ac:dyDescent="0.2">
      <c r="A499" s="7" t="s">
        <v>844</v>
      </c>
      <c r="B499" s="7">
        <v>2564</v>
      </c>
      <c r="C499" s="35">
        <v>4.2299999999999998E-4</v>
      </c>
      <c r="D499" s="35">
        <v>0.28130899999999998</v>
      </c>
      <c r="E499" s="35">
        <v>2.0000000000000002E-5</v>
      </c>
      <c r="F499" s="36">
        <v>5.1287658052689977</v>
      </c>
      <c r="G499" s="37">
        <v>2879</v>
      </c>
    </row>
    <row r="500" spans="1:7" s="112" customFormat="1" ht="15.75" x14ac:dyDescent="0.2">
      <c r="A500" s="7" t="s">
        <v>845</v>
      </c>
      <c r="B500" s="7">
        <v>2564</v>
      </c>
      <c r="C500" s="35">
        <v>1.3290000000000001E-3</v>
      </c>
      <c r="D500" s="35">
        <v>0.28134900000000002</v>
      </c>
      <c r="E500" s="35">
        <v>2.3E-5</v>
      </c>
      <c r="F500" s="36">
        <v>4.9713754522606735</v>
      </c>
      <c r="G500" s="37">
        <v>2819</v>
      </c>
    </row>
    <row r="501" spans="1:7" ht="15.75" x14ac:dyDescent="0.2">
      <c r="A501" s="7" t="s">
        <v>846</v>
      </c>
      <c r="B501" s="7">
        <v>2564</v>
      </c>
      <c r="C501" s="35">
        <v>1.003E-3</v>
      </c>
      <c r="D501" s="35">
        <v>0.28137400000000001</v>
      </c>
      <c r="E501" s="35">
        <v>1.9000000000000001E-5</v>
      </c>
      <c r="F501" s="36">
        <v>6.4291736611088446</v>
      </c>
      <c r="G501" s="37">
        <v>2845</v>
      </c>
    </row>
    <row r="502" spans="1:7" ht="15.75" x14ac:dyDescent="0.2">
      <c r="A502" s="7" t="s">
        <v>847</v>
      </c>
      <c r="B502" s="7">
        <v>2564</v>
      </c>
      <c r="C502" s="35">
        <v>1.3339999999999999E-3</v>
      </c>
      <c r="D502" s="35">
        <v>0.28133900000000001</v>
      </c>
      <c r="E502" s="35">
        <v>2.1999999999999999E-5</v>
      </c>
      <c r="F502" s="36">
        <v>4.606965459061918</v>
      </c>
      <c r="G502" s="37">
        <v>2858</v>
      </c>
    </row>
    <row r="503" spans="1:7" ht="15.75" x14ac:dyDescent="0.2">
      <c r="A503" s="7" t="s">
        <v>848</v>
      </c>
      <c r="B503" s="7">
        <v>2564</v>
      </c>
      <c r="C503" s="35">
        <v>1.6299999999999999E-3</v>
      </c>
      <c r="D503" s="35">
        <v>0.28136100000000003</v>
      </c>
      <c r="E503" s="35">
        <v>2.1999999999999999E-5</v>
      </c>
      <c r="F503" s="36">
        <v>4.8732308242027678</v>
      </c>
      <c r="G503" s="37">
        <v>2804</v>
      </c>
    </row>
    <row r="504" spans="1:7" ht="15.75" x14ac:dyDescent="0.2">
      <c r="A504" s="7" t="s">
        <v>849</v>
      </c>
      <c r="B504" s="7">
        <v>2564</v>
      </c>
      <c r="C504" s="35">
        <v>1.261E-3</v>
      </c>
      <c r="D504" s="35">
        <v>0.28137200000000001</v>
      </c>
      <c r="E504" s="35">
        <v>2.1999999999999999E-5</v>
      </c>
      <c r="F504" s="36">
        <v>5.9080597037963756</v>
      </c>
      <c r="G504" s="37">
        <v>2750</v>
      </c>
    </row>
    <row r="505" spans="1:7" ht="15.75" x14ac:dyDescent="0.2">
      <c r="A505" s="7" t="s">
        <v>850</v>
      </c>
      <c r="B505" s="7">
        <v>2564</v>
      </c>
      <c r="C505" s="35">
        <v>1.7539999999999999E-3</v>
      </c>
      <c r="D505" s="35">
        <v>0.28143000000000001</v>
      </c>
      <c r="E505" s="35">
        <v>2.0999999999999999E-5</v>
      </c>
      <c r="F505" s="36">
        <v>7.1112210012058696</v>
      </c>
      <c r="G505" s="37">
        <v>2625</v>
      </c>
    </row>
    <row r="506" spans="1:7" ht="15.75" x14ac:dyDescent="0.2">
      <c r="A506" s="7" t="s">
        <v>851</v>
      </c>
      <c r="B506" s="7">
        <v>2564</v>
      </c>
      <c r="C506" s="35">
        <v>1.833E-3</v>
      </c>
      <c r="D506" s="35">
        <v>0.28142299999999998</v>
      </c>
      <c r="E506" s="35">
        <v>2.4000000000000001E-5</v>
      </c>
      <c r="F506" s="36">
        <v>6.7244549675216092</v>
      </c>
      <c r="G506" s="37">
        <v>2664</v>
      </c>
    </row>
    <row r="507" spans="1:7" ht="15.75" x14ac:dyDescent="0.2">
      <c r="A507" s="7" t="s">
        <v>852</v>
      </c>
      <c r="B507" s="7">
        <v>2564</v>
      </c>
      <c r="C507" s="35">
        <v>1.206E-3</v>
      </c>
      <c r="D507" s="35">
        <v>0.28136899999999998</v>
      </c>
      <c r="E507" s="35">
        <v>2.3E-5</v>
      </c>
      <c r="F507" s="36">
        <v>5.8972779730148694</v>
      </c>
      <c r="G507" s="37">
        <v>2747</v>
      </c>
    </row>
    <row r="508" spans="1:7" ht="15.75" x14ac:dyDescent="0.2">
      <c r="A508" s="7" t="s">
        <v>853</v>
      </c>
      <c r="B508" s="7">
        <v>2564</v>
      </c>
      <c r="C508" s="35">
        <v>1.488E-3</v>
      </c>
      <c r="D508" s="35">
        <v>0.28137899999999999</v>
      </c>
      <c r="E508" s="35">
        <v>2.4000000000000001E-5</v>
      </c>
      <c r="F508" s="36">
        <v>5.7611332108065127</v>
      </c>
      <c r="G508" s="37">
        <v>2723</v>
      </c>
    </row>
    <row r="509" spans="1:7" ht="15.75" x14ac:dyDescent="0.2">
      <c r="A509" s="7" t="s">
        <v>854</v>
      </c>
      <c r="B509" s="7">
        <v>2564</v>
      </c>
      <c r="C509" s="35">
        <v>1.2949999999999999E-3</v>
      </c>
      <c r="D509" s="35">
        <v>0.28136499999999998</v>
      </c>
      <c r="E509" s="35">
        <v>2.5999999999999998E-5</v>
      </c>
      <c r="F509" s="36">
        <v>5.5997778652105978</v>
      </c>
      <c r="G509" s="37">
        <v>2752</v>
      </c>
    </row>
    <row r="510" spans="1:7" ht="15.75" x14ac:dyDescent="0.2">
      <c r="A510" s="7" t="s">
        <v>855</v>
      </c>
      <c r="B510" s="7">
        <v>2564</v>
      </c>
      <c r="C510" s="35">
        <v>2.1450000000000002E-3</v>
      </c>
      <c r="D510" s="35">
        <v>0.28143200000000002</v>
      </c>
      <c r="E510" s="35">
        <v>2.3E-5</v>
      </c>
      <c r="F510" s="36">
        <v>6.5004184558747902</v>
      </c>
      <c r="G510" s="37">
        <v>2717</v>
      </c>
    </row>
    <row r="511" spans="1:7" ht="15.75" x14ac:dyDescent="0.2">
      <c r="A511" s="7" t="s">
        <v>856</v>
      </c>
      <c r="B511" s="7">
        <v>2564</v>
      </c>
      <c r="C511" s="35">
        <v>6.4599999999999998E-4</v>
      </c>
      <c r="D511" s="35">
        <v>0.281304</v>
      </c>
      <c r="E511" s="35">
        <v>1.7E-5</v>
      </c>
      <c r="F511" s="36">
        <v>4.5619882526870548</v>
      </c>
      <c r="G511" s="37">
        <v>2864</v>
      </c>
    </row>
    <row r="512" spans="1:7" ht="15.75" x14ac:dyDescent="0.2">
      <c r="A512" s="7" t="s">
        <v>857</v>
      </c>
      <c r="B512" s="7">
        <v>2564</v>
      </c>
      <c r="C512" s="35">
        <v>1.3489999999999999E-3</v>
      </c>
      <c r="D512" s="35">
        <v>0.28135700000000002</v>
      </c>
      <c r="E512" s="35">
        <v>2.4000000000000001E-5</v>
      </c>
      <c r="F512" s="36">
        <v>5.2210452094336723</v>
      </c>
      <c r="G512" s="37">
        <v>2843</v>
      </c>
    </row>
    <row r="513" spans="1:7" ht="15.75" x14ac:dyDescent="0.2">
      <c r="A513" s="7" t="s">
        <v>858</v>
      </c>
      <c r="B513" s="7">
        <v>2564</v>
      </c>
      <c r="C513" s="35">
        <v>2.0349999999999999E-3</v>
      </c>
      <c r="D513" s="35">
        <v>0.28131200000000001</v>
      </c>
      <c r="E513" s="35">
        <v>2.3E-5</v>
      </c>
      <c r="F513" s="36">
        <v>2.423994385640782</v>
      </c>
      <c r="G513" s="37">
        <v>3004</v>
      </c>
    </row>
    <row r="514" spans="1:7" ht="15.75" x14ac:dyDescent="0.2">
      <c r="A514" s="7" t="s">
        <v>859</v>
      </c>
      <c r="B514" s="7">
        <v>2564</v>
      </c>
      <c r="C514" s="35">
        <v>1.31E-3</v>
      </c>
      <c r="D514" s="35">
        <v>0.28139799999999998</v>
      </c>
      <c r="E514" s="35">
        <v>2.5999999999999998E-5</v>
      </c>
      <c r="F514" s="36">
        <v>6.7473919061966647</v>
      </c>
      <c r="G514" s="37">
        <v>2645</v>
      </c>
    </row>
    <row r="515" spans="1:7" ht="15.75" x14ac:dyDescent="0.2">
      <c r="A515" s="7" t="s">
        <v>860</v>
      </c>
      <c r="B515" s="7">
        <v>2564</v>
      </c>
      <c r="C515" s="35">
        <v>1.5679999999999999E-3</v>
      </c>
      <c r="D515" s="35">
        <v>0.281364</v>
      </c>
      <c r="E515" s="35">
        <v>3.1000000000000001E-5</v>
      </c>
      <c r="F515" s="36">
        <v>5.0880714622381085</v>
      </c>
      <c r="G515" s="37">
        <v>2782</v>
      </c>
    </row>
    <row r="516" spans="1:7" ht="15.75" x14ac:dyDescent="0.2">
      <c r="A516" s="7" t="s">
        <v>861</v>
      </c>
      <c r="B516" s="7">
        <v>2564</v>
      </c>
      <c r="C516" s="35">
        <v>8.6300000000000005E-4</v>
      </c>
      <c r="D516" s="35">
        <v>0.28128799999999998</v>
      </c>
      <c r="E516" s="35">
        <v>1.9000000000000001E-5</v>
      </c>
      <c r="F516" s="36">
        <v>3.6144167796670068</v>
      </c>
      <c r="G516" s="37">
        <v>2974</v>
      </c>
    </row>
    <row r="517" spans="1:7" ht="15.75" x14ac:dyDescent="0.2">
      <c r="A517" s="7" t="s">
        <v>862</v>
      </c>
      <c r="B517" s="7">
        <v>2564</v>
      </c>
      <c r="C517" s="35">
        <v>1.3680000000000001E-3</v>
      </c>
      <c r="D517" s="35">
        <v>0.28138099999999999</v>
      </c>
      <c r="E517" s="35">
        <v>2.1999999999999999E-5</v>
      </c>
      <c r="F517" s="36">
        <v>6.0415623031517818</v>
      </c>
      <c r="G517" s="37">
        <v>2673</v>
      </c>
    </row>
    <row r="518" spans="1:7" ht="15.75" x14ac:dyDescent="0.2">
      <c r="A518" s="7" t="s">
        <v>863</v>
      </c>
      <c r="B518" s="7">
        <v>2564</v>
      </c>
      <c r="C518" s="35">
        <v>1.003E-3</v>
      </c>
      <c r="D518" s="35">
        <v>0.28135300000000002</v>
      </c>
      <c r="E518" s="35">
        <v>2.0000000000000002E-5</v>
      </c>
      <c r="F518" s="36">
        <v>5.682225654248807</v>
      </c>
      <c r="G518" s="37">
        <v>2738</v>
      </c>
    </row>
    <row r="519" spans="1:7" ht="15.75" x14ac:dyDescent="0.2">
      <c r="A519" s="7" t="s">
        <v>864</v>
      </c>
      <c r="B519" s="7">
        <v>2564</v>
      </c>
      <c r="C519" s="35">
        <v>9.8499999999999998E-4</v>
      </c>
      <c r="D519" s="35">
        <v>0.28134900000000002</v>
      </c>
      <c r="E519" s="35">
        <v>1.8E-5</v>
      </c>
      <c r="F519" s="36">
        <v>5.5713435214577167</v>
      </c>
      <c r="G519" s="37">
        <v>2813</v>
      </c>
    </row>
    <row r="520" spans="1:7" ht="15.75" x14ac:dyDescent="0.2">
      <c r="A520" s="7" t="s">
        <v>865</v>
      </c>
      <c r="B520" s="7">
        <v>2564</v>
      </c>
      <c r="C520" s="35">
        <v>1.302E-3</v>
      </c>
      <c r="D520" s="35">
        <v>0.28140100000000001</v>
      </c>
      <c r="E520" s="35">
        <v>2.3E-5</v>
      </c>
      <c r="F520" s="36">
        <v>6.8680515101182671</v>
      </c>
      <c r="G520" s="37">
        <v>2625</v>
      </c>
    </row>
    <row r="521" spans="1:7" ht="15.75" x14ac:dyDescent="0.2">
      <c r="A521" s="19" t="s">
        <v>866</v>
      </c>
      <c r="B521" s="19">
        <v>2564</v>
      </c>
      <c r="C521" s="38">
        <v>1.469E-3</v>
      </c>
      <c r="D521" s="38">
        <v>0.281385</v>
      </c>
      <c r="E521" s="38">
        <v>2.4000000000000001E-5</v>
      </c>
      <c r="F521" s="39">
        <v>6.0076846983170284</v>
      </c>
      <c r="G521" s="40">
        <v>2701</v>
      </c>
    </row>
    <row r="522" spans="1:7" ht="15.75" x14ac:dyDescent="0.2">
      <c r="A522" s="11" t="s">
        <v>587</v>
      </c>
      <c r="B522" s="11">
        <v>2537</v>
      </c>
      <c r="C522" s="32">
        <v>3.5599999999999998E-4</v>
      </c>
      <c r="D522" s="32">
        <v>0.28132000000000001</v>
      </c>
      <c r="E522" s="32">
        <v>1.1E-5</v>
      </c>
      <c r="F522" s="33">
        <v>5.0189536989475592</v>
      </c>
      <c r="G522" s="34">
        <v>2650</v>
      </c>
    </row>
    <row r="523" spans="1:7" ht="15.75" x14ac:dyDescent="0.2">
      <c r="A523" s="7" t="s">
        <v>588</v>
      </c>
      <c r="B523" s="7">
        <v>2537</v>
      </c>
      <c r="C523" s="35">
        <v>3.9399999999999998E-4</v>
      </c>
      <c r="D523" s="35">
        <v>0.28133599999999997</v>
      </c>
      <c r="E523" s="35">
        <v>1.1E-5</v>
      </c>
      <c r="F523" s="36">
        <v>5.522464532212723</v>
      </c>
      <c r="G523" s="37">
        <v>2631</v>
      </c>
    </row>
    <row r="524" spans="1:7" ht="15.75" x14ac:dyDescent="0.2">
      <c r="A524" s="7" t="s">
        <v>589</v>
      </c>
      <c r="B524" s="7">
        <v>2537</v>
      </c>
      <c r="C524" s="35">
        <v>3.48E-4</v>
      </c>
      <c r="D524" s="35">
        <v>0.28131899999999999</v>
      </c>
      <c r="E524" s="35">
        <v>1.2E-5</v>
      </c>
      <c r="F524" s="36">
        <v>4.9971884157073987</v>
      </c>
      <c r="G524" s="37">
        <v>2652</v>
      </c>
    </row>
    <row r="525" spans="1:7" ht="15.75" x14ac:dyDescent="0.2">
      <c r="A525" s="7" t="s">
        <v>590</v>
      </c>
      <c r="B525" s="7">
        <v>2537</v>
      </c>
      <c r="C525" s="35">
        <v>5.0600000000000005E-4</v>
      </c>
      <c r="D525" s="35">
        <v>0.281329</v>
      </c>
      <c r="E525" s="35">
        <v>1.2E-5</v>
      </c>
      <c r="F525" s="36">
        <v>5.0802771202018704</v>
      </c>
      <c r="G525" s="37">
        <v>2649</v>
      </c>
    </row>
    <row r="526" spans="1:7" ht="15.75" x14ac:dyDescent="0.2">
      <c r="A526" s="7" t="s">
        <v>591</v>
      </c>
      <c r="B526" s="7">
        <v>2537</v>
      </c>
      <c r="C526" s="35">
        <v>5.8500000000000002E-4</v>
      </c>
      <c r="D526" s="35">
        <v>0.281329</v>
      </c>
      <c r="E526" s="35">
        <v>1.4E-5</v>
      </c>
      <c r="F526" s="36">
        <v>4.9439878111723345</v>
      </c>
      <c r="G526" s="37">
        <v>2654</v>
      </c>
    </row>
    <row r="527" spans="1:7" ht="15.75" x14ac:dyDescent="0.2">
      <c r="A527" s="7" t="s">
        <v>592</v>
      </c>
      <c r="B527" s="7">
        <v>2537</v>
      </c>
      <c r="C527" s="35">
        <v>3.5399999999999999E-4</v>
      </c>
      <c r="D527" s="35">
        <v>0.28133399999999997</v>
      </c>
      <c r="E527" s="35">
        <v>1.2E-5</v>
      </c>
      <c r="F527" s="36">
        <v>5.5203383127810923</v>
      </c>
      <c r="G527" s="37">
        <v>2632</v>
      </c>
    </row>
    <row r="528" spans="1:7" ht="15.75" x14ac:dyDescent="0.2">
      <c r="A528" s="7" t="s">
        <v>593</v>
      </c>
      <c r="B528" s="7">
        <v>2537</v>
      </c>
      <c r="C528" s="35">
        <v>6.7199999999999996E-4</v>
      </c>
      <c r="D528" s="35">
        <v>0.28136100000000003</v>
      </c>
      <c r="E528" s="35">
        <v>1.2999999999999999E-5</v>
      </c>
      <c r="F528" s="36">
        <v>5.9320324853118223</v>
      </c>
      <c r="G528" s="37">
        <v>2616</v>
      </c>
    </row>
    <row r="529" spans="1:7" ht="15.75" x14ac:dyDescent="0.2">
      <c r="A529" s="7" t="s">
        <v>594</v>
      </c>
      <c r="B529" s="7">
        <v>2537</v>
      </c>
      <c r="C529" s="35">
        <v>4.0900000000000002E-4</v>
      </c>
      <c r="D529" s="35">
        <v>0.28134799999999999</v>
      </c>
      <c r="E529" s="35">
        <v>1.2E-5</v>
      </c>
      <c r="F529" s="36">
        <v>5.923387602377872</v>
      </c>
      <c r="G529" s="37">
        <v>2617</v>
      </c>
    </row>
    <row r="530" spans="1:7" ht="15.75" x14ac:dyDescent="0.2">
      <c r="A530" s="7" t="s">
        <v>595</v>
      </c>
      <c r="B530" s="7">
        <v>2537</v>
      </c>
      <c r="C530" s="35">
        <v>5.2899999999999996E-4</v>
      </c>
      <c r="D530" s="35">
        <v>0.28131899999999999</v>
      </c>
      <c r="E530" s="35">
        <v>1.2999999999999999E-5</v>
      </c>
      <c r="F530" s="36">
        <v>4.6849306317264805</v>
      </c>
      <c r="G530" s="37">
        <v>2663</v>
      </c>
    </row>
    <row r="531" spans="1:7" s="112" customFormat="1" ht="15.75" x14ac:dyDescent="0.2">
      <c r="A531" s="7" t="s">
        <v>596</v>
      </c>
      <c r="B531" s="7">
        <v>2537</v>
      </c>
      <c r="C531" s="35">
        <v>8.9400000000000005E-4</v>
      </c>
      <c r="D531" s="35">
        <v>0.28134700000000001</v>
      </c>
      <c r="E531" s="35">
        <v>1.4E-5</v>
      </c>
      <c r="F531" s="36">
        <v>5.0511080235415839</v>
      </c>
      <c r="G531" s="37">
        <v>2650</v>
      </c>
    </row>
    <row r="532" spans="1:7" ht="15.75" x14ac:dyDescent="0.2">
      <c r="A532" s="7" t="s">
        <v>597</v>
      </c>
      <c r="B532" s="7">
        <v>2537</v>
      </c>
      <c r="C532" s="35">
        <v>5.2999999999999998E-4</v>
      </c>
      <c r="D532" s="35">
        <v>0.28134300000000001</v>
      </c>
      <c r="E532" s="35">
        <v>1.2E-5</v>
      </c>
      <c r="F532" s="36">
        <v>5.5368070247374668</v>
      </c>
      <c r="G532" s="37">
        <v>2632</v>
      </c>
    </row>
    <row r="533" spans="1:7" ht="15.75" x14ac:dyDescent="0.2">
      <c r="A533" s="7" t="s">
        <v>598</v>
      </c>
      <c r="B533" s="7">
        <v>2537</v>
      </c>
      <c r="C533" s="35">
        <v>7.3499999999999998E-4</v>
      </c>
      <c r="D533" s="35">
        <v>0.28135199999999999</v>
      </c>
      <c r="E533" s="35">
        <v>1.2E-5</v>
      </c>
      <c r="F533" s="36">
        <v>5.5032454840064915</v>
      </c>
      <c r="G533" s="37">
        <v>2633</v>
      </c>
    </row>
    <row r="534" spans="1:7" ht="15.75" x14ac:dyDescent="0.2">
      <c r="A534" s="7" t="s">
        <v>599</v>
      </c>
      <c r="B534" s="7">
        <v>2537</v>
      </c>
      <c r="C534" s="35">
        <v>8.7699999999999996E-4</v>
      </c>
      <c r="D534" s="35">
        <v>0.28137299999999998</v>
      </c>
      <c r="E534" s="35">
        <v>1.2999999999999999E-5</v>
      </c>
      <c r="F534" s="36">
        <v>6.0051711413477982</v>
      </c>
      <c r="G534" s="37">
        <v>2614</v>
      </c>
    </row>
    <row r="535" spans="1:7" ht="15.75" x14ac:dyDescent="0.2">
      <c r="A535" s="7" t="s">
        <v>600</v>
      </c>
      <c r="B535" s="7">
        <v>2537</v>
      </c>
      <c r="C535" s="35">
        <v>6.8599999999999998E-4</v>
      </c>
      <c r="D535" s="35">
        <v>0.28136499999999998</v>
      </c>
      <c r="E535" s="35">
        <v>1.2E-5</v>
      </c>
      <c r="F535" s="36">
        <v>6.0501468785534307</v>
      </c>
      <c r="G535" s="37">
        <v>2613</v>
      </c>
    </row>
    <row r="536" spans="1:7" ht="15.75" x14ac:dyDescent="0.2">
      <c r="A536" s="7" t="s">
        <v>601</v>
      </c>
      <c r="B536" s="7">
        <v>2537</v>
      </c>
      <c r="C536" s="35">
        <v>7.8399999999999997E-4</v>
      </c>
      <c r="D536" s="35">
        <v>0.28133599999999997</v>
      </c>
      <c r="E536" s="35">
        <v>1.2999999999999999E-5</v>
      </c>
      <c r="F536" s="36">
        <v>4.8496438926948215</v>
      </c>
      <c r="G536" s="37">
        <v>2658</v>
      </c>
    </row>
    <row r="537" spans="1:7" ht="15.75" x14ac:dyDescent="0.2">
      <c r="A537" s="7" t="s">
        <v>602</v>
      </c>
      <c r="B537" s="7">
        <v>2537</v>
      </c>
      <c r="C537" s="35">
        <v>6.1600000000000001E-4</v>
      </c>
      <c r="D537" s="35">
        <v>0.28134700000000001</v>
      </c>
      <c r="E537" s="35">
        <v>1.2E-5</v>
      </c>
      <c r="F537" s="36">
        <v>5.5307083768396659</v>
      </c>
      <c r="G537" s="37">
        <v>2632</v>
      </c>
    </row>
    <row r="538" spans="1:7" ht="15.75" x14ac:dyDescent="0.2">
      <c r="A538" s="7" t="s">
        <v>603</v>
      </c>
      <c r="B538" s="7">
        <v>2537</v>
      </c>
      <c r="C538" s="35">
        <v>1.011E-3</v>
      </c>
      <c r="D538" s="35">
        <v>0.28137299999999998</v>
      </c>
      <c r="E538" s="35">
        <v>1.5E-5</v>
      </c>
      <c r="F538" s="36">
        <v>5.7739968703351963</v>
      </c>
      <c r="G538" s="37">
        <v>2624</v>
      </c>
    </row>
    <row r="539" spans="1:7" ht="15.75" x14ac:dyDescent="0.2">
      <c r="A539" s="7" t="s">
        <v>604</v>
      </c>
      <c r="B539" s="7">
        <v>2537</v>
      </c>
      <c r="C539" s="35">
        <v>9.3499999999999996E-4</v>
      </c>
      <c r="D539" s="35">
        <v>0.28136800000000001</v>
      </c>
      <c r="E539" s="35">
        <v>1.7E-5</v>
      </c>
      <c r="F539" s="36">
        <v>5.7272769747052088</v>
      </c>
      <c r="G539" s="37">
        <v>2626</v>
      </c>
    </row>
    <row r="540" spans="1:7" ht="15.75" x14ac:dyDescent="0.2">
      <c r="A540" s="19" t="s">
        <v>605</v>
      </c>
      <c r="B540" s="19">
        <v>2537</v>
      </c>
      <c r="C540" s="38">
        <v>4.2700000000000002E-4</v>
      </c>
      <c r="D540" s="38">
        <v>0.281331</v>
      </c>
      <c r="E540" s="38">
        <v>1.4E-5</v>
      </c>
      <c r="F540" s="39">
        <v>5.2876998937456676</v>
      </c>
      <c r="G540" s="40">
        <v>2641</v>
      </c>
    </row>
    <row r="541" spans="1:7" ht="15.75" x14ac:dyDescent="0.2">
      <c r="A541" s="11" t="s">
        <v>606</v>
      </c>
      <c r="B541" s="11">
        <v>2554</v>
      </c>
      <c r="C541" s="32">
        <v>4.6700000000000002E-4</v>
      </c>
      <c r="D541" s="32">
        <v>0.281337</v>
      </c>
      <c r="E541" s="32">
        <v>1.5E-5</v>
      </c>
      <c r="F541" s="33">
        <v>5.8198136817888546</v>
      </c>
      <c r="G541" s="34">
        <v>2636</v>
      </c>
    </row>
    <row r="542" spans="1:7" ht="15.75" x14ac:dyDescent="0.2">
      <c r="A542" s="7" t="s">
        <v>607</v>
      </c>
      <c r="B542" s="7">
        <v>2554</v>
      </c>
      <c r="C542" s="35">
        <v>5.5400000000000002E-4</v>
      </c>
      <c r="D542" s="35">
        <v>0.28135100000000002</v>
      </c>
      <c r="E542" s="35">
        <v>1.2999999999999999E-5</v>
      </c>
      <c r="F542" s="36">
        <v>6.1666409039107251</v>
      </c>
      <c r="G542" s="37">
        <v>2622</v>
      </c>
    </row>
    <row r="543" spans="1:7" ht="15.75" x14ac:dyDescent="0.2">
      <c r="A543" s="7" t="s">
        <v>608</v>
      </c>
      <c r="B543" s="7">
        <v>2554</v>
      </c>
      <c r="C543" s="35">
        <v>5.9800000000000001E-4</v>
      </c>
      <c r="D543" s="35">
        <v>0.281335</v>
      </c>
      <c r="E543" s="35">
        <v>1.2E-5</v>
      </c>
      <c r="F543" s="36">
        <v>5.5211189777204517</v>
      </c>
      <c r="G543" s="37">
        <v>2646</v>
      </c>
    </row>
    <row r="544" spans="1:7" ht="15.75" x14ac:dyDescent="0.2">
      <c r="A544" s="7" t="s">
        <v>609</v>
      </c>
      <c r="B544" s="7">
        <v>2554</v>
      </c>
      <c r="C544" s="35">
        <v>3.5199999999999999E-4</v>
      </c>
      <c r="D544" s="35">
        <v>0.28133900000000001</v>
      </c>
      <c r="E544" s="35">
        <v>1.7E-5</v>
      </c>
      <c r="F544" s="36">
        <v>6.0907149881472833</v>
      </c>
      <c r="G544" s="37">
        <v>2625</v>
      </c>
    </row>
    <row r="545" spans="1:7" ht="15.75" x14ac:dyDescent="0.2">
      <c r="A545" s="7" t="s">
        <v>610</v>
      </c>
      <c r="B545" s="7">
        <v>2554</v>
      </c>
      <c r="C545" s="35">
        <v>7.5000000000000002E-4</v>
      </c>
      <c r="D545" s="35">
        <v>0.28130300000000003</v>
      </c>
      <c r="E545" s="35">
        <v>2.0000000000000002E-5</v>
      </c>
      <c r="F545" s="36">
        <v>4.118901534500008</v>
      </c>
      <c r="G545" s="37">
        <v>2701</v>
      </c>
    </row>
    <row r="546" spans="1:7" ht="15.75" x14ac:dyDescent="0.2">
      <c r="A546" s="7" t="s">
        <v>611</v>
      </c>
      <c r="B546" s="7">
        <v>2554</v>
      </c>
      <c r="C546" s="35">
        <v>7.4100000000000001E-4</v>
      </c>
      <c r="D546" s="35">
        <v>0.28136</v>
      </c>
      <c r="E546" s="35">
        <v>1.2999999999999999E-5</v>
      </c>
      <c r="F546" s="36">
        <v>6.1619187395600683</v>
      </c>
      <c r="G546" s="37">
        <v>2623</v>
      </c>
    </row>
    <row r="547" spans="1:7" ht="15.75" x14ac:dyDescent="0.2">
      <c r="A547" s="7" t="s">
        <v>612</v>
      </c>
      <c r="B547" s="7">
        <v>2554</v>
      </c>
      <c r="C547" s="35">
        <v>6.7100000000000005E-4</v>
      </c>
      <c r="D547" s="35">
        <v>0.28134900000000002</v>
      </c>
      <c r="E547" s="35">
        <v>1.5E-5</v>
      </c>
      <c r="F547" s="36">
        <v>5.8922654228377169</v>
      </c>
      <c r="G547" s="37">
        <v>2633</v>
      </c>
    </row>
    <row r="548" spans="1:7" ht="15.75" x14ac:dyDescent="0.2">
      <c r="A548" s="7" t="s">
        <v>613</v>
      </c>
      <c r="B548" s="7">
        <v>2554</v>
      </c>
      <c r="C548" s="35">
        <v>6.78E-4</v>
      </c>
      <c r="D548" s="35">
        <v>0.28134199999999998</v>
      </c>
      <c r="E548" s="35">
        <v>1.5999999999999999E-5</v>
      </c>
      <c r="F548" s="36">
        <v>5.6311289002519693</v>
      </c>
      <c r="G548" s="37">
        <v>2643</v>
      </c>
    </row>
    <row r="549" spans="1:7" ht="15.75" x14ac:dyDescent="0.2">
      <c r="A549" s="7" t="s">
        <v>614</v>
      </c>
      <c r="B549" s="7">
        <v>2554</v>
      </c>
      <c r="C549" s="35">
        <v>6.9499999999999998E-4</v>
      </c>
      <c r="D549" s="35">
        <v>0.28134300000000001</v>
      </c>
      <c r="E549" s="35">
        <v>1.5E-5</v>
      </c>
      <c r="F549" s="36">
        <v>5.6371665453380793</v>
      </c>
      <c r="G549" s="37">
        <v>2643</v>
      </c>
    </row>
    <row r="550" spans="1:7" ht="15.75" x14ac:dyDescent="0.2">
      <c r="A550" s="7" t="s">
        <v>615</v>
      </c>
      <c r="B550" s="7">
        <v>2554</v>
      </c>
      <c r="C550" s="35">
        <v>3.4499999999999998E-4</v>
      </c>
      <c r="D550" s="35">
        <v>0.281337</v>
      </c>
      <c r="E550" s="35">
        <v>1.5E-5</v>
      </c>
      <c r="F550" s="36">
        <v>6.031738339333792</v>
      </c>
      <c r="G550" s="37">
        <v>2627</v>
      </c>
    </row>
    <row r="551" spans="1:7" ht="15.75" x14ac:dyDescent="0.2">
      <c r="A551" s="7" t="s">
        <v>616</v>
      </c>
      <c r="B551" s="7">
        <v>2554</v>
      </c>
      <c r="C551" s="35">
        <v>6.9700000000000003E-4</v>
      </c>
      <c r="D551" s="35">
        <v>0.28132200000000002</v>
      </c>
      <c r="E551" s="35">
        <v>1.4E-5</v>
      </c>
      <c r="F551" s="36">
        <v>4.8867616373660105</v>
      </c>
      <c r="G551" s="37">
        <v>2672</v>
      </c>
    </row>
    <row r="552" spans="1:7" ht="15.75" x14ac:dyDescent="0.2">
      <c r="A552" s="7" t="s">
        <v>617</v>
      </c>
      <c r="B552" s="7">
        <v>2554</v>
      </c>
      <c r="C552" s="35">
        <v>3.5500000000000001E-4</v>
      </c>
      <c r="D552" s="35">
        <v>0.28130899999999998</v>
      </c>
      <c r="E552" s="35">
        <v>1.4E-5</v>
      </c>
      <c r="F552" s="36">
        <v>5.0184598214197962</v>
      </c>
      <c r="G552" s="37">
        <v>2665</v>
      </c>
    </row>
    <row r="553" spans="1:7" ht="15.75" x14ac:dyDescent="0.2">
      <c r="A553" s="7" t="s">
        <v>618</v>
      </c>
      <c r="B553" s="7">
        <v>2554</v>
      </c>
      <c r="C553" s="35">
        <v>7.6599999999999997E-4</v>
      </c>
      <c r="D553" s="35">
        <v>0.28136</v>
      </c>
      <c r="E553" s="35">
        <v>1.2999999999999999E-5</v>
      </c>
      <c r="F553" s="36">
        <v>6.1184915556355968</v>
      </c>
      <c r="G553" s="37">
        <v>2624</v>
      </c>
    </row>
    <row r="554" spans="1:7" ht="15.75" x14ac:dyDescent="0.2">
      <c r="A554" s="7" t="s">
        <v>619</v>
      </c>
      <c r="B554" s="7">
        <v>2554</v>
      </c>
      <c r="C554" s="35">
        <v>4.5399999999999998E-4</v>
      </c>
      <c r="D554" s="35">
        <v>0.28128900000000001</v>
      </c>
      <c r="E554" s="35">
        <v>1.5E-5</v>
      </c>
      <c r="F554" s="36">
        <v>4.1351255699795253</v>
      </c>
      <c r="G554" s="37">
        <v>2698</v>
      </c>
    </row>
    <row r="555" spans="1:7" ht="15.75" x14ac:dyDescent="0.2">
      <c r="A555" s="7" t="s">
        <v>620</v>
      </c>
      <c r="B555" s="7">
        <v>2554</v>
      </c>
      <c r="C555" s="35">
        <v>7.3399999999999995E-4</v>
      </c>
      <c r="D555" s="35">
        <v>0.281358</v>
      </c>
      <c r="E555" s="35">
        <v>1.4E-5</v>
      </c>
      <c r="F555" s="36">
        <v>6.102942090746577</v>
      </c>
      <c r="G555" s="37">
        <v>2625</v>
      </c>
    </row>
    <row r="556" spans="1:7" ht="15.75" x14ac:dyDescent="0.2">
      <c r="A556" s="7" t="s">
        <v>621</v>
      </c>
      <c r="B556" s="7">
        <v>2554</v>
      </c>
      <c r="C556" s="35">
        <v>4.6500000000000003E-4</v>
      </c>
      <c r="D556" s="35">
        <v>0.281331</v>
      </c>
      <c r="E556" s="35">
        <v>1.2999999999999999E-5</v>
      </c>
      <c r="F556" s="36">
        <v>5.6098790755720884</v>
      </c>
      <c r="G556" s="37">
        <v>2643</v>
      </c>
    </row>
    <row r="557" spans="1:7" ht="15.75" x14ac:dyDescent="0.2">
      <c r="A557" s="19" t="s">
        <v>622</v>
      </c>
      <c r="B557" s="19">
        <v>2554</v>
      </c>
      <c r="C557" s="38">
        <v>6.6399999999999999E-4</v>
      </c>
      <c r="D557" s="38">
        <v>0.28132600000000002</v>
      </c>
      <c r="E557" s="38">
        <v>1.7E-5</v>
      </c>
      <c r="F557" s="39">
        <v>5.0863580407667364</v>
      </c>
      <c r="G557" s="40">
        <v>2664</v>
      </c>
    </row>
    <row r="558" spans="1:7" ht="15.75" x14ac:dyDescent="0.2">
      <c r="A558" s="11" t="s">
        <v>623</v>
      </c>
      <c r="B558" s="11">
        <v>2541</v>
      </c>
      <c r="C558" s="32">
        <v>3.7599999999999998E-4</v>
      </c>
      <c r="D558" s="32">
        <v>0.28132299999999999</v>
      </c>
      <c r="E558" s="32">
        <v>1.2999999999999999E-5</v>
      </c>
      <c r="F558" s="33">
        <v>5.1826151372802443</v>
      </c>
      <c r="G558" s="34">
        <v>2648</v>
      </c>
    </row>
    <row r="559" spans="1:7" ht="15.75" x14ac:dyDescent="0.2">
      <c r="A559" s="7" t="s">
        <v>624</v>
      </c>
      <c r="B559" s="7">
        <v>2541</v>
      </c>
      <c r="C559" s="35">
        <v>4.3899999999999999E-4</v>
      </c>
      <c r="D559" s="35">
        <v>0.28128199999999998</v>
      </c>
      <c r="E559" s="35">
        <v>1.2E-5</v>
      </c>
      <c r="F559" s="36">
        <v>3.6155027545903273</v>
      </c>
      <c r="G559" s="37">
        <v>2707</v>
      </c>
    </row>
    <row r="560" spans="1:7" ht="15.75" x14ac:dyDescent="0.2">
      <c r="A560" s="7" t="s">
        <v>625</v>
      </c>
      <c r="B560" s="7">
        <v>2541</v>
      </c>
      <c r="C560" s="35">
        <v>4.2499999999999998E-4</v>
      </c>
      <c r="D560" s="35">
        <v>0.28131699999999998</v>
      </c>
      <c r="E560" s="35">
        <v>1.2E-5</v>
      </c>
      <c r="F560" s="36">
        <v>4.8845416442722112</v>
      </c>
      <c r="G560" s="37">
        <v>2659</v>
      </c>
    </row>
    <row r="561" spans="1:8" ht="15.75" x14ac:dyDescent="0.2">
      <c r="A561" s="7" t="s">
        <v>626</v>
      </c>
      <c r="B561" s="7">
        <v>2541</v>
      </c>
      <c r="C561" s="35">
        <v>2.8600000000000001E-4</v>
      </c>
      <c r="D561" s="35">
        <v>0.28132299999999999</v>
      </c>
      <c r="E561" s="35">
        <v>1.2999999999999999E-5</v>
      </c>
      <c r="F561" s="36">
        <v>5.3381335324620416</v>
      </c>
      <c r="G561" s="37">
        <v>2641</v>
      </c>
    </row>
    <row r="562" spans="1:8" ht="15.75" x14ac:dyDescent="0.2">
      <c r="A562" s="7" t="s">
        <v>627</v>
      </c>
      <c r="B562" s="7">
        <v>2541</v>
      </c>
      <c r="C562" s="35">
        <v>7.8600000000000002E-4</v>
      </c>
      <c r="D562" s="35">
        <v>0.28136</v>
      </c>
      <c r="E562" s="35">
        <v>1.2999999999999999E-5</v>
      </c>
      <c r="F562" s="36">
        <v>5.79012370968357</v>
      </c>
      <c r="G562" s="37">
        <v>2626</v>
      </c>
    </row>
    <row r="563" spans="1:8" ht="15.75" x14ac:dyDescent="0.2">
      <c r="A563" s="7" t="s">
        <v>628</v>
      </c>
      <c r="B563" s="7">
        <v>2541</v>
      </c>
      <c r="C563" s="35">
        <v>3.9500000000000001E-4</v>
      </c>
      <c r="D563" s="35">
        <v>0.28132000000000001</v>
      </c>
      <c r="E563" s="35">
        <v>1.2999999999999999E-5</v>
      </c>
      <c r="F563" s="36">
        <v>5.0430822927038932</v>
      </c>
      <c r="G563" s="37">
        <v>2653</v>
      </c>
    </row>
    <row r="564" spans="1:8" ht="15.75" x14ac:dyDescent="0.2">
      <c r="A564" s="7" t="s">
        <v>629</v>
      </c>
      <c r="B564" s="7">
        <v>2541</v>
      </c>
      <c r="C564" s="35">
        <v>6.1499999999999999E-4</v>
      </c>
      <c r="D564" s="35">
        <v>0.28134500000000001</v>
      </c>
      <c r="E564" s="35">
        <v>1.4E-5</v>
      </c>
      <c r="F564" s="36">
        <v>5.5521027436777892</v>
      </c>
      <c r="G564" s="37">
        <v>2634</v>
      </c>
    </row>
    <row r="565" spans="1:8" ht="15.75" x14ac:dyDescent="0.2">
      <c r="A565" s="7" t="s">
        <v>630</v>
      </c>
      <c r="B565" s="7">
        <v>2541</v>
      </c>
      <c r="C565" s="35">
        <v>7.5600000000000005E-4</v>
      </c>
      <c r="D565" s="35">
        <v>0.28135500000000002</v>
      </c>
      <c r="E565" s="35">
        <v>1.5E-5</v>
      </c>
      <c r="F565" s="36">
        <v>5.6641278691271779</v>
      </c>
      <c r="G565" s="37">
        <v>2631</v>
      </c>
    </row>
    <row r="566" spans="1:8" ht="15.75" x14ac:dyDescent="0.2">
      <c r="A566" s="7" t="s">
        <v>631</v>
      </c>
      <c r="B566" s="7">
        <v>2541</v>
      </c>
      <c r="C566" s="35">
        <v>7.3499999999999998E-4</v>
      </c>
      <c r="D566" s="35">
        <v>0.28132600000000002</v>
      </c>
      <c r="E566" s="35">
        <v>1.4E-5</v>
      </c>
      <c r="F566" s="36">
        <v>4.668970722090382</v>
      </c>
      <c r="G566" s="37">
        <v>2669</v>
      </c>
    </row>
    <row r="567" spans="1:8" ht="15.75" x14ac:dyDescent="0.2">
      <c r="A567" s="7" t="s">
        <v>632</v>
      </c>
      <c r="B567" s="7">
        <v>2541</v>
      </c>
      <c r="C567" s="35">
        <v>4.75E-4</v>
      </c>
      <c r="D567" s="35">
        <v>0.281308</v>
      </c>
      <c r="E567" s="35">
        <v>1.2999999999999999E-5</v>
      </c>
      <c r="F567" s="36">
        <v>4.478038985726851</v>
      </c>
      <c r="G567" s="37">
        <v>2675</v>
      </c>
      <c r="H567" s="112"/>
    </row>
    <row r="568" spans="1:8" ht="15.75" x14ac:dyDescent="0.2">
      <c r="A568" s="7" t="s">
        <v>633</v>
      </c>
      <c r="B568" s="7">
        <v>2541</v>
      </c>
      <c r="C568" s="35">
        <v>6.87E-4</v>
      </c>
      <c r="D568" s="35">
        <v>0.28133900000000001</v>
      </c>
      <c r="E568" s="35">
        <v>1.4E-5</v>
      </c>
      <c r="F568" s="36">
        <v>5.2142856607906296</v>
      </c>
      <c r="G568" s="37">
        <v>2647</v>
      </c>
      <c r="H568" s="112"/>
    </row>
    <row r="569" spans="1:8" ht="15.75" x14ac:dyDescent="0.2">
      <c r="A569" s="7" t="s">
        <v>634</v>
      </c>
      <c r="B569" s="7">
        <v>2541</v>
      </c>
      <c r="C569" s="35">
        <v>7.9699999999999997E-4</v>
      </c>
      <c r="D569" s="35">
        <v>0.28132600000000002</v>
      </c>
      <c r="E569" s="35">
        <v>1.2E-5</v>
      </c>
      <c r="F569" s="36">
        <v>4.5618358276300341</v>
      </c>
      <c r="G569" s="37">
        <v>2673</v>
      </c>
    </row>
    <row r="570" spans="1:8" ht="15.75" x14ac:dyDescent="0.2">
      <c r="A570" s="7" t="s">
        <v>635</v>
      </c>
      <c r="B570" s="7">
        <v>2541</v>
      </c>
      <c r="C570" s="35">
        <v>6.8099999999999996E-4</v>
      </c>
      <c r="D570" s="35">
        <v>0.28131400000000001</v>
      </c>
      <c r="E570" s="35">
        <v>1.2999999999999999E-5</v>
      </c>
      <c r="F570" s="36">
        <v>4.3354770257186814</v>
      </c>
      <c r="G570" s="37">
        <v>2682</v>
      </c>
    </row>
    <row r="571" spans="1:8" ht="15.75" x14ac:dyDescent="0.2">
      <c r="A571" s="7" t="s">
        <v>636</v>
      </c>
      <c r="B571" s="7">
        <v>2541</v>
      </c>
      <c r="C571" s="35">
        <v>7.4100000000000001E-4</v>
      </c>
      <c r="D571" s="35">
        <v>0.28134999999999999</v>
      </c>
      <c r="E571" s="35">
        <v>1.2999999999999999E-5</v>
      </c>
      <c r="F571" s="36">
        <v>5.512212296039376</v>
      </c>
      <c r="G571" s="37">
        <v>2636</v>
      </c>
    </row>
    <row r="572" spans="1:8" ht="15.75" x14ac:dyDescent="0.2">
      <c r="A572" s="7" t="s">
        <v>637</v>
      </c>
      <c r="B572" s="7">
        <v>2541</v>
      </c>
      <c r="C572" s="35">
        <v>5.44E-4</v>
      </c>
      <c r="D572" s="35">
        <v>0.28132400000000002</v>
      </c>
      <c r="E572" s="35">
        <v>1.2999999999999999E-5</v>
      </c>
      <c r="F572" s="36">
        <v>4.9278811940633993</v>
      </c>
      <c r="G572" s="37">
        <v>2659</v>
      </c>
    </row>
    <row r="573" spans="1:8" ht="15.75" x14ac:dyDescent="0.2">
      <c r="A573" s="7" t="s">
        <v>638</v>
      </c>
      <c r="B573" s="7">
        <v>2541</v>
      </c>
      <c r="C573" s="35">
        <v>6.1300000000000005E-4</v>
      </c>
      <c r="D573" s="35">
        <v>0.28131899999999999</v>
      </c>
      <c r="E573" s="35">
        <v>1.0000000000000001E-5</v>
      </c>
      <c r="F573" s="36">
        <v>4.6308151188045876</v>
      </c>
      <c r="G573" s="37">
        <v>2669</v>
      </c>
    </row>
    <row r="574" spans="1:8" ht="15.75" x14ac:dyDescent="0.2">
      <c r="A574" s="7" t="s">
        <v>639</v>
      </c>
      <c r="B574" s="7">
        <v>2541</v>
      </c>
      <c r="C574" s="35">
        <v>6.5099999999999999E-4</v>
      </c>
      <c r="D574" s="35">
        <v>0.281335</v>
      </c>
      <c r="E574" s="35">
        <v>1.2999999999999999E-5</v>
      </c>
      <c r="F574" s="36">
        <v>5.1342247743701996</v>
      </c>
      <c r="G574" s="37">
        <v>2651</v>
      </c>
    </row>
    <row r="575" spans="1:8" ht="15.75" x14ac:dyDescent="0.2">
      <c r="A575" s="7" t="s">
        <v>640</v>
      </c>
      <c r="B575" s="7">
        <v>2541</v>
      </c>
      <c r="C575" s="35">
        <v>4.4799999999999999E-4</v>
      </c>
      <c r="D575" s="35">
        <v>0.281333</v>
      </c>
      <c r="E575" s="35">
        <v>1.5E-5</v>
      </c>
      <c r="F575" s="36">
        <v>5.4138710323692329</v>
      </c>
      <c r="G575" s="37">
        <v>2639</v>
      </c>
    </row>
    <row r="576" spans="1:8" ht="15.75" x14ac:dyDescent="0.2">
      <c r="A576" s="7" t="s">
        <v>641</v>
      </c>
      <c r="B576" s="7">
        <v>2541</v>
      </c>
      <c r="C576" s="35">
        <v>8.5599999999999999E-4</v>
      </c>
      <c r="D576" s="35">
        <v>0.281329</v>
      </c>
      <c r="E576" s="35">
        <v>1.5E-5</v>
      </c>
      <c r="F576" s="36">
        <v>4.5665860630483834</v>
      </c>
      <c r="G576" s="37">
        <v>2673</v>
      </c>
    </row>
    <row r="577" spans="1:7" ht="15.75" x14ac:dyDescent="0.2">
      <c r="A577" s="19" t="s">
        <v>642</v>
      </c>
      <c r="B577" s="19">
        <v>2541</v>
      </c>
      <c r="C577" s="38">
        <v>8.92E-4</v>
      </c>
      <c r="D577" s="38">
        <v>0.28136100000000003</v>
      </c>
      <c r="E577" s="38">
        <v>1.2999999999999999E-5</v>
      </c>
      <c r="F577" s="39">
        <v>5.6425246609248525</v>
      </c>
      <c r="G577" s="40">
        <v>2632</v>
      </c>
    </row>
    <row r="578" spans="1:7" ht="15.75" x14ac:dyDescent="0.2">
      <c r="A578" s="11" t="s">
        <v>643</v>
      </c>
      <c r="B578" s="11">
        <v>2573</v>
      </c>
      <c r="C578" s="32">
        <v>1.5200000000000001E-3</v>
      </c>
      <c r="D578" s="32">
        <v>0.28139199999999998</v>
      </c>
      <c r="E578" s="32">
        <v>1.5E-5</v>
      </c>
      <c r="F578" s="33">
        <v>6.3664922815709346</v>
      </c>
      <c r="G578" s="34">
        <v>2633</v>
      </c>
    </row>
    <row r="579" spans="1:7" ht="15.75" x14ac:dyDescent="0.2">
      <c r="A579" s="7" t="s">
        <v>644</v>
      </c>
      <c r="B579" s="7">
        <v>2573</v>
      </c>
      <c r="C579" s="35">
        <v>2.3159999999999999E-3</v>
      </c>
      <c r="D579" s="35">
        <v>0.281441</v>
      </c>
      <c r="E579" s="35">
        <v>1.7E-5</v>
      </c>
      <c r="F579" s="36">
        <v>6.7160889258754963</v>
      </c>
      <c r="G579" s="37">
        <v>2620</v>
      </c>
    </row>
    <row r="580" spans="1:7" ht="15.75" x14ac:dyDescent="0.2">
      <c r="A580" s="7" t="s">
        <v>645</v>
      </c>
      <c r="B580" s="7">
        <v>2573</v>
      </c>
      <c r="C580" s="35">
        <v>3.0219999999999999E-3</v>
      </c>
      <c r="D580" s="35">
        <v>0.28148200000000001</v>
      </c>
      <c r="E580" s="35">
        <v>1.5999999999999999E-5</v>
      </c>
      <c r="F580" s="36">
        <v>6.9386640158941582</v>
      </c>
      <c r="G580" s="37">
        <v>2611</v>
      </c>
    </row>
    <row r="581" spans="1:7" ht="15.75" x14ac:dyDescent="0.2">
      <c r="A581" s="7" t="s">
        <v>646</v>
      </c>
      <c r="B581" s="7">
        <v>2573</v>
      </c>
      <c r="C581" s="35">
        <v>2.4459999999999998E-3</v>
      </c>
      <c r="D581" s="35">
        <v>0.28143099999999999</v>
      </c>
      <c r="E581" s="35">
        <v>1.4E-5</v>
      </c>
      <c r="F581" s="36">
        <v>6.1328400070959077</v>
      </c>
      <c r="G581" s="37">
        <v>2644</v>
      </c>
    </row>
    <row r="582" spans="1:7" ht="15.75" x14ac:dyDescent="0.2">
      <c r="A582" s="7" t="s">
        <v>647</v>
      </c>
      <c r="B582" s="7">
        <v>2573</v>
      </c>
      <c r="C582" s="35">
        <v>3.3219999999999999E-3</v>
      </c>
      <c r="D582" s="35">
        <v>0.28149400000000002</v>
      </c>
      <c r="E582" s="35">
        <v>1.5999999999999999E-5</v>
      </c>
      <c r="F582" s="36">
        <v>6.840380363708487</v>
      </c>
      <c r="G582" s="37">
        <v>2616</v>
      </c>
    </row>
    <row r="583" spans="1:7" ht="15.75" x14ac:dyDescent="0.2">
      <c r="A583" s="7" t="s">
        <v>648</v>
      </c>
      <c r="B583" s="7">
        <v>2573</v>
      </c>
      <c r="C583" s="35">
        <v>2.1120000000000002E-3</v>
      </c>
      <c r="D583" s="35">
        <v>0.281412</v>
      </c>
      <c r="E583" s="35">
        <v>2.0999999999999999E-5</v>
      </c>
      <c r="F583" s="36">
        <v>6.0416494037274227</v>
      </c>
      <c r="G583" s="37">
        <v>2646</v>
      </c>
    </row>
    <row r="584" spans="1:7" ht="15.75" x14ac:dyDescent="0.2">
      <c r="A584" s="7" t="s">
        <v>649</v>
      </c>
      <c r="B584" s="7">
        <v>2573</v>
      </c>
      <c r="C584" s="35">
        <v>2.0939999999999999E-3</v>
      </c>
      <c r="D584" s="35">
        <v>0.28142400000000001</v>
      </c>
      <c r="E584" s="35">
        <v>1.8E-5</v>
      </c>
      <c r="F584" s="36">
        <v>6.4999929199638373</v>
      </c>
      <c r="G584" s="37">
        <v>2629</v>
      </c>
    </row>
    <row r="585" spans="1:7" ht="15.75" x14ac:dyDescent="0.2">
      <c r="A585" s="7" t="s">
        <v>650</v>
      </c>
      <c r="B585" s="7">
        <v>2573</v>
      </c>
      <c r="C585" s="35">
        <v>4.4920000000000003E-3</v>
      </c>
      <c r="D585" s="35">
        <v>0.28152700000000003</v>
      </c>
      <c r="E585" s="35">
        <v>2.3E-5</v>
      </c>
      <c r="F585" s="36">
        <v>5.9662123544468315</v>
      </c>
      <c r="G585" s="37">
        <v>2655</v>
      </c>
    </row>
    <row r="586" spans="1:7" ht="15.75" x14ac:dyDescent="0.2">
      <c r="A586" s="7" t="s">
        <v>651</v>
      </c>
      <c r="B586" s="7">
        <v>2573</v>
      </c>
      <c r="C586" s="35">
        <v>2.6879999999999999E-3</v>
      </c>
      <c r="D586" s="35">
        <v>0.28144200000000003</v>
      </c>
      <c r="E586" s="35">
        <v>2.0000000000000002E-5</v>
      </c>
      <c r="F586" s="36">
        <v>6.1005098559840931</v>
      </c>
      <c r="G586" s="37">
        <v>2645</v>
      </c>
    </row>
    <row r="587" spans="1:7" ht="15.75" x14ac:dyDescent="0.2">
      <c r="A587" s="7" t="s">
        <v>652</v>
      </c>
      <c r="B587" s="7">
        <v>2573</v>
      </c>
      <c r="C587" s="35">
        <v>3.5999999999999999E-3</v>
      </c>
      <c r="D587" s="35">
        <v>0.28150799999999998</v>
      </c>
      <c r="E587" s="35">
        <v>1.8E-5</v>
      </c>
      <c r="F587" s="36">
        <v>6.8517448956728622</v>
      </c>
      <c r="G587" s="37">
        <v>2616</v>
      </c>
    </row>
    <row r="588" spans="1:7" ht="15.75" x14ac:dyDescent="0.2">
      <c r="A588" s="7" t="s">
        <v>653</v>
      </c>
      <c r="B588" s="7">
        <v>2573</v>
      </c>
      <c r="C588" s="35">
        <v>3.6770000000000001E-3</v>
      </c>
      <c r="D588" s="35">
        <v>0.28150199999999997</v>
      </c>
      <c r="E588" s="35">
        <v>1.5E-5</v>
      </c>
      <c r="F588" s="36">
        <v>6.5035459443030241</v>
      </c>
      <c r="G588" s="37">
        <v>2630</v>
      </c>
    </row>
    <row r="589" spans="1:7" ht="15.75" x14ac:dyDescent="0.2">
      <c r="A589" s="7" t="s">
        <v>654</v>
      </c>
      <c r="B589" s="7">
        <v>2573</v>
      </c>
      <c r="C589" s="35">
        <v>4.1679999999999998E-3</v>
      </c>
      <c r="D589" s="35">
        <v>0.28154099999999999</v>
      </c>
      <c r="E589" s="35">
        <v>1.8E-5</v>
      </c>
      <c r="F589" s="36">
        <v>7.0313176266356692</v>
      </c>
      <c r="G589" s="37">
        <v>2610</v>
      </c>
    </row>
    <row r="590" spans="1:7" ht="15.75" x14ac:dyDescent="0.2">
      <c r="A590" s="7" t="s">
        <v>655</v>
      </c>
      <c r="B590" s="7">
        <v>2573</v>
      </c>
      <c r="C590" s="35">
        <v>1.3450000000000001E-3</v>
      </c>
      <c r="D590" s="35">
        <v>0.281391</v>
      </c>
      <c r="E590" s="35">
        <v>1.5E-5</v>
      </c>
      <c r="F590" s="36">
        <v>6.6372425710259364</v>
      </c>
      <c r="G590" s="37">
        <v>2622</v>
      </c>
    </row>
    <row r="591" spans="1:7" ht="15.75" x14ac:dyDescent="0.2">
      <c r="A591" s="19" t="s">
        <v>656</v>
      </c>
      <c r="B591" s="19">
        <v>2573</v>
      </c>
      <c r="C591" s="38">
        <v>4.0980000000000001E-3</v>
      </c>
      <c r="D591" s="38">
        <v>0.28153600000000001</v>
      </c>
      <c r="E591" s="38">
        <v>1.4E-5</v>
      </c>
      <c r="F591" s="39">
        <v>6.9759971538441157</v>
      </c>
      <c r="G591" s="40">
        <v>2612</v>
      </c>
    </row>
    <row r="592" spans="1:7" ht="15.75" x14ac:dyDescent="0.2">
      <c r="A592" s="11" t="s">
        <v>1060</v>
      </c>
      <c r="B592" s="34">
        <v>2702</v>
      </c>
      <c r="C592" s="32">
        <v>7.4899999999999999E-4</v>
      </c>
      <c r="D592" s="32">
        <v>0.28122399999999997</v>
      </c>
      <c r="E592" s="32">
        <v>1.8E-5</v>
      </c>
      <c r="F592" s="33">
        <v>4.6620380670403527</v>
      </c>
      <c r="G592" s="34">
        <v>3011</v>
      </c>
    </row>
    <row r="593" spans="1:7" ht="15.75" x14ac:dyDescent="0.2">
      <c r="A593" s="7" t="s">
        <v>1061</v>
      </c>
      <c r="B593" s="37">
        <v>2702</v>
      </c>
      <c r="C593" s="35">
        <v>8.4900000000000004E-4</v>
      </c>
      <c r="D593" s="35">
        <v>0.28119100000000002</v>
      </c>
      <c r="E593" s="35">
        <v>1.8E-5</v>
      </c>
      <c r="F593" s="36">
        <v>3.3037932830426442</v>
      </c>
      <c r="G593" s="37">
        <v>3097</v>
      </c>
    </row>
    <row r="594" spans="1:7" ht="15.75" x14ac:dyDescent="0.2">
      <c r="A594" s="7" t="s">
        <v>1062</v>
      </c>
      <c r="B594" s="37">
        <v>2702</v>
      </c>
      <c r="C594" s="35">
        <v>1.023E-3</v>
      </c>
      <c r="D594" s="35">
        <v>0.28114699999999998</v>
      </c>
      <c r="E594" s="35">
        <v>2.1999999999999999E-5</v>
      </c>
      <c r="F594" s="36">
        <v>1.4179353005872031</v>
      </c>
      <c r="G594" s="37">
        <v>3037</v>
      </c>
    </row>
    <row r="595" spans="1:7" ht="15.75" x14ac:dyDescent="0.2">
      <c r="A595" s="7" t="s">
        <v>1063</v>
      </c>
      <c r="B595" s="37">
        <v>2702</v>
      </c>
      <c r="C595" s="35">
        <v>9.9599999999999992E-4</v>
      </c>
      <c r="D595" s="35">
        <v>0.281169</v>
      </c>
      <c r="E595" s="35">
        <v>1.8E-5</v>
      </c>
      <c r="F595" s="36">
        <v>2.2504078272067574</v>
      </c>
      <c r="G595" s="37">
        <v>3176</v>
      </c>
    </row>
    <row r="596" spans="1:7" ht="15.75" x14ac:dyDescent="0.2">
      <c r="A596" s="7" t="s">
        <v>1064</v>
      </c>
      <c r="B596" s="37">
        <v>2702</v>
      </c>
      <c r="C596" s="35">
        <v>1.0269999999999999E-3</v>
      </c>
      <c r="D596" s="35">
        <v>0.28126099999999998</v>
      </c>
      <c r="E596" s="35">
        <v>2.3E-5</v>
      </c>
      <c r="F596" s="36">
        <v>5.4667284181064701</v>
      </c>
      <c r="G596" s="37">
        <v>2832</v>
      </c>
    </row>
    <row r="597" spans="1:7" ht="15.75" x14ac:dyDescent="0.2">
      <c r="A597" s="7" t="s">
        <v>1065</v>
      </c>
      <c r="B597" s="37">
        <v>2702</v>
      </c>
      <c r="C597" s="35">
        <v>8.9400000000000005E-4</v>
      </c>
      <c r="D597" s="35">
        <v>0.28114600000000001</v>
      </c>
      <c r="E597" s="35">
        <v>2.1999999999999999E-5</v>
      </c>
      <c r="F597" s="36">
        <v>1.6198363759722945</v>
      </c>
      <c r="G597" s="37">
        <v>3163</v>
      </c>
    </row>
    <row r="598" spans="1:7" ht="15.75" x14ac:dyDescent="0.2">
      <c r="A598" s="7" t="s">
        <v>1066</v>
      </c>
      <c r="B598" s="37">
        <v>2702</v>
      </c>
      <c r="C598" s="35">
        <v>1.0629999999999999E-3</v>
      </c>
      <c r="D598" s="35">
        <v>0.28116999999999998</v>
      </c>
      <c r="E598" s="35">
        <v>2.0999999999999999E-5</v>
      </c>
      <c r="F598" s="36">
        <v>2.162645098584548</v>
      </c>
      <c r="G598" s="37">
        <v>3151</v>
      </c>
    </row>
    <row r="599" spans="1:7" ht="15.75" x14ac:dyDescent="0.2">
      <c r="A599" s="7" t="s">
        <v>1067</v>
      </c>
      <c r="B599" s="37">
        <v>2702</v>
      </c>
      <c r="C599" s="35">
        <v>9.8400000000000007E-4</v>
      </c>
      <c r="D599" s="35">
        <v>0.28114699999999998</v>
      </c>
      <c r="E599" s="35">
        <v>2.3E-5</v>
      </c>
      <c r="F599" s="36">
        <v>1.489732002581956</v>
      </c>
      <c r="G599" s="37">
        <v>3217</v>
      </c>
    </row>
    <row r="600" spans="1:7" ht="15.75" x14ac:dyDescent="0.2">
      <c r="A600" s="7" t="s">
        <v>1068</v>
      </c>
      <c r="B600" s="37">
        <v>2702</v>
      </c>
      <c r="C600" s="35">
        <v>9.4600000000000001E-4</v>
      </c>
      <c r="D600" s="35">
        <v>0.28119</v>
      </c>
      <c r="E600" s="35">
        <v>2.4000000000000001E-5</v>
      </c>
      <c r="F600" s="36">
        <v>3.0896416750669786</v>
      </c>
      <c r="G600" s="37">
        <v>3137</v>
      </c>
    </row>
    <row r="601" spans="1:7" ht="15.75" x14ac:dyDescent="0.2">
      <c r="A601" s="7" t="s">
        <v>1069</v>
      </c>
      <c r="B601" s="37">
        <v>2702</v>
      </c>
      <c r="C601" s="35">
        <v>1.3879999999999999E-3</v>
      </c>
      <c r="D601" s="35">
        <v>0.28127200000000002</v>
      </c>
      <c r="E601" s="35">
        <v>1.8E-5</v>
      </c>
      <c r="F601" s="36">
        <v>5.1935322481533319</v>
      </c>
      <c r="G601" s="37">
        <v>3086</v>
      </c>
    </row>
    <row r="602" spans="1:7" ht="15.75" x14ac:dyDescent="0.2">
      <c r="A602" s="7" t="s">
        <v>1070</v>
      </c>
      <c r="B602" s="37">
        <v>2702</v>
      </c>
      <c r="C602" s="35">
        <v>6.1300000000000005E-4</v>
      </c>
      <c r="D602" s="35">
        <v>0.28121499999999999</v>
      </c>
      <c r="E602" s="35">
        <v>2.0000000000000002E-5</v>
      </c>
      <c r="F602" s="36">
        <v>4.5921831417650161</v>
      </c>
      <c r="G602" s="37">
        <v>2944</v>
      </c>
    </row>
    <row r="603" spans="1:7" ht="15.75" x14ac:dyDescent="0.2">
      <c r="A603" s="7" t="s">
        <v>1071</v>
      </c>
      <c r="B603" s="37">
        <v>2702</v>
      </c>
      <c r="C603" s="35">
        <v>2E-3</v>
      </c>
      <c r="D603" s="35">
        <v>0.28127600000000003</v>
      </c>
      <c r="E603" s="35">
        <v>2.5000000000000001E-5</v>
      </c>
      <c r="F603" s="36">
        <v>4.2091976032465617</v>
      </c>
      <c r="G603" s="37">
        <v>2966</v>
      </c>
    </row>
    <row r="604" spans="1:7" ht="15.75" x14ac:dyDescent="0.2">
      <c r="A604" s="7" t="s">
        <v>1072</v>
      </c>
      <c r="B604" s="37">
        <v>2702</v>
      </c>
      <c r="C604" s="35">
        <v>1.209E-3</v>
      </c>
      <c r="D604" s="35">
        <v>0.28124700000000002</v>
      </c>
      <c r="E604" s="35">
        <v>2.4000000000000001E-5</v>
      </c>
      <c r="F604" s="36">
        <v>4.6335526127827542</v>
      </c>
      <c r="G604" s="37">
        <v>2950</v>
      </c>
    </row>
    <row r="605" spans="1:7" ht="15.75" x14ac:dyDescent="0.2">
      <c r="A605" s="7" t="s">
        <v>1073</v>
      </c>
      <c r="B605" s="37">
        <v>2702</v>
      </c>
      <c r="C605" s="35">
        <v>1.4E-3</v>
      </c>
      <c r="D605" s="35">
        <v>0.28127799999999997</v>
      </c>
      <c r="E605" s="35">
        <v>2.0000000000000002E-5</v>
      </c>
      <c r="F605" s="36">
        <v>5.3849228963787077</v>
      </c>
      <c r="G605" s="37">
        <v>2933</v>
      </c>
    </row>
    <row r="606" spans="1:7" ht="15.75" x14ac:dyDescent="0.2">
      <c r="A606" s="7" t="s">
        <v>1074</v>
      </c>
      <c r="B606" s="37">
        <v>2702</v>
      </c>
      <c r="C606" s="35">
        <v>1.2210000000000001E-3</v>
      </c>
      <c r="D606" s="35">
        <v>0.28124199999999999</v>
      </c>
      <c r="E606" s="35">
        <v>1.9000000000000001E-5</v>
      </c>
      <c r="F606" s="36">
        <v>4.4335597022349127</v>
      </c>
      <c r="G606" s="37">
        <v>3042</v>
      </c>
    </row>
    <row r="607" spans="1:7" ht="15.75" x14ac:dyDescent="0.2">
      <c r="A607" s="7" t="s">
        <v>1075</v>
      </c>
      <c r="B607" s="37">
        <v>2702</v>
      </c>
      <c r="C607" s="35">
        <v>9.5200000000000005E-4</v>
      </c>
      <c r="D607" s="35">
        <v>0.28123999999999999</v>
      </c>
      <c r="E607" s="35">
        <v>2.0999999999999999E-5</v>
      </c>
      <c r="F607" s="36">
        <v>4.8576122048449299</v>
      </c>
      <c r="G607" s="37">
        <v>2947</v>
      </c>
    </row>
    <row r="608" spans="1:7" ht="15.75" x14ac:dyDescent="0.2">
      <c r="A608" s="7" t="s">
        <v>1076</v>
      </c>
      <c r="B608" s="37">
        <v>2702</v>
      </c>
      <c r="C608" s="35">
        <v>7.5699999999999997E-4</v>
      </c>
      <c r="D608" s="35">
        <v>0.28118799999999999</v>
      </c>
      <c r="E608" s="35">
        <v>1.9000000000000001E-5</v>
      </c>
      <c r="F608" s="36">
        <v>3.3664188915327742</v>
      </c>
      <c r="G608" s="37">
        <v>3077</v>
      </c>
    </row>
    <row r="609" spans="1:7" ht="15.75" x14ac:dyDescent="0.2">
      <c r="A609" s="7" t="s">
        <v>1077</v>
      </c>
      <c r="B609" s="37">
        <v>2702</v>
      </c>
      <c r="C609" s="35">
        <v>9.8900000000000008E-4</v>
      </c>
      <c r="D609" s="35">
        <v>0.28124300000000002</v>
      </c>
      <c r="E609" s="35">
        <v>2.0999999999999999E-5</v>
      </c>
      <c r="F609" s="36">
        <v>4.8962383555806177</v>
      </c>
      <c r="G609" s="37">
        <v>2915</v>
      </c>
    </row>
    <row r="610" spans="1:7" ht="15.75" x14ac:dyDescent="0.2">
      <c r="A610" s="7" t="s">
        <v>1078</v>
      </c>
      <c r="B610" s="37">
        <v>2702</v>
      </c>
      <c r="C610" s="35">
        <v>1.201E-3</v>
      </c>
      <c r="D610" s="35">
        <v>0.28116200000000002</v>
      </c>
      <c r="E610" s="35">
        <v>2.4000000000000001E-5</v>
      </c>
      <c r="F610" s="36">
        <v>1.6239526417893835</v>
      </c>
      <c r="G610" s="37">
        <v>3254</v>
      </c>
    </row>
    <row r="611" spans="1:7" ht="15.75" x14ac:dyDescent="0.2">
      <c r="A611" s="7" t="s">
        <v>1079</v>
      </c>
      <c r="B611" s="37">
        <v>2702</v>
      </c>
      <c r="C611" s="35">
        <v>1.0610000000000001E-3</v>
      </c>
      <c r="D611" s="35">
        <v>0.28121099999999999</v>
      </c>
      <c r="E611" s="35">
        <v>2.0000000000000002E-5</v>
      </c>
      <c r="F611" s="36">
        <v>3.625120245256408</v>
      </c>
      <c r="G611" s="37">
        <v>3030</v>
      </c>
    </row>
    <row r="612" spans="1:7" ht="15.75" x14ac:dyDescent="0.2">
      <c r="A612" s="7" t="s">
        <v>1080</v>
      </c>
      <c r="B612" s="37">
        <v>2702</v>
      </c>
      <c r="C612" s="35">
        <v>6.11E-4</v>
      </c>
      <c r="D612" s="35">
        <v>0.28112900000000002</v>
      </c>
      <c r="E612" s="35">
        <v>2.4000000000000001E-5</v>
      </c>
      <c r="F612" s="36">
        <v>1.5359572007866973</v>
      </c>
      <c r="G612" s="37">
        <v>3212</v>
      </c>
    </row>
    <row r="613" spans="1:7" ht="15.75" x14ac:dyDescent="0.2">
      <c r="A613" s="7" t="s">
        <v>1081</v>
      </c>
      <c r="B613" s="37">
        <v>2702</v>
      </c>
      <c r="C613" s="35">
        <v>1.5799999999999999E-4</v>
      </c>
      <c r="D613" s="35">
        <v>0.28121400000000002</v>
      </c>
      <c r="E613" s="35">
        <v>2.1999999999999999E-5</v>
      </c>
      <c r="F613" s="36">
        <v>5.3942310081844802</v>
      </c>
      <c r="G613" s="37">
        <v>2862</v>
      </c>
    </row>
    <row r="614" spans="1:7" ht="15.75" x14ac:dyDescent="0.2">
      <c r="A614" s="7" t="s">
        <v>1082</v>
      </c>
      <c r="B614" s="37">
        <v>2702</v>
      </c>
      <c r="C614" s="35">
        <v>8.5700000000000001E-4</v>
      </c>
      <c r="D614" s="35">
        <v>0.28128300000000001</v>
      </c>
      <c r="E614" s="35">
        <v>2.1999999999999999E-5</v>
      </c>
      <c r="F614" s="36">
        <v>6.5624555187082656</v>
      </c>
      <c r="G614" s="37">
        <v>2861</v>
      </c>
    </row>
    <row r="615" spans="1:7" ht="15.75" x14ac:dyDescent="0.2">
      <c r="A615" s="7" t="s">
        <v>1083</v>
      </c>
      <c r="B615" s="37">
        <v>2702</v>
      </c>
      <c r="C615" s="35">
        <v>8.8699999999999998E-4</v>
      </c>
      <c r="D615" s="35">
        <v>0.281223</v>
      </c>
      <c r="E615" s="35">
        <v>2.4000000000000001E-5</v>
      </c>
      <c r="F615" s="36">
        <v>4.3724078749174389</v>
      </c>
      <c r="G615" s="37">
        <v>2992</v>
      </c>
    </row>
    <row r="616" spans="1:7" ht="15.75" x14ac:dyDescent="0.2">
      <c r="A616" s="19" t="s">
        <v>1084</v>
      </c>
      <c r="B616" s="40">
        <v>2702</v>
      </c>
      <c r="C616" s="38">
        <v>1.4469999999999999E-3</v>
      </c>
      <c r="D616" s="38">
        <v>0.28112199999999998</v>
      </c>
      <c r="E616" s="38">
        <v>2.1999999999999999E-5</v>
      </c>
      <c r="F616" s="39">
        <v>-0.25213180409822122</v>
      </c>
      <c r="G616" s="40">
        <v>3220</v>
      </c>
    </row>
    <row r="617" spans="1:7" ht="15.75" x14ac:dyDescent="0.2">
      <c r="A617" s="24" t="s">
        <v>1085</v>
      </c>
      <c r="B617" s="31">
        <v>2738</v>
      </c>
      <c r="C617" s="29">
        <v>1.1659999999999999E-3</v>
      </c>
      <c r="D617" s="29">
        <v>0.281281</v>
      </c>
      <c r="E617" s="29">
        <v>2.0000000000000002E-5</v>
      </c>
      <c r="F617" s="30">
        <v>6.7289827112215761</v>
      </c>
      <c r="G617" s="31">
        <v>2786</v>
      </c>
    </row>
    <row r="618" spans="1:7" ht="15.75" x14ac:dyDescent="0.2">
      <c r="A618" s="24" t="s">
        <v>1086</v>
      </c>
      <c r="B618" s="31">
        <v>2738</v>
      </c>
      <c r="C618" s="29">
        <v>1.2750000000000001E-3</v>
      </c>
      <c r="D618" s="29">
        <v>0.28118599999999999</v>
      </c>
      <c r="E618" s="29">
        <v>2.3E-5</v>
      </c>
      <c r="F618" s="30">
        <v>3.1451475927513073</v>
      </c>
      <c r="G618" s="31">
        <v>3056</v>
      </c>
    </row>
    <row r="619" spans="1:7" ht="15.75" x14ac:dyDescent="0.2">
      <c r="A619" s="7" t="s">
        <v>1087</v>
      </c>
      <c r="B619" s="37">
        <v>2738</v>
      </c>
      <c r="C619" s="35">
        <v>1.418E-3</v>
      </c>
      <c r="D619" s="35">
        <v>0.281275</v>
      </c>
      <c r="E619" s="35">
        <v>2.3E-5</v>
      </c>
      <c r="F619" s="36">
        <v>6.0451861715482558</v>
      </c>
      <c r="G619" s="37">
        <v>2820</v>
      </c>
    </row>
    <row r="620" spans="1:7" ht="15.75" x14ac:dyDescent="0.2">
      <c r="A620" s="24" t="s">
        <v>1088</v>
      </c>
      <c r="B620" s="31">
        <v>2738</v>
      </c>
      <c r="C620" s="29">
        <v>7.7200000000000001E-4</v>
      </c>
      <c r="D620" s="29">
        <v>0.28112700000000002</v>
      </c>
      <c r="E620" s="29">
        <v>2.3E-5</v>
      </c>
      <c r="F620" s="30">
        <v>1.9844604101493246</v>
      </c>
      <c r="G620" s="31">
        <v>3241</v>
      </c>
    </row>
    <row r="621" spans="1:7" ht="15.75" x14ac:dyDescent="0.2">
      <c r="A621" s="7" t="s">
        <v>1089</v>
      </c>
      <c r="B621" s="37">
        <v>2738</v>
      </c>
      <c r="C621" s="35">
        <v>1.498E-3</v>
      </c>
      <c r="D621" s="35">
        <v>0.28118799999999999</v>
      </c>
      <c r="E621" s="35">
        <v>2.3E-5</v>
      </c>
      <c r="F621" s="36">
        <v>2.8001388729026466</v>
      </c>
      <c r="G621" s="37">
        <v>3107</v>
      </c>
    </row>
    <row r="622" spans="1:7" ht="15.75" x14ac:dyDescent="0.2">
      <c r="A622" s="7" t="s">
        <v>1090</v>
      </c>
      <c r="B622" s="37">
        <v>2738</v>
      </c>
      <c r="C622" s="35">
        <v>1.186E-3</v>
      </c>
      <c r="D622" s="35">
        <v>0.281227</v>
      </c>
      <c r="E622" s="35">
        <v>2.0999999999999999E-5</v>
      </c>
      <c r="F622" s="36">
        <v>4.7701595955840226</v>
      </c>
      <c r="G622" s="37">
        <v>2987</v>
      </c>
    </row>
    <row r="623" spans="1:7" ht="15.75" x14ac:dyDescent="0.2">
      <c r="A623" s="7" t="s">
        <v>1091</v>
      </c>
      <c r="B623" s="37">
        <v>2738</v>
      </c>
      <c r="C623" s="35">
        <v>1.0200000000000001E-3</v>
      </c>
      <c r="D623" s="35">
        <v>0.28117799999999998</v>
      </c>
      <c r="E623" s="35">
        <v>1.9000000000000001E-5</v>
      </c>
      <c r="F623" s="36">
        <v>3.3363767616112483</v>
      </c>
      <c r="G623" s="37">
        <v>3038</v>
      </c>
    </row>
    <row r="624" spans="1:7" ht="15.75" x14ac:dyDescent="0.2">
      <c r="A624" s="7" t="s">
        <v>1092</v>
      </c>
      <c r="B624" s="37">
        <v>2738</v>
      </c>
      <c r="C624" s="35">
        <v>7.7899999999999996E-4</v>
      </c>
      <c r="D624" s="35">
        <v>0.28110800000000002</v>
      </c>
      <c r="E624" s="35">
        <v>2.0999999999999999E-5</v>
      </c>
      <c r="F624" s="36">
        <v>1.2953139900928612</v>
      </c>
      <c r="G624" s="37">
        <v>3291</v>
      </c>
    </row>
    <row r="625" spans="1:7" ht="15.75" x14ac:dyDescent="0.2">
      <c r="A625" s="7" t="s">
        <v>1093</v>
      </c>
      <c r="B625" s="37">
        <v>2738</v>
      </c>
      <c r="C625" s="35">
        <v>1.3259999999999999E-3</v>
      </c>
      <c r="D625" s="35">
        <v>0.28123599999999999</v>
      </c>
      <c r="E625" s="35">
        <v>2.5999999999999998E-5</v>
      </c>
      <c r="F625" s="36">
        <v>4.8291332778438445</v>
      </c>
      <c r="G625" s="37">
        <v>2932</v>
      </c>
    </row>
    <row r="626" spans="1:7" ht="15.75" x14ac:dyDescent="0.2">
      <c r="A626" s="7" t="s">
        <v>1094</v>
      </c>
      <c r="B626" s="37">
        <v>2738</v>
      </c>
      <c r="C626" s="35">
        <v>1.042E-3</v>
      </c>
      <c r="D626" s="35">
        <v>0.28121499999999999</v>
      </c>
      <c r="E626" s="35">
        <v>2.0999999999999999E-5</v>
      </c>
      <c r="F626" s="36">
        <v>4.6119010537970517</v>
      </c>
      <c r="G626" s="37">
        <v>2951</v>
      </c>
    </row>
    <row r="627" spans="1:7" ht="15.75" x14ac:dyDescent="0.2">
      <c r="A627" s="24" t="s">
        <v>1095</v>
      </c>
      <c r="B627" s="31">
        <v>2738</v>
      </c>
      <c r="C627" s="29">
        <v>8.4500000000000005E-4</v>
      </c>
      <c r="D627" s="29">
        <v>0.28122599999999998</v>
      </c>
      <c r="E627" s="29">
        <v>2.1999999999999999E-5</v>
      </c>
      <c r="F627" s="30">
        <v>5.3709699375570352</v>
      </c>
      <c r="G627" s="31">
        <v>2879</v>
      </c>
    </row>
    <row r="628" spans="1:7" ht="15.75" x14ac:dyDescent="0.2">
      <c r="A628" s="24" t="s">
        <v>1096</v>
      </c>
      <c r="B628" s="31">
        <v>2738</v>
      </c>
      <c r="C628" s="29">
        <v>1.047E-3</v>
      </c>
      <c r="D628" s="29">
        <v>0.281196</v>
      </c>
      <c r="E628" s="29">
        <v>2.5000000000000001E-5</v>
      </c>
      <c r="F628" s="30">
        <v>3.9264871477429075</v>
      </c>
      <c r="G628" s="31">
        <v>3010</v>
      </c>
    </row>
    <row r="629" spans="1:7" ht="15.75" x14ac:dyDescent="0.2">
      <c r="A629" s="24" t="s">
        <v>1097</v>
      </c>
      <c r="B629" s="31">
        <v>2738</v>
      </c>
      <c r="C629" s="29">
        <v>9.2000000000000003E-4</v>
      </c>
      <c r="D629" s="29">
        <v>0.28121000000000002</v>
      </c>
      <c r="E629" s="29">
        <v>2.1999999999999999E-5</v>
      </c>
      <c r="F629" s="30">
        <v>4.6616679288691287</v>
      </c>
      <c r="G629" s="31">
        <v>2992</v>
      </c>
    </row>
    <row r="630" spans="1:7" ht="15.75" x14ac:dyDescent="0.2">
      <c r="A630" s="24" t="s">
        <v>1098</v>
      </c>
      <c r="B630" s="31">
        <v>2738</v>
      </c>
      <c r="C630" s="29">
        <v>1.3680000000000001E-3</v>
      </c>
      <c r="D630" s="29">
        <v>0.28122900000000001</v>
      </c>
      <c r="E630" s="29">
        <v>2.1999999999999999E-5</v>
      </c>
      <c r="F630" s="30">
        <v>4.501667412832866</v>
      </c>
      <c r="G630" s="31">
        <v>2931</v>
      </c>
    </row>
    <row r="631" spans="1:7" ht="15.75" x14ac:dyDescent="0.2">
      <c r="A631" s="24" t="s">
        <v>1099</v>
      </c>
      <c r="B631" s="31">
        <v>2738</v>
      </c>
      <c r="C631" s="29">
        <v>9.4499999999999998E-4</v>
      </c>
      <c r="D631" s="29">
        <v>0.28117500000000001</v>
      </c>
      <c r="E631" s="29">
        <v>2.0000000000000002E-5</v>
      </c>
      <c r="F631" s="30">
        <v>3.3695961492608006</v>
      </c>
      <c r="G631" s="31">
        <v>3008</v>
      </c>
    </row>
    <row r="632" spans="1:7" ht="15.75" x14ac:dyDescent="0.2">
      <c r="A632" s="24" t="s">
        <v>1100</v>
      </c>
      <c r="B632" s="31">
        <v>2738</v>
      </c>
      <c r="C632" s="29">
        <v>8.3900000000000001E-4</v>
      </c>
      <c r="D632" s="29">
        <v>0.28116999999999998</v>
      </c>
      <c r="E632" s="29">
        <v>1.9000000000000001E-5</v>
      </c>
      <c r="F632" s="30">
        <v>3.3895029122921194</v>
      </c>
      <c r="G632" s="31">
        <v>3042</v>
      </c>
    </row>
    <row r="633" spans="1:7" ht="15.75" x14ac:dyDescent="0.2">
      <c r="A633" s="24" t="s">
        <v>1101</v>
      </c>
      <c r="B633" s="31">
        <v>2738</v>
      </c>
      <c r="C633" s="29">
        <v>1.3730000000000001E-3</v>
      </c>
      <c r="D633" s="29">
        <v>0.28124900000000003</v>
      </c>
      <c r="E633" s="29">
        <v>2.1999999999999999E-5</v>
      </c>
      <c r="F633" s="30">
        <v>5.2040020447075008</v>
      </c>
      <c r="G633" s="31">
        <v>2855</v>
      </c>
    </row>
    <row r="634" spans="1:7" ht="15.75" x14ac:dyDescent="0.2">
      <c r="A634" s="24" t="s">
        <v>1102</v>
      </c>
      <c r="B634" s="31">
        <v>2738</v>
      </c>
      <c r="C634" s="29">
        <v>8.1899999999999996E-4</v>
      </c>
      <c r="D634" s="29">
        <v>0.28121000000000002</v>
      </c>
      <c r="E634" s="29">
        <v>2.4000000000000001E-5</v>
      </c>
      <c r="F634" s="30">
        <v>4.850159886113925</v>
      </c>
      <c r="G634" s="31">
        <v>2930</v>
      </c>
    </row>
    <row r="635" spans="1:7" ht="15.75" x14ac:dyDescent="0.2">
      <c r="A635" s="24" t="s">
        <v>1103</v>
      </c>
      <c r="B635" s="31">
        <v>2738</v>
      </c>
      <c r="C635" s="29">
        <v>7.7700000000000002E-4</v>
      </c>
      <c r="D635" s="29">
        <v>0.28118300000000002</v>
      </c>
      <c r="E635" s="29">
        <v>2.3E-5</v>
      </c>
      <c r="F635" s="30">
        <v>3.9677936924187307</v>
      </c>
      <c r="G635" s="31">
        <v>2905</v>
      </c>
    </row>
    <row r="636" spans="1:7" ht="15.75" x14ac:dyDescent="0.2">
      <c r="A636" s="24" t="s">
        <v>1104</v>
      </c>
      <c r="B636" s="31">
        <v>2738</v>
      </c>
      <c r="C636" s="29">
        <v>1.268E-3</v>
      </c>
      <c r="D636" s="29">
        <v>0.28123799999999999</v>
      </c>
      <c r="E636" s="29">
        <v>1.9000000000000001E-5</v>
      </c>
      <c r="F636" s="30">
        <v>5.0085427756707546</v>
      </c>
      <c r="G636" s="31">
        <v>2926</v>
      </c>
    </row>
    <row r="637" spans="1:7" ht="15.75" x14ac:dyDescent="0.2">
      <c r="A637" s="7" t="s">
        <v>1105</v>
      </c>
      <c r="B637" s="37">
        <v>2738</v>
      </c>
      <c r="C637" s="35">
        <v>1.1329999999999999E-3</v>
      </c>
      <c r="D637" s="35">
        <v>0.28125600000000001</v>
      </c>
      <c r="E637" s="35">
        <v>2.0000000000000002E-5</v>
      </c>
      <c r="F637" s="36">
        <v>5.9009867961945517</v>
      </c>
      <c r="G637" s="37">
        <v>2830</v>
      </c>
    </row>
    <row r="638" spans="1:7" ht="15.75" x14ac:dyDescent="0.2">
      <c r="A638" s="7" t="s">
        <v>1106</v>
      </c>
      <c r="B638" s="37">
        <v>2738</v>
      </c>
      <c r="C638" s="35">
        <v>1.601E-3</v>
      </c>
      <c r="D638" s="35">
        <v>0.28121499999999999</v>
      </c>
      <c r="E638" s="35">
        <v>2.0999999999999999E-5</v>
      </c>
      <c r="F638" s="36">
        <v>3.5686633894527198</v>
      </c>
      <c r="G638" s="37">
        <v>3041</v>
      </c>
    </row>
    <row r="639" spans="1:7" ht="15.75" x14ac:dyDescent="0.2">
      <c r="A639" s="7" t="s">
        <v>1107</v>
      </c>
      <c r="B639" s="37">
        <v>2738</v>
      </c>
      <c r="C639" s="35">
        <v>1.227E-3</v>
      </c>
      <c r="D639" s="35">
        <v>0.28125899999999998</v>
      </c>
      <c r="E639" s="35">
        <v>2.5000000000000001E-5</v>
      </c>
      <c r="F639" s="36">
        <v>5.8323085254996521</v>
      </c>
      <c r="G639" s="37">
        <v>2843</v>
      </c>
    </row>
    <row r="640" spans="1:7" ht="15.75" x14ac:dyDescent="0.2">
      <c r="A640" s="7" t="s">
        <v>1108</v>
      </c>
      <c r="B640" s="37">
        <v>2738</v>
      </c>
      <c r="C640" s="35">
        <v>1.276E-3</v>
      </c>
      <c r="D640" s="35">
        <v>0.28126400000000001</v>
      </c>
      <c r="E640" s="35">
        <v>2.1999999999999999E-5</v>
      </c>
      <c r="F640" s="36">
        <v>5.9187784116043751</v>
      </c>
      <c r="G640" s="37">
        <v>2837</v>
      </c>
    </row>
    <row r="641" spans="1:7" ht="15.75" x14ac:dyDescent="0.2">
      <c r="A641" s="24" t="s">
        <v>1109</v>
      </c>
      <c r="B641" s="31">
        <v>2738</v>
      </c>
      <c r="C641" s="29">
        <v>9.9400000000000009E-4</v>
      </c>
      <c r="D641" s="29">
        <v>0.28116600000000003</v>
      </c>
      <c r="E641" s="29">
        <v>2.1999999999999999E-5</v>
      </c>
      <c r="F641" s="30">
        <v>2.9578998935431144</v>
      </c>
      <c r="G641" s="31">
        <v>3064</v>
      </c>
    </row>
    <row r="642" spans="1:7" ht="15.75" x14ac:dyDescent="0.2">
      <c r="A642" s="24" t="s">
        <v>1110</v>
      </c>
      <c r="B642" s="31">
        <v>2738</v>
      </c>
      <c r="C642" s="29">
        <v>1.3470000000000001E-3</v>
      </c>
      <c r="D642" s="29">
        <v>0.28119899999999998</v>
      </c>
      <c r="E642" s="29">
        <v>1.9000000000000001E-5</v>
      </c>
      <c r="F642" s="30">
        <v>3.4733599345537769</v>
      </c>
      <c r="G642" s="31">
        <v>3068</v>
      </c>
    </row>
    <row r="643" spans="1:7" ht="15.75" x14ac:dyDescent="0.2">
      <c r="A643" s="7" t="s">
        <v>1111</v>
      </c>
      <c r="B643" s="37">
        <v>2738</v>
      </c>
      <c r="C643" s="35">
        <v>1.4109999999999999E-3</v>
      </c>
      <c r="D643" s="35">
        <v>0.28115699999999999</v>
      </c>
      <c r="E643" s="35">
        <v>1.8E-5</v>
      </c>
      <c r="F643" s="36">
        <v>1.8594210609412798</v>
      </c>
      <c r="G643" s="37">
        <v>3208</v>
      </c>
    </row>
    <row r="644" spans="1:7" ht="15.75" x14ac:dyDescent="0.2">
      <c r="A644" s="7" t="s">
        <v>1112</v>
      </c>
      <c r="B644" s="37">
        <v>2738</v>
      </c>
      <c r="C644" s="35">
        <v>1.537E-3</v>
      </c>
      <c r="D644" s="35">
        <v>0.28121000000000002</v>
      </c>
      <c r="E644" s="35">
        <v>1.9000000000000001E-5</v>
      </c>
      <c r="F644" s="36">
        <v>3.5101873583864851</v>
      </c>
      <c r="G644" s="37">
        <v>3067</v>
      </c>
    </row>
    <row r="645" spans="1:7" ht="15.75" x14ac:dyDescent="0.2">
      <c r="A645" s="7" t="s">
        <v>1113</v>
      </c>
      <c r="B645" s="37">
        <v>2738</v>
      </c>
      <c r="C645" s="35">
        <v>1.103E-3</v>
      </c>
      <c r="D645" s="35">
        <v>0.281194</v>
      </c>
      <c r="E645" s="35">
        <v>1.8E-5</v>
      </c>
      <c r="F645" s="36">
        <v>3.7508101639205371</v>
      </c>
      <c r="G645" s="37">
        <v>3045</v>
      </c>
    </row>
    <row r="646" spans="1:7" ht="15.75" x14ac:dyDescent="0.2">
      <c r="A646" s="19" t="s">
        <v>1114</v>
      </c>
      <c r="B646" s="40">
        <v>2738</v>
      </c>
      <c r="C646" s="38">
        <v>1.4920000000000001E-3</v>
      </c>
      <c r="D646" s="38">
        <v>0.28123700000000001</v>
      </c>
      <c r="E646" s="38">
        <v>1.9000000000000001E-5</v>
      </c>
      <c r="F646" s="39">
        <v>4.5549179112902571</v>
      </c>
      <c r="G646" s="40">
        <v>2976</v>
      </c>
    </row>
    <row r="647" spans="1:7" ht="15.75" x14ac:dyDescent="0.2">
      <c r="A647" s="24" t="s">
        <v>1199</v>
      </c>
      <c r="B647" s="31">
        <v>2687</v>
      </c>
      <c r="C647" s="29">
        <v>1.207E-3</v>
      </c>
      <c r="D647" s="29">
        <v>0.28129199999999999</v>
      </c>
      <c r="E647" s="29">
        <v>3.0000000000000001E-5</v>
      </c>
      <c r="F647" s="30">
        <v>5.9029095995244418</v>
      </c>
      <c r="G647" s="31">
        <v>2796</v>
      </c>
    </row>
    <row r="648" spans="1:7" ht="15.75" x14ac:dyDescent="0.2">
      <c r="A648" s="24" t="s">
        <v>1200</v>
      </c>
      <c r="B648" s="31">
        <v>2687</v>
      </c>
      <c r="C648" s="29">
        <v>9.4300000000000004E-4</v>
      </c>
      <c r="D648" s="29">
        <v>0.28130100000000002</v>
      </c>
      <c r="E648" s="29">
        <v>2.6999999999999999E-5</v>
      </c>
      <c r="F648" s="30">
        <v>6.7063467189631965</v>
      </c>
      <c r="G648" s="31">
        <v>2732</v>
      </c>
    </row>
    <row r="649" spans="1:7" ht="15.75" x14ac:dyDescent="0.2">
      <c r="A649" s="24" t="s">
        <v>1201</v>
      </c>
      <c r="B649" s="31">
        <v>2687</v>
      </c>
      <c r="C649" s="29">
        <v>1.091E-3</v>
      </c>
      <c r="D649" s="29">
        <v>0.28126099999999998</v>
      </c>
      <c r="E649" s="29">
        <v>2.6999999999999999E-5</v>
      </c>
      <c r="F649" s="30">
        <v>5.0122842288602421</v>
      </c>
      <c r="G649" s="31">
        <v>2845</v>
      </c>
    </row>
    <row r="650" spans="1:7" ht="15.75" x14ac:dyDescent="0.2">
      <c r="A650" s="24" t="s">
        <v>1202</v>
      </c>
      <c r="B650" s="31">
        <v>2687</v>
      </c>
      <c r="C650" s="29">
        <v>1.4E-3</v>
      </c>
      <c r="D650" s="29">
        <v>0.28125699999999998</v>
      </c>
      <c r="E650" s="29">
        <v>2.9E-5</v>
      </c>
      <c r="F650" s="30">
        <v>4.3043745814697054</v>
      </c>
      <c r="G650" s="31">
        <v>2917</v>
      </c>
    </row>
    <row r="651" spans="1:7" ht="15.75" x14ac:dyDescent="0.2">
      <c r="A651" s="24" t="s">
        <v>1203</v>
      </c>
      <c r="B651" s="31">
        <v>2687</v>
      </c>
      <c r="C651" s="29">
        <v>7.7300000000000003E-4</v>
      </c>
      <c r="D651" s="29">
        <v>0.28121099999999999</v>
      </c>
      <c r="E651" s="29">
        <v>3.1000000000000001E-5</v>
      </c>
      <c r="F651" s="30">
        <v>3.8153968347454104</v>
      </c>
      <c r="G651" s="31">
        <v>2930</v>
      </c>
    </row>
    <row r="652" spans="1:7" ht="15.75" x14ac:dyDescent="0.2">
      <c r="A652" s="24" t="s">
        <v>1204</v>
      </c>
      <c r="B652" s="31">
        <v>2687</v>
      </c>
      <c r="C652" s="29">
        <v>9.5600000000000004E-4</v>
      </c>
      <c r="D652" s="29">
        <v>0.28124700000000002</v>
      </c>
      <c r="E652" s="29">
        <v>3.1999999999999999E-5</v>
      </c>
      <c r="F652" s="30">
        <v>4.7612808985153521</v>
      </c>
      <c r="G652" s="31">
        <v>2869</v>
      </c>
    </row>
    <row r="653" spans="1:7" ht="15.75" x14ac:dyDescent="0.2">
      <c r="A653" s="24" t="s">
        <v>1205</v>
      </c>
      <c r="B653" s="31">
        <v>2687</v>
      </c>
      <c r="C653" s="29">
        <v>1.1199999999999999E-3</v>
      </c>
      <c r="D653" s="29">
        <v>0.28131200000000001</v>
      </c>
      <c r="E653" s="29">
        <v>3.8999999999999999E-5</v>
      </c>
      <c r="F653" s="30">
        <v>6.7737360321284967</v>
      </c>
      <c r="G653" s="31">
        <v>2766</v>
      </c>
    </row>
    <row r="654" spans="1:7" ht="15.75" x14ac:dyDescent="0.2">
      <c r="A654" s="24" t="s">
        <v>1206</v>
      </c>
      <c r="B654" s="31">
        <v>2687</v>
      </c>
      <c r="C654" s="29">
        <v>1.266E-3</v>
      </c>
      <c r="D654" s="29">
        <v>0.28126899999999999</v>
      </c>
      <c r="E654" s="29">
        <v>3.8999999999999999E-5</v>
      </c>
      <c r="F654" s="30">
        <v>4.9765970827331252</v>
      </c>
      <c r="G654" s="31">
        <v>2878</v>
      </c>
    </row>
    <row r="655" spans="1:7" ht="15.75" x14ac:dyDescent="0.2">
      <c r="A655" s="24" t="s">
        <v>1207</v>
      </c>
      <c r="B655" s="31">
        <v>2687</v>
      </c>
      <c r="C655" s="29">
        <v>1.338E-3</v>
      </c>
      <c r="D655" s="29">
        <v>0.281308</v>
      </c>
      <c r="E655" s="29">
        <v>3.4999999999999997E-5</v>
      </c>
      <c r="F655" s="30">
        <v>6.2323926976315391</v>
      </c>
      <c r="G655" s="31">
        <v>2783</v>
      </c>
    </row>
    <row r="656" spans="1:7" ht="15.75" x14ac:dyDescent="0.2">
      <c r="A656" s="24" t="s">
        <v>1208</v>
      </c>
      <c r="B656" s="31">
        <v>2687</v>
      </c>
      <c r="C656" s="29">
        <v>1.423E-3</v>
      </c>
      <c r="D656" s="29">
        <v>0.28128700000000001</v>
      </c>
      <c r="E656" s="29">
        <v>3.6999999999999998E-5</v>
      </c>
      <c r="F656" s="30">
        <v>5.3296479773168315</v>
      </c>
      <c r="G656" s="31">
        <v>2833</v>
      </c>
    </row>
    <row r="657" spans="1:7" ht="15.75" x14ac:dyDescent="0.2">
      <c r="A657" s="24" t="s">
        <v>1209</v>
      </c>
      <c r="B657" s="31">
        <v>2687</v>
      </c>
      <c r="C657" s="29">
        <v>8.25E-4</v>
      </c>
      <c r="D657" s="29">
        <v>0.28130300000000003</v>
      </c>
      <c r="E657" s="29">
        <v>3.6999999999999998E-5</v>
      </c>
      <c r="F657" s="30">
        <v>6.9934919775960225</v>
      </c>
      <c r="G657" s="31">
        <v>2745</v>
      </c>
    </row>
    <row r="658" spans="1:7" ht="15.75" x14ac:dyDescent="0.2">
      <c r="A658" s="10" t="s">
        <v>1210</v>
      </c>
      <c r="B658" s="115">
        <v>2687</v>
      </c>
      <c r="C658" s="113">
        <v>9.0200000000000002E-4</v>
      </c>
      <c r="D658" s="113">
        <v>0.28129900000000002</v>
      </c>
      <c r="E658" s="113">
        <v>4.5000000000000003E-5</v>
      </c>
      <c r="F658" s="114">
        <v>6.7102349081271662</v>
      </c>
      <c r="G658" s="115">
        <v>2750</v>
      </c>
    </row>
    <row r="659" spans="1:7" ht="15.75" x14ac:dyDescent="0.2">
      <c r="A659" s="6" t="s">
        <v>1211</v>
      </c>
      <c r="B659" s="111">
        <v>2687</v>
      </c>
      <c r="C659" s="109">
        <v>9.7400000000000004E-4</v>
      </c>
      <c r="D659" s="109">
        <v>0.28121299999999999</v>
      </c>
      <c r="E659" s="109">
        <v>4.5000000000000003E-5</v>
      </c>
      <c r="F659" s="110">
        <v>3.5186447987389791</v>
      </c>
      <c r="G659" s="111">
        <v>2937</v>
      </c>
    </row>
    <row r="660" spans="1:7" ht="15.75" x14ac:dyDescent="0.2">
      <c r="A660" s="81" t="s">
        <v>1212</v>
      </c>
      <c r="B660" s="118">
        <v>2687</v>
      </c>
      <c r="C660" s="116">
        <v>1.194E-3</v>
      </c>
      <c r="D660" s="116">
        <v>0.28126099999999998</v>
      </c>
      <c r="E660" s="116">
        <v>3.4E-5</v>
      </c>
      <c r="F660" s="117">
        <v>4.8237531274564205</v>
      </c>
      <c r="G660" s="118">
        <v>2879</v>
      </c>
    </row>
    <row r="661" spans="1:7" ht="15.75" x14ac:dyDescent="0.2">
      <c r="A661" s="7" t="s">
        <v>1213</v>
      </c>
      <c r="B661" s="37">
        <v>2718</v>
      </c>
      <c r="C661" s="35">
        <v>1.137E-3</v>
      </c>
      <c r="D661" s="35">
        <v>0.28129500000000002</v>
      </c>
      <c r="E661" s="35">
        <v>3.8000000000000002E-5</v>
      </c>
      <c r="F661" s="36">
        <v>6.8326786632488812</v>
      </c>
      <c r="G661" s="37">
        <v>2783</v>
      </c>
    </row>
    <row r="662" spans="1:7" ht="15.75" x14ac:dyDescent="0.2">
      <c r="A662" s="7" t="s">
        <v>1214</v>
      </c>
      <c r="B662" s="37">
        <v>2718</v>
      </c>
      <c r="C662" s="35">
        <v>9.01E-4</v>
      </c>
      <c r="D662" s="35">
        <v>0.28129599999999999</v>
      </c>
      <c r="E662" s="35">
        <v>3.8000000000000002E-5</v>
      </c>
      <c r="F662" s="36">
        <v>7.3053771419551161</v>
      </c>
      <c r="G662" s="37">
        <v>2753</v>
      </c>
    </row>
    <row r="663" spans="1:7" ht="15.75" x14ac:dyDescent="0.2">
      <c r="A663" s="7" t="s">
        <v>1215</v>
      </c>
      <c r="B663" s="37">
        <v>2718</v>
      </c>
      <c r="C663" s="35">
        <v>1.1800000000000001E-3</v>
      </c>
      <c r="D663" s="35">
        <v>0.281304</v>
      </c>
      <c r="E663" s="35">
        <v>3.6000000000000001E-5</v>
      </c>
      <c r="F663" s="36">
        <v>7.0732692924879714</v>
      </c>
      <c r="G663" s="37">
        <v>2751</v>
      </c>
    </row>
    <row r="664" spans="1:7" ht="15.75" x14ac:dyDescent="0.2">
      <c r="A664" s="7" t="s">
        <v>1216</v>
      </c>
      <c r="B664" s="37">
        <v>2718</v>
      </c>
      <c r="C664" s="35">
        <v>1.0169999999999999E-3</v>
      </c>
      <c r="D664" s="35">
        <v>0.28131</v>
      </c>
      <c r="E664" s="35">
        <v>3.8000000000000002E-5</v>
      </c>
      <c r="F664" s="36">
        <v>7.5886661241453268</v>
      </c>
      <c r="G664" s="37">
        <v>2736</v>
      </c>
    </row>
    <row r="665" spans="1:7" ht="15.75" x14ac:dyDescent="0.2">
      <c r="A665" s="7" t="s">
        <v>1217</v>
      </c>
      <c r="B665" s="37">
        <v>2718</v>
      </c>
      <c r="C665" s="35">
        <v>1.057E-3</v>
      </c>
      <c r="D665" s="35">
        <v>0.28129399999999999</v>
      </c>
      <c r="E665" s="35">
        <v>2.5999999999999998E-5</v>
      </c>
      <c r="F665" s="36">
        <v>6.9452722171203796</v>
      </c>
      <c r="G665" s="37">
        <v>2750</v>
      </c>
    </row>
    <row r="666" spans="1:7" ht="15.75" x14ac:dyDescent="0.2">
      <c r="A666" s="7" t="s">
        <v>1549</v>
      </c>
      <c r="B666" s="37">
        <v>2718</v>
      </c>
      <c r="C666" s="35">
        <v>1.1050000000000001E-3</v>
      </c>
      <c r="D666" s="35">
        <v>0.28129100000000001</v>
      </c>
      <c r="E666" s="35">
        <v>5.8999999999999998E-5</v>
      </c>
      <c r="F666" s="36">
        <v>6.7496221655050093</v>
      </c>
      <c r="G666" s="37">
        <v>2766</v>
      </c>
    </row>
    <row r="667" spans="1:7" ht="15.75" x14ac:dyDescent="0.2">
      <c r="A667" s="19" t="s">
        <v>1550</v>
      </c>
      <c r="B667" s="40">
        <v>2718</v>
      </c>
      <c r="C667" s="38">
        <v>8.8999999999999995E-4</v>
      </c>
      <c r="D667" s="38">
        <v>0.281196</v>
      </c>
      <c r="E667" s="38">
        <v>4.5000000000000003E-5</v>
      </c>
      <c r="F667" s="39">
        <v>3.7675868069220186</v>
      </c>
      <c r="G667" s="40">
        <v>2953</v>
      </c>
    </row>
    <row r="668" spans="1:7" ht="15.75" x14ac:dyDescent="0.2">
      <c r="A668" s="7" t="s">
        <v>963</v>
      </c>
      <c r="B668" s="37">
        <v>2681</v>
      </c>
      <c r="C668" s="35">
        <v>7.5699999999999997E-4</v>
      </c>
      <c r="D668" s="35">
        <v>0.28128799999999998</v>
      </c>
      <c r="E668" s="35">
        <v>1.1E-5</v>
      </c>
      <c r="F668" s="36">
        <v>6.4482347558780795</v>
      </c>
      <c r="G668" s="37">
        <v>2721</v>
      </c>
    </row>
    <row r="669" spans="1:7" ht="15.75" x14ac:dyDescent="0.2">
      <c r="A669" s="7" t="s">
        <v>964</v>
      </c>
      <c r="B669" s="37">
        <v>2681</v>
      </c>
      <c r="C669" s="35">
        <v>7.3800000000000005E-4</v>
      </c>
      <c r="D669" s="35">
        <v>0.28129199999999999</v>
      </c>
      <c r="E669" s="35">
        <v>1.2E-5</v>
      </c>
      <c r="F669" s="36">
        <v>6.6252466011285094</v>
      </c>
      <c r="G669" s="37">
        <v>2715</v>
      </c>
    </row>
    <row r="670" spans="1:7" ht="15.75" x14ac:dyDescent="0.2">
      <c r="A670" s="7" t="s">
        <v>965</v>
      </c>
      <c r="B670" s="37">
        <v>2681</v>
      </c>
      <c r="C670" s="35">
        <v>4.1100000000000002E-4</v>
      </c>
      <c r="D670" s="35">
        <v>0.28127400000000002</v>
      </c>
      <c r="E670" s="35">
        <v>1.2999999999999999E-5</v>
      </c>
      <c r="F670" s="36">
        <v>6.5819938926692245</v>
      </c>
      <c r="G670" s="37">
        <v>2716</v>
      </c>
    </row>
    <row r="671" spans="1:7" ht="15.75" x14ac:dyDescent="0.2">
      <c r="A671" s="19" t="s">
        <v>966</v>
      </c>
      <c r="B671" s="40">
        <v>2681</v>
      </c>
      <c r="C671" s="38">
        <v>5.8200000000000005E-4</v>
      </c>
      <c r="D671" s="38">
        <v>0.281281</v>
      </c>
      <c r="E671" s="38">
        <v>1.2E-5</v>
      </c>
      <c r="F671" s="39">
        <v>6.518766690795097</v>
      </c>
      <c r="G671" s="40">
        <v>2719</v>
      </c>
    </row>
    <row r="672" spans="1:7" ht="15.75" x14ac:dyDescent="0.2">
      <c r="A672" s="11" t="s">
        <v>973</v>
      </c>
      <c r="B672" s="34">
        <v>2682</v>
      </c>
      <c r="C672" s="32">
        <v>8.7399999999999999E-4</v>
      </c>
      <c r="D672" s="32">
        <v>0.28129799999999999</v>
      </c>
      <c r="E672" s="32">
        <v>1.0000000000000001E-5</v>
      </c>
      <c r="F672" s="33">
        <v>6.6129475350429345</v>
      </c>
      <c r="G672" s="34">
        <v>2716</v>
      </c>
    </row>
    <row r="673" spans="1:7" ht="15.75" x14ac:dyDescent="0.2">
      <c r="A673" s="7" t="s">
        <v>974</v>
      </c>
      <c r="B673" s="37">
        <v>2682</v>
      </c>
      <c r="C673" s="35">
        <v>7.8399999999999997E-4</v>
      </c>
      <c r="D673" s="35">
        <v>0.28126800000000002</v>
      </c>
      <c r="E673" s="35">
        <v>1.2999999999999999E-5</v>
      </c>
      <c r="F673" s="36">
        <v>5.7100070621696197</v>
      </c>
      <c r="G673" s="37">
        <v>2750</v>
      </c>
    </row>
    <row r="674" spans="1:7" ht="15.75" x14ac:dyDescent="0.2">
      <c r="A674" s="7" t="s">
        <v>975</v>
      </c>
      <c r="B674" s="37">
        <v>2682</v>
      </c>
      <c r="C674" s="35">
        <v>6.8400000000000004E-4</v>
      </c>
      <c r="D674" s="35">
        <v>0.28128199999999998</v>
      </c>
      <c r="E674" s="35">
        <v>1.2E-5</v>
      </c>
      <c r="F674" s="36">
        <v>6.3907970735965769</v>
      </c>
      <c r="G674" s="37">
        <v>2724</v>
      </c>
    </row>
    <row r="675" spans="1:7" ht="15.75" x14ac:dyDescent="0.2">
      <c r="A675" s="7" t="s">
        <v>976</v>
      </c>
      <c r="B675" s="37">
        <v>2682</v>
      </c>
      <c r="C675" s="35">
        <v>7.67E-4</v>
      </c>
      <c r="D675" s="35">
        <v>0.28129199999999999</v>
      </c>
      <c r="E675" s="35">
        <v>1.1E-5</v>
      </c>
      <c r="F675" s="36">
        <v>6.5949522811536987</v>
      </c>
      <c r="G675" s="37">
        <v>2717</v>
      </c>
    </row>
    <row r="676" spans="1:7" ht="15.75" x14ac:dyDescent="0.2">
      <c r="A676" s="7" t="s">
        <v>977</v>
      </c>
      <c r="B676" s="37">
        <v>2682</v>
      </c>
      <c r="C676" s="35">
        <v>1.2689999999999999E-3</v>
      </c>
      <c r="D676" s="35">
        <v>0.28129799999999999</v>
      </c>
      <c r="E676" s="35">
        <v>1.2E-5</v>
      </c>
      <c r="F676" s="36">
        <v>5.8913276241456813</v>
      </c>
      <c r="G676" s="37">
        <v>2744</v>
      </c>
    </row>
    <row r="677" spans="1:7" ht="15.75" x14ac:dyDescent="0.2">
      <c r="A677" s="7" t="s">
        <v>978</v>
      </c>
      <c r="B677" s="37">
        <v>2682</v>
      </c>
      <c r="C677" s="35">
        <v>1.0039999999999999E-3</v>
      </c>
      <c r="D677" s="35">
        <v>0.28126800000000002</v>
      </c>
      <c r="E677" s="35">
        <v>1.0000000000000001E-5</v>
      </c>
      <c r="F677" s="36">
        <v>5.3080921750869869</v>
      </c>
      <c r="G677" s="37">
        <v>2766</v>
      </c>
    </row>
    <row r="678" spans="1:7" ht="15.75" x14ac:dyDescent="0.2">
      <c r="A678" s="7" t="s">
        <v>979</v>
      </c>
      <c r="B678" s="37">
        <v>2682</v>
      </c>
      <c r="C678" s="35">
        <v>1.212E-3</v>
      </c>
      <c r="D678" s="35">
        <v>0.28128399999999998</v>
      </c>
      <c r="E678" s="35">
        <v>1.4E-5</v>
      </c>
      <c r="F678" s="36">
        <v>5.4973586912265837</v>
      </c>
      <c r="G678" s="37">
        <v>2759</v>
      </c>
    </row>
    <row r="679" spans="1:7" ht="15.75" x14ac:dyDescent="0.2">
      <c r="A679" s="7" t="s">
        <v>980</v>
      </c>
      <c r="B679" s="37">
        <v>2682</v>
      </c>
      <c r="C679" s="35">
        <v>1.1789999999999999E-3</v>
      </c>
      <c r="D679" s="35">
        <v>0.28129700000000002</v>
      </c>
      <c r="E679" s="35">
        <v>1.8E-5</v>
      </c>
      <c r="F679" s="36">
        <v>6.0201686773653229</v>
      </c>
      <c r="G679" s="37">
        <v>2739</v>
      </c>
    </row>
    <row r="680" spans="1:7" ht="15.75" x14ac:dyDescent="0.2">
      <c r="A680" s="7" t="s">
        <v>981</v>
      </c>
      <c r="B680" s="37">
        <v>2682</v>
      </c>
      <c r="C680" s="35">
        <v>8.3799999999999999E-4</v>
      </c>
      <c r="D680" s="35">
        <v>0.281279</v>
      </c>
      <c r="E680" s="35">
        <v>1.2E-5</v>
      </c>
      <c r="F680" s="36">
        <v>6.0027206326984661</v>
      </c>
      <c r="G680" s="37">
        <v>2739</v>
      </c>
    </row>
    <row r="681" spans="1:7" ht="15.75" x14ac:dyDescent="0.2">
      <c r="A681" s="19" t="s">
        <v>982</v>
      </c>
      <c r="B681" s="40">
        <v>2682</v>
      </c>
      <c r="C681" s="38">
        <v>1.057E-3</v>
      </c>
      <c r="D681" s="38">
        <v>0.28129100000000001</v>
      </c>
      <c r="E681" s="38">
        <v>1.0000000000000001E-5</v>
      </c>
      <c r="F681" s="39">
        <v>6.0295767112283905</v>
      </c>
      <c r="G681" s="40">
        <v>2739</v>
      </c>
    </row>
    <row r="682" spans="1:7" ht="15.75" x14ac:dyDescent="0.2">
      <c r="A682" s="10" t="s">
        <v>967</v>
      </c>
      <c r="B682" s="115">
        <v>2683</v>
      </c>
      <c r="C682" s="113">
        <v>1.11E-4</v>
      </c>
      <c r="D682" s="113">
        <v>0.281223</v>
      </c>
      <c r="E682" s="113">
        <v>1.4E-5</v>
      </c>
      <c r="F682" s="114">
        <v>5.3615816806051875</v>
      </c>
      <c r="G682" s="115">
        <v>2819</v>
      </c>
    </row>
    <row r="683" spans="1:7" ht="15.75" x14ac:dyDescent="0.2">
      <c r="A683" s="6" t="s">
        <v>968</v>
      </c>
      <c r="B683" s="111">
        <v>2683</v>
      </c>
      <c r="C683" s="109">
        <v>2.4800000000000001E-4</v>
      </c>
      <c r="D683" s="109">
        <v>0.28121299999999999</v>
      </c>
      <c r="E683" s="109">
        <v>1.4E-5</v>
      </c>
      <c r="F683" s="110">
        <v>4.7554145040606954</v>
      </c>
      <c r="G683" s="111">
        <v>2768</v>
      </c>
    </row>
    <row r="684" spans="1:7" ht="15.75" x14ac:dyDescent="0.2">
      <c r="A684" s="81" t="s">
        <v>969</v>
      </c>
      <c r="B684" s="118">
        <v>2683</v>
      </c>
      <c r="C684" s="116">
        <v>4.5399999999999998E-4</v>
      </c>
      <c r="D684" s="116">
        <v>0.28123500000000001</v>
      </c>
      <c r="E684" s="116">
        <v>2.0000000000000002E-5</v>
      </c>
      <c r="F684" s="117">
        <v>5.1616639098339689</v>
      </c>
      <c r="G684" s="118">
        <v>2763</v>
      </c>
    </row>
    <row r="685" spans="1:7" ht="15.75" x14ac:dyDescent="0.2">
      <c r="A685" s="11" t="s">
        <v>970</v>
      </c>
      <c r="B685" s="34">
        <v>2712</v>
      </c>
      <c r="C685" s="32">
        <v>3.39E-4</v>
      </c>
      <c r="D685" s="32">
        <v>0.281246</v>
      </c>
      <c r="E685" s="32">
        <v>1.7E-5</v>
      </c>
      <c r="F685" s="33">
        <v>6.4293466268883215</v>
      </c>
      <c r="G685" s="34">
        <v>2749</v>
      </c>
    </row>
    <row r="686" spans="1:7" ht="15.75" x14ac:dyDescent="0.2">
      <c r="A686" s="7" t="s">
        <v>971</v>
      </c>
      <c r="B686" s="37">
        <v>2712</v>
      </c>
      <c r="C686" s="35">
        <v>2.5900000000000001E-4</v>
      </c>
      <c r="D686" s="35">
        <v>0.28126499999999999</v>
      </c>
      <c r="E686" s="35">
        <v>1.5E-5</v>
      </c>
      <c r="F686" s="36">
        <v>7.2532261481450533</v>
      </c>
      <c r="G686" s="37">
        <v>2718</v>
      </c>
    </row>
    <row r="687" spans="1:7" ht="15.75" x14ac:dyDescent="0.2">
      <c r="A687" s="19" t="s">
        <v>972</v>
      </c>
      <c r="B687" s="40">
        <v>2733</v>
      </c>
      <c r="C687" s="38">
        <v>6.6699999999999995E-4</v>
      </c>
      <c r="D687" s="38">
        <v>0.28119100000000002</v>
      </c>
      <c r="E687" s="38">
        <v>1.5E-5</v>
      </c>
      <c r="F687" s="39">
        <v>4.3439705946979323</v>
      </c>
      <c r="G687" s="40">
        <v>2846</v>
      </c>
    </row>
    <row r="688" spans="1:7" ht="15.75" x14ac:dyDescent="0.2">
      <c r="A688" s="11" t="s">
        <v>983</v>
      </c>
      <c r="B688" s="34">
        <v>2690</v>
      </c>
      <c r="C688" s="32">
        <v>5.8900000000000001E-4</v>
      </c>
      <c r="D688" s="32">
        <v>0.28123900000000002</v>
      </c>
      <c r="E688" s="32">
        <v>2.4000000000000001E-5</v>
      </c>
      <c r="F688" s="33">
        <v>5.2167728648844225</v>
      </c>
      <c r="G688" s="34">
        <v>2776</v>
      </c>
    </row>
    <row r="689" spans="1:7" ht="15.75" x14ac:dyDescent="0.2">
      <c r="A689" s="7" t="s">
        <v>984</v>
      </c>
      <c r="B689" s="37">
        <v>2690</v>
      </c>
      <c r="C689" s="35">
        <v>4.6500000000000003E-4</v>
      </c>
      <c r="D689" s="35">
        <v>0.28124300000000002</v>
      </c>
      <c r="E689" s="35">
        <v>2.0000000000000002E-5</v>
      </c>
      <c r="F689" s="36">
        <v>5.5863210852935552</v>
      </c>
      <c r="G689" s="37">
        <v>2761</v>
      </c>
    </row>
    <row r="690" spans="1:7" ht="15.75" x14ac:dyDescent="0.2">
      <c r="A690" s="7" t="s">
        <v>985</v>
      </c>
      <c r="B690" s="37">
        <v>2690</v>
      </c>
      <c r="C690" s="35">
        <v>4.0400000000000001E-4</v>
      </c>
      <c r="D690" s="35">
        <v>0.28125</v>
      </c>
      <c r="E690" s="35">
        <v>2.3E-5</v>
      </c>
      <c r="F690" s="36">
        <v>5.9471593548710011</v>
      </c>
      <c r="G690" s="37">
        <v>2748</v>
      </c>
    </row>
    <row r="691" spans="1:7" ht="15.75" x14ac:dyDescent="0.2">
      <c r="A691" s="7" t="s">
        <v>986</v>
      </c>
      <c r="B691" s="37">
        <v>2690</v>
      </c>
      <c r="C691" s="35">
        <v>5.1500000000000005E-4</v>
      </c>
      <c r="D691" s="35">
        <v>0.28126200000000001</v>
      </c>
      <c r="E691" s="35">
        <v>2.0999999999999999E-5</v>
      </c>
      <c r="F691" s="36">
        <v>6.1707030603663782</v>
      </c>
      <c r="G691" s="37">
        <v>2739</v>
      </c>
    </row>
    <row r="692" spans="1:7" ht="15.75" x14ac:dyDescent="0.2">
      <c r="A692" s="7" t="s">
        <v>987</v>
      </c>
      <c r="B692" s="37">
        <v>2690</v>
      </c>
      <c r="C692" s="35">
        <v>4.8999999999999998E-4</v>
      </c>
      <c r="D692" s="35">
        <v>0.28124199999999999</v>
      </c>
      <c r="E692" s="35">
        <v>2.1999999999999999E-5</v>
      </c>
      <c r="F692" s="36">
        <v>5.5049290731190581</v>
      </c>
      <c r="G692" s="37">
        <v>2765</v>
      </c>
    </row>
    <row r="693" spans="1:7" ht="15.75" x14ac:dyDescent="0.2">
      <c r="A693" s="7" t="s">
        <v>988</v>
      </c>
      <c r="B693" s="37">
        <v>2690</v>
      </c>
      <c r="C693" s="35">
        <v>3.9899999999999999E-4</v>
      </c>
      <c r="D693" s="35">
        <v>0.28123900000000002</v>
      </c>
      <c r="E693" s="35">
        <v>2.4000000000000001E-5</v>
      </c>
      <c r="F693" s="36">
        <v>5.5649492242815235</v>
      </c>
      <c r="G693" s="37">
        <v>2763</v>
      </c>
    </row>
    <row r="694" spans="1:7" ht="15.75" x14ac:dyDescent="0.2">
      <c r="A694" s="7" t="s">
        <v>989</v>
      </c>
      <c r="B694" s="37">
        <v>2690</v>
      </c>
      <c r="C694" s="35">
        <v>1.2019999999999999E-3</v>
      </c>
      <c r="D694" s="35">
        <v>0.28131299999999998</v>
      </c>
      <c r="E694" s="35">
        <v>2.6999999999999999E-5</v>
      </c>
      <c r="F694" s="36">
        <v>6.7263166436659638</v>
      </c>
      <c r="G694" s="37">
        <v>2719</v>
      </c>
    </row>
    <row r="695" spans="1:7" ht="15.75" x14ac:dyDescent="0.2">
      <c r="A695" s="7" t="s">
        <v>990</v>
      </c>
      <c r="B695" s="37">
        <v>2690</v>
      </c>
      <c r="C695" s="35">
        <v>4.2700000000000002E-4</v>
      </c>
      <c r="D695" s="35">
        <v>0.28126099999999998</v>
      </c>
      <c r="E695" s="35">
        <v>1.9000000000000001E-5</v>
      </c>
      <c r="F695" s="36">
        <v>6.2963843566765654</v>
      </c>
      <c r="G695" s="37">
        <v>2735</v>
      </c>
    </row>
    <row r="696" spans="1:7" ht="15.75" x14ac:dyDescent="0.2">
      <c r="A696" s="7" t="s">
        <v>991</v>
      </c>
      <c r="B696" s="37">
        <v>2690</v>
      </c>
      <c r="C696" s="35">
        <v>4.1800000000000002E-4</v>
      </c>
      <c r="D696" s="35">
        <v>0.28123199999999998</v>
      </c>
      <c r="E696" s="35">
        <v>2.0999999999999999E-5</v>
      </c>
      <c r="F696" s="36">
        <v>5.2810762552013557</v>
      </c>
      <c r="G696" s="37">
        <v>2773</v>
      </c>
    </row>
    <row r="697" spans="1:7" ht="15.75" x14ac:dyDescent="0.2">
      <c r="A697" s="7" t="s">
        <v>992</v>
      </c>
      <c r="B697" s="37">
        <v>2690</v>
      </c>
      <c r="C697" s="35">
        <v>7.54E-4</v>
      </c>
      <c r="D697" s="35">
        <v>0.281275</v>
      </c>
      <c r="E697" s="35">
        <v>2.4000000000000001E-5</v>
      </c>
      <c r="F697" s="36">
        <v>6.195265183364107</v>
      </c>
      <c r="G697" s="37">
        <v>2739</v>
      </c>
    </row>
    <row r="698" spans="1:7" ht="15.75" x14ac:dyDescent="0.2">
      <c r="A698" s="7" t="s">
        <v>993</v>
      </c>
      <c r="B698" s="37">
        <v>2690</v>
      </c>
      <c r="C698" s="35">
        <v>4.5100000000000001E-4</v>
      </c>
      <c r="D698" s="35">
        <v>0.28126400000000001</v>
      </c>
      <c r="E698" s="35">
        <v>2.4000000000000001E-5</v>
      </c>
      <c r="F698" s="36">
        <v>6.3591421848818719</v>
      </c>
      <c r="G698" s="37">
        <v>2733</v>
      </c>
    </row>
    <row r="699" spans="1:7" ht="15.75" x14ac:dyDescent="0.2">
      <c r="A699" s="7" t="s">
        <v>994</v>
      </c>
      <c r="B699" s="37">
        <v>2690</v>
      </c>
      <c r="C699" s="35">
        <v>5.6899999999999995E-4</v>
      </c>
      <c r="D699" s="35">
        <v>0.28125600000000001</v>
      </c>
      <c r="E699" s="35">
        <v>2.4000000000000001E-5</v>
      </c>
      <c r="F699" s="36">
        <v>5.8582716741772956</v>
      </c>
      <c r="G699" s="37">
        <v>2751</v>
      </c>
    </row>
    <row r="700" spans="1:7" ht="15.75" x14ac:dyDescent="0.2">
      <c r="A700" s="7" t="s">
        <v>995</v>
      </c>
      <c r="B700" s="37">
        <v>2690</v>
      </c>
      <c r="C700" s="35">
        <v>7.6999999999999996E-4</v>
      </c>
      <c r="D700" s="35">
        <v>0.28126499999999999</v>
      </c>
      <c r="E700" s="35">
        <v>2.3E-5</v>
      </c>
      <c r="F700" s="36">
        <v>5.8101517358299937</v>
      </c>
      <c r="G700" s="37">
        <v>2754</v>
      </c>
    </row>
    <row r="701" spans="1:7" ht="15.75" x14ac:dyDescent="0.2">
      <c r="A701" s="7" t="s">
        <v>996</v>
      </c>
      <c r="B701" s="37">
        <v>2690</v>
      </c>
      <c r="C701" s="35">
        <v>2.3599999999999999E-4</v>
      </c>
      <c r="D701" s="35">
        <v>0.28126299999999999</v>
      </c>
      <c r="E701" s="35">
        <v>2.9E-5</v>
      </c>
      <c r="F701" s="36">
        <v>6.717551889838802</v>
      </c>
      <c r="G701" s="37">
        <v>2718</v>
      </c>
    </row>
    <row r="702" spans="1:7" ht="15.75" x14ac:dyDescent="0.2">
      <c r="A702" s="19" t="s">
        <v>997</v>
      </c>
      <c r="B702" s="40">
        <v>2690</v>
      </c>
      <c r="C702" s="38">
        <v>4.0999999999999999E-4</v>
      </c>
      <c r="D702" s="38">
        <v>0.28125099999999997</v>
      </c>
      <c r="E702" s="38">
        <v>2.3E-5</v>
      </c>
      <c r="F702" s="39">
        <v>5.9717436452477735</v>
      </c>
      <c r="G702" s="40">
        <v>2747</v>
      </c>
    </row>
    <row r="703" spans="1:7" ht="15.75" x14ac:dyDescent="0.2">
      <c r="A703" s="11" t="s">
        <v>998</v>
      </c>
      <c r="B703" s="34">
        <v>2680</v>
      </c>
      <c r="C703" s="32">
        <v>4.6500000000000003E-4</v>
      </c>
      <c r="D703" s="32">
        <v>0.281246</v>
      </c>
      <c r="E703" s="32">
        <v>1.1E-5</v>
      </c>
      <c r="F703" s="33">
        <v>5.4643066046056177</v>
      </c>
      <c r="G703" s="34">
        <v>2758</v>
      </c>
    </row>
    <row r="704" spans="1:7" ht="15.75" x14ac:dyDescent="0.2">
      <c r="A704" s="7" t="s">
        <v>999</v>
      </c>
      <c r="B704" s="37">
        <v>2680</v>
      </c>
      <c r="C704" s="35">
        <v>2.1800000000000001E-4</v>
      </c>
      <c r="D704" s="35">
        <v>0.28122799999999998</v>
      </c>
      <c r="E704" s="35">
        <v>1.0000000000000001E-5</v>
      </c>
      <c r="F704" s="36">
        <v>5.274787184528229</v>
      </c>
      <c r="G704" s="37">
        <v>2764</v>
      </c>
    </row>
    <row r="705" spans="1:7" ht="15.75" x14ac:dyDescent="0.2">
      <c r="A705" s="7" t="s">
        <v>1000</v>
      </c>
      <c r="B705" s="37">
        <v>2680</v>
      </c>
      <c r="C705" s="35">
        <v>4.9799999999999996E-4</v>
      </c>
      <c r="D705" s="35">
        <v>0.28123700000000001</v>
      </c>
      <c r="E705" s="35">
        <v>1.2E-5</v>
      </c>
      <c r="F705" s="36">
        <v>5.0838591668878053</v>
      </c>
      <c r="G705" s="37">
        <v>2772</v>
      </c>
    </row>
    <row r="706" spans="1:7" ht="15.75" x14ac:dyDescent="0.2">
      <c r="A706" s="7" t="s">
        <v>1001</v>
      </c>
      <c r="B706" s="37">
        <v>2680</v>
      </c>
      <c r="C706" s="35">
        <v>8.3299999999999997E-4</v>
      </c>
      <c r="D706" s="35">
        <v>0.281254</v>
      </c>
      <c r="E706" s="35">
        <v>1.4E-5</v>
      </c>
      <c r="F706" s="36">
        <v>5.0771577780794885</v>
      </c>
      <c r="G706" s="37">
        <v>2772</v>
      </c>
    </row>
    <row r="707" spans="1:7" ht="15.75" x14ac:dyDescent="0.2">
      <c r="A707" s="7" t="s">
        <v>1002</v>
      </c>
      <c r="B707" s="37">
        <v>2680</v>
      </c>
      <c r="C707" s="35">
        <v>9.4799999999999995E-4</v>
      </c>
      <c r="D707" s="35">
        <v>0.28126499999999999</v>
      </c>
      <c r="E707" s="35">
        <v>1.1E-5</v>
      </c>
      <c r="F707" s="36">
        <v>5.2585910906355338</v>
      </c>
      <c r="G707" s="37">
        <v>2767</v>
      </c>
    </row>
    <row r="708" spans="1:7" ht="15.75" x14ac:dyDescent="0.2">
      <c r="A708" s="7" t="s">
        <v>1003</v>
      </c>
      <c r="B708" s="37">
        <v>2680</v>
      </c>
      <c r="C708" s="35">
        <v>2.7399999999999999E-4</v>
      </c>
      <c r="D708" s="35">
        <v>0.28123199999999998</v>
      </c>
      <c r="E708" s="35">
        <v>1.4E-5</v>
      </c>
      <c r="F708" s="36">
        <v>5.3148742993380793</v>
      </c>
      <c r="G708" s="37">
        <v>2763</v>
      </c>
    </row>
    <row r="709" spans="1:7" ht="15.75" x14ac:dyDescent="0.2">
      <c r="A709" s="7" t="s">
        <v>1004</v>
      </c>
      <c r="B709" s="37">
        <v>2680</v>
      </c>
      <c r="C709" s="35">
        <v>1.503E-3</v>
      </c>
      <c r="D709" s="35">
        <v>0.28124100000000002</v>
      </c>
      <c r="E709" s="35">
        <v>1.1E-5</v>
      </c>
      <c r="F709" s="36">
        <v>3.3915651087301768</v>
      </c>
      <c r="G709" s="37">
        <v>2839</v>
      </c>
    </row>
    <row r="710" spans="1:7" ht="15.75" x14ac:dyDescent="0.2">
      <c r="A710" s="7" t="s">
        <v>1005</v>
      </c>
      <c r="B710" s="37">
        <v>2680</v>
      </c>
      <c r="C710" s="35">
        <v>7.3899999999999997E-4</v>
      </c>
      <c r="D710" s="35">
        <v>0.28125899999999998</v>
      </c>
      <c r="E710" s="35">
        <v>1.2999999999999999E-5</v>
      </c>
      <c r="F710" s="36">
        <v>5.4266455044316153</v>
      </c>
      <c r="G710" s="37">
        <v>2760</v>
      </c>
    </row>
    <row r="711" spans="1:7" ht="15.75" x14ac:dyDescent="0.2">
      <c r="A711" s="7" t="s">
        <v>1006</v>
      </c>
      <c r="B711" s="37">
        <v>2680</v>
      </c>
      <c r="C711" s="35">
        <v>6.7000000000000002E-4</v>
      </c>
      <c r="D711" s="35">
        <v>0.28125699999999998</v>
      </c>
      <c r="E711" s="35">
        <v>1.4E-5</v>
      </c>
      <c r="F711" s="36">
        <v>5.4814466552377539</v>
      </c>
      <c r="G711" s="37">
        <v>2757</v>
      </c>
    </row>
    <row r="712" spans="1:7" ht="15.75" x14ac:dyDescent="0.2">
      <c r="A712" s="7" t="s">
        <v>1007</v>
      </c>
      <c r="B712" s="37">
        <v>2680</v>
      </c>
      <c r="C712" s="35">
        <v>3.4099999999999999E-4</v>
      </c>
      <c r="D712" s="35">
        <v>0.28122399999999997</v>
      </c>
      <c r="E712" s="35">
        <v>1.2E-5</v>
      </c>
      <c r="F712" s="36">
        <v>4.9079390265593936</v>
      </c>
      <c r="G712" s="37">
        <v>2778</v>
      </c>
    </row>
    <row r="713" spans="1:7" ht="15.75" x14ac:dyDescent="0.2">
      <c r="A713" s="7" t="s">
        <v>1008</v>
      </c>
      <c r="B713" s="37">
        <v>2680</v>
      </c>
      <c r="C713" s="35">
        <v>5.5699999999999999E-4</v>
      </c>
      <c r="D713" s="35">
        <v>0.28124500000000002</v>
      </c>
      <c r="E713" s="35">
        <v>1.0000000000000001E-5</v>
      </c>
      <c r="F713" s="36">
        <v>5.2607838729712419</v>
      </c>
      <c r="G713" s="37">
        <v>2765</v>
      </c>
    </row>
    <row r="714" spans="1:7" ht="15.75" x14ac:dyDescent="0.2">
      <c r="A714" s="7" t="s">
        <v>1009</v>
      </c>
      <c r="B714" s="37">
        <v>2680</v>
      </c>
      <c r="C714" s="35">
        <v>1.0920000000000001E-3</v>
      </c>
      <c r="D714" s="35">
        <v>0.28128599999999998</v>
      </c>
      <c r="E714" s="35">
        <v>1.0000000000000001E-5</v>
      </c>
      <c r="F714" s="36">
        <v>5.7428705465856211</v>
      </c>
      <c r="G714" s="37">
        <v>2748</v>
      </c>
    </row>
    <row r="715" spans="1:7" ht="15.75" x14ac:dyDescent="0.2">
      <c r="A715" s="7" t="s">
        <v>1010</v>
      </c>
      <c r="B715" s="37">
        <v>2680</v>
      </c>
      <c r="C715" s="35">
        <v>7.9199999999999995E-4</v>
      </c>
      <c r="D715" s="35">
        <v>0.28124900000000003</v>
      </c>
      <c r="E715" s="35">
        <v>1.2E-5</v>
      </c>
      <c r="F715" s="36">
        <v>4.9741099446176662</v>
      </c>
      <c r="G715" s="37">
        <v>2776</v>
      </c>
    </row>
    <row r="716" spans="1:7" ht="15.75" x14ac:dyDescent="0.2">
      <c r="A716" s="7" t="s">
        <v>1011</v>
      </c>
      <c r="B716" s="37">
        <v>2680</v>
      </c>
      <c r="C716" s="35">
        <v>7.5000000000000002E-4</v>
      </c>
      <c r="D716" s="35">
        <v>0.28122900000000001</v>
      </c>
      <c r="E716" s="35">
        <v>1.2E-5</v>
      </c>
      <c r="F716" s="36">
        <v>4.3392099668193573</v>
      </c>
      <c r="G716" s="37">
        <v>2801</v>
      </c>
    </row>
    <row r="717" spans="1:7" ht="15.75" x14ac:dyDescent="0.2">
      <c r="A717" s="19" t="s">
        <v>1012</v>
      </c>
      <c r="B717" s="40">
        <v>2680</v>
      </c>
      <c r="C717" s="38">
        <v>6.6399999999999999E-4</v>
      </c>
      <c r="D717" s="38">
        <v>0.28123399999999998</v>
      </c>
      <c r="E717" s="38">
        <v>1.1E-5</v>
      </c>
      <c r="F717" s="39">
        <v>4.6740938476652616</v>
      </c>
      <c r="G717" s="40">
        <v>2788</v>
      </c>
    </row>
    <row r="718" spans="1:7" ht="15.75" x14ac:dyDescent="0.2">
      <c r="A718" s="11" t="s">
        <v>1013</v>
      </c>
      <c r="B718" s="34">
        <v>2682</v>
      </c>
      <c r="C718" s="32">
        <v>8.4000000000000003E-4</v>
      </c>
      <c r="D718" s="32">
        <v>0.28128500000000001</v>
      </c>
      <c r="E718" s="32">
        <v>4.1999999999999998E-5</v>
      </c>
      <c r="F718" s="33">
        <v>6.212538900880471</v>
      </c>
      <c r="G718" s="34">
        <v>2731</v>
      </c>
    </row>
    <row r="719" spans="1:7" ht="15.75" x14ac:dyDescent="0.2">
      <c r="A719" s="7" t="s">
        <v>1014</v>
      </c>
      <c r="B719" s="37">
        <v>2682</v>
      </c>
      <c r="C719" s="35">
        <v>1.431E-3</v>
      </c>
      <c r="D719" s="35">
        <v>0.28128199999999998</v>
      </c>
      <c r="E719" s="35">
        <v>5.1E-5</v>
      </c>
      <c r="F719" s="36">
        <v>5.0261133433648908</v>
      </c>
      <c r="G719" s="37">
        <v>2778</v>
      </c>
    </row>
    <row r="720" spans="1:7" ht="15.75" x14ac:dyDescent="0.2">
      <c r="A720" s="7" t="s">
        <v>1015</v>
      </c>
      <c r="B720" s="37">
        <v>2682</v>
      </c>
      <c r="C720" s="35">
        <v>5.13E-4</v>
      </c>
      <c r="D720" s="35">
        <v>0.281225</v>
      </c>
      <c r="E720" s="35">
        <v>4.3000000000000002E-5</v>
      </c>
      <c r="F720" s="36">
        <v>4.6752101751357245</v>
      </c>
      <c r="G720" s="37">
        <v>2789</v>
      </c>
    </row>
    <row r="721" spans="1:7" ht="15.75" x14ac:dyDescent="0.2">
      <c r="A721" s="7" t="s">
        <v>1016</v>
      </c>
      <c r="B721" s="37">
        <v>2682</v>
      </c>
      <c r="C721" s="35">
        <v>9.41E-4</v>
      </c>
      <c r="D721" s="35">
        <v>0.28129700000000002</v>
      </c>
      <c r="E721" s="35">
        <v>4.1999999999999998E-5</v>
      </c>
      <c r="F721" s="36">
        <v>6.454967509756937</v>
      </c>
      <c r="G721" s="37">
        <v>2722</v>
      </c>
    </row>
    <row r="722" spans="1:7" ht="15.75" x14ac:dyDescent="0.2">
      <c r="A722" s="7" t="s">
        <v>1017</v>
      </c>
      <c r="B722" s="37">
        <v>2682</v>
      </c>
      <c r="C722" s="35">
        <v>1.1850000000000001E-3</v>
      </c>
      <c r="D722" s="35">
        <v>0.28130899999999998</v>
      </c>
      <c r="E722" s="35">
        <v>4.5000000000000003E-5</v>
      </c>
      <c r="F722" s="36">
        <v>6.436151442026361</v>
      </c>
      <c r="G722" s="37">
        <v>2723</v>
      </c>
    </row>
    <row r="723" spans="1:7" ht="15.75" x14ac:dyDescent="0.2">
      <c r="A723" s="7" t="s">
        <v>1018</v>
      </c>
      <c r="B723" s="37">
        <v>2682</v>
      </c>
      <c r="C723" s="35">
        <v>1.044E-3</v>
      </c>
      <c r="D723" s="35">
        <v>0.28128500000000001</v>
      </c>
      <c r="E723" s="35">
        <v>4.1999999999999998E-5</v>
      </c>
      <c r="F723" s="36">
        <v>5.8398541874038479</v>
      </c>
      <c r="G723" s="37">
        <v>2746</v>
      </c>
    </row>
    <row r="724" spans="1:7" ht="15.75" x14ac:dyDescent="0.2">
      <c r="A724" s="7" t="s">
        <v>1019</v>
      </c>
      <c r="B724" s="37">
        <v>2682</v>
      </c>
      <c r="C724" s="35">
        <v>7.3099999999999999E-4</v>
      </c>
      <c r="D724" s="35">
        <v>0.28127799999999997</v>
      </c>
      <c r="E724" s="35">
        <v>5.3999999999999998E-5</v>
      </c>
      <c r="F724" s="36">
        <v>6.1626187453733827</v>
      </c>
      <c r="G724" s="37">
        <v>2733</v>
      </c>
    </row>
    <row r="725" spans="1:7" ht="15.75" x14ac:dyDescent="0.2">
      <c r="A725" s="7" t="s">
        <v>1020</v>
      </c>
      <c r="B725" s="37">
        <v>2682</v>
      </c>
      <c r="C725" s="35">
        <v>1.2409999999999999E-3</v>
      </c>
      <c r="D725" s="35">
        <v>0.28131200000000001</v>
      </c>
      <c r="E725" s="35">
        <v>6.3999999999999997E-5</v>
      </c>
      <c r="F725" s="36">
        <v>6.440581854345595</v>
      </c>
      <c r="G725" s="37">
        <v>2723</v>
      </c>
    </row>
    <row r="726" spans="1:7" ht="15.75" x14ac:dyDescent="0.2">
      <c r="A726" s="7" t="s">
        <v>1021</v>
      </c>
      <c r="B726" s="37">
        <v>2682</v>
      </c>
      <c r="C726" s="35">
        <v>1.044E-3</v>
      </c>
      <c r="D726" s="35">
        <v>0.28126800000000002</v>
      </c>
      <c r="E726" s="35">
        <v>4.3000000000000002E-5</v>
      </c>
      <c r="F726" s="36">
        <v>5.2350167410719628</v>
      </c>
      <c r="G726" s="37">
        <v>2769</v>
      </c>
    </row>
    <row r="727" spans="1:7" ht="15.75" x14ac:dyDescent="0.2">
      <c r="A727" s="19" t="s">
        <v>1022</v>
      </c>
      <c r="B727" s="40">
        <v>2682</v>
      </c>
      <c r="C727" s="38">
        <v>8.8400000000000002E-4</v>
      </c>
      <c r="D727" s="38">
        <v>0.28129900000000002</v>
      </c>
      <c r="E727" s="38">
        <v>5.8999999999999998E-5</v>
      </c>
      <c r="F727" s="39">
        <v>6.6302573498555617</v>
      </c>
      <c r="G727" s="40">
        <v>2715</v>
      </c>
    </row>
    <row r="728" spans="1:7" ht="15.75" x14ac:dyDescent="0.2">
      <c r="A728" s="11" t="s">
        <v>1170</v>
      </c>
      <c r="B728" s="34">
        <v>2772</v>
      </c>
      <c r="C728" s="32">
        <v>5.174E-4</v>
      </c>
      <c r="D728" s="32">
        <v>0.28106999999999999</v>
      </c>
      <c r="E728" s="32">
        <v>1.1E-4</v>
      </c>
      <c r="F728" s="33">
        <v>1.2086418365653273</v>
      </c>
      <c r="G728" s="34">
        <v>3089.6917284999095</v>
      </c>
    </row>
    <row r="729" spans="1:7" ht="15.75" x14ac:dyDescent="0.2">
      <c r="A729" s="7" t="s">
        <v>1171</v>
      </c>
      <c r="B729" s="37">
        <v>2772</v>
      </c>
      <c r="C729" s="35">
        <v>5.3600000000000002E-4</v>
      </c>
      <c r="D729" s="35">
        <v>0.28101700000000002</v>
      </c>
      <c r="E729" s="35">
        <v>1.36E-4</v>
      </c>
      <c r="F729" s="36">
        <v>-0.71257920540857</v>
      </c>
      <c r="G729" s="37">
        <v>3191.6024585923883</v>
      </c>
    </row>
    <row r="730" spans="1:7" ht="15.75" x14ac:dyDescent="0.2">
      <c r="A730" s="7" t="s">
        <v>1172</v>
      </c>
      <c r="B730" s="37">
        <v>2772</v>
      </c>
      <c r="C730" s="35">
        <v>3.3090000000000002E-4</v>
      </c>
      <c r="D730" s="35">
        <v>0.28105799999999997</v>
      </c>
      <c r="E730" s="35">
        <v>1.1400000000000001E-4</v>
      </c>
      <c r="F730" s="36">
        <v>1.1341282624410809</v>
      </c>
      <c r="G730" s="37">
        <v>3093.6455409556224</v>
      </c>
    </row>
    <row r="731" spans="1:7" ht="15.75" x14ac:dyDescent="0.2">
      <c r="A731" s="7" t="s">
        <v>1173</v>
      </c>
      <c r="B731" s="37">
        <v>2772</v>
      </c>
      <c r="C731" s="35">
        <v>3.8539999999999999E-4</v>
      </c>
      <c r="D731" s="35">
        <v>0.28110400000000002</v>
      </c>
      <c r="E731" s="35">
        <v>1.2E-4</v>
      </c>
      <c r="F731" s="36">
        <v>2.6680739702222844</v>
      </c>
      <c r="G731" s="37">
        <v>3012.1835489810774</v>
      </c>
    </row>
    <row r="732" spans="1:7" ht="15.75" x14ac:dyDescent="0.2">
      <c r="A732" s="7" t="s">
        <v>1174</v>
      </c>
      <c r="B732" s="37">
        <v>2772</v>
      </c>
      <c r="C732" s="35">
        <v>7.1400000000000001E-4</v>
      </c>
      <c r="D732" s="35">
        <v>0.281113</v>
      </c>
      <c r="E732" s="35">
        <v>1.4200000000000001E-4</v>
      </c>
      <c r="F732" s="36">
        <v>2.3672337971669677</v>
      </c>
      <c r="G732" s="37">
        <v>3028.1697829953587</v>
      </c>
    </row>
    <row r="733" spans="1:7" ht="15.75" x14ac:dyDescent="0.2">
      <c r="A733" s="7" t="s">
        <v>1175</v>
      </c>
      <c r="B733" s="37">
        <v>2772</v>
      </c>
      <c r="C733" s="35">
        <v>4.1639999999999998E-4</v>
      </c>
      <c r="D733" s="35">
        <v>0.28107300000000002</v>
      </c>
      <c r="E733" s="35">
        <v>1.16E-4</v>
      </c>
      <c r="F733" s="36">
        <v>1.50630893897441</v>
      </c>
      <c r="G733" s="37">
        <v>3073.8889974851063</v>
      </c>
    </row>
    <row r="734" spans="1:7" ht="15.75" x14ac:dyDescent="0.2">
      <c r="A734" s="7" t="s">
        <v>1176</v>
      </c>
      <c r="B734" s="37">
        <v>2772</v>
      </c>
      <c r="C734" s="35">
        <v>9.5770000000000002E-4</v>
      </c>
      <c r="D734" s="35">
        <v>0.28106199999999998</v>
      </c>
      <c r="E734" s="35">
        <v>1.22E-4</v>
      </c>
      <c r="F734" s="36">
        <v>9.1704096290001758E-2</v>
      </c>
      <c r="G734" s="37">
        <v>3148.9581576094397</v>
      </c>
    </row>
    <row r="735" spans="1:7" ht="15.75" x14ac:dyDescent="0.2">
      <c r="A735" s="7" t="s">
        <v>1177</v>
      </c>
      <c r="B735" s="37">
        <v>2772</v>
      </c>
      <c r="C735" s="35">
        <v>2.8069999999999999E-4</v>
      </c>
      <c r="D735" s="35">
        <v>0.28109299999999998</v>
      </c>
      <c r="E735" s="35">
        <v>1.16E-4</v>
      </c>
      <c r="F735" s="36">
        <v>2.4745292862737855</v>
      </c>
      <c r="G735" s="37">
        <v>3022.465946190026</v>
      </c>
    </row>
    <row r="736" spans="1:7" ht="15.75" x14ac:dyDescent="0.2">
      <c r="A736" s="7" t="s">
        <v>1178</v>
      </c>
      <c r="B736" s="37">
        <v>2772</v>
      </c>
      <c r="C736" s="35">
        <v>8.2299999999999995E-4</v>
      </c>
      <c r="D736" s="35">
        <v>0.28106700000000001</v>
      </c>
      <c r="E736" s="35">
        <v>1.16E-4</v>
      </c>
      <c r="F736" s="36">
        <v>0.52424267769302091</v>
      </c>
      <c r="G736" s="37">
        <v>3126.0130136501671</v>
      </c>
    </row>
    <row r="737" spans="1:7" ht="15.75" x14ac:dyDescent="0.2">
      <c r="A737" s="7" t="s">
        <v>1179</v>
      </c>
      <c r="B737" s="37">
        <v>2772</v>
      </c>
      <c r="C737" s="35">
        <v>2.8259999999999998E-4</v>
      </c>
      <c r="D737" s="35">
        <v>0.281051</v>
      </c>
      <c r="E737" s="35">
        <v>1.34E-4</v>
      </c>
      <c r="F737" s="36">
        <v>0.97632150916071581</v>
      </c>
      <c r="G737" s="37">
        <v>3102.0208334145914</v>
      </c>
    </row>
    <row r="738" spans="1:7" ht="15.75" x14ac:dyDescent="0.2">
      <c r="A738" s="7" t="s">
        <v>1180</v>
      </c>
      <c r="B738" s="37">
        <v>2772</v>
      </c>
      <c r="C738" s="35">
        <v>3.6170000000000001E-4</v>
      </c>
      <c r="D738" s="35">
        <v>0.28111900000000001</v>
      </c>
      <c r="E738" s="35">
        <v>9.6000000000000002E-5</v>
      </c>
      <c r="F738" s="36">
        <v>3.2466629584182449</v>
      </c>
      <c r="G738" s="37">
        <v>2981.433841734623</v>
      </c>
    </row>
    <row r="739" spans="1:7" ht="15.75" x14ac:dyDescent="0.2">
      <c r="A739" s="7" t="s">
        <v>1181</v>
      </c>
      <c r="B739" s="37">
        <v>2772</v>
      </c>
      <c r="C739" s="35">
        <v>3.6840000000000001E-4</v>
      </c>
      <c r="D739" s="35">
        <v>0.28106900000000001</v>
      </c>
      <c r="E739" s="35">
        <v>1.18E-4</v>
      </c>
      <c r="F739" s="36">
        <v>1.4546934458703475</v>
      </c>
      <c r="G739" s="37">
        <v>3076.6289435424101</v>
      </c>
    </row>
    <row r="740" spans="1:7" ht="15.75" x14ac:dyDescent="0.2">
      <c r="A740" s="7" t="s">
        <v>1182</v>
      </c>
      <c r="B740" s="37">
        <v>2772</v>
      </c>
      <c r="C740" s="35">
        <v>4.1800000000000002E-4</v>
      </c>
      <c r="D740" s="35">
        <v>0.28108899999999998</v>
      </c>
      <c r="E740" s="35">
        <v>1.18E-4</v>
      </c>
      <c r="F740" s="36">
        <v>2.0726623265865385</v>
      </c>
      <c r="G740" s="37">
        <v>3043.8143781232238</v>
      </c>
    </row>
    <row r="741" spans="1:7" ht="15.75" x14ac:dyDescent="0.2">
      <c r="A741" s="19" t="s">
        <v>1183</v>
      </c>
      <c r="B741" s="40">
        <v>2772</v>
      </c>
      <c r="C741" s="38">
        <v>1.39E-3</v>
      </c>
      <c r="D741" s="38">
        <v>0.28110400000000002</v>
      </c>
      <c r="E741" s="38">
        <v>1.26E-4</v>
      </c>
      <c r="F741" s="39">
        <v>0.7691931103681604</v>
      </c>
      <c r="G741" s="40">
        <v>3113.0198972976855</v>
      </c>
    </row>
    <row r="742" spans="1:7" ht="15.75" x14ac:dyDescent="0.2">
      <c r="A742" s="11" t="s">
        <v>1184</v>
      </c>
      <c r="B742" s="34">
        <v>2780</v>
      </c>
      <c r="C742" s="32">
        <v>6.8300000000000001E-4</v>
      </c>
      <c r="D742" s="32">
        <v>0.281109</v>
      </c>
      <c r="E742" s="32">
        <v>1.2999999999999999E-4</v>
      </c>
      <c r="F742" s="33">
        <v>2.4655571278042743</v>
      </c>
      <c r="G742" s="34">
        <v>3029.3648045342015</v>
      </c>
    </row>
    <row r="743" spans="1:7" ht="15.75" x14ac:dyDescent="0.2">
      <c r="A743" s="7" t="s">
        <v>1185</v>
      </c>
      <c r="B743" s="37">
        <v>2780</v>
      </c>
      <c r="C743" s="35">
        <v>6.2620000000000004E-4</v>
      </c>
      <c r="D743" s="35">
        <v>0.28113199999999999</v>
      </c>
      <c r="E743" s="35">
        <v>1.1E-4</v>
      </c>
      <c r="F743" s="36">
        <v>3.3917352877366191</v>
      </c>
      <c r="G743" s="37">
        <v>2980.1501858542406</v>
      </c>
    </row>
    <row r="744" spans="1:7" ht="15.75" x14ac:dyDescent="0.2">
      <c r="A744" s="7" t="s">
        <v>1186</v>
      </c>
      <c r="B744" s="37">
        <v>2780</v>
      </c>
      <c r="C744" s="35">
        <v>2.8689999999999998E-4</v>
      </c>
      <c r="D744" s="35">
        <v>0.28103099999999998</v>
      </c>
      <c r="E744" s="35">
        <v>1.22E-4</v>
      </c>
      <c r="F744" s="36">
        <v>0.44072327623378982</v>
      </c>
      <c r="G744" s="37">
        <v>3136.8439189451642</v>
      </c>
    </row>
    <row r="745" spans="1:7" ht="15.75" x14ac:dyDescent="0.2">
      <c r="A745" s="7" t="s">
        <v>1187</v>
      </c>
      <c r="B745" s="37">
        <v>2780</v>
      </c>
      <c r="C745" s="35">
        <v>8.0000000000000004E-4</v>
      </c>
      <c r="D745" s="35">
        <v>0.28107500000000002</v>
      </c>
      <c r="E745" s="35">
        <v>1.4200000000000001E-4</v>
      </c>
      <c r="F745" s="36">
        <v>1.0337962234086007</v>
      </c>
      <c r="G745" s="37">
        <v>3105.3815858330727</v>
      </c>
    </row>
    <row r="746" spans="1:7" ht="15.75" x14ac:dyDescent="0.2">
      <c r="A746" s="7" t="s">
        <v>1188</v>
      </c>
      <c r="B746" s="37">
        <v>2780</v>
      </c>
      <c r="C746" s="35">
        <v>2.8570000000000001E-4</v>
      </c>
      <c r="D746" s="35">
        <v>0.28107900000000002</v>
      </c>
      <c r="E746" s="35">
        <v>1.2400000000000001E-4</v>
      </c>
      <c r="F746" s="36">
        <v>2.1511630609971633</v>
      </c>
      <c r="G746" s="37">
        <v>3046.0600682209392</v>
      </c>
    </row>
    <row r="747" spans="1:7" ht="15.75" x14ac:dyDescent="0.2">
      <c r="A747" s="7" t="s">
        <v>1189</v>
      </c>
      <c r="B747" s="37">
        <v>2780</v>
      </c>
      <c r="C747" s="35">
        <v>4.327E-4</v>
      </c>
      <c r="D747" s="35">
        <v>0.28109000000000001</v>
      </c>
      <c r="E747" s="35">
        <v>1.34E-4</v>
      </c>
      <c r="F747" s="36">
        <v>2.2639320848649724</v>
      </c>
      <c r="G747" s="37">
        <v>3040.0721307243857</v>
      </c>
    </row>
    <row r="748" spans="1:7" ht="15.75" x14ac:dyDescent="0.2">
      <c r="A748" s="7" t="s">
        <v>1190</v>
      </c>
      <c r="B748" s="37">
        <v>2780</v>
      </c>
      <c r="C748" s="35">
        <v>7.8200000000000003E-4</v>
      </c>
      <c r="D748" s="35">
        <v>0.28105999999999998</v>
      </c>
      <c r="E748" s="35">
        <v>1.3799999999999999E-4</v>
      </c>
      <c r="F748" s="36">
        <v>0.53411946690395951</v>
      </c>
      <c r="G748" s="37">
        <v>3131.8924694572202</v>
      </c>
    </row>
    <row r="749" spans="1:7" ht="15.75" x14ac:dyDescent="0.2">
      <c r="A749" s="7" t="s">
        <v>1191</v>
      </c>
      <c r="B749" s="37">
        <v>2780</v>
      </c>
      <c r="C749" s="35">
        <v>2.8822E-4</v>
      </c>
      <c r="D749" s="35">
        <v>0.281109</v>
      </c>
      <c r="E749" s="35">
        <v>1.2999999999999999E-4</v>
      </c>
      <c r="F749" s="36">
        <v>3.2139885979654004</v>
      </c>
      <c r="G749" s="37">
        <v>2989.5946467558911</v>
      </c>
    </row>
    <row r="750" spans="1:7" ht="15.75" x14ac:dyDescent="0.2">
      <c r="A750" s="7" t="s">
        <v>1192</v>
      </c>
      <c r="B750" s="37">
        <v>2780</v>
      </c>
      <c r="C750" s="35">
        <v>2.4947000000000001E-4</v>
      </c>
      <c r="D750" s="35">
        <v>0.28109000000000001</v>
      </c>
      <c r="E750" s="35">
        <v>1.2999999999999999E-4</v>
      </c>
      <c r="F750" s="36">
        <v>2.6113030212782107</v>
      </c>
      <c r="G750" s="37">
        <v>3021.6187365271403</v>
      </c>
    </row>
    <row r="751" spans="1:7" ht="15.75" x14ac:dyDescent="0.2">
      <c r="A751" s="7" t="s">
        <v>1193</v>
      </c>
      <c r="B751" s="37">
        <v>2780</v>
      </c>
      <c r="C751" s="35">
        <v>2.766E-4</v>
      </c>
      <c r="D751" s="35">
        <v>0.28110800000000002</v>
      </c>
      <c r="E751" s="35">
        <v>1.2999999999999999E-4</v>
      </c>
      <c r="F751" s="36">
        <v>3.2004312493771891</v>
      </c>
      <c r="G751" s="37">
        <v>2990.3150814686628</v>
      </c>
    </row>
    <row r="752" spans="1:7" ht="15.75" x14ac:dyDescent="0.2">
      <c r="A752" s="7" t="s">
        <v>1194</v>
      </c>
      <c r="B752" s="37">
        <v>2780</v>
      </c>
      <c r="C752" s="35">
        <v>2.064E-4</v>
      </c>
      <c r="D752" s="35">
        <v>0.28109200000000001</v>
      </c>
      <c r="E752" s="35">
        <v>1.3200000000000001E-4</v>
      </c>
      <c r="F752" s="36">
        <v>2.7641294839653163</v>
      </c>
      <c r="G752" s="37">
        <v>3013.4990249042048</v>
      </c>
    </row>
    <row r="753" spans="1:7" ht="15.75" x14ac:dyDescent="0.2">
      <c r="A753" s="7" t="s">
        <v>1195</v>
      </c>
      <c r="B753" s="37">
        <v>2780</v>
      </c>
      <c r="C753" s="35">
        <v>2.5708000000000003E-4</v>
      </c>
      <c r="D753" s="35">
        <v>0.28105799999999997</v>
      </c>
      <c r="E753" s="35">
        <v>1.46E-4</v>
      </c>
      <c r="F753" s="36">
        <v>1.4580993032642375</v>
      </c>
      <c r="G753" s="37">
        <v>3082.858171055947</v>
      </c>
    </row>
    <row r="754" spans="1:7" ht="15.75" x14ac:dyDescent="0.2">
      <c r="A754" s="7" t="s">
        <v>1196</v>
      </c>
      <c r="B754" s="37">
        <v>2780</v>
      </c>
      <c r="C754" s="35">
        <v>3.9300000000000001E-4</v>
      </c>
      <c r="D754" s="35">
        <v>0.28108100000000003</v>
      </c>
      <c r="E754" s="35">
        <v>1.34E-4</v>
      </c>
      <c r="F754" s="36">
        <v>2.0189152033811553</v>
      </c>
      <c r="G754" s="37">
        <v>3053.0840377623745</v>
      </c>
    </row>
    <row r="755" spans="1:7" ht="15.75" x14ac:dyDescent="0.2">
      <c r="A755" s="7" t="s">
        <v>1197</v>
      </c>
      <c r="B755" s="37">
        <v>2780</v>
      </c>
      <c r="C755" s="35">
        <v>5.1769999999999995E-4</v>
      </c>
      <c r="D755" s="35">
        <v>0.28109899999999999</v>
      </c>
      <c r="E755" s="35">
        <v>1.3999999999999999E-4</v>
      </c>
      <c r="F755" s="36">
        <v>2.4230683604420378</v>
      </c>
      <c r="G755" s="37">
        <v>3031.6203306101884</v>
      </c>
    </row>
    <row r="756" spans="1:7" ht="15.75" x14ac:dyDescent="0.2">
      <c r="A756" s="19" t="s">
        <v>1198</v>
      </c>
      <c r="B756" s="40">
        <v>2780</v>
      </c>
      <c r="C756" s="38">
        <v>3.2850000000000002E-4</v>
      </c>
      <c r="D756" s="38">
        <v>0.28112700000000002</v>
      </c>
      <c r="E756" s="38">
        <v>1.5200000000000001E-4</v>
      </c>
      <c r="F756" s="39">
        <v>3.7781868047037648</v>
      </c>
      <c r="G756" s="40">
        <v>2959.6034193242972</v>
      </c>
    </row>
    <row r="757" spans="1:7" ht="15.75" x14ac:dyDescent="0.2">
      <c r="A757" s="11" t="s">
        <v>1218</v>
      </c>
      <c r="B757" s="34">
        <v>2702</v>
      </c>
      <c r="C757" s="32">
        <v>6.6810000000000003E-4</v>
      </c>
      <c r="D757" s="32">
        <v>0.28128700000000001</v>
      </c>
      <c r="E757" s="32">
        <v>1.4799999999999999E-4</v>
      </c>
      <c r="F757" s="33">
        <v>7.0525305822166651</v>
      </c>
      <c r="G757" s="34">
        <v>2722.3878951525244</v>
      </c>
    </row>
    <row r="758" spans="1:7" ht="15.75" x14ac:dyDescent="0.2">
      <c r="A758" s="7" t="s">
        <v>1219</v>
      </c>
      <c r="B758" s="37">
        <v>2702</v>
      </c>
      <c r="C758" s="35">
        <v>1.003E-3</v>
      </c>
      <c r="D758" s="35">
        <v>0.28129999999999999</v>
      </c>
      <c r="E758" s="35">
        <v>1.3999999999999999E-4</v>
      </c>
      <c r="F758" s="36">
        <v>6.8985436214163975</v>
      </c>
      <c r="G758" s="37">
        <v>2730.6061886199827</v>
      </c>
    </row>
    <row r="759" spans="1:7" ht="15.75" x14ac:dyDescent="0.2">
      <c r="A759" s="7" t="s">
        <v>1220</v>
      </c>
      <c r="B759" s="37">
        <v>2702</v>
      </c>
      <c r="C759" s="35">
        <v>7.7099999999999998E-4</v>
      </c>
      <c r="D759" s="35">
        <v>0.28123300000000001</v>
      </c>
      <c r="E759" s="35">
        <v>1.3999999999999999E-4</v>
      </c>
      <c r="F759" s="36">
        <v>4.941760275074536</v>
      </c>
      <c r="G759" s="37">
        <v>2834.9529124347473</v>
      </c>
    </row>
    <row r="760" spans="1:7" ht="15.75" x14ac:dyDescent="0.2">
      <c r="A760" s="7" t="s">
        <v>1221</v>
      </c>
      <c r="B760" s="37">
        <v>2702</v>
      </c>
      <c r="C760" s="35">
        <v>2.4000000000000001E-4</v>
      </c>
      <c r="D760" s="35">
        <v>0.28123700000000001</v>
      </c>
      <c r="E760" s="35">
        <v>1.54E-4</v>
      </c>
      <c r="F760" s="36">
        <v>6.061621280957219</v>
      </c>
      <c r="G760" s="37">
        <v>2775.2505261994329</v>
      </c>
    </row>
    <row r="761" spans="1:7" ht="15.75" x14ac:dyDescent="0.2">
      <c r="A761" s="7" t="s">
        <v>1222</v>
      </c>
      <c r="B761" s="37">
        <v>2702</v>
      </c>
      <c r="C761" s="35">
        <v>2.342E-4</v>
      </c>
      <c r="D761" s="35">
        <v>0.28126200000000001</v>
      </c>
      <c r="E761" s="35">
        <v>1.66E-4</v>
      </c>
      <c r="F761" s="36">
        <v>6.9618068273213929</v>
      </c>
      <c r="G761" s="37">
        <v>2727.2287170177792</v>
      </c>
    </row>
    <row r="762" spans="1:7" ht="15.75" x14ac:dyDescent="0.2">
      <c r="A762" s="7" t="s">
        <v>1223</v>
      </c>
      <c r="B762" s="37">
        <v>2702</v>
      </c>
      <c r="C762" s="35">
        <v>2.7779999999999998E-4</v>
      </c>
      <c r="D762" s="35">
        <v>0.28123599999999999</v>
      </c>
      <c r="E762" s="35">
        <v>1.4799999999999999E-4</v>
      </c>
      <c r="F762" s="36">
        <v>5.9564533847278334</v>
      </c>
      <c r="G762" s="37">
        <v>2780.859086500388</v>
      </c>
    </row>
    <row r="763" spans="1:7" ht="15.75" x14ac:dyDescent="0.2">
      <c r="A763" s="7" t="s">
        <v>1224</v>
      </c>
      <c r="B763" s="37">
        <v>2702</v>
      </c>
      <c r="C763" s="35">
        <v>4.7600000000000002E-4</v>
      </c>
      <c r="D763" s="35">
        <v>0.28125499999999998</v>
      </c>
      <c r="E763" s="35">
        <v>1.46E-4</v>
      </c>
      <c r="F763" s="36">
        <v>6.2676050102772329</v>
      </c>
      <c r="G763" s="37">
        <v>2764.2656482628981</v>
      </c>
    </row>
    <row r="764" spans="1:7" ht="15.75" x14ac:dyDescent="0.2">
      <c r="A764" s="19" t="s">
        <v>1225</v>
      </c>
      <c r="B764" s="40">
        <v>2702</v>
      </c>
      <c r="C764" s="38">
        <v>2.2120000000000001E-4</v>
      </c>
      <c r="D764" s="38">
        <v>0.28123999999999999</v>
      </c>
      <c r="E764" s="38">
        <v>1.36E-4</v>
      </c>
      <c r="F764" s="39">
        <v>6.2029719437761699</v>
      </c>
      <c r="G764" s="40">
        <v>2767.7118763551898</v>
      </c>
    </row>
    <row r="765" spans="1:7" ht="15.75" x14ac:dyDescent="0.2">
      <c r="A765" s="11" t="s">
        <v>1115</v>
      </c>
      <c r="B765" s="34">
        <v>2726</v>
      </c>
      <c r="C765" s="32">
        <v>6.0969374196041045E-4</v>
      </c>
      <c r="D765" s="32">
        <v>0.28113440226284531</v>
      </c>
      <c r="E765" s="32">
        <v>1.5787747626783598E-5</v>
      </c>
      <c r="F765" s="33">
        <v>2.2772905934753673</v>
      </c>
      <c r="G765" s="34">
        <v>2917.6037073736179</v>
      </c>
    </row>
    <row r="766" spans="1:7" ht="15.75" x14ac:dyDescent="0.2">
      <c r="A766" s="7" t="s">
        <v>1116</v>
      </c>
      <c r="B766" s="37">
        <v>2726</v>
      </c>
      <c r="C766" s="35">
        <v>9.2579177609572114E-4</v>
      </c>
      <c r="D766" s="35">
        <v>0.2811914758579766</v>
      </c>
      <c r="E766" s="35">
        <v>1.8992188298802888E-5</v>
      </c>
      <c r="F766" s="36">
        <v>3.7208486657824835</v>
      </c>
      <c r="G766" s="37">
        <v>2864.2785534408549</v>
      </c>
    </row>
    <row r="767" spans="1:7" ht="15.75" x14ac:dyDescent="0.2">
      <c r="A767" s="7" t="s">
        <v>1117</v>
      </c>
      <c r="B767" s="37">
        <v>2726</v>
      </c>
      <c r="C767" s="35">
        <v>1.0185158767000838E-3</v>
      </c>
      <c r="D767" s="35">
        <v>0.28116882024530815</v>
      </c>
      <c r="E767" s="35">
        <v>1.6814583697413383E-5</v>
      </c>
      <c r="F767" s="36">
        <v>2.7424454328439651</v>
      </c>
      <c r="G767" s="37">
        <v>2901.9550999228873</v>
      </c>
    </row>
    <row r="768" spans="1:7" ht="15.75" x14ac:dyDescent="0.2">
      <c r="A768" s="7" t="s">
        <v>1118</v>
      </c>
      <c r="B768" s="37">
        <v>2726</v>
      </c>
      <c r="C768" s="35">
        <v>1.0183375544959229E-3</v>
      </c>
      <c r="D768" s="35">
        <v>0.28117985871169515</v>
      </c>
      <c r="E768" s="35">
        <v>1.5032811899951042E-5</v>
      </c>
      <c r="F768" s="36">
        <v>3.1355507981278841</v>
      </c>
      <c r="G768" s="37">
        <v>2886.9573129991236</v>
      </c>
    </row>
    <row r="769" spans="1:7" ht="15.75" x14ac:dyDescent="0.2">
      <c r="A769" s="7" t="s">
        <v>1119</v>
      </c>
      <c r="B769" s="37">
        <v>2726</v>
      </c>
      <c r="C769" s="35">
        <v>1.2569666322828821E-3</v>
      </c>
      <c r="D769" s="35">
        <v>0.28123166240212272</v>
      </c>
      <c r="E769" s="35">
        <v>1.7858368536701408E-5</v>
      </c>
      <c r="F769" s="36">
        <v>4.5355165816252097</v>
      </c>
      <c r="G769" s="37">
        <v>2834.2046020884463</v>
      </c>
    </row>
    <row r="770" spans="1:7" ht="15.75" x14ac:dyDescent="0.2">
      <c r="A770" s="7" t="s">
        <v>1120</v>
      </c>
      <c r="B770" s="37">
        <v>2726</v>
      </c>
      <c r="C770" s="35">
        <v>1.2205004500909884E-3</v>
      </c>
      <c r="D770" s="35">
        <v>0.28117945294543872</v>
      </c>
      <c r="E770" s="35">
        <v>1.7608152480212086E-5</v>
      </c>
      <c r="F770" s="36">
        <v>2.7455312375002094</v>
      </c>
      <c r="G770" s="37">
        <v>2902.7910870992364</v>
      </c>
    </row>
    <row r="771" spans="1:7" ht="15.75" x14ac:dyDescent="0.2">
      <c r="A771" s="7" t="s">
        <v>1121</v>
      </c>
      <c r="B771" s="37">
        <v>2726</v>
      </c>
      <c r="C771" s="35">
        <v>7.5052899873642503E-4</v>
      </c>
      <c r="D771" s="35">
        <v>0.28114202833063834</v>
      </c>
      <c r="E771" s="35">
        <v>1.6352930886328408E-5</v>
      </c>
      <c r="F771" s="36">
        <v>2.2869976686834548</v>
      </c>
      <c r="G771" s="37">
        <v>2917.9516258487129</v>
      </c>
    </row>
    <row r="772" spans="1:7" ht="15.75" x14ac:dyDescent="0.2">
      <c r="A772" s="7" t="s">
        <v>1122</v>
      </c>
      <c r="B772" s="37">
        <v>2726</v>
      </c>
      <c r="C772" s="35">
        <v>8.4868009947977206E-4</v>
      </c>
      <c r="D772" s="35">
        <v>0.28119459363351945</v>
      </c>
      <c r="E772" s="35">
        <v>1.6255962825878907E-5</v>
      </c>
      <c r="F772" s="36">
        <v>3.9750456120213329</v>
      </c>
      <c r="G772" s="37">
        <v>2854.3348147660276</v>
      </c>
    </row>
    <row r="773" spans="1:7" ht="15.75" x14ac:dyDescent="0.2">
      <c r="A773" s="7" t="s">
        <v>1123</v>
      </c>
      <c r="B773" s="37">
        <v>2726</v>
      </c>
      <c r="C773" s="35">
        <v>1.2223641416940309E-3</v>
      </c>
      <c r="D773" s="35">
        <v>0.28116010844241457</v>
      </c>
      <c r="E773" s="35">
        <v>1.6809131654774764E-5</v>
      </c>
      <c r="F773" s="36">
        <v>2.053746838726056</v>
      </c>
      <c r="G773" s="37">
        <v>2929.3256040850724</v>
      </c>
    </row>
    <row r="774" spans="1:7" ht="15.75" x14ac:dyDescent="0.2">
      <c r="A774" s="7" t="s">
        <v>1124</v>
      </c>
      <c r="B774" s="37">
        <v>2726</v>
      </c>
      <c r="C774" s="35">
        <v>9.9590405865184438E-4</v>
      </c>
      <c r="D774" s="35">
        <v>0.28118389165965513</v>
      </c>
      <c r="E774" s="35">
        <v>1.6034960321747402E-5</v>
      </c>
      <c r="F774" s="36">
        <v>3.3207296891690774</v>
      </c>
      <c r="G774" s="37">
        <v>2879.7991273902494</v>
      </c>
    </row>
    <row r="775" spans="1:7" ht="15.75" x14ac:dyDescent="0.2">
      <c r="A775" s="7" t="s">
        <v>1125</v>
      </c>
      <c r="B775" s="37">
        <v>2726</v>
      </c>
      <c r="C775" s="35">
        <v>7.1680873494493465E-4</v>
      </c>
      <c r="D775" s="35">
        <v>0.28114918378311154</v>
      </c>
      <c r="E775" s="35">
        <v>1.7441408947631443E-5</v>
      </c>
      <c r="F775" s="36">
        <v>2.6042512051160926</v>
      </c>
      <c r="G775" s="37">
        <v>2905.7776906174145</v>
      </c>
    </row>
    <row r="776" spans="1:7" ht="15.75" x14ac:dyDescent="0.2">
      <c r="A776" s="7" t="s">
        <v>1126</v>
      </c>
      <c r="B776" s="37">
        <v>2726</v>
      </c>
      <c r="C776" s="35">
        <v>9.4827929923606497E-4</v>
      </c>
      <c r="D776" s="35">
        <v>0.28114225955332028</v>
      </c>
      <c r="E776" s="35">
        <v>1.6247756662316017E-5</v>
      </c>
      <c r="F776" s="36">
        <v>1.9278414323808946</v>
      </c>
      <c r="G776" s="37">
        <v>2932.6314939286453</v>
      </c>
    </row>
    <row r="777" spans="1:7" ht="15.75" x14ac:dyDescent="0.2">
      <c r="A777" s="7" t="s">
        <v>1127</v>
      </c>
      <c r="B777" s="37">
        <v>2726</v>
      </c>
      <c r="C777" s="35">
        <v>1.3456293700121905E-3</v>
      </c>
      <c r="D777" s="35">
        <v>0.2811518938197764</v>
      </c>
      <c r="E777" s="35">
        <v>1.6647698913851525E-5</v>
      </c>
      <c r="F777" s="36">
        <v>1.5324475188527309</v>
      </c>
      <c r="G777" s="37">
        <v>2950.0468429554512</v>
      </c>
    </row>
    <row r="778" spans="1:7" ht="15.75" x14ac:dyDescent="0.2">
      <c r="A778" s="7" t="s">
        <v>1128</v>
      </c>
      <c r="B778" s="37">
        <v>2726</v>
      </c>
      <c r="C778" s="35">
        <v>1.4522268356260131E-3</v>
      </c>
      <c r="D778" s="35">
        <v>0.28117932770634374</v>
      </c>
      <c r="E778" s="35">
        <v>1.6354113907860306E-5</v>
      </c>
      <c r="F778" s="36">
        <v>2.3105699552106174</v>
      </c>
      <c r="G778" s="37">
        <v>2920.6810600281674</v>
      </c>
    </row>
    <row r="779" spans="1:7" ht="15.75" x14ac:dyDescent="0.2">
      <c r="A779" s="7" t="s">
        <v>1129</v>
      </c>
      <c r="B779" s="37">
        <v>2726</v>
      </c>
      <c r="C779" s="35">
        <v>8.7194378045507841E-4</v>
      </c>
      <c r="D779" s="35">
        <v>0.28116000830294657</v>
      </c>
      <c r="E779" s="35">
        <v>1.7904061576659689E-5</v>
      </c>
      <c r="F779" s="36">
        <v>2.7012001994464185</v>
      </c>
      <c r="G779" s="37">
        <v>2902.8361441226443</v>
      </c>
    </row>
    <row r="780" spans="1:7" ht="15.75" x14ac:dyDescent="0.2">
      <c r="A780" s="7" t="s">
        <v>1130</v>
      </c>
      <c r="B780" s="37">
        <v>2726</v>
      </c>
      <c r="C780" s="35">
        <v>1.1146884744000598E-3</v>
      </c>
      <c r="D780" s="35">
        <v>0.28114564195710623</v>
      </c>
      <c r="E780" s="35">
        <v>1.7842103226738124E-5</v>
      </c>
      <c r="F780" s="36">
        <v>1.7390375266845837</v>
      </c>
      <c r="G780" s="37">
        <v>2940.7676496210556</v>
      </c>
    </row>
    <row r="781" spans="1:7" ht="15.75" x14ac:dyDescent="0.2">
      <c r="A781" s="7" t="s">
        <v>1131</v>
      </c>
      <c r="B781" s="37">
        <v>2726</v>
      </c>
      <c r="C781" s="35">
        <v>2.7013178560521861E-3</v>
      </c>
      <c r="D781" s="35">
        <v>0.28135092675203788</v>
      </c>
      <c r="E781" s="35">
        <v>2.1942860358439481E-5</v>
      </c>
      <c r="F781" s="36">
        <v>6.0958782184106219</v>
      </c>
      <c r="G781" s="37">
        <v>2776.142379291176</v>
      </c>
    </row>
    <row r="782" spans="1:7" ht="15.75" x14ac:dyDescent="0.2">
      <c r="A782" s="19" t="s">
        <v>1132</v>
      </c>
      <c r="B782" s="40">
        <v>2726</v>
      </c>
      <c r="C782" s="38">
        <v>1.100221918049872E-3</v>
      </c>
      <c r="D782" s="38">
        <v>0.28117947002501975</v>
      </c>
      <c r="E782" s="38">
        <v>1.8272901133552283E-5</v>
      </c>
      <c r="F782" s="39">
        <v>2.9695943496244048</v>
      </c>
      <c r="G782" s="40">
        <v>2893.6557311310248</v>
      </c>
    </row>
    <row r="783" spans="1:7" ht="15.75" x14ac:dyDescent="0.2">
      <c r="A783" s="11" t="s">
        <v>1133</v>
      </c>
      <c r="B783" s="34">
        <v>2719</v>
      </c>
      <c r="C783" s="32">
        <v>1.2569052070938538E-3</v>
      </c>
      <c r="D783" s="32">
        <v>0.28117109958609082</v>
      </c>
      <c r="E783" s="32">
        <v>1.5852754073666248E-5</v>
      </c>
      <c r="F783" s="33">
        <v>2.2243410597511115</v>
      </c>
      <c r="G783" s="34">
        <v>2916.9690113449624</v>
      </c>
    </row>
    <row r="784" spans="1:7" ht="15.75" x14ac:dyDescent="0.2">
      <c r="A784" s="7" t="s">
        <v>1134</v>
      </c>
      <c r="B784" s="37">
        <v>2719</v>
      </c>
      <c r="C784" s="35">
        <v>5.4653342396170904E-4</v>
      </c>
      <c r="D784" s="35">
        <v>0.28117660645111747</v>
      </c>
      <c r="E784" s="35">
        <v>1.6385409297783186E-5</v>
      </c>
      <c r="F784" s="36">
        <v>3.7365278532952573</v>
      </c>
      <c r="G784" s="37">
        <v>2856.2785534357822</v>
      </c>
    </row>
    <row r="785" spans="1:7" ht="15.75" x14ac:dyDescent="0.2">
      <c r="A785" s="7" t="s">
        <v>1135</v>
      </c>
      <c r="B785" s="37">
        <v>2719</v>
      </c>
      <c r="C785" s="35">
        <v>9.6828363163175559E-4</v>
      </c>
      <c r="D785" s="35">
        <v>0.28115142712474522</v>
      </c>
      <c r="E785" s="35">
        <v>1.6254047564804923E-5</v>
      </c>
      <c r="F785" s="36">
        <v>2.0591458609686697</v>
      </c>
      <c r="G785" s="37">
        <v>2921.7363718789375</v>
      </c>
    </row>
    <row r="786" spans="1:7" ht="15.75" x14ac:dyDescent="0.2">
      <c r="A786" s="7" t="s">
        <v>1136</v>
      </c>
      <c r="B786" s="37">
        <v>2719</v>
      </c>
      <c r="C786" s="35">
        <v>9.1597789549113134E-4</v>
      </c>
      <c r="D786" s="35">
        <v>0.28119248908685945</v>
      </c>
      <c r="E786" s="35">
        <v>1.5910176629029279E-5</v>
      </c>
      <c r="F786" s="36">
        <v>3.6171183205246926</v>
      </c>
      <c r="G786" s="37">
        <v>2862.1758615756748</v>
      </c>
    </row>
    <row r="787" spans="1:7" ht="15.75" x14ac:dyDescent="0.2">
      <c r="A787" s="7" t="s">
        <v>1137</v>
      </c>
      <c r="B787" s="37">
        <v>2719</v>
      </c>
      <c r="C787" s="35">
        <v>7.6811888691055697E-4</v>
      </c>
      <c r="D787" s="35">
        <v>0.28117726857215625</v>
      </c>
      <c r="E787" s="35">
        <v>1.5330018071005623E-5</v>
      </c>
      <c r="F787" s="36">
        <v>3.3495130718841359</v>
      </c>
      <c r="G787" s="37">
        <v>2871.7607273929275</v>
      </c>
    </row>
    <row r="788" spans="1:7" ht="15.75" x14ac:dyDescent="0.2">
      <c r="A788" s="7" t="s">
        <v>1138</v>
      </c>
      <c r="B788" s="37">
        <v>2719</v>
      </c>
      <c r="C788" s="35">
        <v>1.338344084791021E-3</v>
      </c>
      <c r="D788" s="35">
        <v>0.28116936899532019</v>
      </c>
      <c r="E788" s="35">
        <v>1.5732539138701088E-5</v>
      </c>
      <c r="F788" s="36">
        <v>2.0118661113044389</v>
      </c>
      <c r="G788" s="37">
        <v>2925.5751269297662</v>
      </c>
    </row>
    <row r="789" spans="1:7" ht="15.75" x14ac:dyDescent="0.2">
      <c r="A789" s="7" t="s">
        <v>1139</v>
      </c>
      <c r="B789" s="37">
        <v>2719</v>
      </c>
      <c r="C789" s="35">
        <v>6.5885290866038232E-4</v>
      </c>
      <c r="D789" s="35">
        <v>0.28116674205192699</v>
      </c>
      <c r="E789" s="35">
        <v>1.6395475179098219E-5</v>
      </c>
      <c r="F789" s="36">
        <v>3.1774194898726016</v>
      </c>
      <c r="G789" s="37">
        <v>2877.8244378401932</v>
      </c>
    </row>
    <row r="790" spans="1:7" ht="15.75" x14ac:dyDescent="0.2">
      <c r="A790" s="7" t="s">
        <v>1140</v>
      </c>
      <c r="B790" s="37">
        <v>2719</v>
      </c>
      <c r="C790" s="35">
        <v>5.342438275206373E-4</v>
      </c>
      <c r="D790" s="35">
        <v>0.28114556998268975</v>
      </c>
      <c r="E790" s="35">
        <v>1.5529343692202478E-5</v>
      </c>
      <c r="F790" s="36">
        <v>2.6549680219090099</v>
      </c>
      <c r="G790" s="37">
        <v>2896.9822368399468</v>
      </c>
    </row>
    <row r="791" spans="1:7" ht="15.75" x14ac:dyDescent="0.2">
      <c r="A791" s="7" t="s">
        <v>1141</v>
      </c>
      <c r="B791" s="37">
        <v>2719</v>
      </c>
      <c r="C791" s="35">
        <v>8.2398003436047885E-4</v>
      </c>
      <c r="D791" s="35">
        <v>0.28115028136526943</v>
      </c>
      <c r="E791" s="35">
        <v>1.421336592983028E-5</v>
      </c>
      <c r="F791" s="36">
        <v>2.285756910398451</v>
      </c>
      <c r="G791" s="37">
        <v>2912.3622089369032</v>
      </c>
    </row>
    <row r="792" spans="1:7" ht="15.75" x14ac:dyDescent="0.2">
      <c r="A792" s="7" t="s">
        <v>1142</v>
      </c>
      <c r="B792" s="37">
        <v>2719</v>
      </c>
      <c r="C792" s="35">
        <v>9.4624855933396381E-4</v>
      </c>
      <c r="D792" s="35">
        <v>0.28116219771790119</v>
      </c>
      <c r="E792" s="35">
        <v>1.5659889197613771E-5</v>
      </c>
      <c r="F792" s="36">
        <v>2.4832107992245334</v>
      </c>
      <c r="G792" s="37">
        <v>2905.475897421888</v>
      </c>
    </row>
    <row r="793" spans="1:7" ht="15.75" x14ac:dyDescent="0.2">
      <c r="A793" s="7" t="s">
        <v>1143</v>
      </c>
      <c r="B793" s="37">
        <v>2719</v>
      </c>
      <c r="C793" s="35">
        <v>1.2207789829163664E-3</v>
      </c>
      <c r="D793" s="35">
        <v>0.28119876176920927</v>
      </c>
      <c r="E793" s="35">
        <v>1.7545922703121095E-5</v>
      </c>
      <c r="F793" s="36">
        <v>3.2755473365297938</v>
      </c>
      <c r="G793" s="37">
        <v>2876.4561484923156</v>
      </c>
    </row>
    <row r="794" spans="1:7" ht="15.75" x14ac:dyDescent="0.2">
      <c r="A794" s="7" t="s">
        <v>1144</v>
      </c>
      <c r="B794" s="37">
        <v>2719</v>
      </c>
      <c r="C794" s="35">
        <v>1.9449923209046128E-3</v>
      </c>
      <c r="D794" s="35">
        <v>0.28123484255044856</v>
      </c>
      <c r="E794" s="35">
        <v>1.81510273022921E-5</v>
      </c>
      <c r="F794" s="36">
        <v>3.2174738885770715</v>
      </c>
      <c r="G794" s="37">
        <v>2881.8519149027379</v>
      </c>
    </row>
    <row r="795" spans="1:7" ht="15.75" x14ac:dyDescent="0.2">
      <c r="A795" s="7" t="s">
        <v>1145</v>
      </c>
      <c r="B795" s="37">
        <v>2719</v>
      </c>
      <c r="C795" s="35">
        <v>8.4882845711429481E-4</v>
      </c>
      <c r="D795" s="35">
        <v>0.2811667967244641</v>
      </c>
      <c r="E795" s="35">
        <v>1.761668321540138E-5</v>
      </c>
      <c r="F795" s="36">
        <v>2.8273604365636196</v>
      </c>
      <c r="G795" s="37">
        <v>2891.9236970887368</v>
      </c>
    </row>
    <row r="796" spans="1:7" ht="15.75" x14ac:dyDescent="0.2">
      <c r="A796" s="7" t="s">
        <v>1146</v>
      </c>
      <c r="B796" s="37">
        <v>2719</v>
      </c>
      <c r="C796" s="35">
        <v>7.3969150561862586E-4</v>
      </c>
      <c r="D796" s="35">
        <v>0.28115884141796471</v>
      </c>
      <c r="E796" s="35">
        <v>2.0012995271235853E-5</v>
      </c>
      <c r="F796" s="36">
        <v>2.7465160062645211</v>
      </c>
      <c r="G796" s="37">
        <v>2894.4849084344955</v>
      </c>
    </row>
    <row r="797" spans="1:7" ht="15.75" x14ac:dyDescent="0.2">
      <c r="A797" s="7" t="s">
        <v>1147</v>
      </c>
      <c r="B797" s="37">
        <v>2719</v>
      </c>
      <c r="C797" s="35">
        <v>9.8142894132994683E-4</v>
      </c>
      <c r="D797" s="35">
        <v>0.28117914915650738</v>
      </c>
      <c r="E797" s="35">
        <v>2.1735470733296799E-5</v>
      </c>
      <c r="F797" s="36">
        <v>3.0211867671425807</v>
      </c>
      <c r="G797" s="37">
        <v>2885.1474315483965</v>
      </c>
    </row>
    <row r="798" spans="1:7" ht="15.75" x14ac:dyDescent="0.2">
      <c r="A798" s="7" t="s">
        <v>1148</v>
      </c>
      <c r="B798" s="37">
        <v>2719</v>
      </c>
      <c r="C798" s="35">
        <v>6.6617209486493441E-4</v>
      </c>
      <c r="D798" s="35">
        <v>0.28115737259468288</v>
      </c>
      <c r="E798" s="35">
        <v>1.5536430990480953E-5</v>
      </c>
      <c r="F798" s="36">
        <v>2.8304763517206233</v>
      </c>
      <c r="G798" s="37">
        <v>2890.9702047218252</v>
      </c>
    </row>
    <row r="799" spans="1:7" ht="15.75" x14ac:dyDescent="0.2">
      <c r="A799" s="7" t="s">
        <v>1149</v>
      </c>
      <c r="B799" s="37">
        <v>2719</v>
      </c>
      <c r="C799" s="35">
        <v>8.7816948929208324E-4</v>
      </c>
      <c r="D799" s="35">
        <v>0.28113579343955819</v>
      </c>
      <c r="E799" s="35">
        <v>1.7458760684925956E-5</v>
      </c>
      <c r="F799" s="36">
        <v>1.6698442246676493</v>
      </c>
      <c r="G799" s="37">
        <v>2936.0375436167046</v>
      </c>
    </row>
    <row r="800" spans="1:7" ht="15.75" x14ac:dyDescent="0.2">
      <c r="A800" s="7" t="s">
        <v>1150</v>
      </c>
      <c r="B800" s="37">
        <v>2719</v>
      </c>
      <c r="C800" s="35">
        <v>1.0378256408777493E-3</v>
      </c>
      <c r="D800" s="35">
        <v>0.28116188727369112</v>
      </c>
      <c r="E800" s="35">
        <v>1.7546361228713978E-5</v>
      </c>
      <c r="F800" s="36">
        <v>2.3024821090444902</v>
      </c>
      <c r="G800" s="37">
        <v>2912.8287415602576</v>
      </c>
    </row>
    <row r="801" spans="1:7" ht="15.75" x14ac:dyDescent="0.2">
      <c r="A801" s="19" t="s">
        <v>1151</v>
      </c>
      <c r="B801" s="40">
        <v>2719</v>
      </c>
      <c r="C801" s="38">
        <v>1.0958371646069519E-3</v>
      </c>
      <c r="D801" s="38">
        <v>0.28115868063658139</v>
      </c>
      <c r="E801" s="38">
        <v>1.9855245518409157E-5</v>
      </c>
      <c r="F801" s="39">
        <v>2.0808952672091152</v>
      </c>
      <c r="G801" s="40">
        <v>2921.5972220702706</v>
      </c>
    </row>
    <row r="802" spans="1:7" ht="15.75" x14ac:dyDescent="0.2">
      <c r="A802" s="11" t="s">
        <v>1152</v>
      </c>
      <c r="B802" s="34">
        <v>2731</v>
      </c>
      <c r="C802" s="32">
        <v>1.0473500187794256E-3</v>
      </c>
      <c r="D802" s="32">
        <v>0.28116921990113292</v>
      </c>
      <c r="E802" s="32">
        <v>1.7868902102872585E-5</v>
      </c>
      <c r="F802" s="33">
        <v>2.8155101402149718</v>
      </c>
      <c r="G802" s="34">
        <v>2903.5927536798531</v>
      </c>
    </row>
    <row r="803" spans="1:7" ht="15.75" x14ac:dyDescent="0.2">
      <c r="A803" s="7" t="s">
        <v>1153</v>
      </c>
      <c r="B803" s="37">
        <v>2731</v>
      </c>
      <c r="C803" s="35">
        <v>1.415060855456794E-3</v>
      </c>
      <c r="D803" s="35">
        <v>0.28123610019424894</v>
      </c>
      <c r="E803" s="35">
        <v>1.7820255840241908E-5</v>
      </c>
      <c r="F803" s="36">
        <v>4.5108604894839033</v>
      </c>
      <c r="G803" s="37">
        <v>2839.9087065815188</v>
      </c>
    </row>
    <row r="804" spans="1:7" ht="15.75" x14ac:dyDescent="0.2">
      <c r="A804" s="7" t="s">
        <v>1154</v>
      </c>
      <c r="B804" s="37">
        <v>2731</v>
      </c>
      <c r="C804" s="35">
        <v>8.7694025384509207E-4</v>
      </c>
      <c r="D804" s="35">
        <v>0.28117209014918704</v>
      </c>
      <c r="E804" s="35">
        <v>1.9329489686357826E-5</v>
      </c>
      <c r="F804" s="36">
        <v>3.2348306509000224</v>
      </c>
      <c r="G804" s="37">
        <v>2886.8737108716991</v>
      </c>
    </row>
    <row r="805" spans="1:7" ht="15.75" x14ac:dyDescent="0.2">
      <c r="A805" s="7" t="s">
        <v>1155</v>
      </c>
      <c r="B805" s="37">
        <v>2731</v>
      </c>
      <c r="C805" s="35">
        <v>1.3168896201862456E-3</v>
      </c>
      <c r="D805" s="35">
        <v>0.28122620555209216</v>
      </c>
      <c r="E805" s="35">
        <v>2.0620914538106387E-5</v>
      </c>
      <c r="F805" s="36">
        <v>4.341511570860046</v>
      </c>
      <c r="G805" s="37">
        <v>2846.1395462975734</v>
      </c>
    </row>
    <row r="806" spans="1:7" ht="15.75" x14ac:dyDescent="0.2">
      <c r="A806" s="7" t="s">
        <v>1156</v>
      </c>
      <c r="B806" s="37">
        <v>2731</v>
      </c>
      <c r="C806" s="35">
        <v>1.5579419359641534E-3</v>
      </c>
      <c r="D806" s="35">
        <v>0.28124037810339236</v>
      </c>
      <c r="E806" s="35">
        <v>2.1920138832721181E-5</v>
      </c>
      <c r="F806" s="36">
        <v>4.3971308816104226</v>
      </c>
      <c r="G806" s="37">
        <v>2844.7371907781026</v>
      </c>
    </row>
    <row r="807" spans="1:7" ht="15.75" x14ac:dyDescent="0.2">
      <c r="A807" s="7" t="s">
        <v>1157</v>
      </c>
      <c r="B807" s="37">
        <v>2731</v>
      </c>
      <c r="C807" s="35">
        <v>1.1425568283707445E-3</v>
      </c>
      <c r="D807" s="35">
        <v>0.28116580786795992</v>
      </c>
      <c r="E807" s="35">
        <v>1.868169321558142E-5</v>
      </c>
      <c r="F807" s="36">
        <v>2.5168891698257312</v>
      </c>
      <c r="G807" s="37">
        <v>2915.4600436837086</v>
      </c>
    </row>
    <row r="808" spans="1:7" ht="15.75" x14ac:dyDescent="0.2">
      <c r="A808" s="7" t="s">
        <v>1158</v>
      </c>
      <c r="B808" s="37">
        <v>2731</v>
      </c>
      <c r="C808" s="35">
        <v>1.6898450176378789E-3</v>
      </c>
      <c r="D808" s="35">
        <v>0.2812421358828871</v>
      </c>
      <c r="E808" s="35">
        <v>1.8509087972730475E-5</v>
      </c>
      <c r="F808" s="36">
        <v>4.2141619211655268</v>
      </c>
      <c r="G808" s="37">
        <v>2852.2593560020973</v>
      </c>
    </row>
    <row r="809" spans="1:7" ht="15.75" x14ac:dyDescent="0.2">
      <c r="A809" s="7" t="s">
        <v>1159</v>
      </c>
      <c r="B809" s="37">
        <v>2731</v>
      </c>
      <c r="C809" s="35">
        <v>9.8641690295465955E-4</v>
      </c>
      <c r="D809" s="35">
        <v>0.28119593719725022</v>
      </c>
      <c r="E809" s="35">
        <v>2.2919193776673403E-5</v>
      </c>
      <c r="F809" s="36">
        <v>3.8796009525321473</v>
      </c>
      <c r="G809" s="37">
        <v>2862.7435579130934</v>
      </c>
    </row>
    <row r="810" spans="1:7" ht="15.75" x14ac:dyDescent="0.2">
      <c r="A810" s="7" t="s">
        <v>1160</v>
      </c>
      <c r="B810" s="37">
        <v>2731</v>
      </c>
      <c r="C810" s="35">
        <v>1.1362319369694774E-3</v>
      </c>
      <c r="D810" s="35">
        <v>0.28116742895437752</v>
      </c>
      <c r="E810" s="35">
        <v>1.841875919270117E-5</v>
      </c>
      <c r="F810" s="36">
        <v>2.5863445579910049</v>
      </c>
      <c r="G810" s="37">
        <v>2912.7716915803026</v>
      </c>
    </row>
    <row r="811" spans="1:7" ht="15.75" x14ac:dyDescent="0.2">
      <c r="A811" s="7" t="s">
        <v>1161</v>
      </c>
      <c r="B811" s="37">
        <v>2731</v>
      </c>
      <c r="C811" s="35">
        <v>1.30624880036784E-3</v>
      </c>
      <c r="D811" s="35">
        <v>0.2812086865258705</v>
      </c>
      <c r="E811" s="35">
        <v>1.8777458104416671E-5</v>
      </c>
      <c r="F811" s="36">
        <v>3.7379431133910401</v>
      </c>
      <c r="G811" s="37">
        <v>2869.3270319258722</v>
      </c>
    </row>
    <row r="812" spans="1:7" ht="15.75" x14ac:dyDescent="0.2">
      <c r="A812" s="7" t="s">
        <v>1162</v>
      </c>
      <c r="B812" s="37">
        <v>2731</v>
      </c>
      <c r="C812" s="35">
        <v>8.6658776318261199E-4</v>
      </c>
      <c r="D812" s="35">
        <v>0.28119088224037236</v>
      </c>
      <c r="E812" s="35">
        <v>1.7957681926413169E-5</v>
      </c>
      <c r="F812" s="36">
        <v>3.9227737569036414</v>
      </c>
      <c r="G812" s="37">
        <v>2860.6820971289658</v>
      </c>
    </row>
    <row r="813" spans="1:7" ht="15.75" x14ac:dyDescent="0.2">
      <c r="A813" s="7" t="s">
        <v>1163</v>
      </c>
      <c r="B813" s="37">
        <v>2731</v>
      </c>
      <c r="C813" s="35">
        <v>1.2997356288635914E-3</v>
      </c>
      <c r="D813" s="35">
        <v>0.28119454561970258</v>
      </c>
      <c r="E813" s="35">
        <v>1.7808043323806995E-5</v>
      </c>
      <c r="F813" s="36">
        <v>3.2468944209584905</v>
      </c>
      <c r="G813" s="37">
        <v>2888.183669423207</v>
      </c>
    </row>
    <row r="814" spans="1:7" ht="15.75" x14ac:dyDescent="0.2">
      <c r="A814" s="7" t="s">
        <v>1164</v>
      </c>
      <c r="B814" s="37">
        <v>2731</v>
      </c>
      <c r="C814" s="35">
        <v>1.0636427871076482E-3</v>
      </c>
      <c r="D814" s="35">
        <v>0.28116139249356187</v>
      </c>
      <c r="E814" s="35">
        <v>1.9192868518997378E-5</v>
      </c>
      <c r="F814" s="36">
        <v>2.5066634422588052</v>
      </c>
      <c r="G814" s="37">
        <v>2915.4612665896643</v>
      </c>
    </row>
    <row r="815" spans="1:7" ht="15.75" x14ac:dyDescent="0.2">
      <c r="A815" s="7" t="s">
        <v>1165</v>
      </c>
      <c r="B815" s="37">
        <v>2731</v>
      </c>
      <c r="C815" s="35">
        <v>1.4841440523592454E-3</v>
      </c>
      <c r="D815" s="35">
        <v>0.28121976633137769</v>
      </c>
      <c r="E815" s="35">
        <v>1.949315384182716E-5</v>
      </c>
      <c r="F815" s="36">
        <v>3.8010704378854676</v>
      </c>
      <c r="G815" s="37">
        <v>2867.5529237254177</v>
      </c>
    </row>
    <row r="816" spans="1:7" ht="15.75" x14ac:dyDescent="0.2">
      <c r="A816" s="7" t="s">
        <v>1166</v>
      </c>
      <c r="B816" s="37">
        <v>2731</v>
      </c>
      <c r="C816" s="35">
        <v>1.4743419800880289E-3</v>
      </c>
      <c r="D816" s="35">
        <v>0.2812343649641576</v>
      </c>
      <c r="E816" s="35">
        <v>1.7188309732559593E-5</v>
      </c>
      <c r="F816" s="36">
        <v>4.3387743854661487</v>
      </c>
      <c r="G816" s="37">
        <v>2846.7357821140931</v>
      </c>
    </row>
    <row r="817" spans="1:7" ht="15.75" x14ac:dyDescent="0.2">
      <c r="A817" s="7" t="s">
        <v>1167</v>
      </c>
      <c r="B817" s="37">
        <v>2731</v>
      </c>
      <c r="C817" s="35">
        <v>7.9946767950630593E-4</v>
      </c>
      <c r="D817" s="35">
        <v>0.28116582673363466</v>
      </c>
      <c r="E817" s="35">
        <v>1.8192115511184274E-5</v>
      </c>
      <c r="F817" s="36">
        <v>3.1561635469823379</v>
      </c>
      <c r="G817" s="37">
        <v>2889.5370117063981</v>
      </c>
    </row>
    <row r="818" spans="1:7" ht="15.75" x14ac:dyDescent="0.2">
      <c r="A818" s="7" t="s">
        <v>1168</v>
      </c>
      <c r="B818" s="37">
        <v>2731</v>
      </c>
      <c r="C818" s="35">
        <v>8.5609399843501299E-4</v>
      </c>
      <c r="D818" s="35">
        <v>0.28117714126592402</v>
      </c>
      <c r="E818" s="35">
        <v>1.7516484147426254E-5</v>
      </c>
      <c r="F818" s="36">
        <v>3.4533649307055825</v>
      </c>
      <c r="G818" s="37">
        <v>2878.484508876054</v>
      </c>
    </row>
    <row r="819" spans="1:7" ht="15.75" x14ac:dyDescent="0.2">
      <c r="A819" s="19" t="s">
        <v>1169</v>
      </c>
      <c r="B819" s="40">
        <v>2731</v>
      </c>
      <c r="C819" s="38">
        <v>9.9946887122948861E-4</v>
      </c>
      <c r="D819" s="38">
        <v>0.28115591922977967</v>
      </c>
      <c r="E819" s="38">
        <v>1.7860558685185556E-5</v>
      </c>
      <c r="F819" s="39">
        <v>2.4313588565672006</v>
      </c>
      <c r="G819" s="40">
        <v>2918.015498583422</v>
      </c>
    </row>
    <row r="820" spans="1:7" ht="15.75" x14ac:dyDescent="0.2">
      <c r="A820" s="11" t="s">
        <v>1043</v>
      </c>
      <c r="B820" s="34">
        <v>2714</v>
      </c>
      <c r="C820" s="32">
        <v>1E-4</v>
      </c>
      <c r="D820" s="32">
        <v>0.28123399999999998</v>
      </c>
      <c r="E820" s="32">
        <v>1.9000000000000001E-5</v>
      </c>
      <c r="F820" s="33">
        <v>6.4903295944374051</v>
      </c>
      <c r="G820" s="34">
        <v>2749</v>
      </c>
    </row>
    <row r="821" spans="1:7" ht="15.75" x14ac:dyDescent="0.2">
      <c r="A821" s="7" t="s">
        <v>1044</v>
      </c>
      <c r="B821" s="37">
        <v>2714</v>
      </c>
      <c r="C821" s="35">
        <v>6.9999999999999999E-4</v>
      </c>
      <c r="D821" s="35">
        <v>0.28125</v>
      </c>
      <c r="E821" s="35">
        <v>2.3E-5</v>
      </c>
      <c r="F821" s="36">
        <v>5.9500042038140855</v>
      </c>
      <c r="G821" s="37">
        <v>2767</v>
      </c>
    </row>
    <row r="822" spans="1:7" ht="15.75" x14ac:dyDescent="0.2">
      <c r="A822" s="7" t="s">
        <v>1045</v>
      </c>
      <c r="B822" s="37">
        <v>2714</v>
      </c>
      <c r="C822" s="35">
        <v>5.0000000000000001E-4</v>
      </c>
      <c r="D822" s="35">
        <v>0.28124900000000003</v>
      </c>
      <c r="E822" s="35">
        <v>2.3E-5</v>
      </c>
      <c r="F822" s="36">
        <v>6.2842983614475045</v>
      </c>
      <c r="G822" s="37">
        <v>2757</v>
      </c>
    </row>
    <row r="823" spans="1:7" ht="15.75" x14ac:dyDescent="0.2">
      <c r="A823" s="7" t="s">
        <v>1046</v>
      </c>
      <c r="B823" s="37">
        <v>2714</v>
      </c>
      <c r="C823" s="35">
        <v>8.9999999999999998E-4</v>
      </c>
      <c r="D823" s="35">
        <v>0.281246</v>
      </c>
      <c r="E823" s="35">
        <v>2.1999999999999999E-5</v>
      </c>
      <c r="F823" s="36">
        <v>5.4378034760782512</v>
      </c>
      <c r="G823" s="37">
        <v>2787</v>
      </c>
    </row>
    <row r="824" spans="1:7" ht="15.75" x14ac:dyDescent="0.2">
      <c r="A824" s="7" t="s">
        <v>1047</v>
      </c>
      <c r="B824" s="37">
        <v>2714</v>
      </c>
      <c r="C824" s="35">
        <v>8.0000000000000004E-4</v>
      </c>
      <c r="D824" s="35">
        <v>0.28123799999999999</v>
      </c>
      <c r="E824" s="35">
        <v>3.6999999999999998E-5</v>
      </c>
      <c r="F824" s="36">
        <v>5.3380906997380073</v>
      </c>
      <c r="G824" s="37">
        <v>2795</v>
      </c>
    </row>
    <row r="825" spans="1:7" ht="15.75" x14ac:dyDescent="0.2">
      <c r="A825" s="7" t="s">
        <v>1048</v>
      </c>
      <c r="B825" s="37">
        <v>2714</v>
      </c>
      <c r="C825" s="35">
        <v>4.0000000000000002E-4</v>
      </c>
      <c r="D825" s="35">
        <v>0.281254</v>
      </c>
      <c r="E825" s="35">
        <v>2.0999999999999999E-5</v>
      </c>
      <c r="F825" s="36">
        <v>6.6471426673753164</v>
      </c>
      <c r="G825" s="37">
        <v>2745</v>
      </c>
    </row>
    <row r="826" spans="1:7" ht="15.75" x14ac:dyDescent="0.2">
      <c r="A826" s="7" t="s">
        <v>1049</v>
      </c>
      <c r="B826" s="37">
        <v>2714</v>
      </c>
      <c r="C826" s="35">
        <v>8.9999999999999998E-4</v>
      </c>
      <c r="D826" s="35">
        <v>0.281281</v>
      </c>
      <c r="E826" s="35">
        <v>2.1999999999999999E-5</v>
      </c>
      <c r="F826" s="36">
        <v>6.6831494668062597</v>
      </c>
      <c r="G826" s="37">
        <v>2739</v>
      </c>
    </row>
    <row r="827" spans="1:7" ht="15.75" x14ac:dyDescent="0.2">
      <c r="A827" s="7" t="s">
        <v>1050</v>
      </c>
      <c r="B827" s="37">
        <v>2714</v>
      </c>
      <c r="C827" s="35">
        <v>4.0000000000000002E-4</v>
      </c>
      <c r="D827" s="35">
        <v>0.281275</v>
      </c>
      <c r="E827" s="35">
        <v>2.3E-5</v>
      </c>
      <c r="F827" s="36">
        <v>7.3943502618134538</v>
      </c>
      <c r="G827" s="37">
        <v>2716</v>
      </c>
    </row>
    <row r="828" spans="1:7" ht="15.75" x14ac:dyDescent="0.2">
      <c r="A828" s="7" t="s">
        <v>1051</v>
      </c>
      <c r="B828" s="37">
        <v>2714</v>
      </c>
      <c r="C828" s="35">
        <v>4.0000000000000002E-4</v>
      </c>
      <c r="D828" s="35">
        <v>0.28119300000000003</v>
      </c>
      <c r="E828" s="35">
        <v>2.0000000000000002E-5</v>
      </c>
      <c r="F828" s="36">
        <v>4.4766825121067555</v>
      </c>
      <c r="G828" s="37">
        <v>2823</v>
      </c>
    </row>
    <row r="829" spans="1:7" ht="15.75" x14ac:dyDescent="0.2">
      <c r="A829" s="7" t="s">
        <v>1052</v>
      </c>
      <c r="B829" s="37">
        <v>2714</v>
      </c>
      <c r="C829" s="35">
        <v>6.9999999999999999E-4</v>
      </c>
      <c r="D829" s="35">
        <v>0.281281</v>
      </c>
      <c r="E829" s="35">
        <v>2.3E-5</v>
      </c>
      <c r="F829" s="36">
        <v>7.0530249384592736</v>
      </c>
      <c r="G829" s="37">
        <v>2729</v>
      </c>
    </row>
    <row r="830" spans="1:7" ht="15.75" x14ac:dyDescent="0.2">
      <c r="A830" s="7" t="s">
        <v>1053</v>
      </c>
      <c r="B830" s="37">
        <v>2714</v>
      </c>
      <c r="C830" s="35">
        <v>4.0000000000000002E-4</v>
      </c>
      <c r="D830" s="35">
        <v>0.28122599999999998</v>
      </c>
      <c r="E830" s="35">
        <v>2.0999999999999999E-5</v>
      </c>
      <c r="F830" s="36">
        <v>5.6508658747911333</v>
      </c>
      <c r="G830" s="37">
        <v>2781</v>
      </c>
    </row>
    <row r="831" spans="1:7" ht="15.75" x14ac:dyDescent="0.2">
      <c r="A831" s="19" t="s">
        <v>1054</v>
      </c>
      <c r="B831" s="40">
        <v>2714</v>
      </c>
      <c r="C831" s="38">
        <v>2.9999999999999997E-4</v>
      </c>
      <c r="D831" s="38">
        <v>0.28122599999999998</v>
      </c>
      <c r="E831" s="38">
        <v>2.0999999999999999E-5</v>
      </c>
      <c r="F831" s="39">
        <v>5.8358036106187505</v>
      </c>
      <c r="G831" s="40">
        <v>2774</v>
      </c>
    </row>
    <row r="832" spans="1:7" ht="15.75" x14ac:dyDescent="0.2">
      <c r="A832" s="11" t="s">
        <v>1055</v>
      </c>
      <c r="B832" s="34">
        <v>2707</v>
      </c>
      <c r="C832" s="32">
        <v>3.5199999999999999E-4</v>
      </c>
      <c r="D832" s="32">
        <v>0.28126299999999999</v>
      </c>
      <c r="E832" s="32">
        <v>2.8E-5</v>
      </c>
      <c r="F832" s="33">
        <v>6.8953567206730959</v>
      </c>
      <c r="G832" s="34">
        <v>2727</v>
      </c>
    </row>
    <row r="833" spans="1:7" ht="15.75" x14ac:dyDescent="0.2">
      <c r="A833" s="7" t="s">
        <v>1056</v>
      </c>
      <c r="B833" s="37">
        <v>2707</v>
      </c>
      <c r="C833" s="35">
        <v>3.4900000000000003E-4</v>
      </c>
      <c r="D833" s="35">
        <v>0.28114099999999997</v>
      </c>
      <c r="E833" s="35">
        <v>2.5999999999999998E-5</v>
      </c>
      <c r="F833" s="36">
        <v>2.5600402722636417</v>
      </c>
      <c r="G833" s="37">
        <v>2889</v>
      </c>
    </row>
    <row r="834" spans="1:7" ht="15.75" x14ac:dyDescent="0.2">
      <c r="A834" s="7" t="s">
        <v>1057</v>
      </c>
      <c r="B834" s="37">
        <v>2707</v>
      </c>
      <c r="C834" s="35">
        <v>7.2900000000000005E-4</v>
      </c>
      <c r="D834" s="35">
        <v>0.281273</v>
      </c>
      <c r="E834" s="35">
        <v>2.0000000000000002E-5</v>
      </c>
      <c r="F834" s="36">
        <v>6.5558042055968713</v>
      </c>
      <c r="G834" s="37">
        <v>2739</v>
      </c>
    </row>
    <row r="835" spans="1:7" ht="15.75" x14ac:dyDescent="0.2">
      <c r="A835" s="7" t="s">
        <v>1058</v>
      </c>
      <c r="B835" s="37">
        <v>2707</v>
      </c>
      <c r="C835" s="35">
        <v>5.3200000000000003E-4</v>
      </c>
      <c r="D835" s="35">
        <v>0.28124100000000002</v>
      </c>
      <c r="E835" s="35">
        <v>2.5999999999999998E-5</v>
      </c>
      <c r="F835" s="36">
        <v>5.7805784610076572</v>
      </c>
      <c r="G835" s="37">
        <v>2769</v>
      </c>
    </row>
    <row r="836" spans="1:7" ht="15.75" x14ac:dyDescent="0.2">
      <c r="A836" s="19" t="s">
        <v>1059</v>
      </c>
      <c r="B836" s="40">
        <v>2707</v>
      </c>
      <c r="C836" s="38">
        <v>8.0900000000000004E-4</v>
      </c>
      <c r="D836" s="38">
        <v>0.28118599999999999</v>
      </c>
      <c r="E836" s="38">
        <v>2.9E-5</v>
      </c>
      <c r="F836" s="39">
        <v>3.3127236838037533</v>
      </c>
      <c r="G836" s="40">
        <v>2863</v>
      </c>
    </row>
    <row r="837" spans="1:7" ht="15.75" x14ac:dyDescent="0.2">
      <c r="A837" s="24" t="s">
        <v>1023</v>
      </c>
      <c r="B837" s="31">
        <v>2711</v>
      </c>
      <c r="C837" s="29">
        <v>1.521E-3</v>
      </c>
      <c r="D837" s="29">
        <v>0.28122599999999998</v>
      </c>
      <c r="E837" s="29">
        <v>2.5000000000000001E-5</v>
      </c>
      <c r="F837" s="30">
        <v>3.5112764745282021</v>
      </c>
      <c r="G837" s="31">
        <v>2862</v>
      </c>
    </row>
    <row r="838" spans="1:7" ht="15.75" x14ac:dyDescent="0.2">
      <c r="A838" s="24" t="s">
        <v>1024</v>
      </c>
      <c r="B838" s="31">
        <v>2711</v>
      </c>
      <c r="C838" s="29">
        <v>1.2199999999999999E-3</v>
      </c>
      <c r="D838" s="29">
        <v>0.28123999999999999</v>
      </c>
      <c r="E838" s="29">
        <v>2.5000000000000001E-5</v>
      </c>
      <c r="F838" s="30">
        <v>4.5654390917859722</v>
      </c>
      <c r="G838" s="31">
        <v>2820</v>
      </c>
    </row>
    <row r="839" spans="1:7" ht="15.75" x14ac:dyDescent="0.2">
      <c r="A839" s="24" t="s">
        <v>1025</v>
      </c>
      <c r="B839" s="31">
        <v>2711</v>
      </c>
      <c r="C839" s="29">
        <v>1.217E-3</v>
      </c>
      <c r="D839" s="29">
        <v>0.281219</v>
      </c>
      <c r="E839" s="29">
        <v>2.1999999999999999E-5</v>
      </c>
      <c r="F839" s="30">
        <v>3.8237785022010584</v>
      </c>
      <c r="G839" s="31">
        <v>2849</v>
      </c>
    </row>
    <row r="840" spans="1:7" ht="15.75" x14ac:dyDescent="0.2">
      <c r="A840" s="24" t="s">
        <v>1026</v>
      </c>
      <c r="B840" s="31">
        <v>2711</v>
      </c>
      <c r="C840" s="29">
        <v>1.4779999999999999E-3</v>
      </c>
      <c r="D840" s="29">
        <v>0.28127099999999999</v>
      </c>
      <c r="E840" s="29">
        <v>2.1999999999999999E-5</v>
      </c>
      <c r="F840" s="30">
        <v>5.1918569880848864</v>
      </c>
      <c r="G840" s="31">
        <v>2797</v>
      </c>
    </row>
    <row r="841" spans="1:7" ht="15.75" x14ac:dyDescent="0.2">
      <c r="A841" s="24" t="s">
        <v>1027</v>
      </c>
      <c r="B841" s="31">
        <v>2711</v>
      </c>
      <c r="C841" s="29">
        <v>1.477E-3</v>
      </c>
      <c r="D841" s="29">
        <v>0.28125499999999998</v>
      </c>
      <c r="E841" s="29">
        <v>2.5999999999999998E-5</v>
      </c>
      <c r="F841" s="30">
        <v>4.6244071942158627</v>
      </c>
      <c r="G841" s="31">
        <v>2819</v>
      </c>
    </row>
    <row r="842" spans="1:7" ht="15.75" x14ac:dyDescent="0.2">
      <c r="A842" s="24" t="s">
        <v>1028</v>
      </c>
      <c r="B842" s="31">
        <v>2711</v>
      </c>
      <c r="C842" s="29">
        <v>9.2100000000000005E-4</v>
      </c>
      <c r="D842" s="29">
        <v>0.28116999999999998</v>
      </c>
      <c r="E842" s="29">
        <v>3.0000000000000001E-5</v>
      </c>
      <c r="F842" s="30">
        <v>2.6270975977604749</v>
      </c>
      <c r="G842" s="31">
        <v>2894</v>
      </c>
    </row>
    <row r="843" spans="1:7" ht="15.75" x14ac:dyDescent="0.2">
      <c r="A843" s="24" t="s">
        <v>1029</v>
      </c>
      <c r="B843" s="31">
        <v>2711</v>
      </c>
      <c r="C843" s="29">
        <v>4.7199999999999998E-4</v>
      </c>
      <c r="D843" s="29">
        <v>0.28120899999999999</v>
      </c>
      <c r="E843" s="29">
        <v>2.3E-5</v>
      </c>
      <c r="F843" s="30">
        <v>4.8441825481559952</v>
      </c>
      <c r="G843" s="31">
        <v>2807</v>
      </c>
    </row>
    <row r="844" spans="1:7" ht="15.75" x14ac:dyDescent="0.2">
      <c r="A844" s="7" t="s">
        <v>1030</v>
      </c>
      <c r="B844" s="37">
        <v>2711</v>
      </c>
      <c r="C844" s="35">
        <v>2.1979999999999999E-3</v>
      </c>
      <c r="D844" s="35">
        <v>0.28122399999999997</v>
      </c>
      <c r="E844" s="35">
        <v>2.8E-5</v>
      </c>
      <c r="F844" s="36">
        <v>2.189513860657577</v>
      </c>
      <c r="G844" s="37">
        <v>2917</v>
      </c>
    </row>
    <row r="845" spans="1:7" ht="15.75" x14ac:dyDescent="0.2">
      <c r="A845" s="7" t="s">
        <v>1031</v>
      </c>
      <c r="B845" s="37">
        <v>2711</v>
      </c>
      <c r="C845" s="35">
        <v>8.9800000000000004E-4</v>
      </c>
      <c r="D845" s="35">
        <v>0.28122999999999998</v>
      </c>
      <c r="E845" s="35">
        <v>2.3E-5</v>
      </c>
      <c r="F845" s="36">
        <v>4.8044487455456419</v>
      </c>
      <c r="G845" s="37">
        <v>2810</v>
      </c>
    </row>
    <row r="846" spans="1:7" ht="15.75" x14ac:dyDescent="0.2">
      <c r="A846" s="24" t="s">
        <v>1032</v>
      </c>
      <c r="B846" s="31">
        <v>2711</v>
      </c>
      <c r="C846" s="29">
        <v>8.0500000000000005E-4</v>
      </c>
      <c r="D846" s="29">
        <v>0.28116799999999997</v>
      </c>
      <c r="E846" s="29">
        <v>2.1999999999999999E-5</v>
      </c>
      <c r="F846" s="30">
        <v>2.7702185607525465</v>
      </c>
      <c r="G846" s="31">
        <v>2887</v>
      </c>
    </row>
    <row r="847" spans="1:7" ht="15.75" x14ac:dyDescent="0.2">
      <c r="A847" s="24" t="s">
        <v>1033</v>
      </c>
      <c r="B847" s="31">
        <v>2711</v>
      </c>
      <c r="C847" s="29">
        <v>9.5799999999999998E-4</v>
      </c>
      <c r="D847" s="29">
        <v>0.28118100000000001</v>
      </c>
      <c r="E847" s="29">
        <v>2.1999999999999999E-5</v>
      </c>
      <c r="F847" s="30">
        <v>2.9501404093745798</v>
      </c>
      <c r="G847" s="31">
        <v>2881</v>
      </c>
    </row>
    <row r="848" spans="1:7" ht="15.75" x14ac:dyDescent="0.2">
      <c r="A848" s="24" t="s">
        <v>1034</v>
      </c>
      <c r="B848" s="31">
        <v>2711</v>
      </c>
      <c r="C848" s="29">
        <v>8.8999999999999995E-4</v>
      </c>
      <c r="D848" s="29">
        <v>0.28122900000000001</v>
      </c>
      <c r="E848" s="29">
        <v>2.5000000000000001E-5</v>
      </c>
      <c r="F848" s="30">
        <v>4.7836458237071611</v>
      </c>
      <c r="G848" s="31">
        <v>2811</v>
      </c>
    </row>
    <row r="849" spans="1:7" ht="15.75" x14ac:dyDescent="0.2">
      <c r="A849" s="24" t="s">
        <v>1035</v>
      </c>
      <c r="B849" s="31">
        <v>2711</v>
      </c>
      <c r="C849" s="29">
        <v>1.2489999999999999E-3</v>
      </c>
      <c r="D849" s="29">
        <v>0.28118500000000002</v>
      </c>
      <c r="E849" s="29">
        <v>2.4000000000000001E-5</v>
      </c>
      <c r="F849" s="30">
        <v>2.5549096674581939</v>
      </c>
      <c r="G849" s="31">
        <v>2897</v>
      </c>
    </row>
    <row r="850" spans="1:7" ht="15.75" x14ac:dyDescent="0.2">
      <c r="A850" s="7" t="s">
        <v>1036</v>
      </c>
      <c r="B850" s="37">
        <v>2711</v>
      </c>
      <c r="C850" s="35">
        <v>9.5200000000000005E-4</v>
      </c>
      <c r="D850" s="35">
        <v>0.28116799999999997</v>
      </c>
      <c r="E850" s="35">
        <v>2.1999999999999999E-5</v>
      </c>
      <c r="F850" s="36">
        <v>2.4986701549534196</v>
      </c>
      <c r="G850" s="37">
        <v>2899</v>
      </c>
    </row>
    <row r="851" spans="1:7" ht="15.75" x14ac:dyDescent="0.2">
      <c r="A851" s="24" t="s">
        <v>1037</v>
      </c>
      <c r="B851" s="31">
        <v>2711</v>
      </c>
      <c r="C851" s="29">
        <v>9.0200000000000002E-4</v>
      </c>
      <c r="D851" s="29">
        <v>0.281225</v>
      </c>
      <c r="E851" s="29">
        <v>2.4000000000000001E-5</v>
      </c>
      <c r="F851" s="30">
        <v>4.6191543414231262</v>
      </c>
      <c r="G851" s="31">
        <v>2817</v>
      </c>
    </row>
    <row r="852" spans="1:7" ht="15.75" x14ac:dyDescent="0.2">
      <c r="A852" s="24" t="s">
        <v>1038</v>
      </c>
      <c r="B852" s="31">
        <v>2711</v>
      </c>
      <c r="C852" s="29">
        <v>1.013E-3</v>
      </c>
      <c r="D852" s="29">
        <v>0.28120299999999998</v>
      </c>
      <c r="E852" s="29">
        <v>2.5000000000000001E-5</v>
      </c>
      <c r="F852" s="30">
        <v>3.6313241258656426</v>
      </c>
      <c r="G852" s="31">
        <v>2856</v>
      </c>
    </row>
    <row r="853" spans="1:7" ht="15.75" x14ac:dyDescent="0.2">
      <c r="A853" s="24" t="s">
        <v>1039</v>
      </c>
      <c r="B853" s="31">
        <v>2711</v>
      </c>
      <c r="C853" s="29">
        <v>1.286E-3</v>
      </c>
      <c r="D853" s="29">
        <v>0.28125</v>
      </c>
      <c r="E853" s="29">
        <v>2.8E-5</v>
      </c>
      <c r="F853" s="30">
        <v>4.7993300630966296</v>
      </c>
      <c r="G853" s="31">
        <v>2811</v>
      </c>
    </row>
    <row r="854" spans="1:7" ht="15.75" x14ac:dyDescent="0.2">
      <c r="A854" s="24" t="s">
        <v>1040</v>
      </c>
      <c r="B854" s="31">
        <v>2711</v>
      </c>
      <c r="C854" s="29">
        <v>1.305E-3</v>
      </c>
      <c r="D854" s="29">
        <v>0.28123900000000002</v>
      </c>
      <c r="E854" s="29">
        <v>2.5999999999999998E-5</v>
      </c>
      <c r="F854" s="30">
        <v>4.3728402397502641</v>
      </c>
      <c r="G854" s="31">
        <v>2827</v>
      </c>
    </row>
    <row r="855" spans="1:7" ht="15.75" x14ac:dyDescent="0.2">
      <c r="A855" s="24" t="s">
        <v>1041</v>
      </c>
      <c r="B855" s="31">
        <v>2711</v>
      </c>
      <c r="C855" s="29">
        <v>6.6699999999999995E-4</v>
      </c>
      <c r="D855" s="29">
        <v>0.28118300000000002</v>
      </c>
      <c r="E855" s="29">
        <v>2.4000000000000001E-5</v>
      </c>
      <c r="F855" s="30">
        <v>3.5588575495171249</v>
      </c>
      <c r="G855" s="31">
        <v>2856</v>
      </c>
    </row>
    <row r="856" spans="1:7" ht="15.75" x14ac:dyDescent="0.2">
      <c r="A856" s="19" t="s">
        <v>1042</v>
      </c>
      <c r="B856" s="40">
        <v>2711</v>
      </c>
      <c r="C856" s="38">
        <v>7.6099999999999996E-4</v>
      </c>
      <c r="D856" s="38">
        <v>0.28117999999999999</v>
      </c>
      <c r="E856" s="38">
        <v>2.1999999999999999E-5</v>
      </c>
      <c r="F856" s="39">
        <v>3.2784711521371968</v>
      </c>
      <c r="G856" s="40">
        <v>2867</v>
      </c>
    </row>
    <row r="857" spans="1:7" ht="15.75" x14ac:dyDescent="0.2">
      <c r="A857" s="11" t="s">
        <v>1226</v>
      </c>
      <c r="B857" s="34">
        <v>2797</v>
      </c>
      <c r="C857" s="32">
        <v>9.0700000000000004E-4</v>
      </c>
      <c r="D857" s="32">
        <v>0.28110800000000002</v>
      </c>
      <c r="E857" s="32">
        <v>9.0000000000000002E-6</v>
      </c>
      <c r="F857" s="33">
        <v>2.3896390870303819</v>
      </c>
      <c r="G857" s="34">
        <v>3061</v>
      </c>
    </row>
    <row r="858" spans="1:7" ht="15.75" x14ac:dyDescent="0.2">
      <c r="A858" s="7" t="s">
        <v>1227</v>
      </c>
      <c r="B858" s="37">
        <v>2951</v>
      </c>
      <c r="C858" s="35">
        <v>1.101E-3</v>
      </c>
      <c r="D858" s="35">
        <v>0.28114</v>
      </c>
      <c r="E858" s="35">
        <v>1.1E-5</v>
      </c>
      <c r="F858" s="36">
        <v>6.6262211902401447</v>
      </c>
      <c r="G858" s="37">
        <v>2942</v>
      </c>
    </row>
    <row r="859" spans="1:7" ht="15.75" x14ac:dyDescent="0.2">
      <c r="A859" s="7" t="s">
        <v>1228</v>
      </c>
      <c r="B859" s="37">
        <v>2961</v>
      </c>
      <c r="C859" s="35">
        <v>1.114E-3</v>
      </c>
      <c r="D859" s="35">
        <v>0.28107500000000002</v>
      </c>
      <c r="E859" s="35">
        <v>9.5000000000000005E-6</v>
      </c>
      <c r="F859" s="36">
        <v>4.5114180073579924</v>
      </c>
      <c r="G859" s="37">
        <v>3133</v>
      </c>
    </row>
    <row r="860" spans="1:7" ht="15.75" x14ac:dyDescent="0.2">
      <c r="A860" s="7" t="s">
        <v>1229</v>
      </c>
      <c r="B860" s="37">
        <v>2813</v>
      </c>
      <c r="C860" s="35">
        <v>1.0449999999999999E-3</v>
      </c>
      <c r="D860" s="35">
        <v>0.28112900000000002</v>
      </c>
      <c r="E860" s="35">
        <v>1.15E-5</v>
      </c>
      <c r="F860" s="36">
        <v>3.2340509192119171</v>
      </c>
      <c r="G860" s="37">
        <v>3142</v>
      </c>
    </row>
    <row r="861" spans="1:7" ht="15.75" x14ac:dyDescent="0.2">
      <c r="A861" s="7" t="s">
        <v>1230</v>
      </c>
      <c r="B861" s="37">
        <v>2923</v>
      </c>
      <c r="C861" s="35">
        <v>1.305E-3</v>
      </c>
      <c r="D861" s="35">
        <v>0.281086</v>
      </c>
      <c r="E861" s="35">
        <v>1.45E-5</v>
      </c>
      <c r="F861" s="36">
        <v>3.6651225765749196</v>
      </c>
      <c r="G861" s="37">
        <v>3180</v>
      </c>
    </row>
    <row r="862" spans="1:7" ht="15.75" x14ac:dyDescent="0.2">
      <c r="A862" s="7" t="s">
        <v>1231</v>
      </c>
      <c r="B862" s="37">
        <v>2958</v>
      </c>
      <c r="C862" s="35">
        <v>1.755E-3</v>
      </c>
      <c r="D862" s="35">
        <v>0.28114400000000001</v>
      </c>
      <c r="E862" s="35">
        <v>1.2999999999999999E-5</v>
      </c>
      <c r="F862" s="36">
        <v>5.6045400753190755</v>
      </c>
      <c r="G862" s="37">
        <v>3036</v>
      </c>
    </row>
    <row r="863" spans="1:7" ht="15.75" x14ac:dyDescent="0.2">
      <c r="A863" s="7" t="s">
        <v>1232</v>
      </c>
      <c r="B863" s="37">
        <v>2960</v>
      </c>
      <c r="C863" s="35">
        <v>9.6199999999999996E-4</v>
      </c>
      <c r="D863" s="35">
        <v>0.28113300000000002</v>
      </c>
      <c r="E863" s="35">
        <v>1.5999999999999999E-5</v>
      </c>
      <c r="F863" s="36">
        <v>6.8612379718424599</v>
      </c>
      <c r="G863" s="37">
        <v>2928</v>
      </c>
    </row>
    <row r="864" spans="1:7" ht="15.75" x14ac:dyDescent="0.2">
      <c r="A864" s="7" t="s">
        <v>1233</v>
      </c>
      <c r="B864" s="37">
        <v>2920</v>
      </c>
      <c r="C864" s="35">
        <v>1.273E-3</v>
      </c>
      <c r="D864" s="35">
        <v>0.28116799999999997</v>
      </c>
      <c r="E864" s="35">
        <v>1.2999999999999999E-5</v>
      </c>
      <c r="F864" s="36">
        <v>6.5808293911739923</v>
      </c>
      <c r="G864" s="37">
        <v>2925</v>
      </c>
    </row>
    <row r="865" spans="1:7" ht="15.75" x14ac:dyDescent="0.2">
      <c r="A865" s="7" t="s">
        <v>1234</v>
      </c>
      <c r="B865" s="37">
        <v>2921</v>
      </c>
      <c r="C865" s="35">
        <v>1.078E-3</v>
      </c>
      <c r="D865" s="35">
        <v>0.28114099999999997</v>
      </c>
      <c r="E865" s="35">
        <v>1.2E-5</v>
      </c>
      <c r="F865" s="36">
        <v>6.0311739887541904</v>
      </c>
      <c r="G865" s="37">
        <v>2973</v>
      </c>
    </row>
    <row r="866" spans="1:7" ht="15.75" x14ac:dyDescent="0.2">
      <c r="A866" s="7" t="s">
        <v>1235</v>
      </c>
      <c r="B866" s="37">
        <v>2931</v>
      </c>
      <c r="C866" s="35">
        <v>1.224E-3</v>
      </c>
      <c r="D866" s="35">
        <v>0.28109000000000001</v>
      </c>
      <c r="E866" s="35">
        <v>1.2999999999999999E-5</v>
      </c>
      <c r="F866" s="36">
        <v>4.1488922559906882</v>
      </c>
      <c r="G866" s="37">
        <v>3142</v>
      </c>
    </row>
    <row r="867" spans="1:7" ht="15.75" x14ac:dyDescent="0.2">
      <c r="A867" s="7" t="s">
        <v>1236</v>
      </c>
      <c r="B867" s="37">
        <v>2825</v>
      </c>
      <c r="C867" s="35">
        <v>1.1479999999999999E-3</v>
      </c>
      <c r="D867" s="35">
        <v>0.281138</v>
      </c>
      <c r="E867" s="35">
        <v>1.0499999999999999E-5</v>
      </c>
      <c r="F867" s="36">
        <v>3.6261702257522899</v>
      </c>
      <c r="G867" s="37">
        <v>3117</v>
      </c>
    </row>
    <row r="868" spans="1:7" ht="15.75" x14ac:dyDescent="0.2">
      <c r="A868" s="7" t="s">
        <v>1237</v>
      </c>
      <c r="B868" s="37">
        <v>2878</v>
      </c>
      <c r="C868" s="35">
        <v>9.6900000000000003E-4</v>
      </c>
      <c r="D868" s="35">
        <v>0.281115</v>
      </c>
      <c r="E868" s="35">
        <v>1.2E-5</v>
      </c>
      <c r="F868" s="36">
        <v>4.3503027467894917</v>
      </c>
      <c r="G868" s="37">
        <v>3091</v>
      </c>
    </row>
    <row r="869" spans="1:7" ht="15.75" x14ac:dyDescent="0.2">
      <c r="A869" s="7" t="s">
        <v>1238</v>
      </c>
      <c r="B869" s="37">
        <v>2918</v>
      </c>
      <c r="C869" s="35">
        <v>1.433E-3</v>
      </c>
      <c r="D869" s="35">
        <v>0.28117700000000001</v>
      </c>
      <c r="E869" s="35">
        <v>1.15E-5</v>
      </c>
      <c r="F869" s="36">
        <v>6.5374620133495931</v>
      </c>
      <c r="G869" s="37">
        <v>2927</v>
      </c>
    </row>
    <row r="870" spans="1:7" ht="15.75" x14ac:dyDescent="0.2">
      <c r="A870" s="7" t="s">
        <v>1239</v>
      </c>
      <c r="B870" s="37">
        <v>2853</v>
      </c>
      <c r="C870" s="35">
        <v>5.9100000000000005E-4</v>
      </c>
      <c r="D870" s="35">
        <v>0.28108499999999997</v>
      </c>
      <c r="E870" s="35">
        <v>1.15E-5</v>
      </c>
      <c r="F870" s="36">
        <v>3.4534554325960087</v>
      </c>
      <c r="G870" s="37">
        <v>3149</v>
      </c>
    </row>
    <row r="871" spans="1:7" ht="15.75" x14ac:dyDescent="0.2">
      <c r="A871" s="19" t="s">
        <v>1240</v>
      </c>
      <c r="B871" s="40">
        <v>2919</v>
      </c>
      <c r="C871" s="38">
        <v>1.173E-3</v>
      </c>
      <c r="D871" s="38">
        <v>0.281142</v>
      </c>
      <c r="E871" s="38">
        <v>1.45E-5</v>
      </c>
      <c r="F871" s="39">
        <v>5.8322370459928941</v>
      </c>
      <c r="G871" s="40">
        <v>2989</v>
      </c>
    </row>
    <row r="872" spans="1:7" ht="15.75" x14ac:dyDescent="0.2">
      <c r="A872" s="11" t="s">
        <v>1241</v>
      </c>
      <c r="B872" s="34">
        <v>2820.7501681265594</v>
      </c>
      <c r="C872" s="32">
        <v>6.209363858961167E-4</v>
      </c>
      <c r="D872" s="32">
        <v>0.28109554784014407</v>
      </c>
      <c r="E872" s="32">
        <v>1.6757678033661693E-5</v>
      </c>
      <c r="F872" s="33">
        <v>3.0341964606339644</v>
      </c>
      <c r="G872" s="34">
        <v>2970.5885963671553</v>
      </c>
    </row>
    <row r="873" spans="1:7" ht="15.75" x14ac:dyDescent="0.2">
      <c r="A873" s="7" t="s">
        <v>1242</v>
      </c>
      <c r="B873" s="37">
        <v>2907.3127618054177</v>
      </c>
      <c r="C873" s="35">
        <v>5.3342643053761081E-4</v>
      </c>
      <c r="D873" s="35">
        <v>0.28109929037406567</v>
      </c>
      <c r="E873" s="35">
        <v>1.5471972467124651E-5</v>
      </c>
      <c r="F873" s="36">
        <v>5.3190020757165613</v>
      </c>
      <c r="G873" s="37">
        <v>2958.9009971200749</v>
      </c>
    </row>
    <row r="874" spans="1:7" ht="15.75" x14ac:dyDescent="0.2">
      <c r="A874" s="7" t="s">
        <v>1243</v>
      </c>
      <c r="B874" s="37">
        <v>2883.5970966859709</v>
      </c>
      <c r="C874" s="35">
        <v>5.2348467268374243E-4</v>
      </c>
      <c r="D874" s="35">
        <v>0.28112115366747192</v>
      </c>
      <c r="E874" s="35">
        <v>1.2517208415340008E-5</v>
      </c>
      <c r="F874" s="36">
        <v>5.5730712230817048</v>
      </c>
      <c r="G874" s="37">
        <v>2928.8813581180375</v>
      </c>
    </row>
    <row r="875" spans="1:7" ht="15.75" x14ac:dyDescent="0.2">
      <c r="A875" s="7" t="s">
        <v>1244</v>
      </c>
      <c r="B875" s="37">
        <v>2906.0965343170087</v>
      </c>
      <c r="C875" s="35">
        <v>7.3344016296834371E-4</v>
      </c>
      <c r="D875" s="35">
        <v>0.28108481846957484</v>
      </c>
      <c r="E875" s="35">
        <v>1.4325720644858541E-5</v>
      </c>
      <c r="F875" s="36">
        <v>4.3789737866628542</v>
      </c>
      <c r="G875" s="37">
        <v>2993.6487615992692</v>
      </c>
    </row>
    <row r="876" spans="1:7" ht="15.75" x14ac:dyDescent="0.2">
      <c r="A876" s="7" t="s">
        <v>1245</v>
      </c>
      <c r="B876" s="37">
        <v>2846.1726362115751</v>
      </c>
      <c r="C876" s="35">
        <v>3.0607700937539242E-4</v>
      </c>
      <c r="D876" s="35">
        <v>0.28107333117360955</v>
      </c>
      <c r="E876" s="35">
        <v>1.4749771443870048E-5</v>
      </c>
      <c r="F876" s="36">
        <v>3.4355052821610776</v>
      </c>
      <c r="G876" s="37">
        <v>2976.2561932890494</v>
      </c>
    </row>
    <row r="877" spans="1:7" ht="15.75" x14ac:dyDescent="0.2">
      <c r="A877" s="7" t="s">
        <v>1246</v>
      </c>
      <c r="B877" s="37">
        <v>2853.6447271125703</v>
      </c>
      <c r="C877" s="35">
        <v>8.7991121368878893E-4</v>
      </c>
      <c r="D877" s="35">
        <v>0.28108643360037211</v>
      </c>
      <c r="E877" s="35">
        <v>1.137024835383789E-5</v>
      </c>
      <c r="F877" s="36">
        <v>2.9565022726041335</v>
      </c>
      <c r="G877" s="37">
        <v>3002.8336500911969</v>
      </c>
    </row>
    <row r="878" spans="1:7" ht="15.75" x14ac:dyDescent="0.2">
      <c r="A878" s="7" t="s">
        <v>1247</v>
      </c>
      <c r="B878" s="37">
        <v>2876.1642623266175</v>
      </c>
      <c r="C878" s="35">
        <v>5.6058009254678228E-4</v>
      </c>
      <c r="D878" s="35">
        <v>0.28104823299455711</v>
      </c>
      <c r="E878" s="35">
        <v>1.1042205400793291E-5</v>
      </c>
      <c r="F878" s="36">
        <v>2.734220156497269</v>
      </c>
      <c r="G878" s="37">
        <v>3029.3081554377573</v>
      </c>
    </row>
    <row r="879" spans="1:7" ht="15.75" x14ac:dyDescent="0.2">
      <c r="A879" s="7" t="s">
        <v>1248</v>
      </c>
      <c r="B879" s="37">
        <v>2900.1980845923522</v>
      </c>
      <c r="C879" s="35">
        <v>5.1021521669068325E-4</v>
      </c>
      <c r="D879" s="35">
        <v>0.28108307129618992</v>
      </c>
      <c r="E879" s="35">
        <v>1.6180993638719743E-5</v>
      </c>
      <c r="F879" s="36">
        <v>4.6244758968727595</v>
      </c>
      <c r="G879" s="37">
        <v>2978.8292519989095</v>
      </c>
    </row>
    <row r="880" spans="1:7" ht="15.75" x14ac:dyDescent="0.2">
      <c r="A880" s="7" t="s">
        <v>1249</v>
      </c>
      <c r="B880" s="37">
        <v>2867.230183206163</v>
      </c>
      <c r="C880" s="35">
        <v>6.4091164204080136E-4</v>
      </c>
      <c r="D880" s="35">
        <v>0.28109241200529067</v>
      </c>
      <c r="E880" s="35">
        <v>1.6399452108024188E-5</v>
      </c>
      <c r="F880" s="36">
        <v>3.944981707852957</v>
      </c>
      <c r="G880" s="37">
        <v>2976.3252466595682</v>
      </c>
    </row>
    <row r="881" spans="1:7" ht="15.75" x14ac:dyDescent="0.2">
      <c r="A881" s="7" t="s">
        <v>1250</v>
      </c>
      <c r="B881" s="37">
        <v>2944.8408621441349</v>
      </c>
      <c r="C881" s="35">
        <v>4.5856040610716092E-4</v>
      </c>
      <c r="D881" s="35">
        <v>0.28105698839581744</v>
      </c>
      <c r="E881" s="35">
        <v>1.7194287107118253E-5</v>
      </c>
      <c r="F881" s="36">
        <v>4.82470652925171</v>
      </c>
      <c r="G881" s="37">
        <v>3009.7048657204623</v>
      </c>
    </row>
    <row r="882" spans="1:7" ht="15.75" x14ac:dyDescent="0.2">
      <c r="A882" s="19" t="s">
        <v>1251</v>
      </c>
      <c r="B882" s="40">
        <v>2886.5034646774598</v>
      </c>
      <c r="C882" s="38">
        <v>4.3126093625370818E-4</v>
      </c>
      <c r="D882" s="38">
        <v>0.28107823029980605</v>
      </c>
      <c r="E882" s="38">
        <v>1.6248966893449726E-5</v>
      </c>
      <c r="F882" s="39">
        <v>4.2935984981751218</v>
      </c>
      <c r="G882" s="40">
        <v>2979.2636894983289</v>
      </c>
    </row>
    <row r="883" spans="1:7" ht="15.75" x14ac:dyDescent="0.2">
      <c r="A883" s="11" t="s">
        <v>1252</v>
      </c>
      <c r="B883" s="34">
        <v>2873</v>
      </c>
      <c r="C883" s="32">
        <v>1.6930000000000001E-3</v>
      </c>
      <c r="D883" s="32">
        <v>0.28115800000000002</v>
      </c>
      <c r="E883" s="32">
        <v>1.5500000000000001E-5</v>
      </c>
      <c r="F883" s="33">
        <v>4.3477721398832436</v>
      </c>
      <c r="G883" s="34">
        <v>3023</v>
      </c>
    </row>
    <row r="884" spans="1:7" ht="15.75" x14ac:dyDescent="0.2">
      <c r="A884" s="7" t="s">
        <v>1253</v>
      </c>
      <c r="B884" s="37">
        <v>2873</v>
      </c>
      <c r="C884" s="35">
        <v>1.335E-3</v>
      </c>
      <c r="D884" s="35">
        <v>0.28119499999999997</v>
      </c>
      <c r="E884" s="35">
        <v>1.45E-5</v>
      </c>
      <c r="F884" s="36">
        <v>6.3669417885492408</v>
      </c>
      <c r="G884" s="37">
        <v>2901</v>
      </c>
    </row>
    <row r="885" spans="1:7" ht="15.75" x14ac:dyDescent="0.2">
      <c r="A885" s="7" t="s">
        <v>1254</v>
      </c>
      <c r="B885" s="37">
        <v>2873</v>
      </c>
      <c r="C885" s="35">
        <v>9.990000000000001E-4</v>
      </c>
      <c r="D885" s="35">
        <v>0.28113300000000002</v>
      </c>
      <c r="E885" s="35">
        <v>1.1E-5</v>
      </c>
      <c r="F885" s="36">
        <v>4.8191090862026442</v>
      </c>
      <c r="G885" s="37">
        <v>2994</v>
      </c>
    </row>
    <row r="886" spans="1:7" ht="15.75" x14ac:dyDescent="0.2">
      <c r="A886" s="19" t="s">
        <v>1255</v>
      </c>
      <c r="B886" s="40">
        <v>2873</v>
      </c>
      <c r="C886" s="38">
        <v>2.3809999999999999E-3</v>
      </c>
      <c r="D886" s="38">
        <v>0.28120299999999998</v>
      </c>
      <c r="E886" s="38">
        <v>1.4E-5</v>
      </c>
      <c r="F886" s="39">
        <v>4.6000927665446056</v>
      </c>
      <c r="G886" s="40">
        <v>3006</v>
      </c>
    </row>
    <row r="887" spans="1:7" ht="15.75" x14ac:dyDescent="0.2">
      <c r="A887" s="7" t="s">
        <v>1256</v>
      </c>
      <c r="B887" s="37">
        <v>2906</v>
      </c>
      <c r="C887" s="35">
        <v>1.1069999999999999E-3</v>
      </c>
      <c r="D887" s="35">
        <v>0.28111599999999998</v>
      </c>
      <c r="E887" s="35">
        <v>1.2E-5</v>
      </c>
      <c r="F887" s="36">
        <v>4.7453523838414391</v>
      </c>
      <c r="G887" s="37">
        <v>3024</v>
      </c>
    </row>
    <row r="888" spans="1:7" ht="15.75" x14ac:dyDescent="0.2">
      <c r="A888" s="19" t="s">
        <v>1257</v>
      </c>
      <c r="B888" s="40">
        <v>2906</v>
      </c>
      <c r="C888" s="38">
        <v>5.3700000000000004E-4</v>
      </c>
      <c r="D888" s="38">
        <v>0.28105599999999997</v>
      </c>
      <c r="E888" s="38">
        <v>1.0499999999999999E-5</v>
      </c>
      <c r="F888" s="39">
        <v>3.7407876437356435</v>
      </c>
      <c r="G888" s="40">
        <v>3085</v>
      </c>
    </row>
    <row r="889" spans="1:7" ht="15.75" x14ac:dyDescent="0.2">
      <c r="A889" s="11" t="s">
        <v>1258</v>
      </c>
      <c r="B889" s="34">
        <v>2914</v>
      </c>
      <c r="C889" s="32">
        <v>4.7600000000000002E-4</v>
      </c>
      <c r="D889" s="32">
        <v>0.28107900000000002</v>
      </c>
      <c r="E889" s="32">
        <v>9.0000000000000002E-6</v>
      </c>
      <c r="F889" s="33">
        <v>4.8643803769321536</v>
      </c>
      <c r="G889" s="34">
        <v>3023</v>
      </c>
    </row>
    <row r="890" spans="1:7" ht="15.75" x14ac:dyDescent="0.2">
      <c r="A890" s="7" t="s">
        <v>1259</v>
      </c>
      <c r="B890" s="37">
        <v>2914</v>
      </c>
      <c r="C890" s="35">
        <v>1.0640000000000001E-3</v>
      </c>
      <c r="D890" s="35">
        <v>0.28109699999999999</v>
      </c>
      <c r="E890" s="35">
        <v>9.5000000000000005E-6</v>
      </c>
      <c r="F890" s="36">
        <v>4.3348278058408241</v>
      </c>
      <c r="G890" s="37">
        <v>3056</v>
      </c>
    </row>
    <row r="891" spans="1:7" ht="15.75" x14ac:dyDescent="0.2">
      <c r="A891" s="7" t="s">
        <v>1260</v>
      </c>
      <c r="B891" s="37">
        <v>2914</v>
      </c>
      <c r="C891" s="35">
        <v>9.5399999999999999E-4</v>
      </c>
      <c r="D891" s="35">
        <v>0.28114800000000001</v>
      </c>
      <c r="E891" s="35">
        <v>9.0000000000000002E-6</v>
      </c>
      <c r="F891" s="36">
        <v>6.3692551394023411</v>
      </c>
      <c r="G891" s="37">
        <v>2932</v>
      </c>
    </row>
    <row r="892" spans="1:7" ht="15.75" x14ac:dyDescent="0.2">
      <c r="A892" s="7" t="s">
        <v>1261</v>
      </c>
      <c r="B892" s="37">
        <v>2914</v>
      </c>
      <c r="C892" s="35">
        <v>5.5000000000000003E-4</v>
      </c>
      <c r="D892" s="35">
        <v>0.28109299999999998</v>
      </c>
      <c r="E892" s="35">
        <v>9.5000000000000005E-6</v>
      </c>
      <c r="F892" s="36">
        <v>5.2154660325487434</v>
      </c>
      <c r="G892" s="37">
        <v>3002</v>
      </c>
    </row>
    <row r="893" spans="1:7" ht="15.75" x14ac:dyDescent="0.2">
      <c r="A893" s="7" t="s">
        <v>1262</v>
      </c>
      <c r="B893" s="37">
        <v>2914</v>
      </c>
      <c r="C893" s="35">
        <v>9.19E-4</v>
      </c>
      <c r="D893" s="35">
        <v>0.28111399999999998</v>
      </c>
      <c r="E893" s="35">
        <v>9.0000000000000002E-6</v>
      </c>
      <c r="F893" s="36">
        <v>5.2285893461956334</v>
      </c>
      <c r="G893" s="37">
        <v>3000</v>
      </c>
    </row>
    <row r="894" spans="1:7" ht="15.75" x14ac:dyDescent="0.2">
      <c r="A894" s="7" t="s">
        <v>1263</v>
      </c>
      <c r="B894" s="37">
        <v>2914</v>
      </c>
      <c r="C894" s="35">
        <v>3.8699999999999997E-4</v>
      </c>
      <c r="D894" s="35">
        <v>0.28106900000000001</v>
      </c>
      <c r="E894" s="35">
        <v>7.9999999999999996E-6</v>
      </c>
      <c r="F894" s="36">
        <v>4.6855411256641055</v>
      </c>
      <c r="G894" s="37">
        <v>3033</v>
      </c>
    </row>
    <row r="895" spans="1:7" ht="15.75" x14ac:dyDescent="0.2">
      <c r="A895" s="7" t="s">
        <v>1264</v>
      </c>
      <c r="B895" s="37">
        <v>2914</v>
      </c>
      <c r="C895" s="35">
        <v>5.7499999999999999E-4</v>
      </c>
      <c r="D895" s="35">
        <v>0.28105999999999998</v>
      </c>
      <c r="E895" s="35">
        <v>7.9999999999999996E-6</v>
      </c>
      <c r="F895" s="36">
        <v>3.9909782955738216</v>
      </c>
      <c r="G895" s="37">
        <v>3076</v>
      </c>
    </row>
    <row r="896" spans="1:7" ht="15.75" x14ac:dyDescent="0.2">
      <c r="A896" s="7" t="s">
        <v>1265</v>
      </c>
      <c r="B896" s="37">
        <v>2914</v>
      </c>
      <c r="C896" s="35">
        <v>9.2199999999999997E-4</v>
      </c>
      <c r="D896" s="35">
        <v>0.28111599999999998</v>
      </c>
      <c r="E896" s="35">
        <v>1.1E-5</v>
      </c>
      <c r="F896" s="36">
        <v>5.2938140821590096</v>
      </c>
      <c r="G896" s="37">
        <v>2997</v>
      </c>
    </row>
    <row r="897" spans="1:7" ht="15.75" x14ac:dyDescent="0.2">
      <c r="A897" s="7" t="s">
        <v>1266</v>
      </c>
      <c r="B897" s="37">
        <v>2914</v>
      </c>
      <c r="C897" s="35">
        <v>5.2300000000000003E-4</v>
      </c>
      <c r="D897" s="35">
        <v>0.28111399999999998</v>
      </c>
      <c r="E897" s="35">
        <v>9.0000000000000002E-6</v>
      </c>
      <c r="F897" s="36">
        <v>6.0167600719029934</v>
      </c>
      <c r="G897" s="37">
        <v>2953</v>
      </c>
    </row>
    <row r="898" spans="1:7" ht="15.75" x14ac:dyDescent="0.2">
      <c r="A898" s="7" t="s">
        <v>1267</v>
      </c>
      <c r="B898" s="37">
        <v>2914</v>
      </c>
      <c r="C898" s="35">
        <v>8.83E-4</v>
      </c>
      <c r="D898" s="35">
        <v>0.28112799999999999</v>
      </c>
      <c r="E898" s="35">
        <v>1.0000000000000001E-5</v>
      </c>
      <c r="F898" s="36">
        <v>5.798611314511426</v>
      </c>
      <c r="G898" s="37">
        <v>2968</v>
      </c>
    </row>
    <row r="899" spans="1:7" ht="15.75" x14ac:dyDescent="0.2">
      <c r="A899" s="19" t="s">
        <v>1268</v>
      </c>
      <c r="B899" s="40">
        <v>2914</v>
      </c>
      <c r="C899" s="38">
        <v>8.9099999999999997E-4</v>
      </c>
      <c r="D899" s="38">
        <v>0.28110400000000002</v>
      </c>
      <c r="E899" s="38">
        <v>8.4999999999999999E-6</v>
      </c>
      <c r="F899" s="39">
        <v>4.928339957888106</v>
      </c>
      <c r="G899" s="40">
        <v>3018</v>
      </c>
    </row>
    <row r="900" spans="1:7" ht="15.75" x14ac:dyDescent="0.2">
      <c r="A900" s="11" t="s">
        <v>1269</v>
      </c>
      <c r="B900" s="34">
        <v>2901</v>
      </c>
      <c r="C900" s="32">
        <v>1.433E-3</v>
      </c>
      <c r="D900" s="32">
        <v>0.281163</v>
      </c>
      <c r="E900" s="32">
        <v>1.1E-5</v>
      </c>
      <c r="F900" s="33">
        <v>5.6599074132024363</v>
      </c>
      <c r="G900" s="34">
        <v>2965</v>
      </c>
    </row>
    <row r="901" spans="1:7" ht="15.75" x14ac:dyDescent="0.2">
      <c r="A901" s="7" t="s">
        <v>1270</v>
      </c>
      <c r="B901" s="37">
        <v>2901</v>
      </c>
      <c r="C901" s="35">
        <v>1.181E-3</v>
      </c>
      <c r="D901" s="35">
        <v>0.28113100000000002</v>
      </c>
      <c r="E901" s="35">
        <v>9.5000000000000005E-6</v>
      </c>
      <c r="F901" s="36">
        <v>5.0200596343219495</v>
      </c>
      <c r="G901" s="37">
        <v>3005</v>
      </c>
    </row>
    <row r="902" spans="1:7" ht="15.75" x14ac:dyDescent="0.2">
      <c r="A902" s="7" t="s">
        <v>1271</v>
      </c>
      <c r="B902" s="37">
        <v>2901</v>
      </c>
      <c r="C902" s="35">
        <v>1.294E-3</v>
      </c>
      <c r="D902" s="35">
        <v>0.28117399999999998</v>
      </c>
      <c r="E902" s="35">
        <v>8.4999999999999999E-6</v>
      </c>
      <c r="F902" s="36">
        <v>6.3268516483305781</v>
      </c>
      <c r="G902" s="37">
        <v>2925</v>
      </c>
    </row>
    <row r="903" spans="1:7" ht="15.75" x14ac:dyDescent="0.2">
      <c r="A903" s="7" t="s">
        <v>1272</v>
      </c>
      <c r="B903" s="37">
        <v>2901</v>
      </c>
      <c r="C903" s="35">
        <v>1.8209999999999999E-3</v>
      </c>
      <c r="D903" s="35">
        <v>0.28120499999999998</v>
      </c>
      <c r="E903" s="35">
        <v>1.2E-5</v>
      </c>
      <c r="F903" s="36">
        <v>6.3862868889108526</v>
      </c>
      <c r="G903" s="37">
        <v>2920</v>
      </c>
    </row>
    <row r="904" spans="1:7" ht="15.75" x14ac:dyDescent="0.2">
      <c r="A904" s="7" t="s">
        <v>1273</v>
      </c>
      <c r="B904" s="37">
        <v>2901</v>
      </c>
      <c r="C904" s="35">
        <v>1.8760000000000001E-3</v>
      </c>
      <c r="D904" s="35">
        <v>0.28118199999999999</v>
      </c>
      <c r="E904" s="35">
        <v>1.1E-5</v>
      </c>
      <c r="F904" s="36">
        <v>5.4585976806698078</v>
      </c>
      <c r="G904" s="37">
        <v>2976</v>
      </c>
    </row>
    <row r="905" spans="1:7" ht="15.75" x14ac:dyDescent="0.2">
      <c r="A905" s="7" t="s">
        <v>1274</v>
      </c>
      <c r="B905" s="37">
        <v>2901</v>
      </c>
      <c r="C905" s="35">
        <v>1.3090000000000001E-3</v>
      </c>
      <c r="D905" s="35">
        <v>0.28111700000000001</v>
      </c>
      <c r="E905" s="35">
        <v>1.0000000000000001E-5</v>
      </c>
      <c r="F905" s="36">
        <v>4.2681176739800541</v>
      </c>
      <c r="G905" s="37">
        <v>3049</v>
      </c>
    </row>
    <row r="906" spans="1:7" ht="15.75" x14ac:dyDescent="0.2">
      <c r="A906" s="7" t="s">
        <v>1275</v>
      </c>
      <c r="B906" s="37">
        <v>2901</v>
      </c>
      <c r="C906" s="35">
        <v>1.1980000000000001E-3</v>
      </c>
      <c r="D906" s="35">
        <v>0.28117500000000001</v>
      </c>
      <c r="E906" s="35">
        <v>9.5000000000000005E-6</v>
      </c>
      <c r="F906" s="36">
        <v>6.5526386600134323</v>
      </c>
      <c r="G906" s="37">
        <v>2910</v>
      </c>
    </row>
    <row r="907" spans="1:7" ht="15.75" x14ac:dyDescent="0.2">
      <c r="A907" s="7" t="s">
        <v>1276</v>
      </c>
      <c r="B907" s="37">
        <v>2901</v>
      </c>
      <c r="C907" s="35">
        <v>1.8569999999999999E-3</v>
      </c>
      <c r="D907" s="35">
        <v>0.28117199999999998</v>
      </c>
      <c r="E907" s="35">
        <v>1.2999999999999999E-5</v>
      </c>
      <c r="F907" s="36">
        <v>5.1402716452098041</v>
      </c>
      <c r="G907" s="37">
        <v>2997</v>
      </c>
    </row>
    <row r="908" spans="1:7" ht="15.75" x14ac:dyDescent="0.2">
      <c r="A908" s="19" t="s">
        <v>1277</v>
      </c>
      <c r="B908" s="40">
        <v>2901</v>
      </c>
      <c r="C908" s="38">
        <v>1.611E-3</v>
      </c>
      <c r="D908" s="38">
        <v>0.28116400000000003</v>
      </c>
      <c r="E908" s="38">
        <v>1.4E-5</v>
      </c>
      <c r="F908" s="39">
        <v>5.3428598198879129</v>
      </c>
      <c r="G908" s="40">
        <v>2984</v>
      </c>
    </row>
    <row r="909" spans="1:7" ht="15.75" x14ac:dyDescent="0.2">
      <c r="A909" s="11" t="s">
        <v>1278</v>
      </c>
      <c r="B909" s="34">
        <v>2902</v>
      </c>
      <c r="C909" s="32">
        <v>8.9099999999999997E-4</v>
      </c>
      <c r="D909" s="32">
        <v>0.28113300000000002</v>
      </c>
      <c r="E909" s="32">
        <v>1.0499999999999999E-5</v>
      </c>
      <c r="F909" s="33">
        <v>5.6884669909007535</v>
      </c>
      <c r="G909" s="34">
        <v>2963</v>
      </c>
    </row>
    <row r="910" spans="1:7" ht="15.75" x14ac:dyDescent="0.2">
      <c r="A910" s="7" t="s">
        <v>1279</v>
      </c>
      <c r="B910" s="37">
        <v>2902</v>
      </c>
      <c r="C910" s="35">
        <v>2.15E-3</v>
      </c>
      <c r="D910" s="35">
        <v>0.28117999999999999</v>
      </c>
      <c r="E910" s="35">
        <v>9.5000000000000005E-6</v>
      </c>
      <c r="F910" s="36">
        <v>4.8663651033264976</v>
      </c>
      <c r="G910" s="37">
        <v>3014</v>
      </c>
    </row>
    <row r="911" spans="1:7" ht="15.75" x14ac:dyDescent="0.2">
      <c r="A911" s="7" t="s">
        <v>1280</v>
      </c>
      <c r="B911" s="37">
        <v>2902</v>
      </c>
      <c r="C911" s="35">
        <v>1.815E-3</v>
      </c>
      <c r="D911" s="35">
        <v>0.28117999999999999</v>
      </c>
      <c r="E911" s="35">
        <v>1.0499999999999999E-5</v>
      </c>
      <c r="F911" s="36">
        <v>5.5302863260697777</v>
      </c>
      <c r="G911" s="37">
        <v>2975</v>
      </c>
    </row>
    <row r="912" spans="1:7" ht="15.75" x14ac:dyDescent="0.2">
      <c r="A912" s="7" t="s">
        <v>1281</v>
      </c>
      <c r="B912" s="37">
        <v>2902</v>
      </c>
      <c r="C912" s="35">
        <v>1.892E-3</v>
      </c>
      <c r="D912" s="35">
        <v>0.28115400000000002</v>
      </c>
      <c r="E912" s="35">
        <v>9.5000000000000005E-6</v>
      </c>
      <c r="F912" s="36">
        <v>4.452164968837824</v>
      </c>
      <c r="G912" s="37">
        <v>3038</v>
      </c>
    </row>
    <row r="913" spans="1:7" ht="15.75" x14ac:dyDescent="0.2">
      <c r="A913" s="7" t="s">
        <v>1282</v>
      </c>
      <c r="B913" s="37">
        <v>2902</v>
      </c>
      <c r="C913" s="35">
        <v>1.4809999999999999E-3</v>
      </c>
      <c r="D913" s="35">
        <v>0.28118500000000002</v>
      </c>
      <c r="E913" s="35">
        <v>1.2500000000000001E-5</v>
      </c>
      <c r="F913" s="36">
        <v>6.370210034558621</v>
      </c>
      <c r="G913" s="37">
        <v>2922</v>
      </c>
    </row>
    <row r="914" spans="1:7" ht="15.75" x14ac:dyDescent="0.2">
      <c r="A914" s="7" t="s">
        <v>1283</v>
      </c>
      <c r="B914" s="37">
        <v>2902</v>
      </c>
      <c r="C914" s="35">
        <v>1.75E-3</v>
      </c>
      <c r="D914" s="35">
        <v>0.28120400000000001</v>
      </c>
      <c r="E914" s="35">
        <v>1.2E-5</v>
      </c>
      <c r="F914" s="36">
        <v>6.513431694494809</v>
      </c>
      <c r="G914" s="37">
        <v>2914</v>
      </c>
    </row>
    <row r="915" spans="1:7" ht="15.75" x14ac:dyDescent="0.2">
      <c r="A915" s="7" t="s">
        <v>1284</v>
      </c>
      <c r="B915" s="37">
        <v>2902</v>
      </c>
      <c r="C915" s="35">
        <v>1.9580000000000001E-3</v>
      </c>
      <c r="D915" s="35">
        <v>0.281059</v>
      </c>
      <c r="E915" s="35">
        <v>1.7499999999999998E-5</v>
      </c>
      <c r="F915" s="36">
        <v>0.93966011604385002</v>
      </c>
      <c r="G915" s="37">
        <v>3251</v>
      </c>
    </row>
    <row r="916" spans="1:7" ht="15.75" x14ac:dyDescent="0.2">
      <c r="A916" s="7" t="s">
        <v>1285</v>
      </c>
      <c r="B916" s="37">
        <v>2902</v>
      </c>
      <c r="C916" s="35">
        <v>2.1970000000000002E-3</v>
      </c>
      <c r="D916" s="35">
        <v>0.28121000000000002</v>
      </c>
      <c r="E916" s="35">
        <v>9.5000000000000005E-6</v>
      </c>
      <c r="F916" s="36">
        <v>5.8411239875377774</v>
      </c>
      <c r="G916" s="37">
        <v>2954</v>
      </c>
    </row>
    <row r="917" spans="1:7" ht="15.75" x14ac:dyDescent="0.2">
      <c r="A917" s="7" t="s">
        <v>1286</v>
      </c>
      <c r="B917" s="37">
        <v>2902</v>
      </c>
      <c r="C917" s="35">
        <v>2.4139999999999999E-3</v>
      </c>
      <c r="D917" s="35">
        <v>0.28121400000000002</v>
      </c>
      <c r="E917" s="35">
        <v>1.2E-5</v>
      </c>
      <c r="F917" s="36">
        <v>5.5534490556619076</v>
      </c>
      <c r="G917" s="37">
        <v>2972</v>
      </c>
    </row>
    <row r="918" spans="1:7" ht="15.75" x14ac:dyDescent="0.2">
      <c r="A918" s="11" t="s">
        <v>1287</v>
      </c>
      <c r="B918" s="34">
        <v>2855</v>
      </c>
      <c r="C918" s="32">
        <v>1.199E-3</v>
      </c>
      <c r="D918" s="32">
        <v>0.28118799999999999</v>
      </c>
      <c r="E918" s="32">
        <v>1.1E-5</v>
      </c>
      <c r="F918" s="33">
        <v>5.9804605103241926</v>
      </c>
      <c r="G918" s="34">
        <v>2909</v>
      </c>
    </row>
    <row r="919" spans="1:7" ht="15.75" x14ac:dyDescent="0.2">
      <c r="A919" s="7" t="s">
        <v>1288</v>
      </c>
      <c r="B919" s="37">
        <v>2855</v>
      </c>
      <c r="C919" s="35">
        <v>1.5590000000000001E-3</v>
      </c>
      <c r="D919" s="35">
        <v>0.28111999999999998</v>
      </c>
      <c r="E919" s="35">
        <v>1.2999999999999999E-5</v>
      </c>
      <c r="F919" s="36">
        <v>2.8586132981778256</v>
      </c>
      <c r="G919" s="37">
        <v>3099</v>
      </c>
    </row>
    <row r="920" spans="1:7" ht="15.75" x14ac:dyDescent="0.2">
      <c r="A920" s="7" t="s">
        <v>1289</v>
      </c>
      <c r="B920" s="37">
        <v>2855</v>
      </c>
      <c r="C920" s="35">
        <v>6.9999999999999999E-4</v>
      </c>
      <c r="D920" s="35">
        <v>0.28105999999999998</v>
      </c>
      <c r="E920" s="35">
        <v>1.1E-5</v>
      </c>
      <c r="F920" s="36">
        <v>2.39695160127118</v>
      </c>
      <c r="G920" s="37">
        <v>3127</v>
      </c>
    </row>
    <row r="921" spans="1:7" ht="15.75" x14ac:dyDescent="0.2">
      <c r="A921" s="7" t="s">
        <v>1290</v>
      </c>
      <c r="B921" s="37">
        <v>2855</v>
      </c>
      <c r="C921" s="35">
        <v>6.3199999999999997E-4</v>
      </c>
      <c r="D921" s="35">
        <v>0.28104800000000002</v>
      </c>
      <c r="E921" s="35">
        <v>1.15E-5</v>
      </c>
      <c r="F921" s="36">
        <v>2.1023462089009293</v>
      </c>
      <c r="G921" s="37">
        <v>3146</v>
      </c>
    </row>
    <row r="922" spans="1:7" ht="15.75" x14ac:dyDescent="0.2">
      <c r="A922" s="7" t="s">
        <v>1291</v>
      </c>
      <c r="B922" s="37">
        <v>2855</v>
      </c>
      <c r="C922" s="35">
        <v>9.2000000000000003E-4</v>
      </c>
      <c r="D922" s="35">
        <v>0.28107900000000002</v>
      </c>
      <c r="E922" s="35">
        <v>1.0499999999999999E-5</v>
      </c>
      <c r="F922" s="36">
        <v>2.6445083445336692</v>
      </c>
      <c r="G922" s="37">
        <v>3111</v>
      </c>
    </row>
    <row r="923" spans="1:7" ht="15.75" x14ac:dyDescent="0.2">
      <c r="A923" s="7" t="s">
        <v>1292</v>
      </c>
      <c r="B923" s="37">
        <v>2855</v>
      </c>
      <c r="C923" s="35">
        <v>1.5770000000000001E-3</v>
      </c>
      <c r="D923" s="35">
        <v>0.28117500000000001</v>
      </c>
      <c r="E923" s="35">
        <v>1.2999999999999999E-5</v>
      </c>
      <c r="F923" s="36">
        <v>4.7811505683958977</v>
      </c>
      <c r="G923" s="37">
        <v>2982</v>
      </c>
    </row>
    <row r="924" spans="1:7" ht="15.75" x14ac:dyDescent="0.2">
      <c r="A924" s="7" t="s">
        <v>1293</v>
      </c>
      <c r="B924" s="37">
        <v>2855</v>
      </c>
      <c r="C924" s="35">
        <v>6.3500000000000004E-4</v>
      </c>
      <c r="D924" s="35">
        <v>0.28110600000000002</v>
      </c>
      <c r="E924" s="35">
        <v>1.0499999999999999E-5</v>
      </c>
      <c r="F924" s="36">
        <v>4.1608926084779618</v>
      </c>
      <c r="G924" s="37">
        <v>3021</v>
      </c>
    </row>
    <row r="925" spans="1:7" ht="15.75" x14ac:dyDescent="0.2">
      <c r="A925" s="7" t="s">
        <v>1294</v>
      </c>
      <c r="B925" s="37">
        <v>2855</v>
      </c>
      <c r="C925" s="35">
        <v>1.114E-3</v>
      </c>
      <c r="D925" s="35">
        <v>0.28110299999999999</v>
      </c>
      <c r="E925" s="35">
        <v>1.2E-5</v>
      </c>
      <c r="F925" s="36">
        <v>3.120695650724592</v>
      </c>
      <c r="G925" s="37">
        <v>3084</v>
      </c>
    </row>
    <row r="926" spans="1:7" ht="15.75" x14ac:dyDescent="0.2">
      <c r="A926" s="7" t="s">
        <v>1295</v>
      </c>
      <c r="B926" s="37">
        <v>2855</v>
      </c>
      <c r="C926" s="35">
        <v>5.9699999999999998E-4</v>
      </c>
      <c r="D926" s="35">
        <v>0.28103099999999998</v>
      </c>
      <c r="E926" s="35">
        <v>1.1E-5</v>
      </c>
      <c r="F926" s="36">
        <v>1.5654694889444265</v>
      </c>
      <c r="G926" s="37">
        <v>3177</v>
      </c>
    </row>
    <row r="927" spans="1:7" ht="15.75" x14ac:dyDescent="0.2">
      <c r="A927" s="7" t="s">
        <v>1296</v>
      </c>
      <c r="B927" s="37">
        <v>2855</v>
      </c>
      <c r="C927" s="35">
        <v>8.1899999999999996E-4</v>
      </c>
      <c r="D927" s="35">
        <v>0.281057</v>
      </c>
      <c r="E927" s="35">
        <v>1.15E-5</v>
      </c>
      <c r="F927" s="36">
        <v>2.0582796827883776</v>
      </c>
      <c r="G927" s="37">
        <v>3146</v>
      </c>
    </row>
    <row r="928" spans="1:7" ht="15.75" x14ac:dyDescent="0.2">
      <c r="A928" s="7" t="s">
        <v>1297</v>
      </c>
      <c r="B928" s="37">
        <v>2855</v>
      </c>
      <c r="C928" s="35">
        <v>1.3110000000000001E-3</v>
      </c>
      <c r="D928" s="35">
        <v>0.28108899999999998</v>
      </c>
      <c r="E928" s="35">
        <v>1.0499999999999999E-5</v>
      </c>
      <c r="F928" s="36">
        <v>2.2385039359629211</v>
      </c>
      <c r="G928" s="37">
        <v>3136</v>
      </c>
    </row>
    <row r="929" spans="1:7" ht="15.75" x14ac:dyDescent="0.2">
      <c r="A929" s="7" t="s">
        <v>1298</v>
      </c>
      <c r="B929" s="37">
        <v>2855</v>
      </c>
      <c r="C929" s="35">
        <v>1.6019999999999999E-3</v>
      </c>
      <c r="D929" s="35">
        <v>0.28112399999999999</v>
      </c>
      <c r="E929" s="35">
        <v>1.3499999999999999E-5</v>
      </c>
      <c r="F929" s="36">
        <v>2.9171919221204767</v>
      </c>
      <c r="G929" s="37">
        <v>3094</v>
      </c>
    </row>
    <row r="930" spans="1:7" ht="15.75" x14ac:dyDescent="0.2">
      <c r="A930" s="7" t="s">
        <v>1299</v>
      </c>
      <c r="B930" s="37">
        <v>2855</v>
      </c>
      <c r="C930" s="35">
        <v>7.2599999999999997E-4</v>
      </c>
      <c r="D930" s="35">
        <v>0.28108699999999998</v>
      </c>
      <c r="E930" s="35">
        <v>1.15E-5</v>
      </c>
      <c r="F930" s="36">
        <v>3.307296178516328</v>
      </c>
      <c r="G930" s="37">
        <v>3072</v>
      </c>
    </row>
    <row r="931" spans="1:7" ht="15.75" x14ac:dyDescent="0.2">
      <c r="A931" s="19" t="s">
        <v>1300</v>
      </c>
      <c r="B931" s="40">
        <v>2855</v>
      </c>
      <c r="C931" s="38">
        <v>6.6E-4</v>
      </c>
      <c r="D931" s="38">
        <v>0.28102500000000002</v>
      </c>
      <c r="E931" s="38">
        <v>1.0499999999999999E-5</v>
      </c>
      <c r="F931" s="39">
        <v>1.2291447682888368</v>
      </c>
      <c r="G931" s="40">
        <v>3197</v>
      </c>
    </row>
  </sheetData>
  <sortState ref="A2:G590">
    <sortCondition ref="A2:A590"/>
  </sortState>
  <mergeCells count="1">
    <mergeCell ref="A1:G1"/>
  </mergeCells>
  <phoneticPr fontId="3"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4"/>
  <sheetViews>
    <sheetView zoomScale="85" zoomScaleNormal="85" workbookViewId="0">
      <selection activeCell="F34" sqref="F34"/>
    </sheetView>
  </sheetViews>
  <sheetFormatPr defaultRowHeight="14.25" x14ac:dyDescent="0.2"/>
  <cols>
    <col min="1" max="1" width="11.625" customWidth="1"/>
    <col min="2" max="17" width="8.625" customWidth="1"/>
  </cols>
  <sheetData>
    <row r="1" spans="1:17" ht="15.75" x14ac:dyDescent="0.2">
      <c r="A1" s="204" t="s">
        <v>1762</v>
      </c>
      <c r="B1" s="205"/>
      <c r="C1" s="205"/>
      <c r="D1" s="205"/>
      <c r="E1" s="205"/>
      <c r="F1" s="205"/>
      <c r="G1" s="205"/>
      <c r="H1" s="205"/>
      <c r="I1" s="205"/>
      <c r="J1" s="205"/>
      <c r="K1" s="205"/>
      <c r="L1" s="205"/>
      <c r="M1" s="205"/>
      <c r="N1" s="205"/>
      <c r="O1" s="205"/>
      <c r="P1" s="205"/>
      <c r="Q1" s="205"/>
    </row>
    <row r="2" spans="1:17" ht="15.75" x14ac:dyDescent="0.2">
      <c r="A2" s="139"/>
      <c r="B2" s="201" t="s">
        <v>1302</v>
      </c>
      <c r="C2" s="201"/>
      <c r="D2" s="201"/>
      <c r="E2" s="201"/>
      <c r="F2" s="201" t="s">
        <v>1303</v>
      </c>
      <c r="G2" s="201"/>
      <c r="H2" s="201"/>
      <c r="I2" s="201"/>
      <c r="J2" s="201" t="s">
        <v>1304</v>
      </c>
      <c r="K2" s="201"/>
      <c r="L2" s="201"/>
      <c r="M2" s="201"/>
      <c r="N2" s="201" t="s">
        <v>1305</v>
      </c>
      <c r="O2" s="201"/>
      <c r="P2" s="201"/>
      <c r="Q2" s="201"/>
    </row>
    <row r="3" spans="1:17" ht="15.75" x14ac:dyDescent="0.2">
      <c r="A3" s="6" t="s">
        <v>1367</v>
      </c>
      <c r="B3" s="195" t="s">
        <v>1306</v>
      </c>
      <c r="C3" s="195"/>
      <c r="D3" s="195"/>
      <c r="E3" s="195"/>
      <c r="F3" s="195" t="s">
        <v>1307</v>
      </c>
      <c r="G3" s="195"/>
      <c r="H3" s="195"/>
      <c r="I3" s="195"/>
      <c r="J3" s="195" t="s">
        <v>1308</v>
      </c>
      <c r="K3" s="195"/>
      <c r="L3" s="195"/>
      <c r="M3" s="195"/>
      <c r="N3" s="195" t="s">
        <v>1309</v>
      </c>
      <c r="O3" s="195"/>
      <c r="P3" s="195"/>
      <c r="Q3" s="195"/>
    </row>
    <row r="4" spans="1:17" ht="15.75" x14ac:dyDescent="0.2">
      <c r="A4" s="140"/>
      <c r="B4" s="140" t="s">
        <v>1310</v>
      </c>
      <c r="C4" s="140" t="s">
        <v>1311</v>
      </c>
      <c r="D4" s="140" t="s">
        <v>1312</v>
      </c>
      <c r="E4" s="140" t="s">
        <v>1313</v>
      </c>
      <c r="F4" s="140" t="s">
        <v>1310</v>
      </c>
      <c r="G4" s="140" t="s">
        <v>1314</v>
      </c>
      <c r="H4" s="140" t="s">
        <v>1315</v>
      </c>
      <c r="I4" s="140" t="s">
        <v>1313</v>
      </c>
      <c r="J4" s="140" t="s">
        <v>1316</v>
      </c>
      <c r="K4" s="140" t="s">
        <v>1311</v>
      </c>
      <c r="L4" s="140" t="s">
        <v>1312</v>
      </c>
      <c r="M4" s="140" t="s">
        <v>1313</v>
      </c>
      <c r="N4" s="140" t="s">
        <v>1316</v>
      </c>
      <c r="O4" s="140" t="s">
        <v>1314</v>
      </c>
      <c r="P4" s="140" t="s">
        <v>1312</v>
      </c>
      <c r="Q4" s="140" t="s">
        <v>1313</v>
      </c>
    </row>
    <row r="5" spans="1:17" ht="18.75" x14ac:dyDescent="0.2">
      <c r="A5" s="41" t="s">
        <v>1360</v>
      </c>
      <c r="B5" s="42">
        <v>50.699504956529495</v>
      </c>
      <c r="C5" s="42">
        <v>50.6</v>
      </c>
      <c r="D5" s="42">
        <v>2.4444421590486187</v>
      </c>
      <c r="E5" s="42">
        <v>2037</v>
      </c>
      <c r="F5" s="42">
        <v>51.826686430880002</v>
      </c>
      <c r="G5" s="42">
        <v>51.9</v>
      </c>
      <c r="H5" s="42">
        <v>2.2383345238986578</v>
      </c>
      <c r="I5" s="42">
        <v>2116</v>
      </c>
      <c r="J5" s="42">
        <v>50.369946741398053</v>
      </c>
      <c r="K5" s="42">
        <v>50.44</v>
      </c>
      <c r="L5" s="42">
        <v>0.9143232672072068</v>
      </c>
      <c r="M5" s="42">
        <v>7748</v>
      </c>
      <c r="N5" s="42">
        <v>49.180753660637336</v>
      </c>
      <c r="O5" s="42">
        <v>49.25</v>
      </c>
      <c r="P5" s="42">
        <v>1.8313030162217043</v>
      </c>
      <c r="Q5" s="42">
        <v>2322</v>
      </c>
    </row>
    <row r="6" spans="1:17" ht="18.75" x14ac:dyDescent="0.2">
      <c r="A6" s="41" t="s">
        <v>1361</v>
      </c>
      <c r="B6" s="42">
        <v>0.87515229279494988</v>
      </c>
      <c r="C6" s="42">
        <v>0.84</v>
      </c>
      <c r="D6" s="42">
        <v>0.34527895146794474</v>
      </c>
      <c r="E6" s="42">
        <v>1947</v>
      </c>
      <c r="F6" s="42">
        <v>0.90655940394499723</v>
      </c>
      <c r="G6" s="42">
        <v>0.85006131895998305</v>
      </c>
      <c r="H6" s="42">
        <v>0.29149168481189586</v>
      </c>
      <c r="I6" s="42">
        <v>2131</v>
      </c>
      <c r="J6" s="42">
        <v>1.605896594680666</v>
      </c>
      <c r="K6" s="42">
        <v>1.5663049757717951</v>
      </c>
      <c r="L6" s="42">
        <v>0.50929205528299348</v>
      </c>
      <c r="M6" s="42">
        <v>7748</v>
      </c>
      <c r="N6" s="42">
        <v>1.6295874246339352</v>
      </c>
      <c r="O6" s="42">
        <v>1.504</v>
      </c>
      <c r="P6" s="42">
        <v>0.73348084049014972</v>
      </c>
      <c r="Q6" s="42">
        <v>2322</v>
      </c>
    </row>
    <row r="7" spans="1:17" ht="18.75" x14ac:dyDescent="0.2">
      <c r="A7" s="41" t="s">
        <v>1362</v>
      </c>
      <c r="B7" s="42">
        <v>13.873198830444984</v>
      </c>
      <c r="C7" s="42">
        <v>14.2</v>
      </c>
      <c r="D7" s="42">
        <v>2.0819396503280485</v>
      </c>
      <c r="E7" s="42">
        <v>1936</v>
      </c>
      <c r="F7" s="42">
        <v>16.690461215354876</v>
      </c>
      <c r="G7" s="42">
        <v>16.73</v>
      </c>
      <c r="H7" s="42">
        <v>1.6976591203518807</v>
      </c>
      <c r="I7" s="42">
        <v>2046</v>
      </c>
      <c r="J7" s="42">
        <v>14.922223134224945</v>
      </c>
      <c r="K7" s="42">
        <v>14.85</v>
      </c>
      <c r="L7" s="42">
        <v>1.0454420340664468</v>
      </c>
      <c r="M7" s="42">
        <v>7748</v>
      </c>
      <c r="N7" s="42">
        <v>14.754457364341071</v>
      </c>
      <c r="O7" s="42">
        <v>14.524999999999999</v>
      </c>
      <c r="P7" s="42">
        <v>1.5597318517924383</v>
      </c>
      <c r="Q7" s="42">
        <v>2322</v>
      </c>
    </row>
    <row r="8" spans="1:17" ht="18.75" x14ac:dyDescent="0.2">
      <c r="A8" s="41" t="s">
        <v>1363</v>
      </c>
      <c r="B8" s="42">
        <v>11.166958083832336</v>
      </c>
      <c r="C8" s="42">
        <v>11.155000000000001</v>
      </c>
      <c r="D8" s="42">
        <v>1.9953790456175544</v>
      </c>
      <c r="E8" s="42">
        <v>1670</v>
      </c>
      <c r="F8" s="42">
        <v>9.4344065856691994</v>
      </c>
      <c r="G8" s="42">
        <v>9.24</v>
      </c>
      <c r="H8" s="42">
        <v>1.5432672656150404</v>
      </c>
      <c r="I8" s="42">
        <v>1501</v>
      </c>
      <c r="J8" s="42">
        <v>10.405060857451941</v>
      </c>
      <c r="K8" s="42">
        <v>10.17</v>
      </c>
      <c r="L8" s="42">
        <v>1.4556610945183452</v>
      </c>
      <c r="M8" s="42">
        <v>5284</v>
      </c>
      <c r="N8" s="42">
        <v>11.255342913128665</v>
      </c>
      <c r="O8" s="42">
        <v>11.3</v>
      </c>
      <c r="P8" s="42">
        <v>1.9741236982007642</v>
      </c>
      <c r="Q8" s="42">
        <v>1531</v>
      </c>
    </row>
    <row r="9" spans="1:17" ht="15.75" x14ac:dyDescent="0.2">
      <c r="A9" s="41" t="s">
        <v>1317</v>
      </c>
      <c r="B9" s="42">
        <v>0.20044385422352393</v>
      </c>
      <c r="C9" s="42">
        <v>0.19</v>
      </c>
      <c r="D9" s="42">
        <v>5.1585287352541198E-2</v>
      </c>
      <c r="E9" s="42">
        <v>2016</v>
      </c>
      <c r="F9" s="42">
        <v>0.182492895958974</v>
      </c>
      <c r="G9" s="42">
        <v>0.18</v>
      </c>
      <c r="H9" s="42">
        <v>3.1882642443254387E-2</v>
      </c>
      <c r="I9" s="42">
        <v>2072</v>
      </c>
      <c r="J9" s="42">
        <v>0.18656602438316416</v>
      </c>
      <c r="K9" s="42">
        <v>0.188</v>
      </c>
      <c r="L9" s="42">
        <v>3.3715130435662932E-2</v>
      </c>
      <c r="M9" s="42">
        <v>6339</v>
      </c>
      <c r="N9" s="42">
        <v>0.18983179216204468</v>
      </c>
      <c r="O9" s="42">
        <v>0.18</v>
      </c>
      <c r="P9" s="42">
        <v>6.1389999560848341E-2</v>
      </c>
      <c r="Q9" s="42">
        <v>2271</v>
      </c>
    </row>
    <row r="10" spans="1:17" ht="15.75" x14ac:dyDescent="0.2">
      <c r="A10" s="41" t="s">
        <v>1318</v>
      </c>
      <c r="B10" s="42">
        <v>7.6857949550207172</v>
      </c>
      <c r="C10" s="42">
        <v>7.3</v>
      </c>
      <c r="D10" s="42">
        <v>2.6305459294913445</v>
      </c>
      <c r="E10" s="42">
        <v>1936</v>
      </c>
      <c r="F10" s="42">
        <v>5.5886889775956803</v>
      </c>
      <c r="G10" s="42">
        <v>5.13</v>
      </c>
      <c r="H10" s="42">
        <v>1.778784291377286</v>
      </c>
      <c r="I10" s="42">
        <v>2057</v>
      </c>
      <c r="J10" s="42">
        <v>7.5281380312970594</v>
      </c>
      <c r="K10" s="42">
        <v>7.56</v>
      </c>
      <c r="L10" s="42">
        <v>1.0584200635078922</v>
      </c>
      <c r="M10" s="42">
        <v>7748</v>
      </c>
      <c r="N10" s="42">
        <v>7.1313608957794941</v>
      </c>
      <c r="O10" s="42">
        <v>6.8550000000000004</v>
      </c>
      <c r="P10" s="42">
        <v>2.0644341308765193</v>
      </c>
      <c r="Q10" s="42">
        <v>2322</v>
      </c>
    </row>
    <row r="11" spans="1:17" ht="15.75" x14ac:dyDescent="0.2">
      <c r="A11" s="41" t="s">
        <v>1319</v>
      </c>
      <c r="B11" s="42">
        <v>9.7254622856183683</v>
      </c>
      <c r="C11" s="42">
        <v>9.8000000000000007</v>
      </c>
      <c r="D11" s="42">
        <v>1.8645011198447907</v>
      </c>
      <c r="E11" s="42">
        <v>1932</v>
      </c>
      <c r="F11" s="42">
        <v>10.374510088737649</v>
      </c>
      <c r="G11" s="42">
        <v>10.27</v>
      </c>
      <c r="H11" s="42">
        <v>1.3248676177134604</v>
      </c>
      <c r="I11" s="42">
        <v>2041</v>
      </c>
      <c r="J11" s="42">
        <v>11.483458678384341</v>
      </c>
      <c r="K11" s="42">
        <v>11.59</v>
      </c>
      <c r="L11" s="42">
        <v>0.89152958345677014</v>
      </c>
      <c r="M11" s="42">
        <v>7748</v>
      </c>
      <c r="N11" s="42">
        <v>10.922657192075798</v>
      </c>
      <c r="O11" s="42">
        <v>11.2</v>
      </c>
      <c r="P11" s="42">
        <v>1.9490577165361067</v>
      </c>
      <c r="Q11" s="42">
        <v>2322</v>
      </c>
    </row>
    <row r="12" spans="1:17" ht="18.75" x14ac:dyDescent="0.2">
      <c r="A12" s="41" t="s">
        <v>1364</v>
      </c>
      <c r="B12" s="42">
        <v>2.0227925109610507</v>
      </c>
      <c r="C12" s="42">
        <v>2.024</v>
      </c>
      <c r="D12" s="42">
        <v>0.95704726271496998</v>
      </c>
      <c r="E12" s="42">
        <v>1973</v>
      </c>
      <c r="F12" s="42">
        <v>2.4689126348729995</v>
      </c>
      <c r="G12" s="42">
        <v>2.4300000000000002</v>
      </c>
      <c r="H12" s="42">
        <v>0.58656470861683097</v>
      </c>
      <c r="I12" s="42">
        <v>2062</v>
      </c>
      <c r="J12" s="42">
        <v>2.6533393674120025</v>
      </c>
      <c r="K12" s="42">
        <v>2.68</v>
      </c>
      <c r="L12" s="42">
        <v>0.41943038370383373</v>
      </c>
      <c r="M12" s="42">
        <v>7746</v>
      </c>
      <c r="N12" s="42">
        <v>2.5115503875968974</v>
      </c>
      <c r="O12" s="42">
        <v>2.4300000000000002</v>
      </c>
      <c r="P12" s="42">
        <v>0.68058273260947977</v>
      </c>
      <c r="Q12" s="42">
        <v>2322</v>
      </c>
    </row>
    <row r="13" spans="1:17" ht="18.75" x14ac:dyDescent="0.2">
      <c r="A13" s="41" t="s">
        <v>1365</v>
      </c>
      <c r="B13" s="42">
        <v>0.44441556341373145</v>
      </c>
      <c r="C13" s="42">
        <v>0.26</v>
      </c>
      <c r="D13" s="42">
        <v>0.46525984070695692</v>
      </c>
      <c r="E13" s="42">
        <v>1929</v>
      </c>
      <c r="F13" s="42">
        <v>0.53308305950821155</v>
      </c>
      <c r="G13" s="42">
        <v>0.47</v>
      </c>
      <c r="H13" s="42">
        <v>0.30417793956589168</v>
      </c>
      <c r="I13" s="42">
        <v>2075</v>
      </c>
      <c r="J13" s="42">
        <v>0.16374790805021122</v>
      </c>
      <c r="K13" s="42">
        <v>0.13500000000000001</v>
      </c>
      <c r="L13" s="42">
        <v>0.11373968188891911</v>
      </c>
      <c r="M13" s="42">
        <v>7427</v>
      </c>
      <c r="N13" s="42">
        <v>0.37153158844765327</v>
      </c>
      <c r="O13" s="42">
        <v>0.21</v>
      </c>
      <c r="P13" s="42">
        <v>0.44402274654930496</v>
      </c>
      <c r="Q13" s="42">
        <v>2216</v>
      </c>
    </row>
    <row r="14" spans="1:17" ht="18.75" x14ac:dyDescent="0.2">
      <c r="A14" s="41" t="s">
        <v>1366</v>
      </c>
      <c r="B14" s="42">
        <v>0.10555395719318345</v>
      </c>
      <c r="C14" s="42">
        <v>0.09</v>
      </c>
      <c r="D14" s="42">
        <v>6.4198225859285335E-2</v>
      </c>
      <c r="E14" s="42">
        <v>1970</v>
      </c>
      <c r="F14" s="42">
        <v>0.14669783375718881</v>
      </c>
      <c r="G14" s="42">
        <v>0.13</v>
      </c>
      <c r="H14" s="42">
        <v>7.1824902392191053E-2</v>
      </c>
      <c r="I14" s="42">
        <v>2054</v>
      </c>
      <c r="J14" s="42">
        <v>0.16225799671722577</v>
      </c>
      <c r="K14" s="42">
        <v>0.16</v>
      </c>
      <c r="L14" s="42">
        <v>6.0720027520291521E-2</v>
      </c>
      <c r="M14" s="42">
        <v>7067</v>
      </c>
      <c r="N14" s="42">
        <v>0.1601319942611186</v>
      </c>
      <c r="O14" s="42">
        <v>0.14000000000000001</v>
      </c>
      <c r="P14" s="42">
        <v>9.7772310366697451E-2</v>
      </c>
      <c r="Q14" s="42">
        <v>2091</v>
      </c>
    </row>
    <row r="15" spans="1:17" ht="15.75" x14ac:dyDescent="0.2">
      <c r="A15" s="41" t="s">
        <v>1320</v>
      </c>
      <c r="B15" s="42">
        <v>1.848821408128221</v>
      </c>
      <c r="C15" s="42">
        <v>1.69</v>
      </c>
      <c r="D15" s="42">
        <v>1.1119406454548293</v>
      </c>
      <c r="E15" s="42">
        <v>1747</v>
      </c>
      <c r="F15" s="42">
        <v>0.91600000433779405</v>
      </c>
      <c r="G15" s="42">
        <v>0.625</v>
      </c>
      <c r="H15" s="42">
        <v>0.82379367485481148</v>
      </c>
      <c r="I15" s="42">
        <v>630</v>
      </c>
      <c r="J15" s="42">
        <v>9.5404000255144741E-2</v>
      </c>
      <c r="K15" s="42">
        <v>0</v>
      </c>
      <c r="L15" s="42">
        <v>0.83430389866562271</v>
      </c>
      <c r="M15" s="42">
        <v>746</v>
      </c>
      <c r="N15" s="42">
        <v>1.6921399176954706</v>
      </c>
      <c r="O15" s="42">
        <v>1.56</v>
      </c>
      <c r="P15" s="42">
        <v>1.1348574766226553</v>
      </c>
      <c r="Q15" s="42">
        <v>972</v>
      </c>
    </row>
    <row r="16" spans="1:17" ht="15.75" x14ac:dyDescent="0.2">
      <c r="A16" s="6" t="s">
        <v>1321</v>
      </c>
      <c r="B16" s="42">
        <f>SUM(B5:B15)</f>
        <v>98.648098698160538</v>
      </c>
      <c r="C16" s="42">
        <f>SUM(C5:C15)</f>
        <v>98.149000000000001</v>
      </c>
      <c r="D16" s="42"/>
      <c r="E16" s="42"/>
      <c r="F16" s="42">
        <f>SUM(F5:F15)</f>
        <v>99.068499130617553</v>
      </c>
      <c r="G16" s="42">
        <f>SUM(G5:G15)</f>
        <v>97.955061318959977</v>
      </c>
      <c r="H16" s="42"/>
      <c r="I16" s="42"/>
      <c r="J16" s="42">
        <v>99.637718779213003</v>
      </c>
      <c r="K16" s="42">
        <v>99.683500000000009</v>
      </c>
      <c r="L16" s="42"/>
      <c r="M16" s="42"/>
      <c r="N16" s="42">
        <f>SUM(N5:N15)</f>
        <v>99.799345130759477</v>
      </c>
      <c r="O16" s="42">
        <f>SUM(O5:O15)</f>
        <v>99.154000000000011</v>
      </c>
      <c r="P16" s="42"/>
      <c r="Q16" s="42"/>
    </row>
    <row r="17" spans="1:17" ht="15.75" x14ac:dyDescent="0.2">
      <c r="A17" s="6" t="s">
        <v>1322</v>
      </c>
      <c r="B17" s="42">
        <v>20.484402985074635</v>
      </c>
      <c r="C17" s="42">
        <v>17.005000000000003</v>
      </c>
      <c r="D17" s="42">
        <v>15.17680340753507</v>
      </c>
      <c r="E17" s="42">
        <v>134</v>
      </c>
      <c r="F17" s="42">
        <v>6.5644880152041916</v>
      </c>
      <c r="G17" s="42">
        <v>5.9399999999999995</v>
      </c>
      <c r="H17" s="42">
        <v>2.8687605510766261</v>
      </c>
      <c r="I17" s="42">
        <v>374</v>
      </c>
      <c r="J17" s="42">
        <v>5.9006448101265807</v>
      </c>
      <c r="K17" s="42">
        <v>5.5524550000000001</v>
      </c>
      <c r="L17" s="42">
        <v>2.0224666732479757</v>
      </c>
      <c r="M17" s="42">
        <v>632</v>
      </c>
      <c r="N17" s="42">
        <v>9.4424000000000046</v>
      </c>
      <c r="O17" s="42">
        <v>7.2799999999999994</v>
      </c>
      <c r="P17" s="42">
        <v>6.857206182047868</v>
      </c>
      <c r="Q17" s="42">
        <v>200</v>
      </c>
    </row>
    <row r="18" spans="1:17" ht="15.75" x14ac:dyDescent="0.2">
      <c r="A18" s="6" t="s">
        <v>1323</v>
      </c>
      <c r="B18" s="42">
        <v>0.43421052631578938</v>
      </c>
      <c r="C18" s="42">
        <v>0.44</v>
      </c>
      <c r="D18" s="42">
        <v>0.20191625848008504</v>
      </c>
      <c r="E18" s="42">
        <v>19</v>
      </c>
      <c r="F18" s="42">
        <v>0.38291657602818602</v>
      </c>
      <c r="G18" s="42">
        <v>0.35</v>
      </c>
      <c r="H18" s="42">
        <v>0.17753685391843252</v>
      </c>
      <c r="I18" s="42">
        <v>262</v>
      </c>
      <c r="J18" s="42">
        <v>0.60069478300180867</v>
      </c>
      <c r="K18" s="42">
        <v>0.55000000000000004</v>
      </c>
      <c r="L18" s="42">
        <v>0.31590969677481928</v>
      </c>
      <c r="M18" s="42">
        <v>553</v>
      </c>
      <c r="N18" s="42">
        <v>0.79017241379310355</v>
      </c>
      <c r="O18" s="42">
        <v>0.76</v>
      </c>
      <c r="P18" s="42">
        <v>0.33446207861679572</v>
      </c>
      <c r="Q18" s="42">
        <v>58</v>
      </c>
    </row>
    <row r="19" spans="1:17" ht="15.75" x14ac:dyDescent="0.2">
      <c r="A19" s="6" t="s">
        <v>1324</v>
      </c>
      <c r="B19" s="42">
        <v>37.099196080768102</v>
      </c>
      <c r="C19" s="42">
        <v>38</v>
      </c>
      <c r="D19" s="42">
        <v>8.8285334912060982</v>
      </c>
      <c r="E19" s="42">
        <v>1540</v>
      </c>
      <c r="F19" s="42">
        <v>34.953086960571298</v>
      </c>
      <c r="G19" s="42">
        <v>34.840000000000003</v>
      </c>
      <c r="H19" s="42">
        <v>8.6969730803130787</v>
      </c>
      <c r="I19" s="42">
        <v>1322</v>
      </c>
      <c r="J19" s="42">
        <v>40.071653877959463</v>
      </c>
      <c r="K19" s="42">
        <v>40.700000000000003</v>
      </c>
      <c r="L19" s="42">
        <v>7.2470600765747593</v>
      </c>
      <c r="M19" s="42">
        <v>2483</v>
      </c>
      <c r="N19" s="42">
        <v>42.237568398110525</v>
      </c>
      <c r="O19" s="42">
        <v>43.1</v>
      </c>
      <c r="P19" s="42">
        <v>7.9628911220343461</v>
      </c>
      <c r="Q19" s="42">
        <v>995</v>
      </c>
    </row>
    <row r="20" spans="1:17" ht="15.75" x14ac:dyDescent="0.2">
      <c r="A20" s="6" t="s">
        <v>1325</v>
      </c>
      <c r="B20" s="42">
        <v>5690.9233719788408</v>
      </c>
      <c r="C20" s="42">
        <v>5280</v>
      </c>
      <c r="D20" s="42">
        <v>3121.9876369902609</v>
      </c>
      <c r="E20" s="42">
        <v>185</v>
      </c>
      <c r="F20" s="42">
        <v>4812.3516503252422</v>
      </c>
      <c r="G20" s="42">
        <v>4911.57</v>
      </c>
      <c r="H20" s="42">
        <v>1758.6221822597486</v>
      </c>
      <c r="I20" s="42">
        <v>134</v>
      </c>
      <c r="J20" s="42">
        <v>7067.6051275716782</v>
      </c>
      <c r="K20" s="42">
        <v>7190</v>
      </c>
      <c r="L20" s="42">
        <v>4074.0389857509458</v>
      </c>
      <c r="M20" s="42">
        <v>970</v>
      </c>
      <c r="N20" s="42">
        <v>6111.3717948717949</v>
      </c>
      <c r="O20" s="42">
        <v>5500</v>
      </c>
      <c r="P20" s="42">
        <v>2669.0614874164526</v>
      </c>
      <c r="Q20" s="42">
        <v>78</v>
      </c>
    </row>
    <row r="21" spans="1:17" ht="15.75" x14ac:dyDescent="0.2">
      <c r="A21" s="6" t="s">
        <v>1326</v>
      </c>
      <c r="B21" s="42">
        <v>256.22432035750717</v>
      </c>
      <c r="C21" s="42">
        <v>252</v>
      </c>
      <c r="D21" s="42">
        <v>73.152499674631002</v>
      </c>
      <c r="E21" s="42">
        <v>1773</v>
      </c>
      <c r="F21" s="42">
        <v>296.3191259229153</v>
      </c>
      <c r="G21" s="42">
        <v>289.40060933905602</v>
      </c>
      <c r="H21" s="42">
        <v>66.344867267874235</v>
      </c>
      <c r="I21" s="42">
        <v>1491</v>
      </c>
      <c r="J21" s="42">
        <v>305.06610902140795</v>
      </c>
      <c r="K21" s="42">
        <v>303</v>
      </c>
      <c r="L21" s="42">
        <v>69.509605411391959</v>
      </c>
      <c r="M21" s="42">
        <v>2651</v>
      </c>
      <c r="N21" s="42">
        <v>337.95791475409857</v>
      </c>
      <c r="O21" s="42">
        <v>331</v>
      </c>
      <c r="P21" s="42">
        <v>84.805590659260403</v>
      </c>
      <c r="Q21" s="42">
        <v>1525</v>
      </c>
    </row>
    <row r="22" spans="1:17" ht="15.75" x14ac:dyDescent="0.2">
      <c r="A22" s="6" t="s">
        <v>1327</v>
      </c>
      <c r="B22" s="42">
        <v>383.18537178042197</v>
      </c>
      <c r="C22" s="42">
        <v>248</v>
      </c>
      <c r="D22" s="42">
        <v>368.19858194803021</v>
      </c>
      <c r="E22" s="42">
        <v>1783</v>
      </c>
      <c r="F22" s="42">
        <v>93.22341483085097</v>
      </c>
      <c r="G22" s="42">
        <v>41.1</v>
      </c>
      <c r="H22" s="42">
        <v>104.60748359055113</v>
      </c>
      <c r="I22" s="42">
        <v>1717</v>
      </c>
      <c r="J22" s="42">
        <v>252.69115292822741</v>
      </c>
      <c r="K22" s="42">
        <v>260</v>
      </c>
      <c r="L22" s="42">
        <v>112.43052534200076</v>
      </c>
      <c r="M22" s="42">
        <v>2930</v>
      </c>
      <c r="N22" s="42">
        <v>207.80048424289012</v>
      </c>
      <c r="O22" s="42">
        <v>169</v>
      </c>
      <c r="P22" s="42">
        <v>144.83432519260089</v>
      </c>
      <c r="Q22" s="42">
        <v>1301</v>
      </c>
    </row>
    <row r="23" spans="1:17" ht="15.75" x14ac:dyDescent="0.2">
      <c r="A23" s="6" t="s">
        <v>1328</v>
      </c>
      <c r="B23" s="42">
        <v>57.501871625504748</v>
      </c>
      <c r="C23" s="42">
        <v>55</v>
      </c>
      <c r="D23" s="42">
        <v>16.896348778175017</v>
      </c>
      <c r="E23" s="42">
        <v>1500</v>
      </c>
      <c r="F23" s="42">
        <v>35.227827407849801</v>
      </c>
      <c r="G23" s="42">
        <v>35</v>
      </c>
      <c r="H23" s="42">
        <v>9.8358122597331317</v>
      </c>
      <c r="I23" s="42">
        <v>915</v>
      </c>
      <c r="J23" s="42">
        <v>45.467943927408093</v>
      </c>
      <c r="K23" s="42">
        <v>44</v>
      </c>
      <c r="L23" s="42">
        <v>10.807804274697563</v>
      </c>
      <c r="M23" s="42">
        <v>2149</v>
      </c>
      <c r="N23" s="42">
        <v>47.455449443925929</v>
      </c>
      <c r="O23" s="42">
        <v>48.05</v>
      </c>
      <c r="P23" s="42">
        <v>10.94884257809931</v>
      </c>
      <c r="Q23" s="42">
        <v>810</v>
      </c>
    </row>
    <row r="24" spans="1:17" ht="15.75" x14ac:dyDescent="0.2">
      <c r="A24" s="6" t="s">
        <v>1329</v>
      </c>
      <c r="B24" s="42">
        <v>153.96657626607572</v>
      </c>
      <c r="C24" s="42">
        <v>121.26</v>
      </c>
      <c r="D24" s="42">
        <v>112.23424802846624</v>
      </c>
      <c r="E24" s="42">
        <v>1869</v>
      </c>
      <c r="F24" s="42">
        <v>38.770556221029878</v>
      </c>
      <c r="G24" s="42">
        <v>23.1</v>
      </c>
      <c r="H24" s="42">
        <v>36.151271926219046</v>
      </c>
      <c r="I24" s="42">
        <v>1721</v>
      </c>
      <c r="J24" s="42">
        <v>93.772527712827113</v>
      </c>
      <c r="K24" s="42">
        <v>88.15</v>
      </c>
      <c r="L24" s="42">
        <v>36.365520108086713</v>
      </c>
      <c r="M24" s="42">
        <v>3008</v>
      </c>
      <c r="N24" s="42">
        <v>88.637621469339635</v>
      </c>
      <c r="O24" s="42">
        <v>82</v>
      </c>
      <c r="P24" s="42">
        <v>51.232912925163681</v>
      </c>
      <c r="Q24" s="42">
        <v>1272</v>
      </c>
    </row>
    <row r="25" spans="1:17" ht="15.75" x14ac:dyDescent="0.2">
      <c r="A25" s="6" t="s">
        <v>1330</v>
      </c>
      <c r="B25" s="42">
        <v>88.123383949874793</v>
      </c>
      <c r="C25" s="42">
        <v>78</v>
      </c>
      <c r="D25" s="42">
        <v>65.835020148253832</v>
      </c>
      <c r="E25" s="42">
        <v>1006</v>
      </c>
      <c r="F25" s="42">
        <v>101.52980454838118</v>
      </c>
      <c r="G25" s="42">
        <v>96.984042949400504</v>
      </c>
      <c r="H25" s="42">
        <v>44.642537627582314</v>
      </c>
      <c r="I25" s="42">
        <v>1029</v>
      </c>
      <c r="J25" s="42">
        <v>76.204569077740942</v>
      </c>
      <c r="K25" s="42">
        <v>71.099999999999994</v>
      </c>
      <c r="L25" s="42">
        <v>25.294262464827042</v>
      </c>
      <c r="M25" s="42">
        <v>2356</v>
      </c>
      <c r="N25" s="42">
        <v>121.44871608521743</v>
      </c>
      <c r="O25" s="42">
        <v>118</v>
      </c>
      <c r="P25" s="42">
        <v>59.244947578525988</v>
      </c>
      <c r="Q25" s="42">
        <v>782</v>
      </c>
    </row>
    <row r="26" spans="1:17" ht="15.75" x14ac:dyDescent="0.2">
      <c r="A26" s="6" t="s">
        <v>1331</v>
      </c>
      <c r="B26" s="42">
        <v>94.271159103944456</v>
      </c>
      <c r="C26" s="42">
        <v>90</v>
      </c>
      <c r="D26" s="42">
        <v>41.634862473790577</v>
      </c>
      <c r="E26" s="42">
        <v>1019</v>
      </c>
      <c r="F26" s="42">
        <v>81.413073264054887</v>
      </c>
      <c r="G26" s="42">
        <v>78</v>
      </c>
      <c r="H26" s="42">
        <v>18.218985246419365</v>
      </c>
      <c r="I26" s="42">
        <v>1099</v>
      </c>
      <c r="J26" s="42">
        <v>90.359088435374247</v>
      </c>
      <c r="K26" s="42">
        <v>87</v>
      </c>
      <c r="L26" s="42">
        <v>27.12113021335318</v>
      </c>
      <c r="M26" s="42">
        <v>2499</v>
      </c>
      <c r="N26" s="42">
        <v>104.41764057331861</v>
      </c>
      <c r="O26" s="42">
        <v>99</v>
      </c>
      <c r="P26" s="42">
        <v>36.203276316661253</v>
      </c>
      <c r="Q26" s="42">
        <v>907</v>
      </c>
    </row>
    <row r="27" spans="1:17" ht="15.75" x14ac:dyDescent="0.2">
      <c r="A27" s="6" t="s">
        <v>1332</v>
      </c>
      <c r="B27" s="42">
        <v>16.453040348081725</v>
      </c>
      <c r="C27" s="42">
        <v>16</v>
      </c>
      <c r="D27" s="42">
        <v>4.930013765566529</v>
      </c>
      <c r="E27" s="42">
        <v>635</v>
      </c>
      <c r="F27" s="42">
        <v>17.351946143666986</v>
      </c>
      <c r="G27" s="42">
        <v>17.55</v>
      </c>
      <c r="H27" s="42">
        <v>2.7422052917281969</v>
      </c>
      <c r="I27" s="42">
        <v>915</v>
      </c>
      <c r="J27" s="42">
        <v>17.261603816793869</v>
      </c>
      <c r="K27" s="42">
        <v>16.899999999999999</v>
      </c>
      <c r="L27" s="42">
        <v>3.0309578787768596</v>
      </c>
      <c r="M27" s="42">
        <v>1310</v>
      </c>
      <c r="N27" s="42">
        <v>19.422563559322032</v>
      </c>
      <c r="O27" s="42">
        <v>19</v>
      </c>
      <c r="P27" s="42">
        <v>8.3516962435526683</v>
      </c>
      <c r="Q27" s="42">
        <v>472</v>
      </c>
    </row>
    <row r="28" spans="1:17" ht="15.75" x14ac:dyDescent="0.2">
      <c r="A28" s="6" t="s">
        <v>1333</v>
      </c>
      <c r="B28" s="42">
        <v>12.965019007115217</v>
      </c>
      <c r="C28" s="42">
        <v>6.3</v>
      </c>
      <c r="D28" s="42">
        <v>15.459857752715127</v>
      </c>
      <c r="E28" s="42">
        <v>1761</v>
      </c>
      <c r="F28" s="42">
        <v>9.0169958691525451</v>
      </c>
      <c r="G28" s="42">
        <v>7.01</v>
      </c>
      <c r="H28" s="42">
        <v>6.6534769054641014</v>
      </c>
      <c r="I28" s="42">
        <v>2081</v>
      </c>
      <c r="J28" s="42">
        <v>3.3128566710022969</v>
      </c>
      <c r="K28" s="42">
        <v>2.29</v>
      </c>
      <c r="L28" s="42">
        <v>3.0160908152091106</v>
      </c>
      <c r="M28" s="42">
        <v>2614</v>
      </c>
      <c r="N28" s="42">
        <v>6.33779433463764</v>
      </c>
      <c r="O28" s="42">
        <v>3.3</v>
      </c>
      <c r="P28" s="42">
        <v>7.6985330414895268</v>
      </c>
      <c r="Q28" s="42">
        <v>1424</v>
      </c>
    </row>
    <row r="29" spans="1:17" ht="15.75" x14ac:dyDescent="0.2">
      <c r="A29" s="6" t="s">
        <v>1334</v>
      </c>
      <c r="B29" s="42">
        <v>146.21025060111731</v>
      </c>
      <c r="C29" s="42">
        <v>125</v>
      </c>
      <c r="D29" s="42">
        <v>90.21186727481728</v>
      </c>
      <c r="E29" s="42">
        <v>1845</v>
      </c>
      <c r="F29" s="42">
        <v>285.55767383410989</v>
      </c>
      <c r="G29" s="42">
        <v>244</v>
      </c>
      <c r="H29" s="42">
        <v>136.98388145738971</v>
      </c>
      <c r="I29" s="42">
        <v>2069</v>
      </c>
      <c r="J29" s="42">
        <v>122.18933860669736</v>
      </c>
      <c r="K29" s="42">
        <v>116</v>
      </c>
      <c r="L29" s="42">
        <v>39.030119015971451</v>
      </c>
      <c r="M29" s="42">
        <v>3294</v>
      </c>
      <c r="N29" s="42">
        <v>178.83348421292789</v>
      </c>
      <c r="O29" s="42">
        <v>160.86000000000001</v>
      </c>
      <c r="P29" s="42">
        <v>100.48854093938857</v>
      </c>
      <c r="Q29" s="42">
        <v>1694</v>
      </c>
    </row>
    <row r="30" spans="1:17" ht="15.75" x14ac:dyDescent="0.2">
      <c r="A30" s="6" t="s">
        <v>1335</v>
      </c>
      <c r="B30" s="42">
        <v>20.016803930511305</v>
      </c>
      <c r="C30" s="42">
        <v>19</v>
      </c>
      <c r="D30" s="42">
        <v>7.0614174830389533</v>
      </c>
      <c r="E30" s="42">
        <v>1938</v>
      </c>
      <c r="F30" s="42">
        <v>21.180710242330001</v>
      </c>
      <c r="G30" s="42">
        <v>20.100000000000001</v>
      </c>
      <c r="H30" s="42">
        <v>6.8548917388595161</v>
      </c>
      <c r="I30" s="42">
        <v>2099</v>
      </c>
      <c r="J30" s="42">
        <v>33.349409744720418</v>
      </c>
      <c r="K30" s="42">
        <v>32</v>
      </c>
      <c r="L30" s="42">
        <v>8.4890424219646992</v>
      </c>
      <c r="M30" s="42">
        <v>3040</v>
      </c>
      <c r="N30" s="42">
        <v>27.949741712590431</v>
      </c>
      <c r="O30" s="42">
        <v>27</v>
      </c>
      <c r="P30" s="42">
        <v>10.692789834385406</v>
      </c>
      <c r="Q30" s="42">
        <v>1714</v>
      </c>
    </row>
    <row r="31" spans="1:17" ht="15.75" x14ac:dyDescent="0.2">
      <c r="A31" s="6" t="s">
        <v>1336</v>
      </c>
      <c r="B31" s="42">
        <v>63.255018954403496</v>
      </c>
      <c r="C31" s="42">
        <v>58</v>
      </c>
      <c r="D31" s="42">
        <v>31.102375584498436</v>
      </c>
      <c r="E31" s="42">
        <v>1945</v>
      </c>
      <c r="F31" s="42">
        <v>55.629570469159923</v>
      </c>
      <c r="G31" s="42">
        <v>52</v>
      </c>
      <c r="H31" s="42">
        <v>25.950981956361993</v>
      </c>
      <c r="I31" s="42">
        <v>2133</v>
      </c>
      <c r="J31" s="42">
        <v>102.3862981296212</v>
      </c>
      <c r="K31" s="42">
        <v>102</v>
      </c>
      <c r="L31" s="42">
        <v>36.253123020319691</v>
      </c>
      <c r="M31" s="42">
        <v>3179</v>
      </c>
      <c r="N31" s="42">
        <v>98.326070493968714</v>
      </c>
      <c r="O31" s="42">
        <v>86.894999999999996</v>
      </c>
      <c r="P31" s="42">
        <v>51.017110814538938</v>
      </c>
      <c r="Q31" s="42">
        <v>1668</v>
      </c>
    </row>
    <row r="32" spans="1:17" ht="15.75" x14ac:dyDescent="0.2">
      <c r="A32" s="6" t="s">
        <v>1337</v>
      </c>
      <c r="B32" s="42">
        <v>3.6837509226560039</v>
      </c>
      <c r="C32" s="42">
        <v>2.92</v>
      </c>
      <c r="D32" s="42">
        <v>2.889942095413689</v>
      </c>
      <c r="E32" s="42">
        <v>2037</v>
      </c>
      <c r="F32" s="42">
        <v>1.4763996266338932</v>
      </c>
      <c r="G32" s="42">
        <v>1.08</v>
      </c>
      <c r="H32" s="42">
        <v>1.3998537174389545</v>
      </c>
      <c r="I32" s="42">
        <v>2137</v>
      </c>
      <c r="J32" s="42">
        <v>5.4409480063823947</v>
      </c>
      <c r="K32" s="42">
        <v>4.2789999999999999</v>
      </c>
      <c r="L32" s="42">
        <v>4.3208080451745783</v>
      </c>
      <c r="M32" s="42">
        <v>2746</v>
      </c>
      <c r="N32" s="42">
        <v>7.019514094802342</v>
      </c>
      <c r="O32" s="42">
        <v>5.0999999999999996</v>
      </c>
      <c r="P32" s="42">
        <v>5.7452870294981198</v>
      </c>
      <c r="Q32" s="42">
        <v>1529</v>
      </c>
    </row>
    <row r="33" spans="1:17" ht="15.75" x14ac:dyDescent="0.2">
      <c r="A33" s="6" t="s">
        <v>1338</v>
      </c>
      <c r="B33" s="42">
        <v>1.5528092162193856</v>
      </c>
      <c r="C33" s="42">
        <v>0.7</v>
      </c>
      <c r="D33" s="42">
        <v>2.110468146356498</v>
      </c>
      <c r="E33" s="42">
        <v>113</v>
      </c>
      <c r="F33" s="42">
        <v>0.52716101480667243</v>
      </c>
      <c r="G33" s="42">
        <v>0.5</v>
      </c>
      <c r="H33" s="42">
        <v>0.25293616596674462</v>
      </c>
      <c r="I33" s="42">
        <v>137</v>
      </c>
      <c r="J33" s="42">
        <v>0.59391313651598077</v>
      </c>
      <c r="K33" s="42">
        <v>0.45300000000000001</v>
      </c>
      <c r="L33" s="42">
        <v>0.43465208432192076</v>
      </c>
      <c r="M33" s="42">
        <v>586</v>
      </c>
      <c r="N33" s="42">
        <v>0.78817886178861774</v>
      </c>
      <c r="O33" s="42">
        <v>0.59</v>
      </c>
      <c r="P33" s="42">
        <v>0.72430912285511984</v>
      </c>
      <c r="Q33" s="42">
        <v>123</v>
      </c>
    </row>
    <row r="34" spans="1:17" ht="15.75" x14ac:dyDescent="0.2">
      <c r="A34" s="6" t="s">
        <v>1339</v>
      </c>
      <c r="B34" s="42">
        <v>0.87281348769444644</v>
      </c>
      <c r="C34" s="42">
        <v>0.34</v>
      </c>
      <c r="D34" s="42">
        <v>1.652741588913835</v>
      </c>
      <c r="E34" s="42">
        <v>934</v>
      </c>
      <c r="F34" s="42">
        <v>0.37107679912266672</v>
      </c>
      <c r="G34" s="42">
        <v>0.3</v>
      </c>
      <c r="H34" s="42">
        <v>0.27316567515709322</v>
      </c>
      <c r="I34" s="42">
        <v>1626</v>
      </c>
      <c r="J34" s="42">
        <v>6.1609709567347098E-2</v>
      </c>
      <c r="K34" s="42">
        <v>3.3000000000000002E-2</v>
      </c>
      <c r="L34" s="42">
        <v>8.2579681121829049E-2</v>
      </c>
      <c r="M34" s="42">
        <v>1225</v>
      </c>
      <c r="N34" s="42">
        <v>0.13719359831685843</v>
      </c>
      <c r="O34" s="42">
        <v>3.4000000000000002E-2</v>
      </c>
      <c r="P34" s="42">
        <v>0.22189766964126917</v>
      </c>
      <c r="Q34" s="42">
        <v>522</v>
      </c>
    </row>
    <row r="35" spans="1:17" ht="15.75" x14ac:dyDescent="0.2">
      <c r="A35" s="6" t="s">
        <v>1340</v>
      </c>
      <c r="B35" s="42">
        <v>107.2440087832216</v>
      </c>
      <c r="C35" s="42">
        <v>61.81</v>
      </c>
      <c r="D35" s="42">
        <v>119.54520816362422</v>
      </c>
      <c r="E35" s="42">
        <v>1741</v>
      </c>
      <c r="F35" s="42">
        <v>148.30331556604131</v>
      </c>
      <c r="G35" s="42">
        <v>123.25</v>
      </c>
      <c r="H35" s="42">
        <v>106.08438086027337</v>
      </c>
      <c r="I35" s="42">
        <v>2078</v>
      </c>
      <c r="J35" s="42">
        <v>38.033154042582304</v>
      </c>
      <c r="K35" s="42">
        <v>21.526</v>
      </c>
      <c r="L35" s="42">
        <v>41.536147391702542</v>
      </c>
      <c r="M35" s="42">
        <v>2441</v>
      </c>
      <c r="N35" s="42">
        <v>98.806052873357402</v>
      </c>
      <c r="O35" s="42">
        <v>36.4</v>
      </c>
      <c r="P35" s="42">
        <v>144.96024038713179</v>
      </c>
      <c r="Q35" s="42">
        <v>1453</v>
      </c>
    </row>
    <row r="36" spans="1:17" ht="15.75" x14ac:dyDescent="0.2">
      <c r="A36" s="6" t="s">
        <v>1341</v>
      </c>
      <c r="B36" s="42">
        <v>6.7216804316108059</v>
      </c>
      <c r="C36" s="42">
        <v>4.42</v>
      </c>
      <c r="D36" s="42">
        <v>5.8412418233039798</v>
      </c>
      <c r="E36" s="42">
        <v>1985</v>
      </c>
      <c r="F36" s="42">
        <v>5.027396804903753</v>
      </c>
      <c r="G36" s="42">
        <v>3.9</v>
      </c>
      <c r="H36" s="42">
        <v>3.5779097126668931</v>
      </c>
      <c r="I36" s="42">
        <v>2096</v>
      </c>
      <c r="J36" s="42">
        <v>5.0702719795807267</v>
      </c>
      <c r="K36" s="42">
        <v>4.0999999999999996</v>
      </c>
      <c r="L36" s="42">
        <v>3.426840823213936</v>
      </c>
      <c r="M36" s="42">
        <v>2180</v>
      </c>
      <c r="N36" s="42">
        <v>6.8485179115225563</v>
      </c>
      <c r="O36" s="42">
        <v>4.875</v>
      </c>
      <c r="P36" s="42">
        <v>5.6655631243070292</v>
      </c>
      <c r="Q36" s="42">
        <v>1286</v>
      </c>
    </row>
    <row r="37" spans="1:17" ht="15.75" x14ac:dyDescent="0.2">
      <c r="A37" s="6" t="s">
        <v>1342</v>
      </c>
      <c r="B37" s="42">
        <v>15.306121778536465</v>
      </c>
      <c r="C37" s="42">
        <v>11.23</v>
      </c>
      <c r="D37" s="42">
        <v>11.722375828910357</v>
      </c>
      <c r="E37" s="42">
        <v>1974</v>
      </c>
      <c r="F37" s="42">
        <v>12.031404236678052</v>
      </c>
      <c r="G37" s="42">
        <v>10.1</v>
      </c>
      <c r="H37" s="42">
        <v>7.4020385760822416</v>
      </c>
      <c r="I37" s="42">
        <v>2088</v>
      </c>
      <c r="J37" s="42">
        <v>13.46887694223696</v>
      </c>
      <c r="K37" s="42">
        <v>11.91</v>
      </c>
      <c r="L37" s="42">
        <v>7.355554301736281</v>
      </c>
      <c r="M37" s="42">
        <v>2081</v>
      </c>
      <c r="N37" s="42">
        <v>19.921087639805787</v>
      </c>
      <c r="O37" s="42">
        <v>14.754999999999999</v>
      </c>
      <c r="P37" s="42">
        <v>18.389115504734228</v>
      </c>
      <c r="Q37" s="42">
        <v>1390</v>
      </c>
    </row>
    <row r="38" spans="1:17" ht="15.75" x14ac:dyDescent="0.2">
      <c r="A38" s="6" t="s">
        <v>1343</v>
      </c>
      <c r="B38" s="42">
        <v>1.9467409171848626</v>
      </c>
      <c r="C38" s="42">
        <v>1.55</v>
      </c>
      <c r="D38" s="42">
        <v>1.3244182774424313</v>
      </c>
      <c r="E38" s="42">
        <v>1764</v>
      </c>
      <c r="F38" s="42">
        <v>1.7559131564893908</v>
      </c>
      <c r="G38" s="42">
        <v>1.53</v>
      </c>
      <c r="H38" s="42">
        <v>0.97618256218644595</v>
      </c>
      <c r="I38" s="42">
        <v>1760</v>
      </c>
      <c r="J38" s="42">
        <v>2.0063939007140275</v>
      </c>
      <c r="K38" s="42">
        <v>1.88</v>
      </c>
      <c r="L38" s="42">
        <v>0.94348923194011447</v>
      </c>
      <c r="M38" s="42">
        <v>1296</v>
      </c>
      <c r="N38" s="42">
        <v>2.3114308015398257</v>
      </c>
      <c r="O38" s="42">
        <v>2.04</v>
      </c>
      <c r="P38" s="42">
        <v>1.2177678044366629</v>
      </c>
      <c r="Q38" s="42">
        <v>904</v>
      </c>
    </row>
    <row r="39" spans="1:17" ht="15.75" x14ac:dyDescent="0.2">
      <c r="A39" s="6" t="s">
        <v>1344</v>
      </c>
      <c r="B39" s="42">
        <v>9.5408643438245146</v>
      </c>
      <c r="C39" s="42">
        <v>7.9</v>
      </c>
      <c r="D39" s="42">
        <v>5.9710610213783415</v>
      </c>
      <c r="E39" s="42">
        <v>1910</v>
      </c>
      <c r="F39" s="42">
        <v>8.8028925839363197</v>
      </c>
      <c r="G39" s="42">
        <v>8.25</v>
      </c>
      <c r="H39" s="42">
        <v>4.170329563380383</v>
      </c>
      <c r="I39" s="42">
        <v>2000</v>
      </c>
      <c r="J39" s="42">
        <v>10.587433878902798</v>
      </c>
      <c r="K39" s="42">
        <v>10</v>
      </c>
      <c r="L39" s="42">
        <v>4.1620948909691426</v>
      </c>
      <c r="M39" s="42">
        <v>2104</v>
      </c>
      <c r="N39" s="42">
        <v>12.230412169328327</v>
      </c>
      <c r="O39" s="42">
        <v>10.6</v>
      </c>
      <c r="P39" s="42">
        <v>6.6887510148611593</v>
      </c>
      <c r="Q39" s="42">
        <v>1197</v>
      </c>
    </row>
    <row r="40" spans="1:17" ht="15.75" x14ac:dyDescent="0.2">
      <c r="A40" s="6" t="s">
        <v>1345</v>
      </c>
      <c r="B40" s="42">
        <v>2.5908358380284078</v>
      </c>
      <c r="C40" s="42">
        <v>2.35</v>
      </c>
      <c r="D40" s="42">
        <v>1.2624482493275062</v>
      </c>
      <c r="E40" s="42">
        <v>1909</v>
      </c>
      <c r="F40" s="42">
        <v>2.6194555948739247</v>
      </c>
      <c r="G40" s="42">
        <v>2.5</v>
      </c>
      <c r="H40" s="42">
        <v>1.0264871811762208</v>
      </c>
      <c r="I40" s="42">
        <v>1997</v>
      </c>
      <c r="J40" s="42">
        <v>3.394464704148858</v>
      </c>
      <c r="K40" s="42">
        <v>3.3100677640639997</v>
      </c>
      <c r="L40" s="42">
        <v>1.0829583176155668</v>
      </c>
      <c r="M40" s="42">
        <v>2190</v>
      </c>
      <c r="N40" s="42">
        <v>3.7121238658896201</v>
      </c>
      <c r="O40" s="42">
        <v>3.415</v>
      </c>
      <c r="P40" s="42">
        <v>1.7522695466780911</v>
      </c>
      <c r="Q40" s="42">
        <v>1214</v>
      </c>
    </row>
    <row r="41" spans="1:17" ht="15.75" x14ac:dyDescent="0.2">
      <c r="A41" s="6" t="s">
        <v>1346</v>
      </c>
      <c r="B41" s="42">
        <v>0.87320555815993295</v>
      </c>
      <c r="C41" s="42">
        <v>0.83542450000000001</v>
      </c>
      <c r="D41" s="42">
        <v>0.35897974444594583</v>
      </c>
      <c r="E41" s="42">
        <v>1898</v>
      </c>
      <c r="F41" s="42">
        <v>0.92430441089717996</v>
      </c>
      <c r="G41" s="42">
        <v>0.9</v>
      </c>
      <c r="H41" s="42">
        <v>0.30506669464321856</v>
      </c>
      <c r="I41" s="42">
        <v>1995</v>
      </c>
      <c r="J41" s="42">
        <v>1.2212568706531224</v>
      </c>
      <c r="K41" s="42">
        <v>1.2</v>
      </c>
      <c r="L41" s="42">
        <v>0.3353464502353331</v>
      </c>
      <c r="M41" s="42">
        <v>2149</v>
      </c>
      <c r="N41" s="42">
        <v>1.3821282647764728</v>
      </c>
      <c r="O41" s="42">
        <v>1.29</v>
      </c>
      <c r="P41" s="42">
        <v>0.60917818734205498</v>
      </c>
      <c r="Q41" s="42">
        <v>1258</v>
      </c>
    </row>
    <row r="42" spans="1:17" ht="15.75" x14ac:dyDescent="0.2">
      <c r="A42" s="6" t="s">
        <v>1347</v>
      </c>
      <c r="B42" s="42">
        <v>3.0781101483762665</v>
      </c>
      <c r="C42" s="42">
        <v>2.93</v>
      </c>
      <c r="D42" s="42">
        <v>1.220651786493872</v>
      </c>
      <c r="E42" s="42">
        <v>1797</v>
      </c>
      <c r="F42" s="42">
        <v>3.0465691022789869</v>
      </c>
      <c r="G42" s="42">
        <v>3.05</v>
      </c>
      <c r="H42" s="42">
        <v>1.002430528592356</v>
      </c>
      <c r="I42" s="42">
        <v>1845</v>
      </c>
      <c r="J42" s="42">
        <v>4.4225382064889933</v>
      </c>
      <c r="K42" s="42">
        <v>4.33</v>
      </c>
      <c r="L42" s="42">
        <v>1.2153860528337792</v>
      </c>
      <c r="M42" s="42">
        <v>1708</v>
      </c>
      <c r="N42" s="42">
        <v>4.448999714958342</v>
      </c>
      <c r="O42" s="42">
        <v>4.2</v>
      </c>
      <c r="P42" s="42">
        <v>1.7189688547014748</v>
      </c>
      <c r="Q42" s="42">
        <v>1008</v>
      </c>
    </row>
    <row r="43" spans="1:17" ht="15.75" x14ac:dyDescent="0.2">
      <c r="A43" s="6" t="s">
        <v>1348</v>
      </c>
      <c r="B43" s="42">
        <v>0.53346353752927844</v>
      </c>
      <c r="C43" s="42">
        <v>0.51</v>
      </c>
      <c r="D43" s="42">
        <v>0.198328096177881</v>
      </c>
      <c r="E43" s="42">
        <v>1796</v>
      </c>
      <c r="F43" s="42">
        <v>0.55673001616386242</v>
      </c>
      <c r="G43" s="42">
        <v>0.52200000000000002</v>
      </c>
      <c r="H43" s="42">
        <v>0.27098427668605291</v>
      </c>
      <c r="I43" s="42">
        <v>1834</v>
      </c>
      <c r="J43" s="42">
        <v>0.78579252255245957</v>
      </c>
      <c r="K43" s="42">
        <v>0.76</v>
      </c>
      <c r="L43" s="42">
        <v>0.21739189123241659</v>
      </c>
      <c r="M43" s="42">
        <v>1759</v>
      </c>
      <c r="N43" s="42">
        <v>0.80000612653484982</v>
      </c>
      <c r="O43" s="42">
        <v>0.77</v>
      </c>
      <c r="P43" s="42">
        <v>0.35969137485502267</v>
      </c>
      <c r="Q43" s="42">
        <v>1142</v>
      </c>
    </row>
    <row r="44" spans="1:17" ht="15.75" x14ac:dyDescent="0.2">
      <c r="A44" s="6" t="s">
        <v>1349</v>
      </c>
      <c r="B44" s="42">
        <v>3.3950849715292555</v>
      </c>
      <c r="C44" s="42">
        <v>3.25</v>
      </c>
      <c r="D44" s="42">
        <v>1.1655853826840812</v>
      </c>
      <c r="E44" s="42">
        <v>1771</v>
      </c>
      <c r="F44" s="42">
        <v>3.4124110917556338</v>
      </c>
      <c r="G44" s="42">
        <v>3.29</v>
      </c>
      <c r="H44" s="42">
        <v>1.0172646791717799</v>
      </c>
      <c r="I44" s="42">
        <v>1845</v>
      </c>
      <c r="J44" s="42">
        <v>5.1839621699698855</v>
      </c>
      <c r="K44" s="42">
        <v>5.03</v>
      </c>
      <c r="L44" s="42">
        <v>1.2952197448171334</v>
      </c>
      <c r="M44" s="42">
        <v>1730</v>
      </c>
      <c r="N44" s="42">
        <v>4.7300029523786176</v>
      </c>
      <c r="O44" s="42">
        <v>4.5599999999999996</v>
      </c>
      <c r="P44" s="42">
        <v>1.5307747076635783</v>
      </c>
      <c r="Q44" s="42">
        <v>1104</v>
      </c>
    </row>
    <row r="45" spans="1:17" ht="15.75" x14ac:dyDescent="0.2">
      <c r="A45" s="6" t="s">
        <v>1350</v>
      </c>
      <c r="B45" s="42">
        <v>0.72896646063289983</v>
      </c>
      <c r="C45" s="42">
        <v>0.6964999999999999</v>
      </c>
      <c r="D45" s="42">
        <v>0.24827931956451285</v>
      </c>
      <c r="E45" s="42">
        <v>1704</v>
      </c>
      <c r="F45" s="42">
        <v>0.7392821622800726</v>
      </c>
      <c r="G45" s="42">
        <v>0.7</v>
      </c>
      <c r="H45" s="42">
        <v>0.23220011858958692</v>
      </c>
      <c r="I45" s="42">
        <v>1682</v>
      </c>
      <c r="J45" s="42">
        <v>1.1019477301785079</v>
      </c>
      <c r="K45" s="42">
        <v>1.0780000000000001</v>
      </c>
      <c r="L45" s="42">
        <v>0.26898312252732992</v>
      </c>
      <c r="M45" s="42">
        <v>1370</v>
      </c>
      <c r="N45" s="42">
        <v>1.0194966648954067</v>
      </c>
      <c r="O45" s="42">
        <v>0.94699999999999995</v>
      </c>
      <c r="P45" s="42">
        <v>0.40555558358086846</v>
      </c>
      <c r="Q45" s="42">
        <v>958</v>
      </c>
    </row>
    <row r="46" spans="1:17" ht="15.75" x14ac:dyDescent="0.2">
      <c r="A46" s="6" t="s">
        <v>1351</v>
      </c>
      <c r="B46" s="42">
        <v>2.1060120912255766</v>
      </c>
      <c r="C46" s="42">
        <v>2</v>
      </c>
      <c r="D46" s="42">
        <v>0.71075285921246234</v>
      </c>
      <c r="E46" s="42">
        <v>1759</v>
      </c>
      <c r="F46" s="42">
        <v>2.1348692385815733</v>
      </c>
      <c r="G46" s="42">
        <v>2.0045000000000002</v>
      </c>
      <c r="H46" s="42">
        <v>0.6933508882631273</v>
      </c>
      <c r="I46" s="42">
        <v>1874</v>
      </c>
      <c r="J46" s="42">
        <v>3.187005997499389</v>
      </c>
      <c r="K46" s="42">
        <v>3.11</v>
      </c>
      <c r="L46" s="42">
        <v>0.77573386272380851</v>
      </c>
      <c r="M46" s="42">
        <v>1684</v>
      </c>
      <c r="N46" s="42">
        <v>2.8571111622168459</v>
      </c>
      <c r="O46" s="42">
        <v>2.72</v>
      </c>
      <c r="P46" s="42">
        <v>0.84922748174118445</v>
      </c>
      <c r="Q46" s="42">
        <v>1033</v>
      </c>
    </row>
    <row r="47" spans="1:17" ht="15.75" x14ac:dyDescent="0.2">
      <c r="A47" s="6" t="s">
        <v>1352</v>
      </c>
      <c r="B47" s="42">
        <v>0.32502623817254372</v>
      </c>
      <c r="C47" s="42">
        <v>0.3</v>
      </c>
      <c r="D47" s="42">
        <v>0.11735277787993972</v>
      </c>
      <c r="E47" s="42">
        <v>1551</v>
      </c>
      <c r="F47" s="42">
        <v>0.32254654722045573</v>
      </c>
      <c r="G47" s="42">
        <v>0.3</v>
      </c>
      <c r="H47" s="42">
        <v>0.10310907105307365</v>
      </c>
      <c r="I47" s="42">
        <v>1490</v>
      </c>
      <c r="J47" s="42">
        <v>0.46240050392234727</v>
      </c>
      <c r="K47" s="42">
        <v>0.45</v>
      </c>
      <c r="L47" s="42">
        <v>0.12762220066626898</v>
      </c>
      <c r="M47" s="42">
        <v>726</v>
      </c>
      <c r="N47" s="42">
        <v>0.41251775015725711</v>
      </c>
      <c r="O47" s="42">
        <v>0.39</v>
      </c>
      <c r="P47" s="42">
        <v>0.11913084387185244</v>
      </c>
      <c r="Q47" s="42">
        <v>875</v>
      </c>
    </row>
    <row r="48" spans="1:17" ht="15.75" x14ac:dyDescent="0.2">
      <c r="A48" s="6" t="s">
        <v>1353</v>
      </c>
      <c r="B48" s="42">
        <v>2.0410255411047178</v>
      </c>
      <c r="C48" s="42">
        <v>1.9</v>
      </c>
      <c r="D48" s="42">
        <v>0.70272802319673933</v>
      </c>
      <c r="E48" s="42">
        <v>1880</v>
      </c>
      <c r="F48" s="42">
        <v>2.0825597452587283</v>
      </c>
      <c r="G48" s="42">
        <v>1.9769999999999999</v>
      </c>
      <c r="H48" s="42">
        <v>0.6160587337071245</v>
      </c>
      <c r="I48" s="42">
        <v>1954</v>
      </c>
      <c r="J48" s="42">
        <v>3.09637849208581</v>
      </c>
      <c r="K48" s="42">
        <v>3.01</v>
      </c>
      <c r="L48" s="42">
        <v>0.76398880028661986</v>
      </c>
      <c r="M48" s="42">
        <v>2108</v>
      </c>
      <c r="N48" s="42">
        <v>2.5552376726782455</v>
      </c>
      <c r="O48" s="42">
        <v>2.42</v>
      </c>
      <c r="P48" s="42">
        <v>0.77956298735801077</v>
      </c>
      <c r="Q48" s="42">
        <v>1324</v>
      </c>
    </row>
    <row r="49" spans="1:17" ht="15.75" x14ac:dyDescent="0.2">
      <c r="A49" s="6" t="s">
        <v>1354</v>
      </c>
      <c r="B49" s="42">
        <v>0.31565894950832257</v>
      </c>
      <c r="C49" s="42">
        <v>0.28999999999999998</v>
      </c>
      <c r="D49" s="42">
        <v>0.11678190015807366</v>
      </c>
      <c r="E49" s="42">
        <v>1859</v>
      </c>
      <c r="F49" s="42">
        <v>0.32903008588050131</v>
      </c>
      <c r="G49" s="42">
        <v>0.31</v>
      </c>
      <c r="H49" s="42">
        <v>0.11845513407846646</v>
      </c>
      <c r="I49" s="42">
        <v>1836</v>
      </c>
      <c r="J49" s="42">
        <v>0.46528080552143458</v>
      </c>
      <c r="K49" s="42">
        <v>0.45</v>
      </c>
      <c r="L49" s="42">
        <v>0.12293485075545725</v>
      </c>
      <c r="M49" s="42">
        <v>1784</v>
      </c>
      <c r="N49" s="42">
        <v>0.3909359973242641</v>
      </c>
      <c r="O49" s="42">
        <v>0.37</v>
      </c>
      <c r="P49" s="42">
        <v>0.12839724293111382</v>
      </c>
      <c r="Q49" s="42">
        <v>1154</v>
      </c>
    </row>
    <row r="50" spans="1:17" ht="15.75" x14ac:dyDescent="0.2">
      <c r="A50" s="6" t="s">
        <v>1355</v>
      </c>
      <c r="B50" s="42">
        <v>1.7560132857982726</v>
      </c>
      <c r="C50" s="42">
        <v>1.64</v>
      </c>
      <c r="D50" s="42">
        <v>0.80640373880006666</v>
      </c>
      <c r="E50" s="42">
        <v>1535</v>
      </c>
      <c r="F50" s="42">
        <v>1.5618754278994347</v>
      </c>
      <c r="G50" s="42">
        <v>1.48</v>
      </c>
      <c r="H50" s="42">
        <v>0.65173405250596772</v>
      </c>
      <c r="I50" s="42">
        <v>1835</v>
      </c>
      <c r="J50" s="42">
        <v>2.4708001415701388</v>
      </c>
      <c r="K50" s="42">
        <v>2.38</v>
      </c>
      <c r="L50" s="42">
        <v>0.92690377428097137</v>
      </c>
      <c r="M50" s="42">
        <v>1554</v>
      </c>
      <c r="N50" s="42">
        <v>2.6951249828288186</v>
      </c>
      <c r="O50" s="42">
        <v>2.5049999999999999</v>
      </c>
      <c r="P50" s="42">
        <v>1.3474353595091573</v>
      </c>
      <c r="Q50" s="42">
        <v>1034</v>
      </c>
    </row>
    <row r="51" spans="1:17" ht="15.75" x14ac:dyDescent="0.2">
      <c r="A51" s="6" t="s">
        <v>1356</v>
      </c>
      <c r="B51" s="42">
        <v>0.25499267658564623</v>
      </c>
      <c r="C51" s="42">
        <v>0.2</v>
      </c>
      <c r="D51" s="42">
        <v>0.19717238536016804</v>
      </c>
      <c r="E51" s="42">
        <v>1621</v>
      </c>
      <c r="F51" s="42">
        <v>9.2505802684149596E-2</v>
      </c>
      <c r="G51" s="42">
        <v>7.1999171364121997E-2</v>
      </c>
      <c r="H51" s="42">
        <v>7.2058696608334041E-2</v>
      </c>
      <c r="I51" s="42">
        <v>1605</v>
      </c>
      <c r="J51" s="42">
        <v>0.42469863956466086</v>
      </c>
      <c r="K51" s="42">
        <v>0.3</v>
      </c>
      <c r="L51" s="42">
        <v>0.41062862672681283</v>
      </c>
      <c r="M51" s="42">
        <v>1562</v>
      </c>
      <c r="N51" s="42">
        <v>0.43869969713688484</v>
      </c>
      <c r="O51" s="42">
        <v>0.34699999999999998</v>
      </c>
      <c r="P51" s="42">
        <v>0.34493392941648127</v>
      </c>
      <c r="Q51" s="42">
        <v>995</v>
      </c>
    </row>
    <row r="52" spans="1:17" ht="15.75" x14ac:dyDescent="0.2">
      <c r="A52" s="6" t="s">
        <v>1357</v>
      </c>
      <c r="B52" s="42">
        <v>6.0284496411640331</v>
      </c>
      <c r="C52" s="42">
        <v>3.5</v>
      </c>
      <c r="D52" s="42">
        <v>10.629672675651234</v>
      </c>
      <c r="E52" s="42">
        <v>995</v>
      </c>
      <c r="F52" s="42">
        <v>2.8362730527369933</v>
      </c>
      <c r="G52" s="42">
        <v>2.66</v>
      </c>
      <c r="H52" s="42">
        <v>1.7165898983350893</v>
      </c>
      <c r="I52" s="42">
        <v>1803</v>
      </c>
      <c r="J52" s="42">
        <v>0.72663003074866317</v>
      </c>
      <c r="K52" s="42">
        <v>0.51</v>
      </c>
      <c r="L52" s="42">
        <v>0.92773743143366982</v>
      </c>
      <c r="M52" s="42">
        <v>1496</v>
      </c>
      <c r="N52" s="42">
        <v>1.5521611076658615</v>
      </c>
      <c r="O52" s="42">
        <v>0.67</v>
      </c>
      <c r="P52" s="42">
        <v>2.4587321369610193</v>
      </c>
      <c r="Q52" s="42">
        <v>843</v>
      </c>
    </row>
    <row r="53" spans="1:17" ht="15.75" x14ac:dyDescent="0.2">
      <c r="A53" s="6" t="s">
        <v>1358</v>
      </c>
      <c r="B53" s="42">
        <v>1.0039106050229882</v>
      </c>
      <c r="C53" s="42">
        <v>0.6</v>
      </c>
      <c r="D53" s="42">
        <v>1.0044965169522471</v>
      </c>
      <c r="E53" s="42">
        <v>2037</v>
      </c>
      <c r="F53" s="42">
        <v>0.68957229058967173</v>
      </c>
      <c r="G53" s="42">
        <v>0.41</v>
      </c>
      <c r="H53" s="42">
        <v>0.63141453229931177</v>
      </c>
      <c r="I53" s="42">
        <v>2137</v>
      </c>
      <c r="J53" s="42">
        <v>0.4765919974903689</v>
      </c>
      <c r="K53" s="42">
        <v>0.28949999999999998</v>
      </c>
      <c r="L53" s="42">
        <v>0.5089325905846811</v>
      </c>
      <c r="M53" s="42">
        <v>1696</v>
      </c>
      <c r="N53" s="42">
        <v>0.89621517726395061</v>
      </c>
      <c r="O53" s="42">
        <v>0.42</v>
      </c>
      <c r="P53" s="42">
        <v>1.2465230596614811</v>
      </c>
      <c r="Q53" s="42">
        <v>1139</v>
      </c>
    </row>
    <row r="54" spans="1:17" ht="15.75" x14ac:dyDescent="0.2">
      <c r="A54" s="140" t="s">
        <v>1359</v>
      </c>
      <c r="B54" s="43">
        <v>0.2718791001470609</v>
      </c>
      <c r="C54" s="43">
        <v>0.16</v>
      </c>
      <c r="D54" s="43">
        <v>0.31918114079147669</v>
      </c>
      <c r="E54" s="43">
        <v>1501</v>
      </c>
      <c r="F54" s="43">
        <v>0.29060768382197438</v>
      </c>
      <c r="G54" s="43">
        <v>0.19776286738802401</v>
      </c>
      <c r="H54" s="43">
        <v>0.22922921083088621</v>
      </c>
      <c r="I54" s="43">
        <v>1863</v>
      </c>
      <c r="J54" s="43">
        <v>0.16793099859499047</v>
      </c>
      <c r="K54" s="43">
        <v>0.113</v>
      </c>
      <c r="L54" s="43">
        <v>0.18770725715636899</v>
      </c>
      <c r="M54" s="43">
        <v>1637</v>
      </c>
      <c r="N54" s="43">
        <v>0.1999389405130681</v>
      </c>
      <c r="O54" s="43">
        <v>0.13</v>
      </c>
      <c r="P54" s="43">
        <v>0.22043188035403233</v>
      </c>
      <c r="Q54" s="43">
        <v>955</v>
      </c>
    </row>
  </sheetData>
  <mergeCells count="9">
    <mergeCell ref="B3:E3"/>
    <mergeCell ref="F3:I3"/>
    <mergeCell ref="J3:M3"/>
    <mergeCell ref="N3:Q3"/>
    <mergeCell ref="A1:Q1"/>
    <mergeCell ref="B2:E2"/>
    <mergeCell ref="F2:I2"/>
    <mergeCell ref="J2:M2"/>
    <mergeCell ref="N2:Q2"/>
  </mergeCells>
  <phoneticPr fontId="3"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3"/>
  <sheetViews>
    <sheetView workbookViewId="0">
      <selection activeCell="C6" sqref="C6"/>
    </sheetView>
  </sheetViews>
  <sheetFormatPr defaultRowHeight="14.25" x14ac:dyDescent="0.2"/>
  <sheetData>
    <row r="1" spans="1:13" ht="15.75" x14ac:dyDescent="0.2">
      <c r="A1" s="206" t="s">
        <v>1763</v>
      </c>
      <c r="B1" s="207"/>
      <c r="C1" s="207"/>
      <c r="D1" s="207"/>
      <c r="E1" s="207"/>
      <c r="F1" s="207"/>
      <c r="G1" s="207"/>
      <c r="H1" s="207"/>
      <c r="I1" s="207"/>
      <c r="J1" s="207"/>
      <c r="K1" s="207"/>
      <c r="L1" s="207"/>
      <c r="M1" s="207"/>
    </row>
    <row r="2" spans="1:13" ht="18.75" x14ac:dyDescent="0.2">
      <c r="A2" s="149" t="s">
        <v>1589</v>
      </c>
      <c r="B2" s="155" t="s">
        <v>1757</v>
      </c>
      <c r="C2" s="149" t="s">
        <v>1590</v>
      </c>
      <c r="D2" s="149" t="s">
        <v>1591</v>
      </c>
      <c r="E2" s="149" t="s">
        <v>1590</v>
      </c>
      <c r="F2" s="149" t="s">
        <v>1590</v>
      </c>
      <c r="G2" s="149" t="s">
        <v>1590</v>
      </c>
      <c r="H2" s="149" t="s">
        <v>1592</v>
      </c>
      <c r="I2" s="149" t="s">
        <v>1593</v>
      </c>
      <c r="J2" s="149" t="s">
        <v>1594</v>
      </c>
      <c r="K2" s="149" t="s">
        <v>1595</v>
      </c>
      <c r="L2" s="149" t="s">
        <v>1596</v>
      </c>
      <c r="M2" s="149" t="s">
        <v>1594</v>
      </c>
    </row>
    <row r="3" spans="1:13" ht="15.75" x14ac:dyDescent="0.2">
      <c r="A3" s="146"/>
      <c r="B3" s="156"/>
      <c r="C3" s="146" t="s">
        <v>1597</v>
      </c>
      <c r="D3" s="146" t="s">
        <v>1598</v>
      </c>
      <c r="E3" s="146" t="s">
        <v>1599</v>
      </c>
      <c r="F3" s="146" t="s">
        <v>1600</v>
      </c>
      <c r="G3" s="146" t="s">
        <v>1601</v>
      </c>
      <c r="H3" s="146" t="s">
        <v>1602</v>
      </c>
      <c r="I3" s="146" t="s">
        <v>1603</v>
      </c>
      <c r="J3" s="146" t="s">
        <v>1604</v>
      </c>
      <c r="K3" s="146" t="s">
        <v>1605</v>
      </c>
      <c r="L3" s="146" t="s">
        <v>1606</v>
      </c>
      <c r="M3" s="146" t="s">
        <v>1607</v>
      </c>
    </row>
    <row r="4" spans="1:13" ht="15.75" x14ac:dyDescent="0.2">
      <c r="A4" s="53" t="s">
        <v>1383</v>
      </c>
      <c r="B4" s="41">
        <v>6.3</v>
      </c>
      <c r="C4" s="53">
        <v>5.5E-2</v>
      </c>
      <c r="D4" s="53">
        <v>0.01</v>
      </c>
      <c r="E4" s="53">
        <v>4.7E-2</v>
      </c>
      <c r="F4" s="53">
        <v>6.9999999999999999E-4</v>
      </c>
      <c r="G4" s="53">
        <v>2.5000000000000001E-2</v>
      </c>
      <c r="H4" s="53">
        <v>2E-3</v>
      </c>
      <c r="I4" s="53">
        <v>7.6E-3</v>
      </c>
      <c r="J4" s="53">
        <v>1E-3</v>
      </c>
      <c r="K4" s="53">
        <v>0.5</v>
      </c>
      <c r="L4" s="53">
        <v>4</v>
      </c>
      <c r="M4" s="53">
        <v>0.1</v>
      </c>
    </row>
    <row r="5" spans="1:13" ht="15.75" x14ac:dyDescent="0.2">
      <c r="A5" s="53" t="s">
        <v>1384</v>
      </c>
      <c r="B5" s="79">
        <v>61.8</v>
      </c>
      <c r="C5" s="53">
        <v>4.5999999999999999E-2</v>
      </c>
      <c r="D5" s="53">
        <v>6.0000000000000001E-3</v>
      </c>
      <c r="E5" s="53">
        <v>4.7E-2</v>
      </c>
      <c r="F5" s="53">
        <v>2E-3</v>
      </c>
      <c r="G5" s="53">
        <v>1.7999999999999999E-2</v>
      </c>
      <c r="H5" s="53">
        <v>9.0999999999999998E-2</v>
      </c>
      <c r="I5" s="53">
        <v>4.3E-3</v>
      </c>
      <c r="J5" s="53">
        <v>1E-3</v>
      </c>
      <c r="K5" s="53">
        <v>1.5</v>
      </c>
      <c r="L5" s="53">
        <v>4</v>
      </c>
      <c r="M5" s="53">
        <v>0.45</v>
      </c>
    </row>
    <row r="6" spans="1:13" ht="15.75" x14ac:dyDescent="0.2">
      <c r="A6" s="53" t="s">
        <v>1385</v>
      </c>
      <c r="B6" s="41">
        <v>0.6</v>
      </c>
      <c r="C6" s="53">
        <v>5.5E-2</v>
      </c>
      <c r="D6" s="53">
        <v>0.104</v>
      </c>
      <c r="E6" s="53">
        <v>0.13</v>
      </c>
      <c r="F6" s="53">
        <v>7.4999999999999997E-3</v>
      </c>
      <c r="G6" s="53">
        <v>0.09</v>
      </c>
      <c r="H6" s="53">
        <v>9.5000000000000001E-2</v>
      </c>
      <c r="I6" s="53">
        <v>0.2</v>
      </c>
      <c r="J6" s="53">
        <v>0.02</v>
      </c>
      <c r="K6" s="53">
        <v>0.16</v>
      </c>
      <c r="L6" s="53">
        <v>62</v>
      </c>
      <c r="M6" s="53">
        <v>23</v>
      </c>
    </row>
    <row r="7" spans="1:13" ht="15.75" x14ac:dyDescent="0.2">
      <c r="A7" s="53" t="s">
        <v>1386</v>
      </c>
      <c r="B7" s="41">
        <v>2.92</v>
      </c>
      <c r="C7" s="53">
        <v>0.27400000000000002</v>
      </c>
      <c r="D7" s="53">
        <v>7.0000000000000001E-3</v>
      </c>
      <c r="E7" s="53">
        <v>0.01</v>
      </c>
      <c r="F7" s="53">
        <v>1.4999999999999999E-2</v>
      </c>
      <c r="G7" s="53">
        <v>10.07</v>
      </c>
      <c r="H7" s="53">
        <v>8.0000000000000002E-3</v>
      </c>
      <c r="I7" s="53">
        <v>158</v>
      </c>
      <c r="J7" s="53">
        <v>0.04</v>
      </c>
      <c r="K7" s="53">
        <v>2.2000000000000002</v>
      </c>
      <c r="L7" s="53">
        <v>50</v>
      </c>
      <c r="M7" s="53">
        <v>0.05</v>
      </c>
    </row>
    <row r="8" spans="1:13" ht="15.75" x14ac:dyDescent="0.2">
      <c r="A8" s="53" t="s">
        <v>1388</v>
      </c>
      <c r="B8" s="73">
        <v>2158</v>
      </c>
      <c r="C8" s="53">
        <v>0.33300000000000002</v>
      </c>
      <c r="D8" s="53">
        <v>3.8999999999999998E-3</v>
      </c>
      <c r="E8" s="53">
        <v>4.7E-2</v>
      </c>
      <c r="F8" s="53">
        <v>1.2999999999999999E-3</v>
      </c>
      <c r="G8" s="53">
        <v>3.4000000000000002E-2</v>
      </c>
      <c r="H8" s="53">
        <v>0.252</v>
      </c>
      <c r="I8" s="53">
        <v>5.0000000000000001E-3</v>
      </c>
      <c r="J8" s="53">
        <v>1E-3</v>
      </c>
      <c r="K8" s="53">
        <v>0.7</v>
      </c>
      <c r="L8" s="53">
        <v>4</v>
      </c>
      <c r="M8" s="53">
        <v>0.2</v>
      </c>
    </row>
    <row r="9" spans="1:13" ht="15.75" x14ac:dyDescent="0.25">
      <c r="A9" s="53" t="s">
        <v>1389</v>
      </c>
      <c r="B9" s="154">
        <v>4.42</v>
      </c>
      <c r="C9" s="53">
        <v>0.31900000000000001</v>
      </c>
      <c r="D9" s="53">
        <v>2.8000000000000001E-2</v>
      </c>
      <c r="E9" s="53">
        <v>2.9999999999999997E-4</v>
      </c>
      <c r="F9" s="53">
        <v>5.0000000000000001E-3</v>
      </c>
      <c r="G9" s="53">
        <v>1.4999999999999999E-2</v>
      </c>
      <c r="H9" s="53">
        <v>0.125</v>
      </c>
      <c r="I9" s="53">
        <v>5.7000000000000002E-3</v>
      </c>
      <c r="J9" s="53">
        <v>1.4999999999999999E-2</v>
      </c>
      <c r="K9" s="53">
        <v>4.7300000000000004</v>
      </c>
      <c r="L9" s="53">
        <v>26.6</v>
      </c>
      <c r="M9" s="53">
        <v>12</v>
      </c>
    </row>
    <row r="10" spans="1:13" ht="15.75" x14ac:dyDescent="0.25">
      <c r="A10" s="53" t="s">
        <v>1390</v>
      </c>
      <c r="B10" s="154">
        <v>11.23</v>
      </c>
      <c r="C10" s="53">
        <v>0.56000000000000005</v>
      </c>
      <c r="D10" s="53">
        <v>5.8999999999999997E-2</v>
      </c>
      <c r="E10" s="53">
        <v>6.9999999999999999E-4</v>
      </c>
      <c r="F10" s="53">
        <v>1.4E-2</v>
      </c>
      <c r="G10" s="53">
        <v>1.2E-2</v>
      </c>
      <c r="H10" s="53">
        <v>0.109</v>
      </c>
      <c r="I10" s="53">
        <v>6.4999999999999997E-3</v>
      </c>
      <c r="J10" s="53">
        <v>1.6E-2</v>
      </c>
      <c r="K10" s="53">
        <v>7.57</v>
      </c>
      <c r="L10" s="53">
        <v>23.5</v>
      </c>
      <c r="M10" s="53">
        <v>15</v>
      </c>
    </row>
    <row r="11" spans="1:13" ht="15.75" x14ac:dyDescent="0.2">
      <c r="A11" s="53" t="s">
        <v>1391</v>
      </c>
      <c r="B11" s="73">
        <v>125</v>
      </c>
      <c r="C11" s="53">
        <v>0.38900000000000001</v>
      </c>
      <c r="D11" s="53">
        <v>3.2000000000000001E-2</v>
      </c>
      <c r="E11" s="53">
        <v>4.7E-2</v>
      </c>
      <c r="F11" s="53">
        <v>5.0000000000000001E-3</v>
      </c>
      <c r="G11" s="53">
        <v>2.2000000000000001E-3</v>
      </c>
      <c r="H11" s="53">
        <v>2.262</v>
      </c>
      <c r="I11" s="53">
        <v>3.5999999999999997E-2</v>
      </c>
      <c r="J11" s="53">
        <v>2.1999999999999999E-2</v>
      </c>
      <c r="K11" s="53">
        <v>2.68</v>
      </c>
      <c r="L11" s="53">
        <v>20</v>
      </c>
      <c r="M11" s="53">
        <v>1.4</v>
      </c>
    </row>
    <row r="12" spans="1:13" ht="15.75" x14ac:dyDescent="0.25">
      <c r="A12" s="53" t="s">
        <v>1392</v>
      </c>
      <c r="B12" s="154">
        <v>7.9</v>
      </c>
      <c r="C12" s="53">
        <v>1.32</v>
      </c>
      <c r="D12" s="53">
        <v>0.115</v>
      </c>
      <c r="E12" s="53">
        <v>2.8E-3</v>
      </c>
      <c r="F12" s="53">
        <v>0.13700000000000001</v>
      </c>
      <c r="G12" s="53">
        <v>0.01</v>
      </c>
      <c r="H12" s="53">
        <v>0.11799999999999999</v>
      </c>
      <c r="I12" s="53">
        <v>8.2000000000000007E-3</v>
      </c>
      <c r="J12" s="53">
        <v>2.5999999999999999E-2</v>
      </c>
      <c r="K12" s="53">
        <v>12.4</v>
      </c>
      <c r="L12" s="53">
        <v>21.7</v>
      </c>
      <c r="M12" s="53">
        <v>19</v>
      </c>
    </row>
    <row r="13" spans="1:13" ht="15.75" x14ac:dyDescent="0.25">
      <c r="A13" s="53" t="s">
        <v>1393</v>
      </c>
      <c r="B13" s="154">
        <v>2.35</v>
      </c>
      <c r="C13" s="53">
        <v>2.09</v>
      </c>
      <c r="D13" s="53">
        <v>0.25900000000000001</v>
      </c>
      <c r="E13" s="53">
        <v>8.5000000000000006E-3</v>
      </c>
      <c r="F13" s="53">
        <v>0.86199999999999999</v>
      </c>
      <c r="G13" s="53">
        <v>8.9999999999999993E-3</v>
      </c>
      <c r="H13" s="53">
        <v>0.13400000000000001</v>
      </c>
      <c r="I13" s="53">
        <v>9.5399999999999999E-2</v>
      </c>
      <c r="J13" s="53">
        <v>2.4E-2</v>
      </c>
      <c r="K13" s="53">
        <v>14</v>
      </c>
      <c r="L13" s="53">
        <v>17.7</v>
      </c>
      <c r="M13" s="53">
        <v>20</v>
      </c>
    </row>
    <row r="14" spans="1:13" ht="15.75" x14ac:dyDescent="0.25">
      <c r="A14" s="53" t="s">
        <v>1396</v>
      </c>
      <c r="B14" s="154">
        <v>0.83542450000000001</v>
      </c>
      <c r="C14" s="53">
        <v>1.79</v>
      </c>
      <c r="D14" s="53">
        <v>0.34100000000000003</v>
      </c>
      <c r="E14" s="53">
        <v>0.68</v>
      </c>
      <c r="F14" s="53">
        <v>0.89600000000000002</v>
      </c>
      <c r="G14" s="53">
        <v>0.01</v>
      </c>
      <c r="H14" s="53">
        <v>1.421</v>
      </c>
      <c r="I14" s="53">
        <v>3.6999999999999999E-4</v>
      </c>
      <c r="J14" s="53">
        <v>2.5000000000000001E-2</v>
      </c>
      <c r="K14" s="53">
        <v>13.8</v>
      </c>
      <c r="L14" s="53">
        <v>12.1</v>
      </c>
      <c r="M14" s="53">
        <v>13</v>
      </c>
    </row>
    <row r="15" spans="1:13" ht="15.75" x14ac:dyDescent="0.25">
      <c r="A15" s="53" t="s">
        <v>1397</v>
      </c>
      <c r="B15" s="154">
        <v>2.93</v>
      </c>
      <c r="C15" s="53">
        <v>2.5299999999999998</v>
      </c>
      <c r="D15" s="53">
        <v>0.42199999999999999</v>
      </c>
      <c r="E15" s="53">
        <v>0.02</v>
      </c>
      <c r="F15" s="53">
        <v>3.149</v>
      </c>
      <c r="G15" s="53">
        <v>1.0999999999999999E-2</v>
      </c>
      <c r="H15" s="53">
        <v>0.152</v>
      </c>
      <c r="I15" s="53">
        <v>1.06E-2</v>
      </c>
      <c r="J15" s="53">
        <v>1.7999999999999999E-2</v>
      </c>
      <c r="K15" s="53">
        <v>11.9</v>
      </c>
      <c r="L15" s="53">
        <v>15</v>
      </c>
      <c r="M15" s="53">
        <v>20</v>
      </c>
    </row>
    <row r="16" spans="1:13" ht="15.75" x14ac:dyDescent="0.25">
      <c r="A16" s="53" t="s">
        <v>1398</v>
      </c>
      <c r="B16" s="154">
        <v>3.25</v>
      </c>
      <c r="C16" s="53">
        <v>2.5499999999999998</v>
      </c>
      <c r="D16" s="53">
        <v>0.56999999999999995</v>
      </c>
      <c r="E16" s="53">
        <v>4.2999999999999997E-2</v>
      </c>
      <c r="F16" s="53">
        <v>7.7009999999999996</v>
      </c>
      <c r="G16" s="53">
        <v>0.02</v>
      </c>
      <c r="H16" s="53">
        <v>0.16300000000000001</v>
      </c>
      <c r="I16" s="53">
        <v>1.1599999999999999E-2</v>
      </c>
      <c r="J16" s="53">
        <v>1.7999999999999999E-2</v>
      </c>
      <c r="K16" s="53">
        <v>8.27</v>
      </c>
      <c r="L16" s="53">
        <v>60</v>
      </c>
      <c r="M16" s="53">
        <v>18</v>
      </c>
    </row>
    <row r="17" spans="1:13" ht="15.75" x14ac:dyDescent="0.2">
      <c r="A17" s="53" t="s">
        <v>1335</v>
      </c>
      <c r="B17" s="79">
        <v>19</v>
      </c>
      <c r="C17" s="53">
        <v>2.4700000000000002</v>
      </c>
      <c r="D17" s="53">
        <v>0.60299999999999998</v>
      </c>
      <c r="E17" s="53">
        <v>5.3999999999999999E-2</v>
      </c>
      <c r="F17" s="53">
        <v>9.532</v>
      </c>
      <c r="G17" s="53">
        <v>3.6999999999999998E-2</v>
      </c>
      <c r="H17" s="53">
        <v>0.128</v>
      </c>
      <c r="I17" s="53">
        <v>1.18E-2</v>
      </c>
      <c r="J17" s="53">
        <v>1.7999999999999999E-2</v>
      </c>
      <c r="K17" s="53">
        <v>5.42</v>
      </c>
      <c r="L17" s="53">
        <v>80</v>
      </c>
      <c r="M17" s="53">
        <v>17.5</v>
      </c>
    </row>
    <row r="18" spans="1:13" ht="15.75" x14ac:dyDescent="0.25">
      <c r="A18" s="53" t="s">
        <v>1399</v>
      </c>
      <c r="B18" s="154">
        <v>2</v>
      </c>
      <c r="C18" s="53">
        <v>2.2200000000000002</v>
      </c>
      <c r="D18" s="53">
        <v>0.64</v>
      </c>
      <c r="E18" s="53">
        <v>7.9000000000000001E-2</v>
      </c>
      <c r="F18" s="53">
        <v>11.282</v>
      </c>
      <c r="G18" s="53">
        <v>6.7000000000000004E-2</v>
      </c>
      <c r="H18" s="53">
        <v>0.157</v>
      </c>
      <c r="I18" s="53">
        <v>1.2200000000000001E-2</v>
      </c>
      <c r="J18" s="53">
        <v>1.7999999999999999E-2</v>
      </c>
      <c r="K18" s="53">
        <v>5.54</v>
      </c>
      <c r="L18" s="53">
        <v>200</v>
      </c>
      <c r="M18" s="53">
        <v>15.5</v>
      </c>
    </row>
    <row r="19" spans="1:13" ht="15.75" x14ac:dyDescent="0.25">
      <c r="A19" s="146" t="s">
        <v>1400</v>
      </c>
      <c r="B19" s="157">
        <v>1.9</v>
      </c>
      <c r="C19" s="158">
        <v>1.79</v>
      </c>
      <c r="D19" s="158">
        <v>0.63500000000000001</v>
      </c>
      <c r="E19" s="146">
        <v>0.125</v>
      </c>
      <c r="F19" s="158">
        <v>11.696999999999999</v>
      </c>
      <c r="G19" s="158">
        <v>18.8</v>
      </c>
      <c r="H19" s="158">
        <v>8.6999999999999994E-2</v>
      </c>
      <c r="I19" s="158">
        <v>1.26E-2</v>
      </c>
      <c r="J19" s="158">
        <v>1.7999999999999999E-2</v>
      </c>
      <c r="K19" s="158">
        <v>3.02</v>
      </c>
      <c r="L19" s="158">
        <v>490</v>
      </c>
      <c r="M19" s="158">
        <v>13</v>
      </c>
    </row>
    <row r="20" spans="1:13" x14ac:dyDescent="0.2">
      <c r="A20" s="208" t="s">
        <v>1608</v>
      </c>
      <c r="B20" s="209"/>
      <c r="C20" s="209"/>
      <c r="D20" s="209"/>
      <c r="E20" s="209"/>
      <c r="F20" s="209"/>
      <c r="G20" s="209"/>
      <c r="H20" s="209"/>
      <c r="I20" s="209"/>
      <c r="J20" s="209"/>
      <c r="K20" s="209"/>
      <c r="L20" s="209"/>
      <c r="M20" s="209"/>
    </row>
    <row r="21" spans="1:13" x14ac:dyDescent="0.2">
      <c r="A21" s="210"/>
      <c r="B21" s="210"/>
      <c r="C21" s="210"/>
      <c r="D21" s="210"/>
      <c r="E21" s="210"/>
      <c r="F21" s="210"/>
      <c r="G21" s="210"/>
      <c r="H21" s="210"/>
      <c r="I21" s="210"/>
      <c r="J21" s="210"/>
      <c r="K21" s="210"/>
      <c r="L21" s="210"/>
      <c r="M21" s="210"/>
    </row>
    <row r="22" spans="1:13" x14ac:dyDescent="0.2">
      <c r="A22" s="210"/>
      <c r="B22" s="210"/>
      <c r="C22" s="210"/>
      <c r="D22" s="210"/>
      <c r="E22" s="210"/>
      <c r="F22" s="210"/>
      <c r="G22" s="210"/>
      <c r="H22" s="210"/>
      <c r="I22" s="210"/>
      <c r="J22" s="210"/>
      <c r="K22" s="210"/>
      <c r="L22" s="210"/>
      <c r="M22" s="210"/>
    </row>
    <row r="23" spans="1:13" x14ac:dyDescent="0.2">
      <c r="A23" s="211"/>
      <c r="B23" s="211"/>
      <c r="C23" s="211"/>
      <c r="D23" s="211"/>
      <c r="E23" s="211"/>
      <c r="F23" s="211"/>
      <c r="G23" s="211"/>
      <c r="H23" s="211"/>
      <c r="I23" s="211"/>
      <c r="J23" s="211"/>
      <c r="K23" s="211"/>
      <c r="L23" s="211"/>
      <c r="M23" s="211"/>
    </row>
  </sheetData>
  <mergeCells count="2">
    <mergeCell ref="A1:M1"/>
    <mergeCell ref="A20:M23"/>
  </mergeCells>
  <phoneticPr fontId="3" type="noConversion"/>
  <pageMargins left="0.7" right="0.7" top="0.75" bottom="0.75" header="0.3" footer="0.3"/>
  <pageSetup paperSize="9" orientation="portrait" horizontalDpi="300" verticalDpi="3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A316"/>
  <sheetViews>
    <sheetView zoomScale="85" zoomScaleNormal="85" workbookViewId="0">
      <selection activeCell="C8" sqref="C8"/>
    </sheetView>
  </sheetViews>
  <sheetFormatPr defaultColWidth="9.125" defaultRowHeight="15.75" x14ac:dyDescent="0.2"/>
  <cols>
    <col min="1" max="1" width="18.25" style="44" bestFit="1" customWidth="1"/>
    <col min="2" max="2" width="8.625" style="44" customWidth="1"/>
    <col min="3" max="3" width="8.625" style="45" customWidth="1"/>
    <col min="4" max="4" width="1.625" style="44" customWidth="1"/>
    <col min="5" max="5" width="6.875" style="44" bestFit="1" customWidth="1"/>
    <col min="6" max="6" width="14.25" style="44" bestFit="1" customWidth="1"/>
    <col min="7" max="7" width="11" style="44" bestFit="1" customWidth="1"/>
    <col min="8" max="8" width="7.125" style="44" bestFit="1" customWidth="1"/>
    <col min="9" max="9" width="7.25" style="44" bestFit="1" customWidth="1"/>
    <col min="10" max="10" width="6.25" style="44" bestFit="1" customWidth="1"/>
    <col min="11" max="11" width="11.5" style="44" bestFit="1" customWidth="1"/>
    <col min="12" max="12" width="8.625" style="44" bestFit="1" customWidth="1"/>
    <col min="13" max="13" width="7.75" style="44" bestFit="1" customWidth="1"/>
    <col min="14" max="14" width="14.875" style="44" bestFit="1" customWidth="1"/>
    <col min="15" max="15" width="7.875" style="44" bestFit="1" customWidth="1"/>
    <col min="16" max="16" width="1.625" style="44" customWidth="1"/>
    <col min="17" max="24" width="6.625" style="44" customWidth="1"/>
    <col min="25" max="25" width="11" style="44" bestFit="1" customWidth="1"/>
    <col min="26" max="26" width="6.625" style="44" customWidth="1"/>
    <col min="27" max="27" width="1.5" style="44" customWidth="1"/>
    <col min="28" max="53" width="6.625" style="44" customWidth="1"/>
    <col min="54" max="16384" width="9.125" style="44"/>
  </cols>
  <sheetData>
    <row r="1" spans="1:53" x14ac:dyDescent="0.2">
      <c r="A1" s="204" t="s">
        <v>1764</v>
      </c>
      <c r="B1" s="213"/>
      <c r="C1" s="213"/>
      <c r="D1" s="213"/>
      <c r="E1" s="213"/>
      <c r="F1" s="213"/>
      <c r="G1" s="213"/>
      <c r="H1" s="213"/>
      <c r="I1" s="213"/>
      <c r="J1" s="213"/>
      <c r="K1" s="213"/>
      <c r="L1" s="213"/>
      <c r="M1" s="213"/>
      <c r="N1" s="213"/>
      <c r="O1" s="213"/>
      <c r="P1" s="213"/>
      <c r="Q1" s="213"/>
      <c r="R1" s="213"/>
      <c r="S1" s="213"/>
      <c r="T1" s="213"/>
      <c r="U1" s="213"/>
      <c r="V1" s="213"/>
      <c r="W1" s="213"/>
      <c r="X1" s="213"/>
      <c r="Y1" s="213"/>
      <c r="Z1" s="213"/>
      <c r="AA1" s="213"/>
      <c r="AB1" s="213"/>
      <c r="AC1" s="213"/>
      <c r="AD1" s="213"/>
      <c r="AE1" s="213"/>
      <c r="AF1" s="213"/>
      <c r="AG1" s="213"/>
      <c r="AH1" s="213"/>
      <c r="AI1" s="213"/>
      <c r="AJ1" s="213"/>
      <c r="AK1" s="213"/>
      <c r="AL1" s="213"/>
      <c r="AM1" s="213"/>
      <c r="AN1" s="213"/>
      <c r="AO1" s="213"/>
      <c r="AP1" s="213"/>
      <c r="AQ1" s="213"/>
      <c r="AR1" s="213"/>
      <c r="AS1" s="213"/>
      <c r="AT1" s="213"/>
      <c r="AU1" s="213"/>
      <c r="AV1" s="213"/>
      <c r="AW1" s="213"/>
      <c r="AX1" s="213"/>
      <c r="AY1" s="213"/>
      <c r="AZ1" s="213"/>
      <c r="BA1" s="213"/>
    </row>
    <row r="2" spans="1:53" x14ac:dyDescent="0.2">
      <c r="A2" s="195" t="s">
        <v>1407</v>
      </c>
      <c r="B2" s="214"/>
      <c r="C2" s="214"/>
      <c r="D2" s="6"/>
      <c r="E2" s="201" t="s">
        <v>1406</v>
      </c>
      <c r="F2" s="212"/>
      <c r="G2" s="212"/>
      <c r="H2" s="212"/>
      <c r="I2" s="212"/>
      <c r="J2" s="212"/>
      <c r="K2" s="212"/>
      <c r="L2" s="212"/>
      <c r="M2" s="212"/>
      <c r="N2" s="212"/>
      <c r="O2" s="212"/>
      <c r="P2" s="6"/>
      <c r="Q2" s="201" t="s">
        <v>1408</v>
      </c>
      <c r="R2" s="212"/>
      <c r="S2" s="212"/>
      <c r="T2" s="212"/>
      <c r="U2" s="212"/>
      <c r="V2" s="212"/>
      <c r="W2" s="212"/>
      <c r="X2" s="212"/>
      <c r="Y2" s="212"/>
      <c r="Z2" s="212"/>
      <c r="AA2" s="6"/>
      <c r="AB2" s="201" t="s">
        <v>1409</v>
      </c>
      <c r="AC2" s="212"/>
      <c r="AD2" s="212"/>
      <c r="AE2" s="212"/>
      <c r="AF2" s="212"/>
      <c r="AG2" s="212"/>
      <c r="AH2" s="212"/>
      <c r="AI2" s="212"/>
      <c r="AJ2" s="212"/>
      <c r="AK2" s="212"/>
      <c r="AL2" s="212"/>
      <c r="AM2" s="212"/>
      <c r="AN2" s="212"/>
      <c r="AO2" s="212"/>
      <c r="AP2" s="212"/>
      <c r="AQ2" s="212"/>
      <c r="AR2" s="212"/>
      <c r="AS2" s="212"/>
      <c r="AT2" s="212"/>
      <c r="AU2" s="212"/>
      <c r="AV2" s="212"/>
      <c r="AW2" s="212"/>
      <c r="AX2" s="212"/>
      <c r="AY2" s="212"/>
      <c r="AZ2" s="212"/>
      <c r="BA2" s="212"/>
    </row>
    <row r="3" spans="1:53" s="46" customFormat="1" ht="18.75" x14ac:dyDescent="0.2">
      <c r="A3" s="51" t="s">
        <v>1416</v>
      </c>
      <c r="B3" s="51" t="s">
        <v>1368</v>
      </c>
      <c r="C3" s="52" t="s">
        <v>1369</v>
      </c>
      <c r="D3" s="53"/>
      <c r="E3" s="54" t="s">
        <v>1370</v>
      </c>
      <c r="F3" s="54" t="s">
        <v>1371</v>
      </c>
      <c r="G3" s="54" t="s">
        <v>1372</v>
      </c>
      <c r="H3" s="54" t="s">
        <v>1373</v>
      </c>
      <c r="I3" s="54" t="s">
        <v>1374</v>
      </c>
      <c r="J3" s="54" t="s">
        <v>1375</v>
      </c>
      <c r="K3" s="54" t="s">
        <v>1376</v>
      </c>
      <c r="L3" s="54" t="s">
        <v>1377</v>
      </c>
      <c r="M3" s="54" t="s">
        <v>1378</v>
      </c>
      <c r="N3" s="54" t="s">
        <v>1379</v>
      </c>
      <c r="O3" s="54" t="s">
        <v>1380</v>
      </c>
      <c r="P3" s="41"/>
      <c r="Q3" s="51" t="s">
        <v>1410</v>
      </c>
      <c r="R3" s="51" t="s">
        <v>1411</v>
      </c>
      <c r="S3" s="51" t="s">
        <v>1381</v>
      </c>
      <c r="T3" s="51" t="s">
        <v>1318</v>
      </c>
      <c r="U3" s="51" t="s">
        <v>1319</v>
      </c>
      <c r="V3" s="51" t="s">
        <v>1412</v>
      </c>
      <c r="W3" s="51" t="s">
        <v>1413</v>
      </c>
      <c r="X3" s="51" t="s">
        <v>1414</v>
      </c>
      <c r="Y3" s="51" t="s">
        <v>1415</v>
      </c>
      <c r="Z3" s="51" t="s">
        <v>1382</v>
      </c>
      <c r="AA3" s="53"/>
      <c r="AB3" s="55" t="s">
        <v>1383</v>
      </c>
      <c r="AC3" s="55" t="s">
        <v>1384</v>
      </c>
      <c r="AD3" s="55" t="s">
        <v>1385</v>
      </c>
      <c r="AE3" s="55" t="s">
        <v>1359</v>
      </c>
      <c r="AF3" s="55" t="s">
        <v>1386</v>
      </c>
      <c r="AG3" s="55" t="s">
        <v>1387</v>
      </c>
      <c r="AH3" s="55" t="s">
        <v>1388</v>
      </c>
      <c r="AI3" s="55" t="s">
        <v>1389</v>
      </c>
      <c r="AJ3" s="55" t="s">
        <v>1390</v>
      </c>
      <c r="AK3" s="55" t="s">
        <v>1391</v>
      </c>
      <c r="AL3" s="55" t="s">
        <v>1392</v>
      </c>
      <c r="AM3" s="55" t="s">
        <v>1393</v>
      </c>
      <c r="AN3" s="55" t="s">
        <v>1394</v>
      </c>
      <c r="AO3" s="55" t="s">
        <v>1395</v>
      </c>
      <c r="AP3" s="55" t="s">
        <v>1396</v>
      </c>
      <c r="AQ3" s="55" t="s">
        <v>1397</v>
      </c>
      <c r="AR3" s="55" t="s">
        <v>1398</v>
      </c>
      <c r="AS3" s="55" t="s">
        <v>1301</v>
      </c>
      <c r="AT3" s="55" t="s">
        <v>1335</v>
      </c>
      <c r="AU3" s="55" t="s">
        <v>1399</v>
      </c>
      <c r="AV3" s="55" t="s">
        <v>1400</v>
      </c>
      <c r="AW3" s="55" t="s">
        <v>1401</v>
      </c>
      <c r="AX3" s="55" t="s">
        <v>1402</v>
      </c>
      <c r="AY3" s="55" t="s">
        <v>1403</v>
      </c>
      <c r="AZ3" s="55" t="s">
        <v>1404</v>
      </c>
      <c r="BA3" s="55" t="s">
        <v>1405</v>
      </c>
    </row>
    <row r="4" spans="1:53" x14ac:dyDescent="0.2">
      <c r="A4" s="47">
        <v>1.5</v>
      </c>
      <c r="B4" s="44">
        <v>750</v>
      </c>
      <c r="C4" s="45">
        <v>0.6</v>
      </c>
      <c r="E4" s="48">
        <v>4.42</v>
      </c>
      <c r="F4" s="48">
        <v>8.7200000000000006</v>
      </c>
      <c r="G4" s="48">
        <v>58.83</v>
      </c>
      <c r="H4" s="48">
        <v>0</v>
      </c>
      <c r="I4" s="48">
        <v>12.18</v>
      </c>
      <c r="J4" s="48">
        <v>0</v>
      </c>
      <c r="K4" s="48">
        <v>15.52</v>
      </c>
      <c r="L4" s="48">
        <v>0.33</v>
      </c>
      <c r="M4" s="48">
        <v>0.33</v>
      </c>
      <c r="N4" s="48">
        <v>0</v>
      </c>
      <c r="O4" s="48">
        <v>0</v>
      </c>
      <c r="P4" s="48"/>
      <c r="Q4" s="49">
        <v>68.914713528717641</v>
      </c>
      <c r="R4" s="49">
        <v>13.218694495655841</v>
      </c>
      <c r="S4" s="49">
        <v>0.25664006730409461</v>
      </c>
      <c r="T4" s="49">
        <v>6.8592761720695783E-2</v>
      </c>
      <c r="U4" s="49">
        <v>2.3014135880360107</v>
      </c>
      <c r="V4" s="49">
        <v>3.6484378723343722</v>
      </c>
      <c r="W4" s="49">
        <v>2.7119232333384193</v>
      </c>
      <c r="X4" s="49">
        <v>8.8795844528929333</v>
      </c>
      <c r="Y4" s="49">
        <v>0.74331078895507008</v>
      </c>
      <c r="Z4" s="49">
        <v>0.32268907563025212</v>
      </c>
      <c r="AA4" s="49"/>
      <c r="AB4" s="50">
        <v>82.53058786768824</v>
      </c>
      <c r="AC4" s="50">
        <v>734.77078410157094</v>
      </c>
      <c r="AD4" s="50">
        <v>6.1118163188493355</v>
      </c>
      <c r="AE4" s="50">
        <v>1.8025173589721868</v>
      </c>
      <c r="AF4" s="50">
        <v>12.596971456070611</v>
      </c>
      <c r="AG4" s="50">
        <v>0.56556589701577098</v>
      </c>
      <c r="AH4" s="50">
        <v>8012.5349634945769</v>
      </c>
      <c r="AI4" s="50">
        <v>18.077983107306316</v>
      </c>
      <c r="AJ4" s="50">
        <v>29.536252533031384</v>
      </c>
      <c r="AK4" s="50">
        <v>207.93374262144545</v>
      </c>
      <c r="AL4" s="50">
        <v>9.7104960942116385</v>
      </c>
      <c r="AM4" s="50">
        <v>1.8637576604189765</v>
      </c>
      <c r="AN4" s="50">
        <v>194.35211961645743</v>
      </c>
      <c r="AO4" s="50">
        <v>3.193145384273949</v>
      </c>
      <c r="AP4" s="50">
        <v>0.64763813532255043</v>
      </c>
      <c r="AQ4" s="50">
        <v>1.9218583231447082</v>
      </c>
      <c r="AR4" s="50">
        <v>2.097034876522117</v>
      </c>
      <c r="AS4" s="50">
        <v>2080.1275661619829</v>
      </c>
      <c r="AT4" s="50">
        <v>12.646132107173413</v>
      </c>
      <c r="AU4" s="50">
        <v>1.4605558599835544</v>
      </c>
      <c r="AV4" s="50">
        <v>1.6158662909612802</v>
      </c>
      <c r="AW4" s="50">
        <v>28.7728175944669</v>
      </c>
      <c r="AX4" s="50">
        <v>92.889121472448608</v>
      </c>
      <c r="AY4" s="50">
        <v>97.456721702405005</v>
      </c>
      <c r="AZ4" s="50">
        <v>11.334444534666515</v>
      </c>
      <c r="BA4" s="50">
        <v>5.874609006121899</v>
      </c>
    </row>
    <row r="5" spans="1:53" x14ac:dyDescent="0.2">
      <c r="A5" s="47">
        <v>1.5</v>
      </c>
      <c r="B5" s="44">
        <v>750</v>
      </c>
      <c r="C5" s="45">
        <v>0.7</v>
      </c>
      <c r="E5" s="48">
        <v>3.98</v>
      </c>
      <c r="F5" s="48">
        <v>9.4</v>
      </c>
      <c r="G5" s="48">
        <v>59.82</v>
      </c>
      <c r="H5" s="48">
        <v>0</v>
      </c>
      <c r="I5" s="48">
        <v>13.25</v>
      </c>
      <c r="J5" s="48">
        <v>0</v>
      </c>
      <c r="K5" s="48">
        <v>13.32</v>
      </c>
      <c r="L5" s="48">
        <v>0.23</v>
      </c>
      <c r="M5" s="48">
        <v>0.23</v>
      </c>
      <c r="N5" s="48">
        <v>0</v>
      </c>
      <c r="O5" s="48">
        <v>0</v>
      </c>
      <c r="P5" s="48"/>
      <c r="Q5" s="49">
        <v>67.767951253755783</v>
      </c>
      <c r="R5" s="49">
        <v>13.645868434819894</v>
      </c>
      <c r="S5" s="49">
        <v>0.20908309202814238</v>
      </c>
      <c r="T5" s="49">
        <v>5.5131976986952068E-2</v>
      </c>
      <c r="U5" s="49">
        <v>2.3516896869256265</v>
      </c>
      <c r="V5" s="49">
        <v>3.7474464778800169</v>
      </c>
      <c r="W5" s="49">
        <v>2.7447862602160757</v>
      </c>
      <c r="X5" s="49">
        <v>9.4780428173875197</v>
      </c>
      <c r="Y5" s="49">
        <v>0.73244175104772669</v>
      </c>
      <c r="Z5" s="49">
        <v>0.31974248927038623</v>
      </c>
      <c r="AA5" s="49"/>
      <c r="AB5" s="50">
        <v>86.770719842253214</v>
      </c>
      <c r="AC5" s="50">
        <v>787.96975798738208</v>
      </c>
      <c r="AD5" s="50">
        <v>6.4427739992268407</v>
      </c>
      <c r="AE5" s="50">
        <v>1.9220280954465372</v>
      </c>
      <c r="AF5" s="50">
        <v>13.208037769043317</v>
      </c>
      <c r="AG5" s="50">
        <v>0.58185822246581553</v>
      </c>
      <c r="AH5" s="50">
        <v>8180.5143555192208</v>
      </c>
      <c r="AI5" s="50">
        <v>18.296319843380907</v>
      </c>
      <c r="AJ5" s="50">
        <v>29.494260816160171</v>
      </c>
      <c r="AK5" s="50">
        <v>225.04753424005878</v>
      </c>
      <c r="AL5" s="50">
        <v>9.5933063387093593</v>
      </c>
      <c r="AM5" s="50">
        <v>1.8347709143804622</v>
      </c>
      <c r="AN5" s="50">
        <v>194.97521779663342</v>
      </c>
      <c r="AO5" s="50">
        <v>3.1716663056612893</v>
      </c>
      <c r="AP5" s="50">
        <v>0.6524178189040365</v>
      </c>
      <c r="AQ5" s="50">
        <v>1.8896338406366568</v>
      </c>
      <c r="AR5" s="50">
        <v>2.0610870098239142</v>
      </c>
      <c r="AS5" s="50">
        <v>2053.7417254494458</v>
      </c>
      <c r="AT5" s="50">
        <v>12.422960106934635</v>
      </c>
      <c r="AU5" s="50">
        <v>1.4358088011817496</v>
      </c>
      <c r="AV5" s="50">
        <v>1.613010572782879</v>
      </c>
      <c r="AW5" s="50">
        <v>28.282049115798543</v>
      </c>
      <c r="AX5" s="50">
        <v>90.952381455413288</v>
      </c>
      <c r="AY5" s="50">
        <v>97.003218817053266</v>
      </c>
      <c r="AZ5" s="50">
        <v>11.146871184140178</v>
      </c>
      <c r="BA5" s="50">
        <v>5.7225264966530149</v>
      </c>
    </row>
    <row r="6" spans="1:53" x14ac:dyDescent="0.2">
      <c r="A6" s="47">
        <v>1.5</v>
      </c>
      <c r="B6" s="44">
        <v>750</v>
      </c>
      <c r="C6" s="45">
        <v>0.8</v>
      </c>
      <c r="E6" s="48">
        <v>3.5</v>
      </c>
      <c r="F6" s="48">
        <v>8.83</v>
      </c>
      <c r="G6" s="48">
        <v>61.09</v>
      </c>
      <c r="H6" s="48">
        <v>0</v>
      </c>
      <c r="I6" s="48">
        <v>13.59</v>
      </c>
      <c r="J6" s="48">
        <v>0</v>
      </c>
      <c r="K6" s="48">
        <v>12.65</v>
      </c>
      <c r="L6" s="48">
        <v>0</v>
      </c>
      <c r="M6" s="48">
        <v>0</v>
      </c>
      <c r="N6" s="48">
        <v>0</v>
      </c>
      <c r="O6" s="48">
        <v>0</v>
      </c>
      <c r="P6" s="48"/>
      <c r="Q6" s="49">
        <v>66.830592317929344</v>
      </c>
      <c r="R6" s="49">
        <v>14.022244269003636</v>
      </c>
      <c r="S6" s="49">
        <v>0.18319545836555823</v>
      </c>
      <c r="T6" s="49">
        <v>4.7024560260418527E-2</v>
      </c>
      <c r="U6" s="49">
        <v>2.3991899507782599</v>
      </c>
      <c r="V6" s="49">
        <v>3.7947247449656372</v>
      </c>
      <c r="W6" s="49">
        <v>2.8158180178483345</v>
      </c>
      <c r="X6" s="49">
        <v>9.907210680848813</v>
      </c>
      <c r="Y6" s="49">
        <v>0.74203485287938398</v>
      </c>
      <c r="Z6" s="49">
        <v>0.31392405063291134</v>
      </c>
      <c r="AA6" s="49"/>
      <c r="AB6" s="50">
        <v>89.794425284143216</v>
      </c>
      <c r="AC6" s="50">
        <v>785.79486796367394</v>
      </c>
      <c r="AD6" s="50">
        <v>6.786781155592692</v>
      </c>
      <c r="AE6" s="50">
        <v>2.0312155556225435</v>
      </c>
      <c r="AF6" s="50">
        <v>14.221750120728407</v>
      </c>
      <c r="AG6" s="50">
        <v>0.5864185685299611</v>
      </c>
      <c r="AH6" s="50">
        <v>8150.5065564720462</v>
      </c>
      <c r="AI6" s="50">
        <v>17.250769122809317</v>
      </c>
      <c r="AJ6" s="50">
        <v>27.504232645465372</v>
      </c>
      <c r="AK6" s="50">
        <v>226.4613879696542</v>
      </c>
      <c r="AL6" s="50">
        <v>8.997184442170024</v>
      </c>
      <c r="AM6" s="50">
        <v>1.7388670914848956</v>
      </c>
      <c r="AN6" s="50">
        <v>193.66324706678563</v>
      </c>
      <c r="AO6" s="50">
        <v>3.1208078149373977</v>
      </c>
      <c r="AP6" s="50">
        <v>0.62436559274083703</v>
      </c>
      <c r="AQ6" s="50">
        <v>1.8085982853794447</v>
      </c>
      <c r="AR6" s="50">
        <v>1.9891383528671491</v>
      </c>
      <c r="AS6" s="50">
        <v>1867.5498250996325</v>
      </c>
      <c r="AT6" s="50">
        <v>12.056600101332487</v>
      </c>
      <c r="AU6" s="50">
        <v>1.3931386656443674</v>
      </c>
      <c r="AV6" s="50">
        <v>1.6310761907237135</v>
      </c>
      <c r="AW6" s="50">
        <v>28.033599107870639</v>
      </c>
      <c r="AX6" s="50">
        <v>88.983147549370202</v>
      </c>
      <c r="AY6" s="50">
        <v>95.512063209741541</v>
      </c>
      <c r="AZ6" s="50">
        <v>10.954955659501655</v>
      </c>
      <c r="BA6" s="50">
        <v>5.7012547036289023</v>
      </c>
    </row>
    <row r="7" spans="1:53" x14ac:dyDescent="0.2">
      <c r="A7" s="47">
        <v>1.5</v>
      </c>
      <c r="B7" s="44">
        <v>750</v>
      </c>
      <c r="C7" s="45">
        <v>0.9</v>
      </c>
      <c r="E7" s="48">
        <v>3.33</v>
      </c>
      <c r="F7" s="48">
        <v>9.15</v>
      </c>
      <c r="G7" s="48">
        <v>61.11</v>
      </c>
      <c r="H7" s="48">
        <v>0</v>
      </c>
      <c r="I7" s="48">
        <v>13.81</v>
      </c>
      <c r="J7" s="48">
        <v>0</v>
      </c>
      <c r="K7" s="48">
        <v>12.31</v>
      </c>
      <c r="L7" s="48">
        <v>0.28999999999999998</v>
      </c>
      <c r="M7" s="48">
        <v>0.28999999999999998</v>
      </c>
      <c r="N7" s="48">
        <v>0</v>
      </c>
      <c r="O7" s="48">
        <v>0</v>
      </c>
      <c r="P7" s="48"/>
      <c r="Q7" s="49">
        <v>65.850933649404894</v>
      </c>
      <c r="R7" s="49">
        <v>14.419966225130981</v>
      </c>
      <c r="S7" s="49">
        <v>0.15017765177041553</v>
      </c>
      <c r="T7" s="49">
        <v>3.7443844854931539E-2</v>
      </c>
      <c r="U7" s="49">
        <v>2.5126200250791588</v>
      </c>
      <c r="V7" s="49">
        <v>3.7961268343427452</v>
      </c>
      <c r="W7" s="49">
        <v>2.8459444161559437</v>
      </c>
      <c r="X7" s="49">
        <v>10.386787353260923</v>
      </c>
      <c r="Y7" s="49">
        <v>0.74969687272018815</v>
      </c>
      <c r="Z7" s="49">
        <v>0.30769230769230771</v>
      </c>
      <c r="AA7" s="49"/>
      <c r="AB7" s="50">
        <v>94.052468062657908</v>
      </c>
      <c r="AC7" s="50">
        <v>859.8483721623486</v>
      </c>
      <c r="AD7" s="50">
        <v>6.9325876814567557</v>
      </c>
      <c r="AE7" s="50">
        <v>2.0847069904721973</v>
      </c>
      <c r="AF7" s="50">
        <v>12.979663059992266</v>
      </c>
      <c r="AG7" s="50">
        <v>0.56815339993964853</v>
      </c>
      <c r="AH7" s="50">
        <v>8283.5879059079998</v>
      </c>
      <c r="AI7" s="50">
        <v>18.482649638854902</v>
      </c>
      <c r="AJ7" s="50">
        <v>29.371482017533339</v>
      </c>
      <c r="AK7" s="50">
        <v>233.59320697757477</v>
      </c>
      <c r="AL7" s="50">
        <v>9.4347203506911317</v>
      </c>
      <c r="AM7" s="50">
        <v>1.7982185353978286</v>
      </c>
      <c r="AN7" s="50">
        <v>194.10104481375706</v>
      </c>
      <c r="AO7" s="50">
        <v>3.1292542289354479</v>
      </c>
      <c r="AP7" s="50">
        <v>0.64759893300543558</v>
      </c>
      <c r="AQ7" s="50">
        <v>1.8505131736747675</v>
      </c>
      <c r="AR7" s="50">
        <v>2.0191541609501886</v>
      </c>
      <c r="AS7" s="50">
        <v>2001.5588852978922</v>
      </c>
      <c r="AT7" s="50">
        <v>12.170699088101811</v>
      </c>
      <c r="AU7" s="50">
        <v>1.4082060293202825</v>
      </c>
      <c r="AV7" s="50">
        <v>1.5702889430312299</v>
      </c>
      <c r="AW7" s="50">
        <v>27.772468996371213</v>
      </c>
      <c r="AX7" s="50">
        <v>88.515290144889548</v>
      </c>
      <c r="AY7" s="50">
        <v>95.409097979793756</v>
      </c>
      <c r="AZ7" s="50">
        <v>10.93184231063457</v>
      </c>
      <c r="BA7" s="50">
        <v>5.6627324534907499</v>
      </c>
    </row>
    <row r="8" spans="1:53" x14ac:dyDescent="0.2">
      <c r="A8" s="47">
        <v>1.5</v>
      </c>
      <c r="B8" s="44">
        <v>750</v>
      </c>
      <c r="C8" s="45">
        <v>1</v>
      </c>
      <c r="E8" s="48">
        <v>2.92</v>
      </c>
      <c r="F8" s="48">
        <v>9.14</v>
      </c>
      <c r="G8" s="48">
        <v>62</v>
      </c>
      <c r="H8" s="48">
        <v>0</v>
      </c>
      <c r="I8" s="48">
        <v>14.09</v>
      </c>
      <c r="J8" s="48">
        <v>0.23</v>
      </c>
      <c r="K8" s="48">
        <v>11.63</v>
      </c>
      <c r="L8" s="48">
        <v>0</v>
      </c>
      <c r="M8" s="48">
        <v>0</v>
      </c>
      <c r="N8" s="48">
        <v>0</v>
      </c>
      <c r="O8" s="48">
        <v>0</v>
      </c>
      <c r="P8" s="48"/>
      <c r="Q8" s="49">
        <v>64.839576992159394</v>
      </c>
      <c r="R8" s="49">
        <v>14.848899247658807</v>
      </c>
      <c r="S8" s="49">
        <v>0.1360756826852447</v>
      </c>
      <c r="T8" s="49">
        <v>3.317285824788252E-2</v>
      </c>
      <c r="U8" s="49">
        <v>2.5629971913438694</v>
      </c>
      <c r="V8" s="49">
        <v>3.8284197332804379</v>
      </c>
      <c r="W8" s="49">
        <v>2.9199679533580443</v>
      </c>
      <c r="X8" s="49">
        <v>10.830890341266308</v>
      </c>
      <c r="Y8" s="49">
        <v>0.76270841673256828</v>
      </c>
      <c r="Z8" s="49">
        <v>0.30291970802919704</v>
      </c>
      <c r="AA8" s="49"/>
      <c r="AB8" s="50">
        <v>99.315246810555863</v>
      </c>
      <c r="AC8" s="50">
        <v>912.95170786430776</v>
      </c>
      <c r="AD8" s="50">
        <v>7.254720767352592</v>
      </c>
      <c r="AE8" s="50">
        <v>2.1961420748808935</v>
      </c>
      <c r="AF8" s="50">
        <v>5.3242643445684861</v>
      </c>
      <c r="AG8" s="50">
        <v>0.28329678647652506</v>
      </c>
      <c r="AH8" s="50">
        <v>8347.9471272804931</v>
      </c>
      <c r="AI8" s="50">
        <v>18.585873422603111</v>
      </c>
      <c r="AJ8" s="50">
        <v>29.25866287109778</v>
      </c>
      <c r="AK8" s="50">
        <v>239.6259869011798</v>
      </c>
      <c r="AL8" s="50">
        <v>9.3243088287215361</v>
      </c>
      <c r="AM8" s="50">
        <v>1.7729344001381224</v>
      </c>
      <c r="AN8" s="50">
        <v>192.61156223478346</v>
      </c>
      <c r="AO8" s="50">
        <v>3.0775085010298802</v>
      </c>
      <c r="AP8" s="50">
        <v>0.64397736002757822</v>
      </c>
      <c r="AQ8" s="50">
        <v>1.8236970505836025</v>
      </c>
      <c r="AR8" s="50">
        <v>1.9901523613194265</v>
      </c>
      <c r="AS8" s="50">
        <v>1569.9626077328223</v>
      </c>
      <c r="AT8" s="50">
        <v>11.995963926429237</v>
      </c>
      <c r="AU8" s="50">
        <v>1.3889369116449635</v>
      </c>
      <c r="AV8" s="50">
        <v>1.620069922156721</v>
      </c>
      <c r="AW8" s="50">
        <v>27.512372993190429</v>
      </c>
      <c r="AX8" s="50">
        <v>87.099976321216786</v>
      </c>
      <c r="AY8" s="50">
        <v>95.169213762389091</v>
      </c>
      <c r="AZ8" s="50">
        <v>10.79598413488746</v>
      </c>
      <c r="BA8" s="50">
        <v>5.6061610766036329</v>
      </c>
    </row>
    <row r="9" spans="1:53" x14ac:dyDescent="0.2">
      <c r="A9" s="47">
        <v>1.5</v>
      </c>
      <c r="B9" s="44">
        <v>750</v>
      </c>
      <c r="C9" s="45">
        <v>1.1000000000000001</v>
      </c>
      <c r="E9" s="48">
        <v>3.16</v>
      </c>
      <c r="F9" s="48">
        <v>8.07</v>
      </c>
      <c r="G9" s="48">
        <v>59.6</v>
      </c>
      <c r="H9" s="48">
        <v>4.25</v>
      </c>
      <c r="I9" s="48">
        <v>14.21</v>
      </c>
      <c r="J9" s="48">
        <v>0.28999999999999998</v>
      </c>
      <c r="K9" s="48">
        <v>10.43</v>
      </c>
      <c r="L9" s="48">
        <v>0</v>
      </c>
      <c r="M9" s="48">
        <v>0</v>
      </c>
      <c r="N9" s="48">
        <v>0</v>
      </c>
      <c r="O9" s="48">
        <v>0</v>
      </c>
      <c r="P9" s="48"/>
      <c r="Q9" s="49">
        <v>63.974032653800784</v>
      </c>
      <c r="R9" s="49">
        <v>15.202531117543636</v>
      </c>
      <c r="S9" s="49">
        <v>0.11467598342581732</v>
      </c>
      <c r="T9" s="49">
        <v>2.8094552761961374E-2</v>
      </c>
      <c r="U9" s="49">
        <v>2.548740658067906</v>
      </c>
      <c r="V9" s="49">
        <v>4.001642293023874</v>
      </c>
      <c r="W9" s="49">
        <v>2.9290444240692715</v>
      </c>
      <c r="X9" s="49">
        <v>11.201238317306753</v>
      </c>
      <c r="Y9" s="49">
        <v>0.73196058257768837</v>
      </c>
      <c r="Z9" s="49">
        <v>0.30396475770925108</v>
      </c>
      <c r="AA9" s="49"/>
      <c r="AB9" s="50">
        <v>97.859802278131681</v>
      </c>
      <c r="AC9" s="50">
        <v>910.25138491461223</v>
      </c>
      <c r="AD9" s="50">
        <v>7.3226562120837055</v>
      </c>
      <c r="AE9" s="50">
        <v>2.1649205025874636</v>
      </c>
      <c r="AF9" s="50">
        <v>4.5952634332988467</v>
      </c>
      <c r="AG9" s="50">
        <v>0.25076426981249234</v>
      </c>
      <c r="AH9" s="50">
        <v>8642.8628528204754</v>
      </c>
      <c r="AI9" s="50">
        <v>19.154797930917443</v>
      </c>
      <c r="AJ9" s="50">
        <v>30.267263303449027</v>
      </c>
      <c r="AK9" s="50">
        <v>256.46458420535788</v>
      </c>
      <c r="AL9" s="50">
        <v>9.633830211883458</v>
      </c>
      <c r="AM9" s="50">
        <v>1.7974628105840624</v>
      </c>
      <c r="AN9" s="50">
        <v>180.76920730327785</v>
      </c>
      <c r="AO9" s="50">
        <v>3.0825901907730371</v>
      </c>
      <c r="AP9" s="50">
        <v>0.65689309039158783</v>
      </c>
      <c r="AQ9" s="50">
        <v>1.7547053345046517</v>
      </c>
      <c r="AR9" s="50">
        <v>1.7274681807258017</v>
      </c>
      <c r="AS9" s="50">
        <v>1512.2037018835672</v>
      </c>
      <c r="AT9" s="50">
        <v>9.949750744239422</v>
      </c>
      <c r="AU9" s="50">
        <v>1.0850985770146806</v>
      </c>
      <c r="AV9" s="50">
        <v>1.1841036926770721</v>
      </c>
      <c r="AW9" s="50">
        <v>28.722221780741364</v>
      </c>
      <c r="AX9" s="50">
        <v>69.139668042258606</v>
      </c>
      <c r="AY9" s="50">
        <v>94.286743348933996</v>
      </c>
      <c r="AZ9" s="50">
        <v>11.067405533983358</v>
      </c>
      <c r="BA9" s="50">
        <v>5.70817333361033</v>
      </c>
    </row>
    <row r="10" spans="1:53" x14ac:dyDescent="0.2">
      <c r="A10" s="47">
        <v>1.5</v>
      </c>
      <c r="B10" s="44">
        <v>750</v>
      </c>
      <c r="C10" s="45">
        <v>1.2</v>
      </c>
      <c r="E10" s="48">
        <v>3.11</v>
      </c>
      <c r="F10" s="48">
        <v>4.6399999999999997</v>
      </c>
      <c r="G10" s="48">
        <v>56.86</v>
      </c>
      <c r="H10" s="48">
        <v>10.7</v>
      </c>
      <c r="I10" s="48">
        <v>14.75</v>
      </c>
      <c r="J10" s="48">
        <v>0.34</v>
      </c>
      <c r="K10" s="48">
        <v>7.03</v>
      </c>
      <c r="L10" s="48">
        <v>0</v>
      </c>
      <c r="M10" s="48">
        <v>0</v>
      </c>
      <c r="N10" s="48">
        <v>0</v>
      </c>
      <c r="O10" s="48">
        <v>2.58</v>
      </c>
      <c r="P10" s="48"/>
      <c r="Q10" s="49">
        <v>63.540210780077345</v>
      </c>
      <c r="R10" s="49">
        <v>15.308340012695599</v>
      </c>
      <c r="S10" s="49">
        <v>9.9012663867572348E-2</v>
      </c>
      <c r="T10" s="49">
        <v>2.6353674678521975E-2</v>
      </c>
      <c r="U10" s="49">
        <v>2.1859295061079913</v>
      </c>
      <c r="V10" s="49">
        <v>4.4847093169070877</v>
      </c>
      <c r="W10" s="49">
        <v>3.082451116620887</v>
      </c>
      <c r="X10" s="49">
        <v>11.272992929044999</v>
      </c>
      <c r="Y10" s="49">
        <v>0.68732461767370956</v>
      </c>
      <c r="Z10" s="49">
        <v>0.32178217821782185</v>
      </c>
      <c r="AA10" s="49"/>
      <c r="AB10" s="50">
        <v>101.29219430467667</v>
      </c>
      <c r="AC10" s="50">
        <v>842.89292174335753</v>
      </c>
      <c r="AD10" s="50">
        <v>0.15099612724819766</v>
      </c>
      <c r="AE10" s="50">
        <v>1.5656332205776977</v>
      </c>
      <c r="AF10" s="50">
        <v>4.1091551084946802</v>
      </c>
      <c r="AG10" s="50">
        <v>0.22836031477403829</v>
      </c>
      <c r="AH10" s="50">
        <v>9292.974029320565</v>
      </c>
      <c r="AI10" s="50">
        <v>16.468103092864517</v>
      </c>
      <c r="AJ10" s="50">
        <v>27.246889989000945</v>
      </c>
      <c r="AK10" s="50">
        <v>276.82398186785127</v>
      </c>
      <c r="AL10" s="50">
        <v>9.0884046540200156</v>
      </c>
      <c r="AM10" s="50">
        <v>1.6804242109841989</v>
      </c>
      <c r="AN10" s="50">
        <v>165.66555099875436</v>
      </c>
      <c r="AO10" s="50">
        <v>2.1043776634901334</v>
      </c>
      <c r="AP10" s="50">
        <v>0.63446280937653343</v>
      </c>
      <c r="AQ10" s="50">
        <v>1.5441518019724167</v>
      </c>
      <c r="AR10" s="50">
        <v>1.3634992176640888</v>
      </c>
      <c r="AS10" s="50">
        <v>1465.5910515648916</v>
      </c>
      <c r="AT10" s="50">
        <v>7.5294506965017449</v>
      </c>
      <c r="AU10" s="50">
        <v>0.78193324423931998</v>
      </c>
      <c r="AV10" s="50">
        <v>0.81252015854340043</v>
      </c>
      <c r="AW10" s="50">
        <v>31.203390821420466</v>
      </c>
      <c r="AX10" s="50">
        <v>52.082461570406259</v>
      </c>
      <c r="AY10" s="50">
        <v>92.806180782653243</v>
      </c>
      <c r="AZ10" s="50">
        <v>9.4053264912631604</v>
      </c>
      <c r="BA10" s="50">
        <v>6.053811231982638</v>
      </c>
    </row>
    <row r="11" spans="1:53" x14ac:dyDescent="0.2">
      <c r="A11" s="47">
        <v>1.5</v>
      </c>
      <c r="B11" s="44">
        <v>750</v>
      </c>
      <c r="C11" s="45">
        <v>1.3</v>
      </c>
      <c r="E11" s="48">
        <v>3.35</v>
      </c>
      <c r="F11" s="48">
        <v>3.18</v>
      </c>
      <c r="G11" s="48">
        <v>53.93</v>
      </c>
      <c r="H11" s="48">
        <v>15.49</v>
      </c>
      <c r="I11" s="48">
        <v>14.94</v>
      </c>
      <c r="J11" s="48">
        <v>0.41</v>
      </c>
      <c r="K11" s="48">
        <v>5.25</v>
      </c>
      <c r="L11" s="48">
        <v>0</v>
      </c>
      <c r="M11" s="48">
        <v>0</v>
      </c>
      <c r="N11" s="48">
        <v>0</v>
      </c>
      <c r="O11" s="48">
        <v>3.45</v>
      </c>
      <c r="P11" s="48"/>
      <c r="Q11" s="49">
        <v>63.157028244411251</v>
      </c>
      <c r="R11" s="49">
        <v>15.410765308693067</v>
      </c>
      <c r="S11" s="49">
        <v>9.9302546974902858E-2</v>
      </c>
      <c r="T11" s="49">
        <v>2.6430831325025342E-2</v>
      </c>
      <c r="U11" s="49">
        <v>1.9168030411897101</v>
      </c>
      <c r="V11" s="49">
        <v>4.8836543132035581</v>
      </c>
      <c r="W11" s="49">
        <v>3.071518457711556</v>
      </c>
      <c r="X11" s="49">
        <v>11.434497256490937</v>
      </c>
      <c r="Y11" s="49">
        <v>0.6289385490302476</v>
      </c>
      <c r="Z11" s="49">
        <v>0.32178217821782173</v>
      </c>
      <c r="AA11" s="49"/>
      <c r="AB11" s="50">
        <v>100.22011501349165</v>
      </c>
      <c r="AC11" s="50">
        <v>811.16001060749261</v>
      </c>
      <c r="AD11" s="50">
        <v>0.11376989181007488</v>
      </c>
      <c r="AE11" s="50">
        <v>1.4120446586869986</v>
      </c>
      <c r="AF11" s="50">
        <v>3.5924348179656302</v>
      </c>
      <c r="AG11" s="50">
        <v>0.20344712980983584</v>
      </c>
      <c r="AH11" s="50">
        <v>9791.3603763911742</v>
      </c>
      <c r="AI11" s="50">
        <v>16.008486540288462</v>
      </c>
      <c r="AJ11" s="50">
        <v>26.981146890634548</v>
      </c>
      <c r="AK11" s="50">
        <v>297.9029494135558</v>
      </c>
      <c r="AL11" s="50">
        <v>9.1545083025140794</v>
      </c>
      <c r="AM11" s="50">
        <v>1.6692960449419718</v>
      </c>
      <c r="AN11" s="50">
        <v>156.07630151935334</v>
      </c>
      <c r="AO11" s="50">
        <v>1.9082444754197914</v>
      </c>
      <c r="AP11" s="50">
        <v>0.63808157896253048</v>
      </c>
      <c r="AQ11" s="50">
        <v>1.464924951792175</v>
      </c>
      <c r="AR11" s="50">
        <v>1.2075260837646931</v>
      </c>
      <c r="AS11" s="50">
        <v>1409.2879967475224</v>
      </c>
      <c r="AT11" s="50">
        <v>6.5147799841581131</v>
      </c>
      <c r="AU11" s="50">
        <v>0.65932567693700384</v>
      </c>
      <c r="AV11" s="50">
        <v>0.66893032204373448</v>
      </c>
      <c r="AW11" s="50">
        <v>33.25188392092015</v>
      </c>
      <c r="AX11" s="50">
        <v>44.504525262195301</v>
      </c>
      <c r="AY11" s="50">
        <v>92.363798280813384</v>
      </c>
      <c r="AZ11" s="50">
        <v>9.120551958104814</v>
      </c>
      <c r="BA11" s="50">
        <v>6.2486958416795559</v>
      </c>
    </row>
    <row r="12" spans="1:53" x14ac:dyDescent="0.2">
      <c r="A12" s="47">
        <v>1.5</v>
      </c>
      <c r="B12" s="44">
        <v>750</v>
      </c>
      <c r="C12" s="45">
        <v>1.4</v>
      </c>
      <c r="E12" s="48">
        <v>3.68</v>
      </c>
      <c r="F12" s="48">
        <v>3.31</v>
      </c>
      <c r="G12" s="48">
        <v>50.76</v>
      </c>
      <c r="H12" s="48">
        <v>18.77</v>
      </c>
      <c r="I12" s="48">
        <v>14.86</v>
      </c>
      <c r="J12" s="48">
        <v>0.45</v>
      </c>
      <c r="K12" s="48">
        <v>4.68</v>
      </c>
      <c r="L12" s="48">
        <v>0</v>
      </c>
      <c r="M12" s="48">
        <v>0</v>
      </c>
      <c r="N12" s="48">
        <v>0</v>
      </c>
      <c r="O12" s="48">
        <v>3.49</v>
      </c>
      <c r="P12" s="48"/>
      <c r="Q12" s="49">
        <v>62.607344396354605</v>
      </c>
      <c r="R12" s="49">
        <v>15.467390423624025</v>
      </c>
      <c r="S12" s="49">
        <v>7.9990231745910009E-2</v>
      </c>
      <c r="T12" s="49">
        <v>2.3683490040711658E-2</v>
      </c>
      <c r="U12" s="49">
        <v>1.6730387265168865</v>
      </c>
      <c r="V12" s="49">
        <v>5.1895565088801439</v>
      </c>
      <c r="W12" s="49">
        <v>3.0152044185904185</v>
      </c>
      <c r="X12" s="49">
        <v>11.943791804247308</v>
      </c>
      <c r="Y12" s="49">
        <v>0.58101389076907273</v>
      </c>
      <c r="Z12" s="49">
        <v>0.34545454545454546</v>
      </c>
      <c r="AA12" s="49"/>
      <c r="AB12" s="50">
        <v>97.810353511115522</v>
      </c>
      <c r="AC12" s="50">
        <v>795.7092920342526</v>
      </c>
      <c r="AD12" s="50">
        <v>0.11283375598907051</v>
      </c>
      <c r="AE12" s="50">
        <v>1.3811867661103827</v>
      </c>
      <c r="AF12" s="50">
        <v>3.3699091715563969</v>
      </c>
      <c r="AG12" s="50">
        <v>0.1929251402554811</v>
      </c>
      <c r="AH12" s="50">
        <v>10200.57960577934</v>
      </c>
      <c r="AI12" s="50">
        <v>16.423057416874862</v>
      </c>
      <c r="AJ12" s="50">
        <v>27.937309706345879</v>
      </c>
      <c r="AK12" s="50">
        <v>313.85941879846678</v>
      </c>
      <c r="AL12" s="50">
        <v>9.5382874386029801</v>
      </c>
      <c r="AM12" s="50">
        <v>1.7140070140861687</v>
      </c>
      <c r="AN12" s="50">
        <v>151.31951059895744</v>
      </c>
      <c r="AO12" s="50">
        <v>1.9203204022179838</v>
      </c>
      <c r="AP12" s="50">
        <v>0.65474516077228706</v>
      </c>
      <c r="AQ12" s="50">
        <v>1.4501923807433827</v>
      </c>
      <c r="AR12" s="50">
        <v>1.1392826917534091</v>
      </c>
      <c r="AS12" s="50">
        <v>1399.5267866535944</v>
      </c>
      <c r="AT12" s="50">
        <v>6.0560819532701817</v>
      </c>
      <c r="AU12" s="50">
        <v>0.60304402232391441</v>
      </c>
      <c r="AV12" s="50">
        <v>0.60309367500313349</v>
      </c>
      <c r="AW12" s="50">
        <v>34.804764253503002</v>
      </c>
      <c r="AX12" s="50">
        <v>40.980651579907146</v>
      </c>
      <c r="AY12" s="50">
        <v>93.038987187977483</v>
      </c>
      <c r="AZ12" s="50">
        <v>9.3865170607779849</v>
      </c>
      <c r="BA12" s="50">
        <v>6.3163130907904232</v>
      </c>
    </row>
    <row r="13" spans="1:53" x14ac:dyDescent="0.2">
      <c r="A13" s="47">
        <v>1.5</v>
      </c>
      <c r="B13" s="44">
        <v>750</v>
      </c>
      <c r="C13" s="45">
        <v>1.5</v>
      </c>
      <c r="E13" s="48">
        <v>3.87</v>
      </c>
      <c r="F13" s="48">
        <v>4.43</v>
      </c>
      <c r="G13" s="48">
        <v>46.95</v>
      </c>
      <c r="H13" s="48">
        <v>21.46</v>
      </c>
      <c r="I13" s="48">
        <v>14.76</v>
      </c>
      <c r="J13" s="48">
        <v>0.51</v>
      </c>
      <c r="K13" s="48">
        <v>3.41</v>
      </c>
      <c r="L13" s="48">
        <v>0</v>
      </c>
      <c r="M13" s="48">
        <v>0</v>
      </c>
      <c r="N13" s="48">
        <v>0</v>
      </c>
      <c r="O13" s="48">
        <v>4.28</v>
      </c>
      <c r="P13" s="48"/>
      <c r="Q13" s="49">
        <v>62.166821737222598</v>
      </c>
      <c r="R13" s="49">
        <v>15.582691513499864</v>
      </c>
      <c r="S13" s="49">
        <v>7.0784706349884097E-2</v>
      </c>
      <c r="T13" s="49">
        <v>2.238953617152525E-2</v>
      </c>
      <c r="U13" s="49">
        <v>1.4271004106032028</v>
      </c>
      <c r="V13" s="49">
        <v>5.7310301764476446</v>
      </c>
      <c r="W13" s="49">
        <v>2.645990813164675</v>
      </c>
      <c r="X13" s="49">
        <v>12.353191106540599</v>
      </c>
      <c r="Y13" s="49">
        <v>0.46169549482372146</v>
      </c>
      <c r="Z13" s="49">
        <v>0.36054421768707484</v>
      </c>
      <c r="AA13" s="49"/>
      <c r="AB13" s="50">
        <v>97.854351268121121</v>
      </c>
      <c r="AC13" s="50">
        <v>773.3984365360767</v>
      </c>
      <c r="AD13" s="50">
        <v>9.2421416429640788E-2</v>
      </c>
      <c r="AE13" s="50">
        <v>1.2733719215891477</v>
      </c>
      <c r="AF13" s="50">
        <v>3.073900079171624</v>
      </c>
      <c r="AG13" s="50">
        <v>0.17825794162942768</v>
      </c>
      <c r="AH13" s="50">
        <v>10901.835416600521</v>
      </c>
      <c r="AI13" s="50">
        <v>16.168669138556989</v>
      </c>
      <c r="AJ13" s="50">
        <v>28.016090552736912</v>
      </c>
      <c r="AK13" s="50">
        <v>334.87411048510859</v>
      </c>
      <c r="AL13" s="50">
        <v>9.7658199009257363</v>
      </c>
      <c r="AM13" s="50">
        <v>1.7416143758046758</v>
      </c>
      <c r="AN13" s="50">
        <v>148.61487812673442</v>
      </c>
      <c r="AO13" s="50">
        <v>1.7899110631912623</v>
      </c>
      <c r="AP13" s="50">
        <v>0.66938440899048235</v>
      </c>
      <c r="AQ13" s="50">
        <v>1.4325280463535086</v>
      </c>
      <c r="AR13" s="50">
        <v>1.0858342760341506</v>
      </c>
      <c r="AS13" s="50">
        <v>1375.9529761295476</v>
      </c>
      <c r="AT13" s="50">
        <v>5.7112965849979256</v>
      </c>
      <c r="AU13" s="50">
        <v>0.56242061751974615</v>
      </c>
      <c r="AV13" s="50">
        <v>0.55696353437908863</v>
      </c>
      <c r="AW13" s="50">
        <v>36.426768090774736</v>
      </c>
      <c r="AX13" s="50">
        <v>38.72518706106932</v>
      </c>
      <c r="AY13" s="50">
        <v>95.18413986595526</v>
      </c>
      <c r="AZ13" s="50">
        <v>9.2634028341741033</v>
      </c>
      <c r="BA13" s="50">
        <v>6.3307771976294278</v>
      </c>
    </row>
    <row r="14" spans="1:53" x14ac:dyDescent="0.2">
      <c r="A14" s="47">
        <v>1.5</v>
      </c>
      <c r="B14" s="44">
        <v>750</v>
      </c>
      <c r="C14" s="45">
        <v>1.6</v>
      </c>
      <c r="E14" s="48">
        <v>3.92</v>
      </c>
      <c r="F14" s="48">
        <v>7.16</v>
      </c>
      <c r="G14" s="48">
        <v>42.47</v>
      </c>
      <c r="H14" s="48">
        <v>23.48</v>
      </c>
      <c r="I14" s="48">
        <v>14.72</v>
      </c>
      <c r="J14" s="48">
        <v>0.56000000000000005</v>
      </c>
      <c r="K14" s="48">
        <v>0.93</v>
      </c>
      <c r="L14" s="48">
        <v>0</v>
      </c>
      <c r="M14" s="48">
        <v>0</v>
      </c>
      <c r="N14" s="48">
        <v>0</v>
      </c>
      <c r="O14" s="48">
        <v>5.58</v>
      </c>
      <c r="P14" s="48"/>
      <c r="Q14" s="49">
        <v>61.856327664187383</v>
      </c>
      <c r="R14" s="49">
        <v>15.775344666731767</v>
      </c>
      <c r="S14" s="49">
        <v>6.6515060540839999E-2</v>
      </c>
      <c r="T14" s="49">
        <v>2.2731822365126813E-2</v>
      </c>
      <c r="U14" s="49">
        <v>1.2525856853070367</v>
      </c>
      <c r="V14" s="49">
        <v>6.5514168626229692</v>
      </c>
      <c r="W14" s="49">
        <v>1.7752570912312717</v>
      </c>
      <c r="X14" s="49">
        <v>12.699821147013607</v>
      </c>
      <c r="Y14" s="49">
        <v>0.27097300148299797</v>
      </c>
      <c r="Z14" s="49">
        <v>0.37857142857142867</v>
      </c>
      <c r="AA14" s="49"/>
      <c r="AB14" s="50">
        <v>100.33649979986366</v>
      </c>
      <c r="AC14" s="50">
        <v>757.9905657417097</v>
      </c>
      <c r="AD14" s="50">
        <v>7.1123872360536716E-2</v>
      </c>
      <c r="AE14" s="50">
        <v>1.1478109394253067</v>
      </c>
      <c r="AF14" s="50">
        <v>2.870694521287104</v>
      </c>
      <c r="AG14" s="50">
        <v>0.16825045043231593</v>
      </c>
      <c r="AH14" s="50">
        <v>12109.419500326825</v>
      </c>
      <c r="AI14" s="50">
        <v>15.592137166839105</v>
      </c>
      <c r="AJ14" s="50">
        <v>27.609102703322318</v>
      </c>
      <c r="AK14" s="50">
        <v>380.06346233775901</v>
      </c>
      <c r="AL14" s="50">
        <v>9.9145230074469737</v>
      </c>
      <c r="AM14" s="50">
        <v>1.7639130183943201</v>
      </c>
      <c r="AN14" s="50">
        <v>148.20805557803882</v>
      </c>
      <c r="AO14" s="50">
        <v>1.6046726646489426</v>
      </c>
      <c r="AP14" s="50">
        <v>0.69011404423904255</v>
      </c>
      <c r="AQ14" s="50">
        <v>1.4204068483644541</v>
      </c>
      <c r="AR14" s="50">
        <v>1.0487140615533723</v>
      </c>
      <c r="AS14" s="50">
        <v>1372.7653322527021</v>
      </c>
      <c r="AT14" s="50">
        <v>5.4744136682617874</v>
      </c>
      <c r="AU14" s="50">
        <v>0.5349883506948524</v>
      </c>
      <c r="AV14" s="50">
        <v>0.52607832334246496</v>
      </c>
      <c r="AW14" s="50">
        <v>37.844951505442694</v>
      </c>
      <c r="AX14" s="50">
        <v>37.445850489541314</v>
      </c>
      <c r="AY14" s="50">
        <v>99.194077250757076</v>
      </c>
      <c r="AZ14" s="50">
        <v>8.9103342451309846</v>
      </c>
      <c r="BA14" s="50">
        <v>6.2081526807192118</v>
      </c>
    </row>
    <row r="15" spans="1:53" x14ac:dyDescent="0.2">
      <c r="A15" s="47">
        <v>1.5</v>
      </c>
      <c r="B15" s="44">
        <v>750</v>
      </c>
      <c r="C15" s="45">
        <v>1.7</v>
      </c>
      <c r="E15" s="48">
        <v>4.1399999999999997</v>
      </c>
      <c r="F15" s="48">
        <v>9.76</v>
      </c>
      <c r="G15" s="48">
        <v>37.15</v>
      </c>
      <c r="H15" s="48">
        <v>26.69</v>
      </c>
      <c r="I15" s="48">
        <v>14.43</v>
      </c>
      <c r="J15" s="48">
        <v>0.61</v>
      </c>
      <c r="K15" s="48">
        <v>0</v>
      </c>
      <c r="L15" s="48">
        <v>0</v>
      </c>
      <c r="M15" s="48">
        <v>0</v>
      </c>
      <c r="N15" s="48">
        <v>0</v>
      </c>
      <c r="O15" s="48">
        <v>5.77</v>
      </c>
      <c r="P15" s="48"/>
      <c r="Q15" s="49">
        <v>60.97938868594278</v>
      </c>
      <c r="R15" s="49">
        <v>15.571183254228234</v>
      </c>
      <c r="S15" s="49">
        <v>6.032943104391425E-2</v>
      </c>
      <c r="T15" s="49">
        <v>2.241048398611821E-2</v>
      </c>
      <c r="U15" s="49">
        <v>1.1632363601804343</v>
      </c>
      <c r="V15" s="49">
        <v>6.6097800992036451</v>
      </c>
      <c r="W15" s="49">
        <v>1.5157085398273948</v>
      </c>
      <c r="X15" s="49">
        <v>14.077963145587468</v>
      </c>
      <c r="Y15" s="49">
        <v>0.22931300543720198</v>
      </c>
      <c r="Z15" s="49">
        <v>0.3983739837398374</v>
      </c>
      <c r="AA15" s="49"/>
      <c r="AB15" s="50">
        <v>100.97023658787649</v>
      </c>
      <c r="AC15" s="50">
        <v>758.90127524151819</v>
      </c>
      <c r="AD15" s="50">
        <v>6.8946850416640726E-2</v>
      </c>
      <c r="AE15" s="50">
        <v>1.1256466473978257</v>
      </c>
      <c r="AF15" s="50">
        <v>2.7040328472447897</v>
      </c>
      <c r="AG15" s="50">
        <v>0.16009513684757737</v>
      </c>
      <c r="AH15" s="50">
        <v>13403.325096044811</v>
      </c>
      <c r="AI15" s="50">
        <v>16.230756206668673</v>
      </c>
      <c r="AJ15" s="50">
        <v>29.174405655888553</v>
      </c>
      <c r="AK15" s="50">
        <v>423.67604667528894</v>
      </c>
      <c r="AL15" s="50">
        <v>10.645802475653065</v>
      </c>
      <c r="AM15" s="50">
        <v>1.8585351759734356</v>
      </c>
      <c r="AN15" s="50">
        <v>146.24252573115822</v>
      </c>
      <c r="AO15" s="50">
        <v>1.6087727625896049</v>
      </c>
      <c r="AP15" s="50">
        <v>0.72703844945803398</v>
      </c>
      <c r="AQ15" s="50">
        <v>1.4321301091591372</v>
      </c>
      <c r="AR15" s="50">
        <v>1.0086569553357108</v>
      </c>
      <c r="AS15" s="50">
        <v>1378.7514759538653</v>
      </c>
      <c r="AT15" s="50">
        <v>5.1996314564884631</v>
      </c>
      <c r="AU15" s="50">
        <v>0.50156545413418818</v>
      </c>
      <c r="AV15" s="50">
        <v>0.48783730065814113</v>
      </c>
      <c r="AW15" s="50">
        <v>39.694710097318655</v>
      </c>
      <c r="AX15" s="50">
        <v>35.489504385499139</v>
      </c>
      <c r="AY15" s="50">
        <v>102.63573967871267</v>
      </c>
      <c r="AZ15" s="50">
        <v>9.2841059256605281</v>
      </c>
      <c r="BA15" s="50">
        <v>6.1028238091784344</v>
      </c>
    </row>
    <row r="16" spans="1:53" x14ac:dyDescent="0.2">
      <c r="A16" s="47">
        <v>1.5</v>
      </c>
      <c r="B16" s="44">
        <v>750</v>
      </c>
      <c r="C16" s="45">
        <v>1.8</v>
      </c>
      <c r="E16" s="48">
        <v>4.5</v>
      </c>
      <c r="F16" s="48">
        <v>12.05</v>
      </c>
      <c r="G16" s="48">
        <v>31.41</v>
      </c>
      <c r="H16" s="48">
        <v>30.55</v>
      </c>
      <c r="I16" s="48">
        <v>14.01</v>
      </c>
      <c r="J16" s="48">
        <v>0.66</v>
      </c>
      <c r="K16" s="48">
        <v>0</v>
      </c>
      <c r="L16" s="48">
        <v>0</v>
      </c>
      <c r="M16" s="48">
        <v>0</v>
      </c>
      <c r="N16" s="48">
        <v>0</v>
      </c>
      <c r="O16" s="48">
        <v>5.3</v>
      </c>
      <c r="P16" s="48"/>
      <c r="Q16" s="49">
        <v>60.10315393902895</v>
      </c>
      <c r="R16" s="49">
        <v>15.232096464830247</v>
      </c>
      <c r="S16" s="49">
        <v>5.6713837897071233E-2</v>
      </c>
      <c r="T16" s="49">
        <v>2.251599577712474E-2</v>
      </c>
      <c r="U16" s="49">
        <v>1.1931747391453105</v>
      </c>
      <c r="V16" s="49">
        <v>6.2844055369710228</v>
      </c>
      <c r="W16" s="49">
        <v>1.5146267505037709</v>
      </c>
      <c r="X16" s="49">
        <v>15.593312735846496</v>
      </c>
      <c r="Y16" s="49">
        <v>0.24101352810432972</v>
      </c>
      <c r="Z16" s="49">
        <v>0.4144144144144144</v>
      </c>
      <c r="AA16" s="49"/>
      <c r="AB16" s="50">
        <v>99.796012910249033</v>
      </c>
      <c r="AC16" s="50">
        <v>765.44506880305369</v>
      </c>
      <c r="AD16" s="50">
        <v>7.525535169712598E-2</v>
      </c>
      <c r="AE16" s="50">
        <v>1.1536060526537166</v>
      </c>
      <c r="AF16" s="50">
        <v>2.56211063557509</v>
      </c>
      <c r="AG16" s="50">
        <v>0.15313926142512316</v>
      </c>
      <c r="AH16" s="50">
        <v>14779.475142042316</v>
      </c>
      <c r="AI16" s="50">
        <v>17.739134889144641</v>
      </c>
      <c r="AJ16" s="50">
        <v>32.32618815285965</v>
      </c>
      <c r="AK16" s="50">
        <v>465.92290213460893</v>
      </c>
      <c r="AL16" s="50">
        <v>11.910788203592029</v>
      </c>
      <c r="AM16" s="50">
        <v>2.0129855061847621</v>
      </c>
      <c r="AN16" s="50">
        <v>143.47821942866719</v>
      </c>
      <c r="AO16" s="50">
        <v>1.7213907175856045</v>
      </c>
      <c r="AP16" s="50">
        <v>0.7779228218653258</v>
      </c>
      <c r="AQ16" s="50">
        <v>1.4594228852772979</v>
      </c>
      <c r="AR16" s="50">
        <v>0.97011079179221871</v>
      </c>
      <c r="AS16" s="50">
        <v>1390.1873797573253</v>
      </c>
      <c r="AT16" s="50">
        <v>4.9299298396004776</v>
      </c>
      <c r="AU16" s="50">
        <v>0.46865557561147198</v>
      </c>
      <c r="AV16" s="50">
        <v>0.45049944490314348</v>
      </c>
      <c r="AW16" s="50">
        <v>42.064470099669052</v>
      </c>
      <c r="AX16" s="50">
        <v>33.415923965183651</v>
      </c>
      <c r="AY16" s="50">
        <v>105.76784753176761</v>
      </c>
      <c r="AZ16" s="50">
        <v>10.202903237474434</v>
      </c>
      <c r="BA16" s="50">
        <v>6.0375811143064571</v>
      </c>
    </row>
    <row r="17" spans="1:53" x14ac:dyDescent="0.2">
      <c r="A17" s="47">
        <v>1.5</v>
      </c>
      <c r="B17" s="44">
        <v>750</v>
      </c>
      <c r="C17" s="45">
        <v>1.9</v>
      </c>
      <c r="E17" s="48">
        <v>4.88</v>
      </c>
      <c r="F17" s="48">
        <v>14.78</v>
      </c>
      <c r="G17" s="48">
        <v>25.05</v>
      </c>
      <c r="H17" s="48">
        <v>34.58</v>
      </c>
      <c r="I17" s="48">
        <v>13.55</v>
      </c>
      <c r="J17" s="48">
        <v>0.72</v>
      </c>
      <c r="K17" s="48">
        <v>0</v>
      </c>
      <c r="L17" s="48">
        <v>0</v>
      </c>
      <c r="M17" s="48">
        <v>0</v>
      </c>
      <c r="N17" s="48">
        <v>0</v>
      </c>
      <c r="O17" s="48">
        <v>4.84</v>
      </c>
      <c r="P17" s="48"/>
      <c r="Q17" s="49">
        <v>59.237605831601194</v>
      </c>
      <c r="R17" s="49">
        <v>14.939762787892874</v>
      </c>
      <c r="S17" s="49">
        <v>5.1038345965219757E-2</v>
      </c>
      <c r="T17" s="49">
        <v>2.2905734600325342E-2</v>
      </c>
      <c r="U17" s="49">
        <v>1.1994675466038378</v>
      </c>
      <c r="V17" s="49">
        <v>6.0329378647530483</v>
      </c>
      <c r="W17" s="49">
        <v>1.4514975344539507</v>
      </c>
      <c r="X17" s="49">
        <v>17.064784354129543</v>
      </c>
      <c r="Y17" s="49">
        <v>0.24059547222161987</v>
      </c>
      <c r="Z17" s="49">
        <v>0.44444444444444442</v>
      </c>
      <c r="AA17" s="49"/>
      <c r="AB17" s="50">
        <v>98.745307490073756</v>
      </c>
      <c r="AC17" s="50">
        <v>771.90098127163833</v>
      </c>
      <c r="AD17" s="50">
        <v>8.261841565839087E-2</v>
      </c>
      <c r="AE17" s="50">
        <v>1.1807224865926778</v>
      </c>
      <c r="AF17" s="50">
        <v>2.4082569039630157</v>
      </c>
      <c r="AG17" s="50">
        <v>0.14533976069899676</v>
      </c>
      <c r="AH17" s="50">
        <v>16677.453618272499</v>
      </c>
      <c r="AI17" s="50">
        <v>19.661214278104083</v>
      </c>
      <c r="AJ17" s="50">
        <v>36.518974768380971</v>
      </c>
      <c r="AK17" s="50">
        <v>520.93027029539451</v>
      </c>
      <c r="AL17" s="50">
        <v>13.658901516209795</v>
      </c>
      <c r="AM17" s="50">
        <v>2.2134823606610947</v>
      </c>
      <c r="AN17" s="50">
        <v>140.96388848020757</v>
      </c>
      <c r="AO17" s="50">
        <v>1.8533981502999122</v>
      </c>
      <c r="AP17" s="50">
        <v>0.8421644649018234</v>
      </c>
      <c r="AQ17" s="50">
        <v>1.4935109278552932</v>
      </c>
      <c r="AR17" s="50">
        <v>0.93475698357087855</v>
      </c>
      <c r="AS17" s="50">
        <v>1398.264165594501</v>
      </c>
      <c r="AT17" s="50">
        <v>4.6850278155197937</v>
      </c>
      <c r="AU17" s="50">
        <v>0.43929139656531391</v>
      </c>
      <c r="AV17" s="50">
        <v>0.41773109639899325</v>
      </c>
      <c r="AW17" s="50">
        <v>44.859389283841267</v>
      </c>
      <c r="AX17" s="50">
        <v>31.604118435533731</v>
      </c>
      <c r="AY17" s="50">
        <v>109.73348696642751</v>
      </c>
      <c r="AZ17" s="50">
        <v>11.405803117681121</v>
      </c>
      <c r="BA17" s="50">
        <v>5.9540458841714576</v>
      </c>
    </row>
    <row r="18" spans="1:53" x14ac:dyDescent="0.2">
      <c r="A18" s="47">
        <v>1.5</v>
      </c>
      <c r="B18" s="44">
        <v>750</v>
      </c>
      <c r="C18" s="45">
        <v>2</v>
      </c>
      <c r="E18" s="48"/>
      <c r="F18" s="48">
        <v>22.4</v>
      </c>
      <c r="G18" s="48">
        <v>15.1</v>
      </c>
      <c r="H18" s="48">
        <v>39.200000000000003</v>
      </c>
      <c r="I18" s="48">
        <v>14.29</v>
      </c>
      <c r="J18" s="48">
        <v>0.78</v>
      </c>
      <c r="K18" s="48">
        <v>0</v>
      </c>
      <c r="L18" s="48">
        <v>0</v>
      </c>
      <c r="M18" s="48">
        <v>0</v>
      </c>
      <c r="N18" s="48">
        <v>0</v>
      </c>
      <c r="O18" s="48">
        <v>4.3899999999999997</v>
      </c>
      <c r="P18" s="48"/>
      <c r="Q18" s="49"/>
      <c r="R18" s="49"/>
      <c r="S18" s="49"/>
      <c r="T18" s="49"/>
      <c r="U18" s="49"/>
      <c r="V18" s="49"/>
      <c r="W18" s="49"/>
      <c r="X18" s="49"/>
      <c r="Y18" s="49"/>
      <c r="Z18" s="49"/>
      <c r="AA18" s="49"/>
      <c r="AB18" s="50"/>
      <c r="AC18" s="50"/>
      <c r="AD18" s="50"/>
      <c r="AE18" s="50"/>
      <c r="AF18" s="50"/>
      <c r="AG18" s="50"/>
      <c r="AH18" s="50"/>
      <c r="AI18" s="50"/>
      <c r="AJ18" s="50"/>
      <c r="AK18" s="50"/>
      <c r="AL18" s="50"/>
      <c r="AM18" s="50"/>
      <c r="AN18" s="50"/>
      <c r="AO18" s="50"/>
      <c r="AP18" s="50"/>
      <c r="AQ18" s="50"/>
      <c r="AR18" s="50"/>
      <c r="AS18" s="50"/>
      <c r="AT18" s="50"/>
      <c r="AU18" s="50"/>
      <c r="AV18" s="50"/>
      <c r="AW18" s="50"/>
      <c r="AX18" s="50"/>
      <c r="AY18" s="50"/>
      <c r="AZ18" s="50"/>
      <c r="BA18" s="50"/>
    </row>
    <row r="19" spans="1:53" x14ac:dyDescent="0.2">
      <c r="A19" s="47">
        <v>1.5</v>
      </c>
      <c r="B19" s="44">
        <v>760</v>
      </c>
      <c r="C19" s="45">
        <v>0.61</v>
      </c>
      <c r="E19" s="48">
        <v>4.59</v>
      </c>
      <c r="F19" s="48">
        <v>8.74</v>
      </c>
      <c r="G19" s="48">
        <v>58.68</v>
      </c>
      <c r="H19" s="48">
        <v>0</v>
      </c>
      <c r="I19" s="48">
        <v>12.13</v>
      </c>
      <c r="J19" s="48">
        <v>0</v>
      </c>
      <c r="K19" s="48">
        <v>15.55</v>
      </c>
      <c r="L19" s="48">
        <v>0.31</v>
      </c>
      <c r="M19" s="48">
        <v>0.31</v>
      </c>
      <c r="N19" s="48">
        <v>0</v>
      </c>
      <c r="O19" s="48">
        <v>0</v>
      </c>
      <c r="P19" s="48"/>
      <c r="Q19" s="49">
        <v>68.948632386619678</v>
      </c>
      <c r="R19" s="49">
        <v>13.306364262224788</v>
      </c>
      <c r="S19" s="49">
        <v>0.31892737991418391</v>
      </c>
      <c r="T19" s="49">
        <v>8.398823383643364E-2</v>
      </c>
      <c r="U19" s="49">
        <v>2.3538356867352483</v>
      </c>
      <c r="V19" s="49">
        <v>3.6766069674074586</v>
      </c>
      <c r="W19" s="49">
        <v>2.6573657829799711</v>
      </c>
      <c r="X19" s="49">
        <v>8.6542793002822318</v>
      </c>
      <c r="Y19" s="49">
        <v>0.72277668147210183</v>
      </c>
      <c r="Z19" s="49">
        <v>0.31946308724832218</v>
      </c>
      <c r="AA19" s="49"/>
      <c r="AB19" s="50">
        <v>80.875847273107738</v>
      </c>
      <c r="AC19" s="50">
        <v>721.16625952751599</v>
      </c>
      <c r="AD19" s="50">
        <v>6.0165064714143757</v>
      </c>
      <c r="AE19" s="50">
        <v>1.7713045094315352</v>
      </c>
      <c r="AF19" s="50">
        <v>12.648467363377979</v>
      </c>
      <c r="AG19" s="50">
        <v>0.56846858283671664</v>
      </c>
      <c r="AH19" s="50">
        <v>7986.1520228628797</v>
      </c>
      <c r="AI19" s="50">
        <v>18.009811983852469</v>
      </c>
      <c r="AJ19" s="50">
        <v>29.509779082939783</v>
      </c>
      <c r="AK19" s="50">
        <v>207.65539065211794</v>
      </c>
      <c r="AL19" s="50">
        <v>9.7284772313204808</v>
      </c>
      <c r="AM19" s="50">
        <v>1.868750911340864</v>
      </c>
      <c r="AN19" s="50">
        <v>194.19593669219375</v>
      </c>
      <c r="AO19" s="50">
        <v>3.1972576400668444</v>
      </c>
      <c r="AP19" s="50">
        <v>0.64894995661762345</v>
      </c>
      <c r="AQ19" s="50">
        <v>1.9274614065626305</v>
      </c>
      <c r="AR19" s="50">
        <v>2.1031084881343949</v>
      </c>
      <c r="AS19" s="50">
        <v>2089.205581722385</v>
      </c>
      <c r="AT19" s="50">
        <v>12.682293498798657</v>
      </c>
      <c r="AU19" s="50">
        <v>1.4644913444850955</v>
      </c>
      <c r="AV19" s="50">
        <v>1.624592554073889</v>
      </c>
      <c r="AW19" s="50">
        <v>28.876510400478814</v>
      </c>
      <c r="AX19" s="50">
        <v>93.28566869952715</v>
      </c>
      <c r="AY19" s="50">
        <v>97.747009985923171</v>
      </c>
      <c r="AZ19" s="50">
        <v>11.361765832904695</v>
      </c>
      <c r="BA19" s="50">
        <v>5.8838516838925443</v>
      </c>
    </row>
    <row r="20" spans="1:53" x14ac:dyDescent="0.2">
      <c r="A20" s="47">
        <v>1.5</v>
      </c>
      <c r="B20" s="44">
        <v>760</v>
      </c>
      <c r="C20" s="45">
        <v>0.7</v>
      </c>
      <c r="E20" s="48">
        <v>4.24</v>
      </c>
      <c r="F20" s="48">
        <v>9.43</v>
      </c>
      <c r="G20" s="48">
        <v>59.6</v>
      </c>
      <c r="H20" s="48">
        <v>0</v>
      </c>
      <c r="I20" s="48">
        <v>13.11</v>
      </c>
      <c r="J20" s="48">
        <v>0</v>
      </c>
      <c r="K20" s="48">
        <v>13.45</v>
      </c>
      <c r="L20" s="48">
        <v>0.17</v>
      </c>
      <c r="M20" s="48">
        <v>0.17</v>
      </c>
      <c r="N20" s="48">
        <v>0</v>
      </c>
      <c r="O20" s="48">
        <v>0</v>
      </c>
      <c r="P20" s="48"/>
      <c r="Q20" s="49">
        <v>68.052427204182706</v>
      </c>
      <c r="R20" s="49">
        <v>13.661632586767539</v>
      </c>
      <c r="S20" s="49">
        <v>0.27143622212703306</v>
      </c>
      <c r="T20" s="49">
        <v>7.0698592712734362E-2</v>
      </c>
      <c r="U20" s="49">
        <v>2.4183035254054199</v>
      </c>
      <c r="V20" s="49">
        <v>3.7427362157711421</v>
      </c>
      <c r="W20" s="49">
        <v>2.6835428349985428</v>
      </c>
      <c r="X20" s="49">
        <v>9.0992228180348835</v>
      </c>
      <c r="Y20" s="49">
        <v>0.71700025871196316</v>
      </c>
      <c r="Z20" s="49">
        <v>0.31707317073170732</v>
      </c>
      <c r="AA20" s="49"/>
      <c r="AB20" s="50">
        <v>84.009591431060059</v>
      </c>
      <c r="AC20" s="50">
        <v>763.6028468094546</v>
      </c>
      <c r="AD20" s="50">
        <v>6.2785313784117411</v>
      </c>
      <c r="AE20" s="50">
        <v>1.8671261591948898</v>
      </c>
      <c r="AF20" s="50">
        <v>13.466426257039801</v>
      </c>
      <c r="AG20" s="50">
        <v>0.5923284793083804</v>
      </c>
      <c r="AH20" s="50">
        <v>8131.5699433076661</v>
      </c>
      <c r="AI20" s="50">
        <v>18.180677066499207</v>
      </c>
      <c r="AJ20" s="50">
        <v>29.444554183630743</v>
      </c>
      <c r="AK20" s="50">
        <v>223.75516748879818</v>
      </c>
      <c r="AL20" s="50">
        <v>9.6181694594206704</v>
      </c>
      <c r="AM20" s="50">
        <v>1.841856658627586</v>
      </c>
      <c r="AN20" s="50">
        <v>195.13552044140462</v>
      </c>
      <c r="AO20" s="50">
        <v>3.1815854537098569</v>
      </c>
      <c r="AP20" s="50">
        <v>0.65378071045855024</v>
      </c>
      <c r="AQ20" s="50">
        <v>1.897609058496776</v>
      </c>
      <c r="AR20" s="50">
        <v>2.069722335621849</v>
      </c>
      <c r="AS20" s="50">
        <v>2069.9276221153214</v>
      </c>
      <c r="AT20" s="50">
        <v>12.474556011834451</v>
      </c>
      <c r="AU20" s="50">
        <v>1.4413967521791564</v>
      </c>
      <c r="AV20" s="50">
        <v>1.6334842914459673</v>
      </c>
      <c r="AW20" s="50">
        <v>28.442722634909444</v>
      </c>
      <c r="AX20" s="50">
        <v>91.570139385293515</v>
      </c>
      <c r="AY20" s="50">
        <v>97.481004205418742</v>
      </c>
      <c r="AZ20" s="50">
        <v>11.186469041557169</v>
      </c>
      <c r="BA20" s="50">
        <v>5.7352660072972226</v>
      </c>
    </row>
    <row r="21" spans="1:53" x14ac:dyDescent="0.2">
      <c r="A21" s="47">
        <v>1.5</v>
      </c>
      <c r="B21" s="44">
        <v>760</v>
      </c>
      <c r="C21" s="45">
        <v>0.81</v>
      </c>
      <c r="E21" s="48">
        <v>3.72</v>
      </c>
      <c r="F21" s="48">
        <v>8.9700000000000006</v>
      </c>
      <c r="G21" s="48">
        <v>60.81</v>
      </c>
      <c r="H21" s="48">
        <v>0</v>
      </c>
      <c r="I21" s="48">
        <v>13.48</v>
      </c>
      <c r="J21" s="48">
        <v>0</v>
      </c>
      <c r="K21" s="48">
        <v>12.77</v>
      </c>
      <c r="L21" s="48">
        <v>0</v>
      </c>
      <c r="M21" s="48">
        <v>0</v>
      </c>
      <c r="N21" s="48">
        <v>0</v>
      </c>
      <c r="O21" s="48">
        <v>0</v>
      </c>
      <c r="P21" s="48"/>
      <c r="Q21" s="49">
        <v>66.970955467019053</v>
      </c>
      <c r="R21" s="49">
        <v>14.105658879892417</v>
      </c>
      <c r="S21" s="49">
        <v>0.22717705223408549</v>
      </c>
      <c r="T21" s="49">
        <v>5.7555714256065628E-2</v>
      </c>
      <c r="U21" s="49">
        <v>2.4892457599469839</v>
      </c>
      <c r="V21" s="49">
        <v>3.7777026771877074</v>
      </c>
      <c r="W21" s="49">
        <v>2.7593174264781344</v>
      </c>
      <c r="X21" s="49">
        <v>9.6123870229855424</v>
      </c>
      <c r="Y21" s="49">
        <v>0.73042207454301167</v>
      </c>
      <c r="Z21" s="49">
        <v>0.31111111111111106</v>
      </c>
      <c r="AA21" s="49"/>
      <c r="AB21" s="50">
        <v>87.90752693899789</v>
      </c>
      <c r="AC21" s="50">
        <v>779.39906710332423</v>
      </c>
      <c r="AD21" s="50">
        <v>6.6347447394265604</v>
      </c>
      <c r="AE21" s="50">
        <v>1.9814372548020622</v>
      </c>
      <c r="AF21" s="50">
        <v>14.293204867689228</v>
      </c>
      <c r="AG21" s="50">
        <v>0.59699654978369043</v>
      </c>
      <c r="AH21" s="50">
        <v>8138.1759778232799</v>
      </c>
      <c r="AI21" s="50">
        <v>17.492185148621918</v>
      </c>
      <c r="AJ21" s="50">
        <v>28.000997585930822</v>
      </c>
      <c r="AK21" s="50">
        <v>226.44129168231692</v>
      </c>
      <c r="AL21" s="50">
        <v>9.1527921075661069</v>
      </c>
      <c r="AM21" s="50">
        <v>1.7642062246873678</v>
      </c>
      <c r="AN21" s="50">
        <v>194.4365137440829</v>
      </c>
      <c r="AO21" s="50">
        <v>3.1389745368745916</v>
      </c>
      <c r="AP21" s="50">
        <v>0.63229574039431358</v>
      </c>
      <c r="AQ21" s="50">
        <v>1.8300007785165582</v>
      </c>
      <c r="AR21" s="50">
        <v>2.0079724936787957</v>
      </c>
      <c r="AS21" s="50">
        <v>1923.3854553281285</v>
      </c>
      <c r="AT21" s="50">
        <v>12.15089385838311</v>
      </c>
      <c r="AU21" s="50">
        <v>1.4041595513817262</v>
      </c>
      <c r="AV21" s="50">
        <v>1.6411533117927863</v>
      </c>
      <c r="AW21" s="50">
        <v>28.138747290000122</v>
      </c>
      <c r="AX21" s="50">
        <v>89.572437422522071</v>
      </c>
      <c r="AY21" s="50">
        <v>96.066234769686218</v>
      </c>
      <c r="AZ21" s="50">
        <v>10.997883072657478</v>
      </c>
      <c r="BA21" s="50">
        <v>5.7052199053741228</v>
      </c>
    </row>
    <row r="22" spans="1:53" x14ac:dyDescent="0.2">
      <c r="A22" s="47">
        <v>1.5</v>
      </c>
      <c r="B22" s="44">
        <v>760</v>
      </c>
      <c r="C22" s="45">
        <v>0.91</v>
      </c>
      <c r="E22" s="48">
        <v>3.4</v>
      </c>
      <c r="F22" s="48">
        <v>9.2899999999999991</v>
      </c>
      <c r="G22" s="48">
        <v>61.1</v>
      </c>
      <c r="H22" s="48">
        <v>0</v>
      </c>
      <c r="I22" s="48">
        <v>13.74</v>
      </c>
      <c r="J22" s="48">
        <v>0.17</v>
      </c>
      <c r="K22" s="48">
        <v>12.31</v>
      </c>
      <c r="L22" s="48">
        <v>0</v>
      </c>
      <c r="M22" s="48">
        <v>0</v>
      </c>
      <c r="N22" s="48">
        <v>0</v>
      </c>
      <c r="O22" s="48">
        <v>0</v>
      </c>
      <c r="P22" s="48"/>
      <c r="Q22" s="49">
        <v>65.971237305419606</v>
      </c>
      <c r="R22" s="49">
        <v>14.514498433728148</v>
      </c>
      <c r="S22" s="49">
        <v>0.19932535411927971</v>
      </c>
      <c r="T22" s="49">
        <v>4.8416985519281606E-2</v>
      </c>
      <c r="U22" s="49">
        <v>2.5630781752429619</v>
      </c>
      <c r="V22" s="49">
        <v>3.8107985642700055</v>
      </c>
      <c r="W22" s="49">
        <v>2.801088863863149</v>
      </c>
      <c r="X22" s="49">
        <v>10.091556317837572</v>
      </c>
      <c r="Y22" s="49">
        <v>0.73503986543033772</v>
      </c>
      <c r="Z22" s="49">
        <v>0.30215827338129503</v>
      </c>
      <c r="AA22" s="49"/>
      <c r="AB22" s="50">
        <v>93.181269894082789</v>
      </c>
      <c r="AC22" s="50">
        <v>852.35028190605101</v>
      </c>
      <c r="AD22" s="50">
        <v>6.863350259369323</v>
      </c>
      <c r="AE22" s="50">
        <v>2.0636455794788628</v>
      </c>
      <c r="AF22" s="50">
        <v>6.3927276246473266</v>
      </c>
      <c r="AG22" s="50">
        <v>0.33161860097679785</v>
      </c>
      <c r="AH22" s="50">
        <v>8270.2008952143224</v>
      </c>
      <c r="AI22" s="50">
        <v>18.442136891379622</v>
      </c>
      <c r="AJ22" s="50">
        <v>29.33695337718834</v>
      </c>
      <c r="AK22" s="50">
        <v>233.42078319106957</v>
      </c>
      <c r="AL22" s="50">
        <v>9.433241649201122</v>
      </c>
      <c r="AM22" s="50">
        <v>1.7981392298331538</v>
      </c>
      <c r="AN22" s="50">
        <v>193.92619064998686</v>
      </c>
      <c r="AO22" s="50">
        <v>3.1174239896490814</v>
      </c>
      <c r="AP22" s="50">
        <v>0.64757341687443004</v>
      </c>
      <c r="AQ22" s="50">
        <v>1.8506411599720989</v>
      </c>
      <c r="AR22" s="50">
        <v>2.0190962679261828</v>
      </c>
      <c r="AS22" s="50">
        <v>1686.7647187393075</v>
      </c>
      <c r="AT22" s="50">
        <v>12.170026302768344</v>
      </c>
      <c r="AU22" s="50">
        <v>1.4080284513266763</v>
      </c>
      <c r="AV22" s="50">
        <v>1.6409631511362852</v>
      </c>
      <c r="AW22" s="50">
        <v>27.863562896031283</v>
      </c>
      <c r="AX22" s="50">
        <v>88.781958030079551</v>
      </c>
      <c r="AY22" s="50">
        <v>96.193071840878318</v>
      </c>
      <c r="AZ22" s="50">
        <v>10.940277940063995</v>
      </c>
      <c r="BA22" s="50">
        <v>5.6495534704441317</v>
      </c>
    </row>
    <row r="23" spans="1:53" x14ac:dyDescent="0.2">
      <c r="A23" s="47">
        <v>1.5</v>
      </c>
      <c r="B23" s="44">
        <v>760</v>
      </c>
      <c r="C23" s="45">
        <v>1</v>
      </c>
      <c r="E23" s="48">
        <v>3.11</v>
      </c>
      <c r="F23" s="48">
        <v>9.1999999999999993</v>
      </c>
      <c r="G23" s="48">
        <v>61.7</v>
      </c>
      <c r="H23" s="48">
        <v>0</v>
      </c>
      <c r="I23" s="48">
        <v>13.99</v>
      </c>
      <c r="J23" s="48">
        <v>0.2</v>
      </c>
      <c r="K23" s="48">
        <v>11.8</v>
      </c>
      <c r="L23" s="48">
        <v>0</v>
      </c>
      <c r="M23" s="48">
        <v>0</v>
      </c>
      <c r="N23" s="48">
        <v>0</v>
      </c>
      <c r="O23" s="48">
        <v>0</v>
      </c>
      <c r="P23" s="48"/>
      <c r="Q23" s="49">
        <v>65.095247489891946</v>
      </c>
      <c r="R23" s="49">
        <v>14.899836704974792</v>
      </c>
      <c r="S23" s="49">
        <v>0.17160555868417018</v>
      </c>
      <c r="T23" s="49">
        <v>4.1258383862695341E-2</v>
      </c>
      <c r="U23" s="49">
        <v>2.6324239061339023</v>
      </c>
      <c r="V23" s="49">
        <v>3.8261345111753995</v>
      </c>
      <c r="W23" s="49">
        <v>2.8514701424545001</v>
      </c>
      <c r="X23" s="49">
        <v>10.482023302822599</v>
      </c>
      <c r="Y23" s="49">
        <v>0.74526134251838427</v>
      </c>
      <c r="Z23" s="49">
        <v>0.3</v>
      </c>
      <c r="AA23" s="49"/>
      <c r="AB23" s="50">
        <v>96.752796199348907</v>
      </c>
      <c r="AC23" s="50">
        <v>888.7574553547114</v>
      </c>
      <c r="AD23" s="50">
        <v>7.1006769493092268</v>
      </c>
      <c r="AE23" s="50">
        <v>2.1437773937569782</v>
      </c>
      <c r="AF23" s="50">
        <v>5.8096583689805836</v>
      </c>
      <c r="AG23" s="50">
        <v>0.30538737622074941</v>
      </c>
      <c r="AH23" s="50">
        <v>8318.9992831635918</v>
      </c>
      <c r="AI23" s="50">
        <v>18.524726680025815</v>
      </c>
      <c r="AJ23" s="50">
        <v>29.274668241909019</v>
      </c>
      <c r="AK23" s="50">
        <v>238.01104542809151</v>
      </c>
      <c r="AL23" s="50">
        <v>9.3605363618123167</v>
      </c>
      <c r="AM23" s="50">
        <v>1.7814938251511532</v>
      </c>
      <c r="AN23" s="50">
        <v>193.14009994671832</v>
      </c>
      <c r="AO23" s="50">
        <v>3.092715953184932</v>
      </c>
      <c r="AP23" s="50">
        <v>0.64559278934854081</v>
      </c>
      <c r="AQ23" s="50">
        <v>1.8328790930887986</v>
      </c>
      <c r="AR23" s="50">
        <v>2.0000169452758776</v>
      </c>
      <c r="AS23" s="50">
        <v>1623.004477311928</v>
      </c>
      <c r="AT23" s="50">
        <v>12.055059346341976</v>
      </c>
      <c r="AU23" s="50">
        <v>1.3954169200291908</v>
      </c>
      <c r="AV23" s="50">
        <v>1.6270515179125036</v>
      </c>
      <c r="AW23" s="50">
        <v>27.639244945624409</v>
      </c>
      <c r="AX23" s="50">
        <v>87.68716427439935</v>
      </c>
      <c r="AY23" s="50">
        <v>95.536807176284924</v>
      </c>
      <c r="AZ23" s="50">
        <v>10.84330457480652</v>
      </c>
      <c r="BA23" s="50">
        <v>5.6195942830388521</v>
      </c>
    </row>
    <row r="24" spans="1:53" x14ac:dyDescent="0.2">
      <c r="A24" s="47">
        <v>1.5</v>
      </c>
      <c r="B24" s="44">
        <v>760</v>
      </c>
      <c r="C24" s="45">
        <v>1.1000000000000001</v>
      </c>
      <c r="E24" s="48">
        <v>3.39</v>
      </c>
      <c r="F24" s="48">
        <v>8.33</v>
      </c>
      <c r="G24" s="48">
        <v>59.09</v>
      </c>
      <c r="H24" s="48">
        <v>4.1900000000000004</v>
      </c>
      <c r="I24" s="48">
        <v>14.08</v>
      </c>
      <c r="J24" s="48">
        <v>0.26</v>
      </c>
      <c r="K24" s="48">
        <v>10.65</v>
      </c>
      <c r="L24" s="48">
        <v>0</v>
      </c>
      <c r="M24" s="48">
        <v>0</v>
      </c>
      <c r="N24" s="48">
        <v>0</v>
      </c>
      <c r="O24" s="48">
        <v>0</v>
      </c>
      <c r="P24" s="48"/>
      <c r="Q24" s="49">
        <v>64.253777997050847</v>
      </c>
      <c r="R24" s="49">
        <v>15.250299018987635</v>
      </c>
      <c r="S24" s="49">
        <v>0.13838728850118837</v>
      </c>
      <c r="T24" s="49">
        <v>3.4015044368677319E-2</v>
      </c>
      <c r="U24" s="49">
        <v>2.6079882119725082</v>
      </c>
      <c r="V24" s="49">
        <v>4.0129405968037295</v>
      </c>
      <c r="W24" s="49">
        <v>2.8591165909262681</v>
      </c>
      <c r="X24" s="49">
        <v>10.843475251389146</v>
      </c>
      <c r="Y24" s="49">
        <v>0.71247418743340696</v>
      </c>
      <c r="Z24" s="49">
        <v>0.30465949820788524</v>
      </c>
      <c r="AA24" s="49"/>
      <c r="AB24" s="50">
        <v>94.94281318718636</v>
      </c>
      <c r="AC24" s="50">
        <v>881.77149519347608</v>
      </c>
      <c r="AD24" s="50">
        <v>7.1218502159443711</v>
      </c>
      <c r="AE24" s="50">
        <v>2.1036605306214522</v>
      </c>
      <c r="AF24" s="50">
        <v>4.9559944168171572</v>
      </c>
      <c r="AG24" s="50">
        <v>0.26823545045025365</v>
      </c>
      <c r="AH24" s="50">
        <v>8619.222183010168</v>
      </c>
      <c r="AI24" s="50">
        <v>19.106217891831598</v>
      </c>
      <c r="AJ24" s="50">
        <v>30.340489515965597</v>
      </c>
      <c r="AK24" s="50">
        <v>254.28609797454922</v>
      </c>
      <c r="AL24" s="50">
        <v>9.700292380490497</v>
      </c>
      <c r="AM24" s="50">
        <v>1.8121827391471776</v>
      </c>
      <c r="AN24" s="50">
        <v>181.6469981881844</v>
      </c>
      <c r="AO24" s="50">
        <v>3.1047701278205926</v>
      </c>
      <c r="AP24" s="50">
        <v>0.66006304721570874</v>
      </c>
      <c r="AQ24" s="50">
        <v>1.7700779983751029</v>
      </c>
      <c r="AR24" s="50">
        <v>1.7435439762593252</v>
      </c>
      <c r="AS24" s="50">
        <v>1565.6143946681102</v>
      </c>
      <c r="AT24" s="50">
        <v>10.044814444179591</v>
      </c>
      <c r="AU24" s="50">
        <v>1.0955255408517683</v>
      </c>
      <c r="AV24" s="50">
        <v>1.1954724918310851</v>
      </c>
      <c r="AW24" s="50">
        <v>28.873820905630875</v>
      </c>
      <c r="AX24" s="50">
        <v>69.99251931310431</v>
      </c>
      <c r="AY24" s="50">
        <v>94.929275309128727</v>
      </c>
      <c r="AZ24" s="50">
        <v>11.150642292294531</v>
      </c>
      <c r="BA24" s="50">
        <v>5.7152538696968742</v>
      </c>
    </row>
    <row r="25" spans="1:53" x14ac:dyDescent="0.2">
      <c r="A25" s="47">
        <v>1.5</v>
      </c>
      <c r="B25" s="44">
        <v>760</v>
      </c>
      <c r="C25" s="45">
        <v>1.2</v>
      </c>
      <c r="E25" s="48">
        <v>4.08</v>
      </c>
      <c r="F25" s="48">
        <v>5.76</v>
      </c>
      <c r="G25" s="48">
        <v>53.82</v>
      </c>
      <c r="H25" s="48">
        <v>13.12</v>
      </c>
      <c r="I25" s="48">
        <v>14.18</v>
      </c>
      <c r="J25" s="48">
        <v>0.35</v>
      </c>
      <c r="K25" s="48">
        <v>8.6199999999999992</v>
      </c>
      <c r="L25" s="48">
        <v>0</v>
      </c>
      <c r="M25" s="48">
        <v>0</v>
      </c>
      <c r="N25" s="48">
        <v>0</v>
      </c>
      <c r="O25" s="48">
        <v>0.06</v>
      </c>
      <c r="P25" s="48"/>
      <c r="Q25" s="49">
        <v>63.724835640008656</v>
      </c>
      <c r="R25" s="49">
        <v>15.373377597914592</v>
      </c>
      <c r="S25" s="49">
        <v>0.10202204266052364</v>
      </c>
      <c r="T25" s="49">
        <v>2.8007970392696035E-2</v>
      </c>
      <c r="U25" s="49">
        <v>2.2889998976969079</v>
      </c>
      <c r="V25" s="49">
        <v>4.6397341348756305</v>
      </c>
      <c r="W25" s="49">
        <v>2.6079039890220121</v>
      </c>
      <c r="X25" s="49">
        <v>11.235118727428979</v>
      </c>
      <c r="Y25" s="49">
        <v>0.56208047987471976</v>
      </c>
      <c r="Z25" s="49">
        <v>0.32857142857142851</v>
      </c>
      <c r="AA25" s="49"/>
      <c r="AB25" s="50">
        <v>89.964859766901824</v>
      </c>
      <c r="AC25" s="50">
        <v>847.83071503886231</v>
      </c>
      <c r="AD25" s="50">
        <v>3.4445032900324737</v>
      </c>
      <c r="AE25" s="50">
        <v>1.9760978359240788</v>
      </c>
      <c r="AF25" s="50">
        <v>4.0796154192995964</v>
      </c>
      <c r="AG25" s="50">
        <v>0.22838387549406813</v>
      </c>
      <c r="AH25" s="50">
        <v>9222.1054617444206</v>
      </c>
      <c r="AI25" s="50">
        <v>20.165007762070815</v>
      </c>
      <c r="AJ25" s="50">
        <v>32.517231681692742</v>
      </c>
      <c r="AK25" s="50">
        <v>289.14029186258892</v>
      </c>
      <c r="AL25" s="50">
        <v>10.428494280961939</v>
      </c>
      <c r="AM25" s="50">
        <v>1.8704785370045918</v>
      </c>
      <c r="AN25" s="50">
        <v>161.48282066482409</v>
      </c>
      <c r="AO25" s="50">
        <v>3.0989067984975276</v>
      </c>
      <c r="AP25" s="50">
        <v>0.6869472671935074</v>
      </c>
      <c r="AQ25" s="50">
        <v>1.6444140173000035</v>
      </c>
      <c r="AR25" s="50">
        <v>1.3690192128758201</v>
      </c>
      <c r="AS25" s="50">
        <v>1502.512102572214</v>
      </c>
      <c r="AT25" s="50">
        <v>7.4163595926594423</v>
      </c>
      <c r="AU25" s="50">
        <v>0.75266634547975153</v>
      </c>
      <c r="AV25" s="50">
        <v>0.76584246880429085</v>
      </c>
      <c r="AW25" s="50">
        <v>32.047713378124875</v>
      </c>
      <c r="AX25" s="50">
        <v>49.269316308903512</v>
      </c>
      <c r="AY25" s="50">
        <v>93.352183963351962</v>
      </c>
      <c r="AZ25" s="50">
        <v>11.771515528508653</v>
      </c>
      <c r="BA25" s="50">
        <v>6.0030242667548359</v>
      </c>
    </row>
    <row r="26" spans="1:53" x14ac:dyDescent="0.2">
      <c r="A26" s="47">
        <v>1.5</v>
      </c>
      <c r="B26" s="44">
        <v>760</v>
      </c>
      <c r="C26" s="45">
        <v>1.3</v>
      </c>
      <c r="E26" s="48">
        <v>4.12</v>
      </c>
      <c r="F26" s="48">
        <v>3.59</v>
      </c>
      <c r="G26" s="48">
        <v>51.45</v>
      </c>
      <c r="H26" s="48">
        <v>17.899999999999999</v>
      </c>
      <c r="I26" s="48">
        <v>14.54</v>
      </c>
      <c r="J26" s="48">
        <v>0.4</v>
      </c>
      <c r="K26" s="48">
        <v>6.11</v>
      </c>
      <c r="L26" s="48">
        <v>0</v>
      </c>
      <c r="M26" s="48">
        <v>0</v>
      </c>
      <c r="N26" s="48">
        <v>0</v>
      </c>
      <c r="O26" s="48">
        <v>1.88</v>
      </c>
      <c r="P26" s="48"/>
      <c r="Q26" s="49">
        <v>63.281564578255292</v>
      </c>
      <c r="R26" s="49">
        <v>15.502146127917626</v>
      </c>
      <c r="S26" s="49">
        <v>9.8796642560283837E-2</v>
      </c>
      <c r="T26" s="49">
        <v>2.7914403738587699E-2</v>
      </c>
      <c r="U26" s="49">
        <v>2.0618297660885565</v>
      </c>
      <c r="V26" s="49">
        <v>4.8805484390975531</v>
      </c>
      <c r="W26" s="49">
        <v>2.8714970050582029</v>
      </c>
      <c r="X26" s="49">
        <v>11.275703037283886</v>
      </c>
      <c r="Y26" s="49">
        <v>0.58835539507300993</v>
      </c>
      <c r="Z26" s="49">
        <v>0.33495145631067957</v>
      </c>
      <c r="AA26" s="49"/>
      <c r="AB26" s="50">
        <v>91.273371495724774</v>
      </c>
      <c r="AC26" s="50">
        <v>801.23312611786309</v>
      </c>
      <c r="AD26" s="50">
        <v>0.20750478098862538</v>
      </c>
      <c r="AE26" s="50">
        <v>1.5795509482999381</v>
      </c>
      <c r="AF26" s="50">
        <v>3.697680444343054</v>
      </c>
      <c r="AG26" s="50">
        <v>0.20985199602031923</v>
      </c>
      <c r="AH26" s="50">
        <v>9775.9046796655857</v>
      </c>
      <c r="AI26" s="50">
        <v>18.064241681231159</v>
      </c>
      <c r="AJ26" s="50">
        <v>30.165826820320898</v>
      </c>
      <c r="AK26" s="50">
        <v>309.59194389374079</v>
      </c>
      <c r="AL26" s="50">
        <v>10.038378822929666</v>
      </c>
      <c r="AM26" s="50">
        <v>1.7893287179225337</v>
      </c>
      <c r="AN26" s="50">
        <v>152.38740943535069</v>
      </c>
      <c r="AO26" s="50">
        <v>2.339657563408343</v>
      </c>
      <c r="AP26" s="50">
        <v>0.67312745465678159</v>
      </c>
      <c r="AQ26" s="50">
        <v>1.5123728203839262</v>
      </c>
      <c r="AR26" s="50">
        <v>1.1899813828092234</v>
      </c>
      <c r="AS26" s="50">
        <v>1458.0185330412457</v>
      </c>
      <c r="AT26" s="50">
        <v>6.3303836413610277</v>
      </c>
      <c r="AU26" s="50">
        <v>0.63051362479152195</v>
      </c>
      <c r="AV26" s="50">
        <v>0.63079559603887969</v>
      </c>
      <c r="AW26" s="50">
        <v>34.283914321116185</v>
      </c>
      <c r="AX26" s="50">
        <v>42.274008153893213</v>
      </c>
      <c r="AY26" s="50">
        <v>92.61868621132912</v>
      </c>
      <c r="AZ26" s="50">
        <v>10.446187835835332</v>
      </c>
      <c r="BA26" s="50">
        <v>6.2563786455716688</v>
      </c>
    </row>
    <row r="27" spans="1:53" x14ac:dyDescent="0.2">
      <c r="A27" s="47">
        <v>1.5</v>
      </c>
      <c r="B27" s="44">
        <v>760</v>
      </c>
      <c r="C27" s="45">
        <v>1.4</v>
      </c>
      <c r="E27" s="48">
        <v>4.47</v>
      </c>
      <c r="F27" s="48">
        <v>3.39</v>
      </c>
      <c r="G27" s="48">
        <v>48.49</v>
      </c>
      <c r="H27" s="48">
        <v>21.41</v>
      </c>
      <c r="I27" s="48">
        <v>14.55</v>
      </c>
      <c r="J27" s="48">
        <v>0.46</v>
      </c>
      <c r="K27" s="48">
        <v>5.18</v>
      </c>
      <c r="L27" s="48">
        <v>0</v>
      </c>
      <c r="M27" s="48">
        <v>0</v>
      </c>
      <c r="N27" s="48">
        <v>0</v>
      </c>
      <c r="O27" s="48">
        <v>2.0499999999999998</v>
      </c>
      <c r="P27" s="48"/>
      <c r="Q27" s="49">
        <v>62.935210928858012</v>
      </c>
      <c r="R27" s="49">
        <v>15.604177716014043</v>
      </c>
      <c r="S27" s="49">
        <v>8.4951537857006695E-2</v>
      </c>
      <c r="T27" s="49">
        <v>2.5661591003286598E-2</v>
      </c>
      <c r="U27" s="49">
        <v>1.8628563009139711</v>
      </c>
      <c r="V27" s="49">
        <v>5.1425982917084401</v>
      </c>
      <c r="W27" s="49">
        <v>2.865456605472303</v>
      </c>
      <c r="X27" s="49">
        <v>11.479087028172946</v>
      </c>
      <c r="Y27" s="49">
        <v>0.55720016282282081</v>
      </c>
      <c r="Z27" s="49">
        <v>0.35000000000000003</v>
      </c>
      <c r="AA27" s="49"/>
      <c r="AB27" s="50">
        <v>88.901578259267964</v>
      </c>
      <c r="AC27" s="50">
        <v>781.18054524451554</v>
      </c>
      <c r="AD27" s="50">
        <v>0.19134430688244625</v>
      </c>
      <c r="AE27" s="50">
        <v>1.5169644348944478</v>
      </c>
      <c r="AF27" s="50">
        <v>3.3407619460226106</v>
      </c>
      <c r="AG27" s="50">
        <v>0.19219424027127083</v>
      </c>
      <c r="AH27" s="50">
        <v>10180.174639059345</v>
      </c>
      <c r="AI27" s="50">
        <v>18.358891021974475</v>
      </c>
      <c r="AJ27" s="50">
        <v>31.014681688370139</v>
      </c>
      <c r="AK27" s="50">
        <v>330.50159690257152</v>
      </c>
      <c r="AL27" s="50">
        <v>10.405877003027804</v>
      </c>
      <c r="AM27" s="50">
        <v>1.8256318094313</v>
      </c>
      <c r="AN27" s="50">
        <v>146.83739330621077</v>
      </c>
      <c r="AO27" s="50">
        <v>2.3059223890994889</v>
      </c>
      <c r="AP27" s="50">
        <v>0.6889986109050602</v>
      </c>
      <c r="AQ27" s="50">
        <v>1.484736979392526</v>
      </c>
      <c r="AR27" s="50">
        <v>1.1146514093909359</v>
      </c>
      <c r="AS27" s="50">
        <v>1420.0984075305078</v>
      </c>
      <c r="AT27" s="50">
        <v>5.8487334289997301</v>
      </c>
      <c r="AU27" s="50">
        <v>0.57419472708372665</v>
      </c>
      <c r="AV27" s="50">
        <v>0.56730823446042311</v>
      </c>
      <c r="AW27" s="50">
        <v>36.024632101457634</v>
      </c>
      <c r="AX27" s="50">
        <v>38.811614589470949</v>
      </c>
      <c r="AY27" s="50">
        <v>92.997851528715501</v>
      </c>
      <c r="AZ27" s="50">
        <v>10.654910269012753</v>
      </c>
      <c r="BA27" s="50">
        <v>6.3439918211254076</v>
      </c>
    </row>
    <row r="28" spans="1:53" x14ac:dyDescent="0.2">
      <c r="A28" s="47">
        <v>1.5</v>
      </c>
      <c r="B28" s="44">
        <v>760</v>
      </c>
      <c r="C28" s="45">
        <v>1.5</v>
      </c>
      <c r="E28" s="48">
        <v>4.7300000000000004</v>
      </c>
      <c r="F28" s="48">
        <v>4.34</v>
      </c>
      <c r="G28" s="48">
        <v>44.96</v>
      </c>
      <c r="H28" s="48">
        <v>23.85</v>
      </c>
      <c r="I28" s="48">
        <v>14.44</v>
      </c>
      <c r="J28" s="48">
        <v>0.51</v>
      </c>
      <c r="K28" s="48">
        <v>4.2300000000000004</v>
      </c>
      <c r="L28" s="48">
        <v>0</v>
      </c>
      <c r="M28" s="48">
        <v>0</v>
      </c>
      <c r="N28" s="48">
        <v>0</v>
      </c>
      <c r="O28" s="48">
        <v>2.94</v>
      </c>
      <c r="P28" s="48"/>
      <c r="Q28" s="49">
        <v>62.427785322591987</v>
      </c>
      <c r="R28" s="49">
        <v>15.707035833398168</v>
      </c>
      <c r="S28" s="49">
        <v>7.7338646465805072E-2</v>
      </c>
      <c r="T28" s="49">
        <v>2.4792262657645597E-2</v>
      </c>
      <c r="U28" s="49">
        <v>1.6045799900466218</v>
      </c>
      <c r="V28" s="49">
        <v>5.4550863320893654</v>
      </c>
      <c r="W28" s="49">
        <v>2.8527237367370373</v>
      </c>
      <c r="X28" s="49">
        <v>11.85065787601337</v>
      </c>
      <c r="Y28" s="49">
        <v>0.52294749579965105</v>
      </c>
      <c r="Z28" s="49">
        <v>0.36363636363636365</v>
      </c>
      <c r="AA28" s="49"/>
      <c r="AB28" s="50">
        <v>87.897420928646056</v>
      </c>
      <c r="AC28" s="50">
        <v>746.30083187181924</v>
      </c>
      <c r="AD28" s="50">
        <v>0.1347973501775839</v>
      </c>
      <c r="AE28" s="50">
        <v>1.3628592517664786</v>
      </c>
      <c r="AF28" s="50">
        <v>3.0974879747352766</v>
      </c>
      <c r="AG28" s="50">
        <v>0.18018174528751751</v>
      </c>
      <c r="AH28" s="50">
        <v>10749.740507611237</v>
      </c>
      <c r="AI28" s="50">
        <v>17.77122599339835</v>
      </c>
      <c r="AJ28" s="50">
        <v>30.720442757232846</v>
      </c>
      <c r="AK28" s="50">
        <v>343.6600066621769</v>
      </c>
      <c r="AL28" s="50">
        <v>10.576610367151405</v>
      </c>
      <c r="AM28" s="50">
        <v>1.845811507557829</v>
      </c>
      <c r="AN28" s="50">
        <v>144.46481230475217</v>
      </c>
      <c r="AO28" s="50">
        <v>2.093509031256815</v>
      </c>
      <c r="AP28" s="50">
        <v>0.69918910071843599</v>
      </c>
      <c r="AQ28" s="50">
        <v>1.4643215881606957</v>
      </c>
      <c r="AR28" s="50">
        <v>1.0671132596250095</v>
      </c>
      <c r="AS28" s="50">
        <v>1405.0250772742816</v>
      </c>
      <c r="AT28" s="50">
        <v>5.5527562362639999</v>
      </c>
      <c r="AU28" s="50">
        <v>0.54048073695116672</v>
      </c>
      <c r="AV28" s="50">
        <v>0.5300558028979947</v>
      </c>
      <c r="AW28" s="50">
        <v>37.663890751488466</v>
      </c>
      <c r="AX28" s="50">
        <v>37.080946712024094</v>
      </c>
      <c r="AY28" s="50">
        <v>94.997147720327888</v>
      </c>
      <c r="AZ28" s="50">
        <v>10.386974494776632</v>
      </c>
      <c r="BA28" s="50">
        <v>6.3731828915112008</v>
      </c>
    </row>
    <row r="29" spans="1:53" x14ac:dyDescent="0.2">
      <c r="A29" s="47">
        <v>1.5</v>
      </c>
      <c r="B29" s="44">
        <v>760</v>
      </c>
      <c r="C29" s="45">
        <v>1.6</v>
      </c>
      <c r="E29" s="48">
        <v>4.6500000000000004</v>
      </c>
      <c r="F29" s="48">
        <v>7.05</v>
      </c>
      <c r="G29" s="48">
        <v>40.51</v>
      </c>
      <c r="H29" s="48">
        <v>25.76</v>
      </c>
      <c r="I29" s="48">
        <v>14.42</v>
      </c>
      <c r="J29" s="48">
        <v>0.56000000000000005</v>
      </c>
      <c r="K29" s="48">
        <v>1.84</v>
      </c>
      <c r="L29" s="48">
        <v>0</v>
      </c>
      <c r="M29" s="48">
        <v>0</v>
      </c>
      <c r="N29" s="48">
        <v>0</v>
      </c>
      <c r="O29" s="48">
        <v>4.4000000000000004</v>
      </c>
      <c r="P29" s="48"/>
      <c r="Q29" s="49">
        <v>61.953449068676079</v>
      </c>
      <c r="R29" s="49">
        <v>15.832349032442858</v>
      </c>
      <c r="S29" s="49">
        <v>6.9553814749410747E-2</v>
      </c>
      <c r="T29" s="49">
        <v>2.4174952452934606E-2</v>
      </c>
      <c r="U29" s="49">
        <v>1.3560553575283918</v>
      </c>
      <c r="V29" s="49">
        <v>6.2501246056918287</v>
      </c>
      <c r="W29" s="49">
        <v>2.075638707973515</v>
      </c>
      <c r="X29" s="49">
        <v>12.438654460484972</v>
      </c>
      <c r="Y29" s="49">
        <v>0.33209557231599574</v>
      </c>
      <c r="Z29" s="49">
        <v>0.3825503355704698</v>
      </c>
      <c r="AA29" s="49"/>
      <c r="AB29" s="50">
        <v>91.499185223066078</v>
      </c>
      <c r="AC29" s="50">
        <v>736.7156601420686</v>
      </c>
      <c r="AD29" s="50">
        <v>9.057784609620205E-2</v>
      </c>
      <c r="AE29" s="50">
        <v>1.2132941982964189</v>
      </c>
      <c r="AF29" s="50">
        <v>2.8917486098313572</v>
      </c>
      <c r="AG29" s="50">
        <v>0.1699510127520231</v>
      </c>
      <c r="AH29" s="50">
        <v>11962.97418082862</v>
      </c>
      <c r="AI29" s="50">
        <v>16.931145467992984</v>
      </c>
      <c r="AJ29" s="50">
        <v>29.984504020337447</v>
      </c>
      <c r="AK29" s="50">
        <v>385.89642890149622</v>
      </c>
      <c r="AL29" s="50">
        <v>10.675848705647718</v>
      </c>
      <c r="AM29" s="50">
        <v>1.8608970191295129</v>
      </c>
      <c r="AN29" s="50">
        <v>144.53040683327959</v>
      </c>
      <c r="AO29" s="50">
        <v>1.8158033279008494</v>
      </c>
      <c r="AP29" s="50">
        <v>0.71745436798581863</v>
      </c>
      <c r="AQ29" s="50">
        <v>1.4474685962044356</v>
      </c>
      <c r="AR29" s="50">
        <v>1.0307534707476411</v>
      </c>
      <c r="AS29" s="50">
        <v>1400.1322101091876</v>
      </c>
      <c r="AT29" s="50">
        <v>5.3294737674314883</v>
      </c>
      <c r="AU29" s="50">
        <v>0.5155258241892654</v>
      </c>
      <c r="AV29" s="50">
        <v>0.5027240167378495</v>
      </c>
      <c r="AW29" s="50">
        <v>39.106412936499446</v>
      </c>
      <c r="AX29" s="50">
        <v>35.969629412882938</v>
      </c>
      <c r="AY29" s="50">
        <v>98.998919070190084</v>
      </c>
      <c r="AZ29" s="50">
        <v>9.8322683148203218</v>
      </c>
      <c r="BA29" s="50">
        <v>6.2554327610446414</v>
      </c>
    </row>
    <row r="30" spans="1:53" x14ac:dyDescent="0.2">
      <c r="A30" s="47">
        <v>1.5</v>
      </c>
      <c r="B30" s="44">
        <v>760</v>
      </c>
      <c r="C30" s="45">
        <v>1.7</v>
      </c>
      <c r="E30" s="48">
        <v>5.0599999999999996</v>
      </c>
      <c r="F30" s="48">
        <v>10.01</v>
      </c>
      <c r="G30" s="48">
        <v>35.35</v>
      </c>
      <c r="H30" s="48">
        <v>28.6</v>
      </c>
      <c r="I30" s="48">
        <v>14.19</v>
      </c>
      <c r="J30" s="48">
        <v>0.61</v>
      </c>
      <c r="K30" s="48">
        <v>0</v>
      </c>
      <c r="L30" s="48">
        <v>0</v>
      </c>
      <c r="M30" s="48">
        <v>0</v>
      </c>
      <c r="N30" s="48">
        <v>0</v>
      </c>
      <c r="O30" s="48">
        <v>4.9400000000000004</v>
      </c>
      <c r="P30" s="48"/>
      <c r="Q30" s="49">
        <v>61.735218439824948</v>
      </c>
      <c r="R30" s="49">
        <v>15.898807939715864</v>
      </c>
      <c r="S30" s="49">
        <v>6.5409102737642388E-2</v>
      </c>
      <c r="T30" s="49">
        <v>2.4606608955688718E-2</v>
      </c>
      <c r="U30" s="49">
        <v>1.3556422405034061</v>
      </c>
      <c r="V30" s="49">
        <v>6.5124189891552415</v>
      </c>
      <c r="W30" s="49">
        <v>1.6253869299521784</v>
      </c>
      <c r="X30" s="49">
        <v>12.782509749155032</v>
      </c>
      <c r="Y30" s="49">
        <v>0.2495826716092503</v>
      </c>
      <c r="Z30" s="49">
        <v>0.40140845070422532</v>
      </c>
      <c r="AA30" s="49"/>
      <c r="AB30" s="50">
        <v>89.419800158083376</v>
      </c>
      <c r="AC30" s="50">
        <v>716.1253133665515</v>
      </c>
      <c r="AD30" s="50">
        <v>8.1096497807398554E-2</v>
      </c>
      <c r="AE30" s="50">
        <v>1.1432179172810424</v>
      </c>
      <c r="AF30" s="50">
        <v>2.7215264092927987</v>
      </c>
      <c r="AG30" s="50">
        <v>0.16157739837179938</v>
      </c>
      <c r="AH30" s="50">
        <v>13209.715790438871</v>
      </c>
      <c r="AI30" s="50">
        <v>17.141224966407496</v>
      </c>
      <c r="AJ30" s="50">
        <v>30.985618147375533</v>
      </c>
      <c r="AK30" s="50">
        <v>447.1289887373996</v>
      </c>
      <c r="AL30" s="50">
        <v>11.311048962430345</v>
      </c>
      <c r="AM30" s="50">
        <v>1.9434746528733717</v>
      </c>
      <c r="AN30" s="50">
        <v>142.62158146544536</v>
      </c>
      <c r="AO30" s="50">
        <v>1.7548845567127358</v>
      </c>
      <c r="AP30" s="50">
        <v>0.75649967866202283</v>
      </c>
      <c r="AQ30" s="50">
        <v>1.454863686320875</v>
      </c>
      <c r="AR30" s="50">
        <v>0.99609475114739399</v>
      </c>
      <c r="AS30" s="50">
        <v>1407.2429615413669</v>
      </c>
      <c r="AT30" s="50">
        <v>5.0981822337859608</v>
      </c>
      <c r="AU30" s="50">
        <v>0.488135807511204</v>
      </c>
      <c r="AV30" s="50">
        <v>0.47185508477658467</v>
      </c>
      <c r="AW30" s="50">
        <v>40.972413749914857</v>
      </c>
      <c r="AX30" s="50">
        <v>34.505510915986214</v>
      </c>
      <c r="AY30" s="50">
        <v>102.99595986596896</v>
      </c>
      <c r="AZ30" s="50">
        <v>10.010597069584325</v>
      </c>
      <c r="BA30" s="50">
        <v>6.1091431149633948</v>
      </c>
    </row>
    <row r="31" spans="1:53" x14ac:dyDescent="0.2">
      <c r="A31" s="47">
        <v>1.5</v>
      </c>
      <c r="B31" s="44">
        <v>760</v>
      </c>
      <c r="C31" s="45">
        <v>1.8</v>
      </c>
      <c r="E31" s="48">
        <v>5.1100000000000003</v>
      </c>
      <c r="F31" s="48">
        <v>12.59</v>
      </c>
      <c r="G31" s="48">
        <v>29.54</v>
      </c>
      <c r="H31" s="48">
        <v>31.93</v>
      </c>
      <c r="I31" s="48">
        <v>13.83</v>
      </c>
      <c r="J31" s="48">
        <v>0.67</v>
      </c>
      <c r="K31" s="48">
        <v>0</v>
      </c>
      <c r="L31" s="48">
        <v>0</v>
      </c>
      <c r="M31" s="48">
        <v>0</v>
      </c>
      <c r="N31" s="48">
        <v>0</v>
      </c>
      <c r="O31" s="48">
        <v>4.88</v>
      </c>
      <c r="P31" s="48"/>
      <c r="Q31" s="49">
        <v>60.614931968245386</v>
      </c>
      <c r="R31" s="49">
        <v>15.462296573979515</v>
      </c>
      <c r="S31" s="49">
        <v>5.6242418441173392E-2</v>
      </c>
      <c r="T31" s="49">
        <v>2.3075063801129558E-2</v>
      </c>
      <c r="U31" s="49">
        <v>1.1885589721866665</v>
      </c>
      <c r="V31" s="49">
        <v>6.4603609673647586</v>
      </c>
      <c r="W31" s="49">
        <v>1.4869161905006292</v>
      </c>
      <c r="X31" s="49">
        <v>14.707617845480728</v>
      </c>
      <c r="Y31" s="49">
        <v>0.23015992419184531</v>
      </c>
      <c r="Z31" s="49">
        <v>0.42241379310344829</v>
      </c>
      <c r="AA31" s="49"/>
      <c r="AB31" s="50">
        <v>92.402154431753928</v>
      </c>
      <c r="AC31" s="50">
        <v>733.76206515486024</v>
      </c>
      <c r="AD31" s="50">
        <v>8.2121233961492623E-2</v>
      </c>
      <c r="AE31" s="50">
        <v>1.1533078464384974</v>
      </c>
      <c r="AF31" s="50">
        <v>2.5429883097383121</v>
      </c>
      <c r="AG31" s="50">
        <v>0.15246028050248739</v>
      </c>
      <c r="AH31" s="50">
        <v>14823.58000575052</v>
      </c>
      <c r="AI31" s="50">
        <v>18.390499303284379</v>
      </c>
      <c r="AJ31" s="50">
        <v>33.785625903242192</v>
      </c>
      <c r="AK31" s="50">
        <v>483.899632975906</v>
      </c>
      <c r="AL31" s="50">
        <v>12.518513421398428</v>
      </c>
      <c r="AM31" s="50">
        <v>2.0887578086011129</v>
      </c>
      <c r="AN31" s="50">
        <v>141.5214937124376</v>
      </c>
      <c r="AO31" s="50">
        <v>1.8104069538248961</v>
      </c>
      <c r="AP31" s="50">
        <v>0.80321722645504112</v>
      </c>
      <c r="AQ31" s="50">
        <v>1.4789759783735215</v>
      </c>
      <c r="AR31" s="50">
        <v>0.96276213364079</v>
      </c>
      <c r="AS31" s="50">
        <v>1406.5242754753167</v>
      </c>
      <c r="AT31" s="50">
        <v>4.8683928695609531</v>
      </c>
      <c r="AU31" s="50">
        <v>0.46048846154783185</v>
      </c>
      <c r="AV31" s="50">
        <v>0.44085007137704746</v>
      </c>
      <c r="AW31" s="50">
        <v>43.239969514920951</v>
      </c>
      <c r="AX31" s="50">
        <v>32.87768786622334</v>
      </c>
      <c r="AY31" s="50">
        <v>106.83394812635865</v>
      </c>
      <c r="AZ31" s="50">
        <v>10.760674726572109</v>
      </c>
      <c r="BA31" s="50">
        <v>6.0386772062729897</v>
      </c>
    </row>
    <row r="32" spans="1:53" x14ac:dyDescent="0.2">
      <c r="A32" s="47">
        <v>1.5</v>
      </c>
      <c r="B32" s="44">
        <v>760</v>
      </c>
      <c r="C32" s="45">
        <v>1.9</v>
      </c>
      <c r="E32" s="48">
        <v>5.49</v>
      </c>
      <c r="F32" s="48">
        <v>16.37</v>
      </c>
      <c r="G32" s="48">
        <v>22.85</v>
      </c>
      <c r="H32" s="48">
        <v>34.86</v>
      </c>
      <c r="I32" s="48">
        <v>13.14</v>
      </c>
      <c r="J32" s="48">
        <v>0.72</v>
      </c>
      <c r="K32" s="48">
        <v>0</v>
      </c>
      <c r="L32" s="48">
        <v>0</v>
      </c>
      <c r="M32" s="48">
        <v>0</v>
      </c>
      <c r="N32" s="48">
        <v>0</v>
      </c>
      <c r="O32" s="48">
        <v>4.5599999999999996</v>
      </c>
      <c r="P32" s="48"/>
      <c r="Q32" s="49">
        <v>59.872543879952033</v>
      </c>
      <c r="R32" s="49">
        <v>15.105351446061727</v>
      </c>
      <c r="S32" s="49">
        <v>5.0853595485060132E-2</v>
      </c>
      <c r="T32" s="49">
        <v>2.2022018893497804E-2</v>
      </c>
      <c r="U32" s="49">
        <v>1.1392640030713996</v>
      </c>
      <c r="V32" s="49">
        <v>6.251206626512829</v>
      </c>
      <c r="W32" s="49">
        <v>1.4317598615470766</v>
      </c>
      <c r="X32" s="49">
        <v>16.126998568476381</v>
      </c>
      <c r="Y32" s="49">
        <v>0.22903735983940257</v>
      </c>
      <c r="Z32" s="49">
        <v>0.43564356435643564</v>
      </c>
      <c r="AA32" s="49"/>
      <c r="AB32" s="50">
        <v>91.568507517758263</v>
      </c>
      <c r="AC32" s="50">
        <v>735.53733370607461</v>
      </c>
      <c r="AD32" s="50">
        <v>8.8108793851640041E-2</v>
      </c>
      <c r="AE32" s="50">
        <v>1.1665337817486079</v>
      </c>
      <c r="AF32" s="50">
        <v>2.4232721769446584</v>
      </c>
      <c r="AG32" s="50">
        <v>0.14666032083287964</v>
      </c>
      <c r="AH32" s="50">
        <v>16845.476238056377</v>
      </c>
      <c r="AI32" s="50">
        <v>20.260753029869328</v>
      </c>
      <c r="AJ32" s="50">
        <v>38.096807206172357</v>
      </c>
      <c r="AK32" s="50">
        <v>538.92587850081429</v>
      </c>
      <c r="AL32" s="50">
        <v>14.445380778053261</v>
      </c>
      <c r="AM32" s="50">
        <v>2.3202312208155882</v>
      </c>
      <c r="AN32" s="50">
        <v>141.49565153321734</v>
      </c>
      <c r="AO32" s="50">
        <v>1.9361545528864474</v>
      </c>
      <c r="AP32" s="50">
        <v>0.8772495604105025</v>
      </c>
      <c r="AQ32" s="50">
        <v>1.5377636472911773</v>
      </c>
      <c r="AR32" s="50">
        <v>0.94891294542874405</v>
      </c>
      <c r="AS32" s="50">
        <v>1434.5380689352407</v>
      </c>
      <c r="AT32" s="50">
        <v>4.7411961578096857</v>
      </c>
      <c r="AU32" s="50">
        <v>0.44313337696744376</v>
      </c>
      <c r="AV32" s="50">
        <v>0.42025452679458336</v>
      </c>
      <c r="AW32" s="50">
        <v>45.701331118060736</v>
      </c>
      <c r="AX32" s="50">
        <v>32.007382139350902</v>
      </c>
      <c r="AY32" s="50">
        <v>112.81463844015371</v>
      </c>
      <c r="AZ32" s="50">
        <v>12.046646979620252</v>
      </c>
      <c r="BA32" s="50">
        <v>5.8988399614541231</v>
      </c>
    </row>
    <row r="33" spans="1:53" x14ac:dyDescent="0.2">
      <c r="A33" s="47">
        <v>1.5</v>
      </c>
      <c r="B33" s="44">
        <v>760</v>
      </c>
      <c r="C33" s="45">
        <v>2</v>
      </c>
      <c r="E33" s="48"/>
      <c r="F33" s="48">
        <v>26.1</v>
      </c>
      <c r="G33" s="48">
        <v>10.97</v>
      </c>
      <c r="H33" s="48">
        <v>40.68</v>
      </c>
      <c r="I33" s="48">
        <v>13.93</v>
      </c>
      <c r="J33" s="48">
        <v>0.8</v>
      </c>
      <c r="K33" s="48">
        <v>0</v>
      </c>
      <c r="L33" s="48">
        <v>0</v>
      </c>
      <c r="M33" s="48">
        <v>0</v>
      </c>
      <c r="N33" s="48">
        <v>0</v>
      </c>
      <c r="O33" s="48">
        <v>2.3199999999999998</v>
      </c>
      <c r="P33" s="48"/>
      <c r="Q33" s="49"/>
      <c r="R33" s="49"/>
      <c r="S33" s="49"/>
      <c r="T33" s="49"/>
      <c r="U33" s="49"/>
      <c r="V33" s="49"/>
      <c r="W33" s="49"/>
      <c r="X33" s="49"/>
      <c r="Y33" s="49"/>
      <c r="Z33" s="49"/>
      <c r="AA33" s="49"/>
      <c r="AB33" s="50"/>
      <c r="AC33" s="50"/>
      <c r="AD33" s="50"/>
      <c r="AE33" s="50"/>
      <c r="AF33" s="50"/>
      <c r="AG33" s="50"/>
      <c r="AH33" s="50"/>
      <c r="AI33" s="50"/>
      <c r="AJ33" s="50"/>
      <c r="AK33" s="50"/>
      <c r="AL33" s="50"/>
      <c r="AM33" s="50"/>
      <c r="AN33" s="50"/>
      <c r="AO33" s="50"/>
      <c r="AP33" s="50"/>
      <c r="AQ33" s="50"/>
      <c r="AR33" s="50"/>
      <c r="AS33" s="50"/>
      <c r="AT33" s="50"/>
      <c r="AU33" s="50"/>
      <c r="AV33" s="50"/>
      <c r="AW33" s="50"/>
      <c r="AX33" s="50"/>
      <c r="AY33" s="50"/>
      <c r="AZ33" s="50"/>
      <c r="BA33" s="50"/>
    </row>
    <row r="34" spans="1:53" x14ac:dyDescent="0.2">
      <c r="A34" s="47">
        <v>1.5</v>
      </c>
      <c r="B34" s="44">
        <v>770</v>
      </c>
      <c r="C34" s="45">
        <v>0.6</v>
      </c>
      <c r="E34" s="48">
        <v>4.8499999999999996</v>
      </c>
      <c r="F34" s="48">
        <v>8.5500000000000007</v>
      </c>
      <c r="G34" s="48">
        <v>58.16</v>
      </c>
      <c r="H34" s="48">
        <v>0</v>
      </c>
      <c r="I34" s="48">
        <v>11.78</v>
      </c>
      <c r="J34" s="48">
        <v>0</v>
      </c>
      <c r="K34" s="48">
        <v>16.27</v>
      </c>
      <c r="L34" s="48">
        <v>0.39</v>
      </c>
      <c r="M34" s="48">
        <v>0.39</v>
      </c>
      <c r="N34" s="48">
        <v>0</v>
      </c>
      <c r="O34" s="48">
        <v>0</v>
      </c>
      <c r="P34" s="48"/>
      <c r="Q34" s="49">
        <v>69.171997484228768</v>
      </c>
      <c r="R34" s="49">
        <v>13.313915337940122</v>
      </c>
      <c r="S34" s="49">
        <v>0.40935831401136002</v>
      </c>
      <c r="T34" s="49">
        <v>0.10529828950504316</v>
      </c>
      <c r="U34" s="49">
        <v>2.416399204320157</v>
      </c>
      <c r="V34" s="49">
        <v>3.6635853948342145</v>
      </c>
      <c r="W34" s="49">
        <v>2.5969668342733612</v>
      </c>
      <c r="X34" s="49">
        <v>8.322479140886978</v>
      </c>
      <c r="Y34" s="49">
        <v>0.70885936982257236</v>
      </c>
      <c r="Z34" s="49">
        <v>0.31437435367114791</v>
      </c>
      <c r="AA34" s="49"/>
      <c r="AB34" s="50">
        <v>78.60016465349635</v>
      </c>
      <c r="AC34" s="50">
        <v>697.64090909405149</v>
      </c>
      <c r="AD34" s="50">
        <v>5.857192495106041</v>
      </c>
      <c r="AE34" s="50">
        <v>1.7168390700097149</v>
      </c>
      <c r="AF34" s="50">
        <v>12.201964802786907</v>
      </c>
      <c r="AG34" s="50">
        <v>0.55504800162381074</v>
      </c>
      <c r="AH34" s="50">
        <v>7924.9429251880047</v>
      </c>
      <c r="AI34" s="50">
        <v>17.915273359310898</v>
      </c>
      <c r="AJ34" s="50">
        <v>29.543434054860708</v>
      </c>
      <c r="AK34" s="50">
        <v>202.73803964602914</v>
      </c>
      <c r="AL34" s="50">
        <v>9.793734430046138</v>
      </c>
      <c r="AM34" s="50">
        <v>1.8846159248030629</v>
      </c>
      <c r="AN34" s="50">
        <v>193.24568433763099</v>
      </c>
      <c r="AO34" s="50">
        <v>3.2024988476754976</v>
      </c>
      <c r="AP34" s="50">
        <v>0.6492089078099369</v>
      </c>
      <c r="AQ34" s="50">
        <v>1.944923950960882</v>
      </c>
      <c r="AR34" s="50">
        <v>2.1223380086531631</v>
      </c>
      <c r="AS34" s="50">
        <v>2101.021142103586</v>
      </c>
      <c r="AT34" s="50">
        <v>12.799887058323714</v>
      </c>
      <c r="AU34" s="50">
        <v>1.4774858608706829</v>
      </c>
      <c r="AV34" s="50">
        <v>1.6184481595838087</v>
      </c>
      <c r="AW34" s="50">
        <v>29.118497221776945</v>
      </c>
      <c r="AX34" s="50">
        <v>94.270414716544721</v>
      </c>
      <c r="AY34" s="50">
        <v>98.056967529950811</v>
      </c>
      <c r="AZ34" s="50">
        <v>11.45820440501056</v>
      </c>
      <c r="BA34" s="50">
        <v>5.9462650734494398</v>
      </c>
    </row>
    <row r="35" spans="1:53" x14ac:dyDescent="0.2">
      <c r="A35" s="47">
        <v>1.5</v>
      </c>
      <c r="B35" s="44">
        <v>770</v>
      </c>
      <c r="C35" s="45">
        <v>0.7</v>
      </c>
      <c r="E35" s="48">
        <v>4.46</v>
      </c>
      <c r="F35" s="48">
        <v>9.43</v>
      </c>
      <c r="G35" s="48">
        <v>59.53</v>
      </c>
      <c r="H35" s="48">
        <v>0</v>
      </c>
      <c r="I35" s="48">
        <v>13.02</v>
      </c>
      <c r="J35" s="48">
        <v>0</v>
      </c>
      <c r="K35" s="48">
        <v>13.46</v>
      </c>
      <c r="L35" s="48">
        <v>0.1</v>
      </c>
      <c r="M35" s="48">
        <v>0.1</v>
      </c>
      <c r="N35" s="48">
        <v>0</v>
      </c>
      <c r="O35" s="48">
        <v>0</v>
      </c>
      <c r="P35" s="48"/>
      <c r="Q35" s="49">
        <v>68.207618846438649</v>
      </c>
      <c r="R35" s="49">
        <v>13.721909433641338</v>
      </c>
      <c r="S35" s="49">
        <v>0.34850971817708248</v>
      </c>
      <c r="T35" s="49">
        <v>8.9030785086780403E-2</v>
      </c>
      <c r="U35" s="49">
        <v>2.4774609643268088</v>
      </c>
      <c r="V35" s="49">
        <v>3.7666804724821277</v>
      </c>
      <c r="W35" s="49">
        <v>2.6159466717034552</v>
      </c>
      <c r="X35" s="49">
        <v>8.7728431081437499</v>
      </c>
      <c r="Y35" s="49">
        <v>0.69449657087043171</v>
      </c>
      <c r="Z35" s="49">
        <v>0.31289111389236551</v>
      </c>
      <c r="AA35" s="49"/>
      <c r="AB35" s="50">
        <v>81.751029208280485</v>
      </c>
      <c r="AC35" s="50">
        <v>744.49645826545316</v>
      </c>
      <c r="AD35" s="50">
        <v>6.1504578016691474</v>
      </c>
      <c r="AE35" s="50">
        <v>1.8242184372569887</v>
      </c>
      <c r="AF35" s="50">
        <v>13.791949788484992</v>
      </c>
      <c r="AG35" s="50">
        <v>0.60448160555132879</v>
      </c>
      <c r="AH35" s="50">
        <v>8086.8710024128141</v>
      </c>
      <c r="AI35" s="50">
        <v>18.067164672735121</v>
      </c>
      <c r="AJ35" s="50">
        <v>29.363786381511879</v>
      </c>
      <c r="AK35" s="50">
        <v>223.36794244445304</v>
      </c>
      <c r="AL35" s="50">
        <v>9.6236505203867306</v>
      </c>
      <c r="AM35" s="50">
        <v>1.8447842725997929</v>
      </c>
      <c r="AN35" s="50">
        <v>195.26769100973087</v>
      </c>
      <c r="AO35" s="50">
        <v>3.1878364773283314</v>
      </c>
      <c r="AP35" s="50">
        <v>0.65465489699713875</v>
      </c>
      <c r="AQ35" s="50">
        <v>1.9012226846219502</v>
      </c>
      <c r="AR35" s="50">
        <v>2.0737017473196699</v>
      </c>
      <c r="AS35" s="50">
        <v>2082.1816316275558</v>
      </c>
      <c r="AT35" s="50">
        <v>12.498074956213095</v>
      </c>
      <c r="AU35" s="50">
        <v>1.4438992724036834</v>
      </c>
      <c r="AV35" s="50">
        <v>1.653581478149019</v>
      </c>
      <c r="AW35" s="50">
        <v>28.563606616269762</v>
      </c>
      <c r="AX35" s="50">
        <v>91.94384417154231</v>
      </c>
      <c r="AY35" s="50">
        <v>97.828745837776623</v>
      </c>
      <c r="AZ35" s="50">
        <v>11.201193289919081</v>
      </c>
      <c r="BA35" s="50">
        <v>5.7413192989704083</v>
      </c>
    </row>
    <row r="36" spans="1:53" x14ac:dyDescent="0.2">
      <c r="A36" s="47">
        <v>1.5</v>
      </c>
      <c r="B36" s="44">
        <v>770</v>
      </c>
      <c r="C36" s="45">
        <v>0.8</v>
      </c>
      <c r="E36" s="48">
        <v>4.03</v>
      </c>
      <c r="F36" s="48">
        <v>9.15</v>
      </c>
      <c r="G36" s="48">
        <v>60.39</v>
      </c>
      <c r="H36" s="48">
        <v>0</v>
      </c>
      <c r="I36" s="48">
        <v>13.33</v>
      </c>
      <c r="J36" s="48">
        <v>0</v>
      </c>
      <c r="K36" s="48">
        <v>12.96</v>
      </c>
      <c r="L36" s="48">
        <v>0</v>
      </c>
      <c r="M36" s="48">
        <v>0</v>
      </c>
      <c r="N36" s="48">
        <v>0</v>
      </c>
      <c r="O36" s="48">
        <v>0</v>
      </c>
      <c r="P36" s="48"/>
      <c r="Q36" s="49">
        <v>67.213726144045197</v>
      </c>
      <c r="R36" s="49">
        <v>14.142060673152624</v>
      </c>
      <c r="S36" s="49">
        <v>0.28847569755398567</v>
      </c>
      <c r="T36" s="49">
        <v>7.2129153427843026E-2</v>
      </c>
      <c r="U36" s="49">
        <v>2.5053577818541477</v>
      </c>
      <c r="V36" s="49">
        <v>3.8726049385700212</v>
      </c>
      <c r="W36" s="49">
        <v>2.6604165552615875</v>
      </c>
      <c r="X36" s="49">
        <v>9.2452290561345993</v>
      </c>
      <c r="Y36" s="49">
        <v>0.68698372218777359</v>
      </c>
      <c r="Z36" s="49">
        <v>0.30829420970266036</v>
      </c>
      <c r="AA36" s="49"/>
      <c r="AB36" s="50">
        <v>85.219617268745736</v>
      </c>
      <c r="AC36" s="50">
        <v>766.1462907517564</v>
      </c>
      <c r="AD36" s="50">
        <v>6.4292209050230271</v>
      </c>
      <c r="AE36" s="50">
        <v>1.9143077732165359</v>
      </c>
      <c r="AF36" s="50">
        <v>14.352091851790638</v>
      </c>
      <c r="AG36" s="50">
        <v>0.60905589910190827</v>
      </c>
      <c r="AH36" s="50">
        <v>8115.1792863696483</v>
      </c>
      <c r="AI36" s="50">
        <v>17.744759181356063</v>
      </c>
      <c r="AJ36" s="50">
        <v>28.572327138223091</v>
      </c>
      <c r="AK36" s="50">
        <v>225.93985355934797</v>
      </c>
      <c r="AL36" s="50">
        <v>9.3428295886303427</v>
      </c>
      <c r="AM36" s="50">
        <v>1.796000566116895</v>
      </c>
      <c r="AN36" s="50">
        <v>195.22640490561835</v>
      </c>
      <c r="AO36" s="50">
        <v>3.16167220914472</v>
      </c>
      <c r="AP36" s="50">
        <v>0.64183517028802628</v>
      </c>
      <c r="AQ36" s="50">
        <v>1.8574837806650797</v>
      </c>
      <c r="AR36" s="50">
        <v>2.0327369785309912</v>
      </c>
      <c r="AS36" s="50">
        <v>1992.550553710962</v>
      </c>
      <c r="AT36" s="50">
        <v>12.278236666335797</v>
      </c>
      <c r="AU36" s="50">
        <v>1.4188739502668728</v>
      </c>
      <c r="AV36" s="50">
        <v>1.6549556393439835</v>
      </c>
      <c r="AW36" s="50">
        <v>28.300709377030216</v>
      </c>
      <c r="AX36" s="50">
        <v>90.435706756850252</v>
      </c>
      <c r="AY36" s="50">
        <v>96.824580866918538</v>
      </c>
      <c r="AZ36" s="50">
        <v>11.064135950539091</v>
      </c>
      <c r="BA36" s="50">
        <v>5.7143537709501748</v>
      </c>
    </row>
    <row r="37" spans="1:53" x14ac:dyDescent="0.2">
      <c r="A37" s="47">
        <v>1.5</v>
      </c>
      <c r="B37" s="44">
        <v>770</v>
      </c>
      <c r="C37" s="45">
        <v>0.9</v>
      </c>
      <c r="E37" s="48">
        <v>3.66</v>
      </c>
      <c r="F37" s="48">
        <v>8.94</v>
      </c>
      <c r="G37" s="48">
        <v>61.11</v>
      </c>
      <c r="H37" s="48">
        <v>0</v>
      </c>
      <c r="I37" s="48">
        <v>13.61</v>
      </c>
      <c r="J37" s="48">
        <v>0</v>
      </c>
      <c r="K37" s="48">
        <v>12.46</v>
      </c>
      <c r="L37" s="48">
        <v>0</v>
      </c>
      <c r="M37" s="48">
        <v>0</v>
      </c>
      <c r="N37" s="48">
        <v>0</v>
      </c>
      <c r="O37" s="48">
        <v>0</v>
      </c>
      <c r="P37" s="48"/>
      <c r="Q37" s="49">
        <v>66.357541858423829</v>
      </c>
      <c r="R37" s="49">
        <v>14.535914733732888</v>
      </c>
      <c r="S37" s="49">
        <v>0.2476094268418291</v>
      </c>
      <c r="T37" s="49">
        <v>5.9692562262148315E-2</v>
      </c>
      <c r="U37" s="49">
        <v>2.6869567642965007</v>
      </c>
      <c r="V37" s="49">
        <v>3.7272028812118116</v>
      </c>
      <c r="W37" s="49">
        <v>2.7603625451885456</v>
      </c>
      <c r="X37" s="49">
        <v>9.6247192280424478</v>
      </c>
      <c r="Y37" s="49">
        <v>0.7405989513216622</v>
      </c>
      <c r="Z37" s="49">
        <v>0.30056710775047263</v>
      </c>
      <c r="AA37" s="49"/>
      <c r="AB37" s="50">
        <v>88.496041904537876</v>
      </c>
      <c r="AC37" s="50">
        <v>787.93198687959682</v>
      </c>
      <c r="AD37" s="50">
        <v>6.6892644483407846</v>
      </c>
      <c r="AE37" s="50">
        <v>1.9993351271014876</v>
      </c>
      <c r="AF37" s="50">
        <v>14.289135457077554</v>
      </c>
      <c r="AG37" s="50">
        <v>0.59646027966540072</v>
      </c>
      <c r="AH37" s="50">
        <v>8147.9101252687497</v>
      </c>
      <c r="AI37" s="50">
        <v>17.518588661511856</v>
      </c>
      <c r="AJ37" s="50">
        <v>27.988897600373033</v>
      </c>
      <c r="AK37" s="50">
        <v>229.00417250193379</v>
      </c>
      <c r="AL37" s="50">
        <v>9.13005488181898</v>
      </c>
      <c r="AM37" s="50">
        <v>1.7583668049678278</v>
      </c>
      <c r="AN37" s="50">
        <v>194.1078924478104</v>
      </c>
      <c r="AO37" s="50">
        <v>3.1296423649013789</v>
      </c>
      <c r="AP37" s="50">
        <v>0.63243850792713818</v>
      </c>
      <c r="AQ37" s="50">
        <v>1.8232089141632493</v>
      </c>
      <c r="AR37" s="50">
        <v>2.0001781488886383</v>
      </c>
      <c r="AS37" s="50">
        <v>1919.441003792281</v>
      </c>
      <c r="AT37" s="50">
        <v>12.101276351169348</v>
      </c>
      <c r="AU37" s="50">
        <v>1.3987650800564995</v>
      </c>
      <c r="AV37" s="50">
        <v>1.6347462749473451</v>
      </c>
      <c r="AW37" s="50">
        <v>28.044340893851817</v>
      </c>
      <c r="AX37" s="50">
        <v>89.100319625835837</v>
      </c>
      <c r="AY37" s="50">
        <v>95.80650571741981</v>
      </c>
      <c r="AZ37" s="50">
        <v>10.947851743921381</v>
      </c>
      <c r="BA37" s="50">
        <v>5.6884287688512662</v>
      </c>
    </row>
    <row r="38" spans="1:53" x14ac:dyDescent="0.2">
      <c r="A38" s="47">
        <v>1.5</v>
      </c>
      <c r="B38" s="44">
        <v>770</v>
      </c>
      <c r="C38" s="45">
        <v>1</v>
      </c>
      <c r="E38" s="48">
        <v>3.32</v>
      </c>
      <c r="F38" s="48">
        <v>9.24</v>
      </c>
      <c r="G38" s="48">
        <v>61.42</v>
      </c>
      <c r="H38" s="48">
        <v>0</v>
      </c>
      <c r="I38" s="48">
        <v>13.9</v>
      </c>
      <c r="J38" s="48">
        <v>0.16</v>
      </c>
      <c r="K38" s="48">
        <v>11.96</v>
      </c>
      <c r="L38" s="48">
        <v>0</v>
      </c>
      <c r="M38" s="48">
        <v>0</v>
      </c>
      <c r="N38" s="48">
        <v>0</v>
      </c>
      <c r="O38" s="48">
        <v>0</v>
      </c>
      <c r="P38" s="48"/>
      <c r="Q38" s="49">
        <v>65.349133586026284</v>
      </c>
      <c r="R38" s="49">
        <v>14.941445084739364</v>
      </c>
      <c r="S38" s="49">
        <v>0.21606640109655961</v>
      </c>
      <c r="T38" s="49">
        <v>5.1341301879604742E-2</v>
      </c>
      <c r="U38" s="49">
        <v>2.6999812169096713</v>
      </c>
      <c r="V38" s="49">
        <v>3.8270956883077245</v>
      </c>
      <c r="W38" s="49">
        <v>2.7877769720836598</v>
      </c>
      <c r="X38" s="49">
        <v>10.127159748957142</v>
      </c>
      <c r="Y38" s="49">
        <v>0.72843147888898663</v>
      </c>
      <c r="Z38" s="49">
        <v>0.29753914988814317</v>
      </c>
      <c r="AA38" s="49"/>
      <c r="AB38" s="50">
        <v>94.035733105236929</v>
      </c>
      <c r="AC38" s="50">
        <v>863.50810863669699</v>
      </c>
      <c r="AD38" s="50">
        <v>6.9408944918228306</v>
      </c>
      <c r="AE38" s="50">
        <v>2.0892991878777054</v>
      </c>
      <c r="AF38" s="50">
        <v>6.6084138617869002</v>
      </c>
      <c r="AG38" s="50">
        <v>0.34043523080162363</v>
      </c>
      <c r="AH38" s="50">
        <v>8284.0774560642622</v>
      </c>
      <c r="AI38" s="50">
        <v>18.448281423818504</v>
      </c>
      <c r="AJ38" s="50">
        <v>29.273985856516731</v>
      </c>
      <c r="AK38" s="50">
        <v>236.44718629035464</v>
      </c>
      <c r="AL38" s="50">
        <v>9.3940542993537175</v>
      </c>
      <c r="AM38" s="50">
        <v>1.7897413981313421</v>
      </c>
      <c r="AN38" s="50">
        <v>193.76803548942448</v>
      </c>
      <c r="AO38" s="50">
        <v>3.1096163133244663</v>
      </c>
      <c r="AP38" s="50">
        <v>0.64716968415709142</v>
      </c>
      <c r="AQ38" s="50">
        <v>1.8418105464576815</v>
      </c>
      <c r="AR38" s="50">
        <v>2.0096503200005884</v>
      </c>
      <c r="AS38" s="50">
        <v>1696.2242720808351</v>
      </c>
      <c r="AT38" s="50">
        <v>12.112763453758255</v>
      </c>
      <c r="AU38" s="50">
        <v>1.4017378046855791</v>
      </c>
      <c r="AV38" s="50">
        <v>1.6338146895727521</v>
      </c>
      <c r="AW38" s="50">
        <v>27.772255373182571</v>
      </c>
      <c r="AX38" s="50">
        <v>88.2683502630871</v>
      </c>
      <c r="AY38" s="50">
        <v>95.896391132295236</v>
      </c>
      <c r="AZ38" s="50">
        <v>10.888264499904803</v>
      </c>
      <c r="BA38" s="50">
        <v>5.6341479658916986</v>
      </c>
    </row>
    <row r="39" spans="1:53" x14ac:dyDescent="0.2">
      <c r="A39" s="47">
        <v>1.5</v>
      </c>
      <c r="B39" s="44">
        <v>770</v>
      </c>
      <c r="C39" s="45">
        <v>1.0900000000000001</v>
      </c>
      <c r="E39" s="48">
        <v>3.56</v>
      </c>
      <c r="F39" s="48">
        <v>8.67</v>
      </c>
      <c r="G39" s="48">
        <v>58.92</v>
      </c>
      <c r="H39" s="48">
        <v>3.7</v>
      </c>
      <c r="I39" s="48">
        <v>13.96</v>
      </c>
      <c r="J39" s="48">
        <v>0.23</v>
      </c>
      <c r="K39" s="48">
        <v>10.96</v>
      </c>
      <c r="L39" s="48">
        <v>0</v>
      </c>
      <c r="M39" s="48">
        <v>0</v>
      </c>
      <c r="N39" s="48">
        <v>0</v>
      </c>
      <c r="O39" s="48">
        <v>0</v>
      </c>
      <c r="P39" s="48"/>
      <c r="Q39" s="49">
        <v>64.524092681723786</v>
      </c>
      <c r="R39" s="49">
        <v>15.248198606601242</v>
      </c>
      <c r="S39" s="49">
        <v>0.17445115634366318</v>
      </c>
      <c r="T39" s="49">
        <v>4.2619031185495329E-2</v>
      </c>
      <c r="U39" s="49">
        <v>2.6513901872457253</v>
      </c>
      <c r="V39" s="49">
        <v>4.0051627453994048</v>
      </c>
      <c r="W39" s="49">
        <v>2.7945170069722929</v>
      </c>
      <c r="X39" s="49">
        <v>10.559568584528369</v>
      </c>
      <c r="Y39" s="49">
        <v>0.69772870283043065</v>
      </c>
      <c r="Z39" s="49">
        <v>0.30337078651685395</v>
      </c>
      <c r="AA39" s="49"/>
      <c r="AB39" s="50">
        <v>92.726539988184541</v>
      </c>
      <c r="AC39" s="50">
        <v>859.19477739257752</v>
      </c>
      <c r="AD39" s="50">
        <v>6.9524328122767818</v>
      </c>
      <c r="AE39" s="50">
        <v>2.0569830483667011</v>
      </c>
      <c r="AF39" s="50">
        <v>5.370385661324236</v>
      </c>
      <c r="AG39" s="50">
        <v>0.28771404484640067</v>
      </c>
      <c r="AH39" s="50">
        <v>8566.794595113246</v>
      </c>
      <c r="AI39" s="50">
        <v>19.001915870162378</v>
      </c>
      <c r="AJ39" s="50">
        <v>30.287993023494217</v>
      </c>
      <c r="AK39" s="50">
        <v>250.67047369035453</v>
      </c>
      <c r="AL39" s="50">
        <v>9.7212704023005951</v>
      </c>
      <c r="AM39" s="50">
        <v>1.8217353636427431</v>
      </c>
      <c r="AN39" s="50">
        <v>183.48854341755637</v>
      </c>
      <c r="AO39" s="50">
        <v>3.1219880016344965</v>
      </c>
      <c r="AP39" s="50">
        <v>0.66124898773407992</v>
      </c>
      <c r="AQ39" s="50">
        <v>1.7899167887633742</v>
      </c>
      <c r="AR39" s="50">
        <v>1.7815248697320123</v>
      </c>
      <c r="AS39" s="50">
        <v>1617.4509849343824</v>
      </c>
      <c r="AT39" s="50">
        <v>10.308062456794451</v>
      </c>
      <c r="AU39" s="50">
        <v>1.130092900375878</v>
      </c>
      <c r="AV39" s="50">
        <v>1.2398675205586591</v>
      </c>
      <c r="AW39" s="50">
        <v>28.863344022633452</v>
      </c>
      <c r="AX39" s="50">
        <v>72.277122214021261</v>
      </c>
      <c r="AY39" s="50">
        <v>95.551802019428763</v>
      </c>
      <c r="AZ39" s="50">
        <v>11.189930490422837</v>
      </c>
      <c r="BA39" s="50">
        <v>5.7083054702931664</v>
      </c>
    </row>
    <row r="40" spans="1:53" x14ac:dyDescent="0.2">
      <c r="A40" s="47">
        <v>1.5</v>
      </c>
      <c r="B40" s="44">
        <v>770</v>
      </c>
      <c r="C40" s="45">
        <v>1.2</v>
      </c>
      <c r="E40" s="48">
        <v>4.45</v>
      </c>
      <c r="F40" s="48">
        <v>6.34</v>
      </c>
      <c r="G40" s="48">
        <v>52.79</v>
      </c>
      <c r="H40" s="48">
        <v>13.21</v>
      </c>
      <c r="I40" s="48">
        <v>13.96</v>
      </c>
      <c r="J40" s="48">
        <v>0.34</v>
      </c>
      <c r="K40" s="48">
        <v>8.91</v>
      </c>
      <c r="L40" s="48">
        <v>0</v>
      </c>
      <c r="M40" s="48">
        <v>0</v>
      </c>
      <c r="N40" s="48">
        <v>0</v>
      </c>
      <c r="O40" s="48">
        <v>0</v>
      </c>
      <c r="P40" s="48"/>
      <c r="Q40" s="49">
        <v>63.941266251527018</v>
      </c>
      <c r="R40" s="49">
        <v>15.44284555959068</v>
      </c>
      <c r="S40" s="49">
        <v>0.12730496631167293</v>
      </c>
      <c r="T40" s="49">
        <v>3.4711166910182577E-2</v>
      </c>
      <c r="U40" s="49">
        <v>2.3759120047408313</v>
      </c>
      <c r="V40" s="49">
        <v>4.5899296665976346</v>
      </c>
      <c r="W40" s="49">
        <v>2.6137098221320194</v>
      </c>
      <c r="X40" s="49">
        <v>10.874320562189967</v>
      </c>
      <c r="Y40" s="49">
        <v>0.56944441679636404</v>
      </c>
      <c r="Z40" s="49">
        <v>0.3270676691729324</v>
      </c>
      <c r="AA40" s="49"/>
      <c r="AB40" s="50">
        <v>86.146109726624118</v>
      </c>
      <c r="AC40" s="50">
        <v>812.43467524422158</v>
      </c>
      <c r="AD40" s="50">
        <v>6.8006484385416348</v>
      </c>
      <c r="AE40" s="50">
        <v>1.9112146340691587</v>
      </c>
      <c r="AF40" s="50">
        <v>4.1773904843459784</v>
      </c>
      <c r="AG40" s="50">
        <v>0.23390199821235641</v>
      </c>
      <c r="AH40" s="50">
        <v>9206.5348484995848</v>
      </c>
      <c r="AI40" s="50">
        <v>20.238650713069703</v>
      </c>
      <c r="AJ40" s="50">
        <v>32.87366658129271</v>
      </c>
      <c r="AK40" s="50">
        <v>286.7124056520791</v>
      </c>
      <c r="AL40" s="50">
        <v>10.609001939375498</v>
      </c>
      <c r="AM40" s="50">
        <v>1.9029502766949538</v>
      </c>
      <c r="AN40" s="50">
        <v>161.81948550570684</v>
      </c>
      <c r="AO40" s="50">
        <v>3.1616082361628033</v>
      </c>
      <c r="AP40" s="50">
        <v>0.69495869804313437</v>
      </c>
      <c r="AQ40" s="50">
        <v>1.667934016946101</v>
      </c>
      <c r="AR40" s="50">
        <v>1.3822621462849078</v>
      </c>
      <c r="AS40" s="50">
        <v>1536.4452468953759</v>
      </c>
      <c r="AT40" s="50">
        <v>7.4773791671163536</v>
      </c>
      <c r="AU40" s="50">
        <v>0.75743388473209694</v>
      </c>
      <c r="AV40" s="50">
        <v>0.7693180562069295</v>
      </c>
      <c r="AW40" s="50">
        <v>32.349065537857342</v>
      </c>
      <c r="AX40" s="50">
        <v>49.767375698215005</v>
      </c>
      <c r="AY40" s="50">
        <v>94.404752183170316</v>
      </c>
      <c r="AZ40" s="50">
        <v>12.014466691397477</v>
      </c>
      <c r="BA40" s="50">
        <v>6.0001762472822939</v>
      </c>
    </row>
    <row r="41" spans="1:53" x14ac:dyDescent="0.2">
      <c r="A41" s="47">
        <v>1.5</v>
      </c>
      <c r="B41" s="44">
        <v>770</v>
      </c>
      <c r="C41" s="45">
        <v>1.3</v>
      </c>
      <c r="E41" s="48">
        <v>5.01</v>
      </c>
      <c r="F41" s="48">
        <v>4.13</v>
      </c>
      <c r="G41" s="48">
        <v>48.79</v>
      </c>
      <c r="H41" s="48">
        <v>20.45</v>
      </c>
      <c r="I41" s="48">
        <v>14.09</v>
      </c>
      <c r="J41" s="48">
        <v>0.41</v>
      </c>
      <c r="K41" s="48">
        <v>7.12</v>
      </c>
      <c r="L41" s="48">
        <v>0</v>
      </c>
      <c r="M41" s="48">
        <v>0</v>
      </c>
      <c r="N41" s="48">
        <v>0</v>
      </c>
      <c r="O41" s="48">
        <v>0</v>
      </c>
      <c r="P41" s="48"/>
      <c r="Q41" s="49">
        <v>63.416599551333206</v>
      </c>
      <c r="R41" s="49">
        <v>15.634211639654913</v>
      </c>
      <c r="S41" s="49">
        <v>9.7937797508186555E-2</v>
      </c>
      <c r="T41" s="49">
        <v>2.887486140240559E-2</v>
      </c>
      <c r="U41" s="49">
        <v>2.2157661353462896</v>
      </c>
      <c r="V41" s="49">
        <v>4.8942425195757195</v>
      </c>
      <c r="W41" s="49">
        <v>2.6675134538290917</v>
      </c>
      <c r="X41" s="49">
        <v>11.044854041350185</v>
      </c>
      <c r="Y41" s="49">
        <v>0.54503090992318415</v>
      </c>
      <c r="Z41" s="49">
        <v>0.34449760765550241</v>
      </c>
      <c r="AA41" s="49"/>
      <c r="AB41" s="50">
        <v>82.586944992304936</v>
      </c>
      <c r="AC41" s="50">
        <v>790.26551630495612</v>
      </c>
      <c r="AD41" s="50">
        <v>6.7926282013664423</v>
      </c>
      <c r="AE41" s="50">
        <v>1.8370725527728733</v>
      </c>
      <c r="AF41" s="50">
        <v>3.6675965832180482</v>
      </c>
      <c r="AG41" s="50">
        <v>0.20939790140811981</v>
      </c>
      <c r="AH41" s="50">
        <v>9722.6343614950765</v>
      </c>
      <c r="AI41" s="50">
        <v>21.200202227023436</v>
      </c>
      <c r="AJ41" s="50">
        <v>34.868525326867093</v>
      </c>
      <c r="AK41" s="50">
        <v>324.05506973728768</v>
      </c>
      <c r="AL41" s="50">
        <v>11.269627117141351</v>
      </c>
      <c r="AM41" s="50">
        <v>1.9489684649280135</v>
      </c>
      <c r="AN41" s="50">
        <v>148.31751939056016</v>
      </c>
      <c r="AO41" s="50">
        <v>3.1745788143503542</v>
      </c>
      <c r="AP41" s="50">
        <v>0.71819732801149183</v>
      </c>
      <c r="AQ41" s="50">
        <v>1.574228897841107</v>
      </c>
      <c r="AR41" s="50">
        <v>1.1769824711691954</v>
      </c>
      <c r="AS41" s="50">
        <v>1487.2029465817659</v>
      </c>
      <c r="AT41" s="50">
        <v>6.171174634906885</v>
      </c>
      <c r="AU41" s="50">
        <v>0.60490098296686046</v>
      </c>
      <c r="AV41" s="50">
        <v>0.59697237815400694</v>
      </c>
      <c r="AW41" s="50">
        <v>35.402427129734207</v>
      </c>
      <c r="AX41" s="50">
        <v>40.2771200615787</v>
      </c>
      <c r="AY41" s="50">
        <v>92.886832674557539</v>
      </c>
      <c r="AZ41" s="50">
        <v>12.593715519166031</v>
      </c>
      <c r="BA41" s="50">
        <v>6.2510696731723634</v>
      </c>
    </row>
    <row r="42" spans="1:53" x14ac:dyDescent="0.2">
      <c r="A42" s="47">
        <v>1.5</v>
      </c>
      <c r="B42" s="44">
        <v>770</v>
      </c>
      <c r="C42" s="45">
        <v>1.4</v>
      </c>
      <c r="E42" s="48">
        <v>5.17</v>
      </c>
      <c r="F42" s="48">
        <v>3.77</v>
      </c>
      <c r="G42" s="48">
        <v>46.11</v>
      </c>
      <c r="H42" s="48">
        <v>23.6</v>
      </c>
      <c r="I42" s="48">
        <v>14.2</v>
      </c>
      <c r="J42" s="48">
        <v>0.46</v>
      </c>
      <c r="K42" s="48">
        <v>5.73</v>
      </c>
      <c r="L42" s="48">
        <v>0</v>
      </c>
      <c r="M42" s="48">
        <v>0</v>
      </c>
      <c r="N42" s="48">
        <v>0</v>
      </c>
      <c r="O42" s="48">
        <v>0.95</v>
      </c>
      <c r="P42" s="48"/>
      <c r="Q42" s="49">
        <v>63.021841982688684</v>
      </c>
      <c r="R42" s="49">
        <v>15.733273573945716</v>
      </c>
      <c r="S42" s="49">
        <v>9.0644909290822584E-2</v>
      </c>
      <c r="T42" s="49">
        <v>2.7847076653290531E-2</v>
      </c>
      <c r="U42" s="49">
        <v>1.9333218703456163</v>
      </c>
      <c r="V42" s="49">
        <v>5.257906771619913</v>
      </c>
      <c r="W42" s="49">
        <v>2.6655509486082085</v>
      </c>
      <c r="X42" s="49">
        <v>11.269612866847742</v>
      </c>
      <c r="Y42" s="49">
        <v>0.50696048149727402</v>
      </c>
      <c r="Z42" s="49">
        <v>0.35384615384615381</v>
      </c>
      <c r="AA42" s="49"/>
      <c r="AB42" s="50">
        <v>82.411223704913382</v>
      </c>
      <c r="AC42" s="50">
        <v>762.00264593000668</v>
      </c>
      <c r="AD42" s="50">
        <v>0.40199360559110858</v>
      </c>
      <c r="AE42" s="50">
        <v>1.6221286901174845</v>
      </c>
      <c r="AF42" s="50">
        <v>3.3686661465408214</v>
      </c>
      <c r="AG42" s="50">
        <v>0.19450530819263234</v>
      </c>
      <c r="AH42" s="50">
        <v>10200.995737874717</v>
      </c>
      <c r="AI42" s="50">
        <v>20.220363014266237</v>
      </c>
      <c r="AJ42" s="50">
        <v>34.056984596129908</v>
      </c>
      <c r="AK42" s="50">
        <v>342.33072529058245</v>
      </c>
      <c r="AL42" s="50">
        <v>11.282593095819413</v>
      </c>
      <c r="AM42" s="50">
        <v>1.9366037531908114</v>
      </c>
      <c r="AN42" s="50">
        <v>143.87759469039696</v>
      </c>
      <c r="AO42" s="50">
        <v>2.7319648063326136</v>
      </c>
      <c r="AP42" s="50">
        <v>0.72120011210733015</v>
      </c>
      <c r="AQ42" s="50">
        <v>1.519570160516291</v>
      </c>
      <c r="AR42" s="50">
        <v>1.0979670704882112</v>
      </c>
      <c r="AS42" s="50">
        <v>1455.050545632464</v>
      </c>
      <c r="AT42" s="50">
        <v>5.7017886083104692</v>
      </c>
      <c r="AU42" s="50">
        <v>0.55358172518852189</v>
      </c>
      <c r="AV42" s="50">
        <v>0.54187830256948499</v>
      </c>
      <c r="AW42" s="50">
        <v>37.201922505209581</v>
      </c>
      <c r="AX42" s="50">
        <v>37.376944113877805</v>
      </c>
      <c r="AY42" s="50">
        <v>93.478765615127514</v>
      </c>
      <c r="AZ42" s="50">
        <v>11.993098269403893</v>
      </c>
      <c r="BA42" s="50">
        <v>6.3630521273705209</v>
      </c>
    </row>
    <row r="43" spans="1:53" x14ac:dyDescent="0.2">
      <c r="A43" s="47">
        <v>1.5</v>
      </c>
      <c r="B43" s="44">
        <v>770</v>
      </c>
      <c r="C43" s="45">
        <v>1.5</v>
      </c>
      <c r="E43" s="48">
        <v>5.43</v>
      </c>
      <c r="F43" s="48">
        <v>4.51</v>
      </c>
      <c r="G43" s="48">
        <v>42.77</v>
      </c>
      <c r="H43" s="48">
        <v>26.18</v>
      </c>
      <c r="I43" s="48">
        <v>14.14</v>
      </c>
      <c r="J43" s="48">
        <v>0.53</v>
      </c>
      <c r="K43" s="48">
        <v>4.8099999999999996</v>
      </c>
      <c r="L43" s="48">
        <v>0</v>
      </c>
      <c r="M43" s="48">
        <v>0</v>
      </c>
      <c r="N43" s="48">
        <v>0</v>
      </c>
      <c r="O43" s="48">
        <v>1.64</v>
      </c>
      <c r="P43" s="48"/>
      <c r="Q43" s="49">
        <v>62.611080624162952</v>
      </c>
      <c r="R43" s="49">
        <v>15.837834359408406</v>
      </c>
      <c r="S43" s="49">
        <v>8.1558598450353847E-2</v>
      </c>
      <c r="T43" s="49">
        <v>2.7370591313444156E-2</v>
      </c>
      <c r="U43" s="49">
        <v>1.7034631447657396</v>
      </c>
      <c r="V43" s="49">
        <v>5.608671105513932</v>
      </c>
      <c r="W43" s="49">
        <v>2.5472965852267699</v>
      </c>
      <c r="X43" s="49">
        <v>11.582724991158404</v>
      </c>
      <c r="Y43" s="49">
        <v>0.45417114630282046</v>
      </c>
      <c r="Z43" s="49">
        <v>0.37430167597765368</v>
      </c>
      <c r="AA43" s="49"/>
      <c r="AB43" s="50">
        <v>81.453381290041236</v>
      </c>
      <c r="AC43" s="50">
        <v>734.55826529579303</v>
      </c>
      <c r="AD43" s="50">
        <v>0.23926865474807474</v>
      </c>
      <c r="AE43" s="50">
        <v>1.4785016579032804</v>
      </c>
      <c r="AF43" s="50">
        <v>3.0261044733652094</v>
      </c>
      <c r="AG43" s="50">
        <v>0.17694349865478221</v>
      </c>
      <c r="AH43" s="50">
        <v>10731.615159491696</v>
      </c>
      <c r="AI43" s="50">
        <v>19.796748749780249</v>
      </c>
      <c r="AJ43" s="50">
        <v>34.069223270648521</v>
      </c>
      <c r="AK43" s="50">
        <v>358.84736484995705</v>
      </c>
      <c r="AL43" s="50">
        <v>11.5456150050296</v>
      </c>
      <c r="AM43" s="50">
        <v>1.9646489354452241</v>
      </c>
      <c r="AN43" s="50">
        <v>140.96622886973086</v>
      </c>
      <c r="AO43" s="50">
        <v>2.5008291380446535</v>
      </c>
      <c r="AP43" s="50">
        <v>0.734143699248756</v>
      </c>
      <c r="AQ43" s="50">
        <v>1.4989802400239107</v>
      </c>
      <c r="AR43" s="50">
        <v>1.0504417645910746</v>
      </c>
      <c r="AS43" s="50">
        <v>1412.8509070250338</v>
      </c>
      <c r="AT43" s="50">
        <v>5.4106088199740894</v>
      </c>
      <c r="AU43" s="50">
        <v>0.52102228423943808</v>
      </c>
      <c r="AV43" s="50">
        <v>0.50648878143081233</v>
      </c>
      <c r="AW43" s="50">
        <v>38.917591452583309</v>
      </c>
      <c r="AX43" s="50">
        <v>35.626798293441645</v>
      </c>
      <c r="AY43" s="50">
        <v>95.120128003077738</v>
      </c>
      <c r="AZ43" s="50">
        <v>11.81621080663272</v>
      </c>
      <c r="BA43" s="50">
        <v>6.3988641652381792</v>
      </c>
    </row>
    <row r="44" spans="1:53" x14ac:dyDescent="0.2">
      <c r="A44" s="47">
        <v>1.5</v>
      </c>
      <c r="B44" s="44">
        <v>770</v>
      </c>
      <c r="C44" s="45">
        <v>1.6</v>
      </c>
      <c r="E44" s="48">
        <v>5.61</v>
      </c>
      <c r="F44" s="48">
        <v>6.59</v>
      </c>
      <c r="G44" s="48">
        <v>38.590000000000003</v>
      </c>
      <c r="H44" s="48">
        <v>28.48</v>
      </c>
      <c r="I44" s="48">
        <v>14.07</v>
      </c>
      <c r="J44" s="48">
        <v>0.56999999999999995</v>
      </c>
      <c r="K44" s="48">
        <v>2.87</v>
      </c>
      <c r="L44" s="48">
        <v>0</v>
      </c>
      <c r="M44" s="48">
        <v>0</v>
      </c>
      <c r="N44" s="48">
        <v>0</v>
      </c>
      <c r="O44" s="48">
        <v>2.91</v>
      </c>
      <c r="P44" s="48"/>
      <c r="Q44" s="49">
        <v>62.199616209338394</v>
      </c>
      <c r="R44" s="49">
        <v>15.955661742598339</v>
      </c>
      <c r="S44" s="49">
        <v>7.7541065163213296E-2</v>
      </c>
      <c r="T44" s="49">
        <v>2.6928580823527653E-2</v>
      </c>
      <c r="U44" s="49">
        <v>1.5021425298300388</v>
      </c>
      <c r="V44" s="49">
        <v>5.9350721650780969</v>
      </c>
      <c r="W44" s="49">
        <v>2.382846321327778</v>
      </c>
      <c r="X44" s="49">
        <v>11.920191385840603</v>
      </c>
      <c r="Y44" s="49">
        <v>0.40148565258370755</v>
      </c>
      <c r="Z44" s="49">
        <v>0.38235294117647056</v>
      </c>
      <c r="AA44" s="49"/>
      <c r="AB44" s="50">
        <v>81.645681599323225</v>
      </c>
      <c r="AC44" s="50">
        <v>706.71123967638016</v>
      </c>
      <c r="AD44" s="50">
        <v>0.13719939526251013</v>
      </c>
      <c r="AE44" s="50">
        <v>1.3000393533368853</v>
      </c>
      <c r="AF44" s="50">
        <v>2.8715476562408124</v>
      </c>
      <c r="AG44" s="50">
        <v>0.16940226221648289</v>
      </c>
      <c r="AH44" s="50">
        <v>11664.093036344104</v>
      </c>
      <c r="AI44" s="50">
        <v>18.799940015164097</v>
      </c>
      <c r="AJ44" s="50">
        <v>33.271854892123152</v>
      </c>
      <c r="AK44" s="50">
        <v>393.65820691217192</v>
      </c>
      <c r="AL44" s="50">
        <v>11.688542569320321</v>
      </c>
      <c r="AM44" s="50">
        <v>1.9826597297305004</v>
      </c>
      <c r="AN44" s="50">
        <v>139.70900659843505</v>
      </c>
      <c r="AO44" s="50">
        <v>2.1603505154326514</v>
      </c>
      <c r="AP44" s="50">
        <v>0.75093690102123489</v>
      </c>
      <c r="AQ44" s="50">
        <v>1.4776521386623587</v>
      </c>
      <c r="AR44" s="50">
        <v>1.0097302791391305</v>
      </c>
      <c r="AS44" s="50">
        <v>1417.3979960487375</v>
      </c>
      <c r="AT44" s="50">
        <v>5.166739126682045</v>
      </c>
      <c r="AU44" s="50">
        <v>0.49437023954923603</v>
      </c>
      <c r="AV44" s="50">
        <v>0.47789653564591206</v>
      </c>
      <c r="AW44" s="50">
        <v>40.655256259832264</v>
      </c>
      <c r="AX44" s="50">
        <v>34.370770350132823</v>
      </c>
      <c r="AY44" s="50">
        <v>98.323301627029267</v>
      </c>
      <c r="AZ44" s="50">
        <v>11.226689114075061</v>
      </c>
      <c r="BA44" s="50">
        <v>6.3258424709975216</v>
      </c>
    </row>
    <row r="45" spans="1:53" x14ac:dyDescent="0.2">
      <c r="A45" s="47">
        <v>1.5</v>
      </c>
      <c r="B45" s="44">
        <v>770</v>
      </c>
      <c r="C45" s="45">
        <v>1.7</v>
      </c>
      <c r="E45" s="48">
        <v>5.59</v>
      </c>
      <c r="F45" s="48">
        <v>10.7</v>
      </c>
      <c r="G45" s="48">
        <v>33.24</v>
      </c>
      <c r="H45" s="48">
        <v>30.22</v>
      </c>
      <c r="I45" s="48">
        <v>14.03</v>
      </c>
      <c r="J45" s="48">
        <v>0.62</v>
      </c>
      <c r="K45" s="48">
        <v>0</v>
      </c>
      <c r="L45" s="48">
        <v>0</v>
      </c>
      <c r="M45" s="48">
        <v>0</v>
      </c>
      <c r="N45" s="48">
        <v>0</v>
      </c>
      <c r="O45" s="48">
        <v>4.46</v>
      </c>
      <c r="P45" s="48"/>
      <c r="Q45" s="49">
        <v>61.718637315391881</v>
      </c>
      <c r="R45" s="49">
        <v>16.047075776617898</v>
      </c>
      <c r="S45" s="49">
        <v>6.3189580645592769E-2</v>
      </c>
      <c r="T45" s="49">
        <v>2.4344445248067323E-2</v>
      </c>
      <c r="U45" s="49">
        <v>1.2918770648885767</v>
      </c>
      <c r="V45" s="49">
        <v>6.6453233304948984</v>
      </c>
      <c r="W45" s="49">
        <v>1.6260369938085206</v>
      </c>
      <c r="X45" s="49">
        <v>12.583515492904574</v>
      </c>
      <c r="Y45" s="49">
        <v>0.24468892075525608</v>
      </c>
      <c r="Z45" s="49">
        <v>0.40714285714285714</v>
      </c>
      <c r="AA45" s="49"/>
      <c r="AB45" s="50">
        <v>84.445981775708702</v>
      </c>
      <c r="AC45" s="50">
        <v>696.7084944854563</v>
      </c>
      <c r="AD45" s="50">
        <v>9.0149016852454217E-2</v>
      </c>
      <c r="AE45" s="50">
        <v>1.1545179607983223</v>
      </c>
      <c r="AF45" s="50">
        <v>2.7006289658094031</v>
      </c>
      <c r="AG45" s="50">
        <v>0.16088403466496243</v>
      </c>
      <c r="AH45" s="50">
        <v>13368.298674761447</v>
      </c>
      <c r="AI45" s="50">
        <v>17.922622399670441</v>
      </c>
      <c r="AJ45" s="50">
        <v>32.610109290437592</v>
      </c>
      <c r="AK45" s="50">
        <v>468.06118002281454</v>
      </c>
      <c r="AL45" s="50">
        <v>11.942013365528677</v>
      </c>
      <c r="AM45" s="50">
        <v>2.0221503151244038</v>
      </c>
      <c r="AN45" s="50">
        <v>140.63349218297668</v>
      </c>
      <c r="AO45" s="50">
        <v>1.8599958514162578</v>
      </c>
      <c r="AP45" s="50">
        <v>0.78305071163546214</v>
      </c>
      <c r="AQ45" s="50">
        <v>1.4741215360494462</v>
      </c>
      <c r="AR45" s="50">
        <v>0.9847241017534889</v>
      </c>
      <c r="AS45" s="50">
        <v>1425.3612595730024</v>
      </c>
      <c r="AT45" s="50">
        <v>5.0097269202024526</v>
      </c>
      <c r="AU45" s="50">
        <v>0.4767240740181396</v>
      </c>
      <c r="AV45" s="50">
        <v>0.45852420844389963</v>
      </c>
      <c r="AW45" s="50">
        <v>42.111439459364213</v>
      </c>
      <c r="AX45" s="50">
        <v>33.747582883446611</v>
      </c>
      <c r="AY45" s="50">
        <v>103.9984930387251</v>
      </c>
      <c r="AZ45" s="50">
        <v>10.621377639614822</v>
      </c>
      <c r="BA45" s="50">
        <v>6.0951467224200213</v>
      </c>
    </row>
    <row r="46" spans="1:53" x14ac:dyDescent="0.2">
      <c r="A46" s="47">
        <v>1.5</v>
      </c>
      <c r="B46" s="44">
        <v>770</v>
      </c>
      <c r="C46" s="45">
        <v>1.8</v>
      </c>
      <c r="E46" s="48">
        <v>6.35</v>
      </c>
      <c r="F46" s="48">
        <v>12.97</v>
      </c>
      <c r="G46" s="48">
        <v>27.55</v>
      </c>
      <c r="H46" s="48">
        <v>33.71</v>
      </c>
      <c r="I46" s="48">
        <v>13.44</v>
      </c>
      <c r="J46" s="48">
        <v>0.67</v>
      </c>
      <c r="K46" s="48">
        <v>0</v>
      </c>
      <c r="L46" s="48">
        <v>0</v>
      </c>
      <c r="M46" s="48">
        <v>0</v>
      </c>
      <c r="N46" s="48">
        <v>0</v>
      </c>
      <c r="O46" s="48">
        <v>4.0999999999999996</v>
      </c>
      <c r="P46" s="48"/>
      <c r="Q46" s="49">
        <v>61.593570958410858</v>
      </c>
      <c r="R46" s="49">
        <v>16.009639371624914</v>
      </c>
      <c r="S46" s="49">
        <v>6.4443680496593117E-2</v>
      </c>
      <c r="T46" s="49">
        <v>2.6569888041025981E-2</v>
      </c>
      <c r="U46" s="49">
        <v>1.5132652294839974</v>
      </c>
      <c r="V46" s="49">
        <v>6.3224046764896373</v>
      </c>
      <c r="W46" s="49">
        <v>1.5727970431665195</v>
      </c>
      <c r="X46" s="49">
        <v>12.897309152286459</v>
      </c>
      <c r="Y46" s="49">
        <v>0.24876563960150952</v>
      </c>
      <c r="Z46" s="49">
        <v>0.42361111111111116</v>
      </c>
      <c r="AA46" s="49"/>
      <c r="AB46" s="50">
        <v>79.398673781153065</v>
      </c>
      <c r="AC46" s="50">
        <v>668.78602433103617</v>
      </c>
      <c r="AD46" s="50">
        <v>9.8622584491882992E-2</v>
      </c>
      <c r="AE46" s="50">
        <v>1.140993554417234</v>
      </c>
      <c r="AF46" s="50">
        <v>2.5617726172851536</v>
      </c>
      <c r="AG46" s="50">
        <v>0.15407904577574258</v>
      </c>
      <c r="AH46" s="50">
        <v>14334.796229789376</v>
      </c>
      <c r="AI46" s="50">
        <v>19.256583614861587</v>
      </c>
      <c r="AJ46" s="50">
        <v>35.844517722233959</v>
      </c>
      <c r="AK46" s="50">
        <v>507.41137042852705</v>
      </c>
      <c r="AL46" s="50">
        <v>13.39932777917584</v>
      </c>
      <c r="AM46" s="50">
        <v>2.1984161592131706</v>
      </c>
      <c r="AN46" s="50">
        <v>137.95654204043873</v>
      </c>
      <c r="AO46" s="50">
        <v>1.9839275730754538</v>
      </c>
      <c r="AP46" s="50">
        <v>0.83983144535544252</v>
      </c>
      <c r="AQ46" s="50">
        <v>1.5095222879875103</v>
      </c>
      <c r="AR46" s="50">
        <v>0.95738407887657573</v>
      </c>
      <c r="AS46" s="50">
        <v>1442.5678940467012</v>
      </c>
      <c r="AT46" s="50">
        <v>4.8120847326828384</v>
      </c>
      <c r="AU46" s="50">
        <v>0.4523979546842265</v>
      </c>
      <c r="AV46" s="50">
        <v>0.43094970688270162</v>
      </c>
      <c r="AW46" s="50">
        <v>44.902229130745766</v>
      </c>
      <c r="AX46" s="50">
        <v>32.34341580730289</v>
      </c>
      <c r="AY46" s="50">
        <v>107.74596140537437</v>
      </c>
      <c r="AZ46" s="50">
        <v>11.738146107013261</v>
      </c>
      <c r="BA46" s="50">
        <v>6.049689506850167</v>
      </c>
    </row>
    <row r="47" spans="1:53" x14ac:dyDescent="0.2">
      <c r="A47" s="47">
        <v>1.5</v>
      </c>
      <c r="B47" s="44">
        <v>770</v>
      </c>
      <c r="C47" s="45">
        <v>1.9</v>
      </c>
      <c r="E47" s="48">
        <v>6.26</v>
      </c>
      <c r="F47" s="48">
        <v>15.98</v>
      </c>
      <c r="G47" s="48">
        <v>20.66</v>
      </c>
      <c r="H47" s="48">
        <v>37.99</v>
      </c>
      <c r="I47" s="48">
        <v>13.13</v>
      </c>
      <c r="J47" s="48">
        <v>0.73</v>
      </c>
      <c r="K47" s="48">
        <v>0</v>
      </c>
      <c r="L47" s="48">
        <v>0</v>
      </c>
      <c r="M47" s="48">
        <v>0</v>
      </c>
      <c r="N47" s="48">
        <v>0</v>
      </c>
      <c r="O47" s="48">
        <v>3.86</v>
      </c>
      <c r="P47" s="48"/>
      <c r="Q47" s="49">
        <v>60.327214798418161</v>
      </c>
      <c r="R47" s="49">
        <v>15.332397902697883</v>
      </c>
      <c r="S47" s="49">
        <v>5.3282962396973318E-2</v>
      </c>
      <c r="T47" s="49">
        <v>2.4588073069344751E-2</v>
      </c>
      <c r="U47" s="49">
        <v>1.2074341243399971</v>
      </c>
      <c r="V47" s="49">
        <v>6.3344946448440185</v>
      </c>
      <c r="W47" s="49">
        <v>1.4873478877729243</v>
      </c>
      <c r="X47" s="49">
        <v>15.233239606460694</v>
      </c>
      <c r="Y47" s="49">
        <v>0.23480134898899246</v>
      </c>
      <c r="Z47" s="49">
        <v>0.45132743362831856</v>
      </c>
      <c r="AA47" s="49"/>
      <c r="AB47" s="50">
        <v>83.761271983085564</v>
      </c>
      <c r="AC47" s="50">
        <v>703.08913009648734</v>
      </c>
      <c r="AD47" s="50">
        <v>0.10457483814169258</v>
      </c>
      <c r="AE47" s="50">
        <v>1.181249787817084</v>
      </c>
      <c r="AF47" s="50">
        <v>2.410375060567461</v>
      </c>
      <c r="AG47" s="50">
        <v>0.14632049126436084</v>
      </c>
      <c r="AH47" s="50">
        <v>16811.021531953313</v>
      </c>
      <c r="AI47" s="50">
        <v>21.606287363462556</v>
      </c>
      <c r="AJ47" s="50">
        <v>41.103966609111097</v>
      </c>
      <c r="AK47" s="50">
        <v>575.70760029326277</v>
      </c>
      <c r="AL47" s="50">
        <v>15.638470222802937</v>
      </c>
      <c r="AM47" s="50">
        <v>2.4314971732578892</v>
      </c>
      <c r="AN47" s="50">
        <v>136.58797231150345</v>
      </c>
      <c r="AO47" s="50">
        <v>2.1090342425899391</v>
      </c>
      <c r="AP47" s="50">
        <v>0.91183349430117433</v>
      </c>
      <c r="AQ47" s="50">
        <v>1.5370429134727157</v>
      </c>
      <c r="AR47" s="50">
        <v>0.91621381472450025</v>
      </c>
      <c r="AS47" s="50">
        <v>1452.1638320415304</v>
      </c>
      <c r="AT47" s="50">
        <v>4.5438521849882445</v>
      </c>
      <c r="AU47" s="50">
        <v>0.42167457841539752</v>
      </c>
      <c r="AV47" s="50">
        <v>0.39773171364087512</v>
      </c>
      <c r="AW47" s="50">
        <v>48.03597874164187</v>
      </c>
      <c r="AX47" s="50">
        <v>30.434904153844748</v>
      </c>
      <c r="AY47" s="50">
        <v>112.16738540512365</v>
      </c>
      <c r="AZ47" s="50">
        <v>13.187765128548175</v>
      </c>
      <c r="BA47" s="50">
        <v>5.95645842061439</v>
      </c>
    </row>
    <row r="48" spans="1:53" x14ac:dyDescent="0.2">
      <c r="A48" s="47">
        <v>1.5</v>
      </c>
      <c r="B48" s="44">
        <v>770</v>
      </c>
      <c r="C48" s="45">
        <v>2</v>
      </c>
      <c r="E48" s="48">
        <v>7.27</v>
      </c>
      <c r="F48" s="48">
        <v>20.239999999999998</v>
      </c>
      <c r="G48" s="48">
        <v>12.51</v>
      </c>
      <c r="H48" s="48">
        <v>42.9</v>
      </c>
      <c r="I48" s="48">
        <v>12.34</v>
      </c>
      <c r="J48" s="48">
        <v>0.79</v>
      </c>
      <c r="K48" s="48">
        <v>0</v>
      </c>
      <c r="L48" s="48">
        <v>0</v>
      </c>
      <c r="M48" s="48">
        <v>0</v>
      </c>
      <c r="N48" s="48">
        <v>0</v>
      </c>
      <c r="O48" s="48">
        <v>2.36</v>
      </c>
      <c r="P48" s="48"/>
      <c r="Q48" s="49">
        <v>59.834599834590975</v>
      </c>
      <c r="R48" s="49">
        <v>15.356925508034816</v>
      </c>
      <c r="S48" s="49">
        <v>5.0710144084659681E-2</v>
      </c>
      <c r="T48" s="49">
        <v>2.5453517711033345E-2</v>
      </c>
      <c r="U48" s="49">
        <v>1.5714436427263092</v>
      </c>
      <c r="V48" s="49">
        <v>5.6157414495472615</v>
      </c>
      <c r="W48" s="49">
        <v>1.6516772961282642</v>
      </c>
      <c r="X48" s="49">
        <v>15.893448607176689</v>
      </c>
      <c r="Y48" s="49">
        <v>0.29411562319369627</v>
      </c>
      <c r="Z48" s="49">
        <v>0.47222222222222221</v>
      </c>
      <c r="AA48" s="49"/>
      <c r="AB48" s="50">
        <v>77.405309742043343</v>
      </c>
      <c r="AC48" s="50">
        <v>695.13278165149563</v>
      </c>
      <c r="AD48" s="50">
        <v>0.17060013796385165</v>
      </c>
      <c r="AE48" s="50">
        <v>1.2724812377858661</v>
      </c>
      <c r="AF48" s="50">
        <v>2.2916913136563202</v>
      </c>
      <c r="AG48" s="50">
        <v>0.14054022073519085</v>
      </c>
      <c r="AH48" s="50">
        <v>19140.898475762911</v>
      </c>
      <c r="AI48" s="50">
        <v>27.308485816963689</v>
      </c>
      <c r="AJ48" s="50">
        <v>54.055095234206981</v>
      </c>
      <c r="AK48" s="50">
        <v>735.92912175208346</v>
      </c>
      <c r="AL48" s="50">
        <v>21.063043430356846</v>
      </c>
      <c r="AM48" s="50">
        <v>2.9385075543756507</v>
      </c>
      <c r="AN48" s="50">
        <v>133.39688756340965</v>
      </c>
      <c r="AO48" s="50">
        <v>2.6869839991223028</v>
      </c>
      <c r="AP48" s="50">
        <v>1.0662524955042947</v>
      </c>
      <c r="AQ48" s="50">
        <v>1.6274316733828451</v>
      </c>
      <c r="AR48" s="50">
        <v>0.893444699982053</v>
      </c>
      <c r="AS48" s="50">
        <v>1491.1185244191095</v>
      </c>
      <c r="AT48" s="50">
        <v>4.3592606591291911</v>
      </c>
      <c r="AU48" s="50">
        <v>0.39830529902797496</v>
      </c>
      <c r="AV48" s="50">
        <v>0.37126757181805026</v>
      </c>
      <c r="AW48" s="50">
        <v>52.036796775803516</v>
      </c>
      <c r="AX48" s="50">
        <v>28.990126572692919</v>
      </c>
      <c r="AY48" s="50">
        <v>118.13811807324402</v>
      </c>
      <c r="AZ48" s="50">
        <v>17.814493379961345</v>
      </c>
      <c r="BA48" s="50">
        <v>5.7665327906390651</v>
      </c>
    </row>
    <row r="49" spans="1:53" x14ac:dyDescent="0.2">
      <c r="A49" s="47">
        <v>1.5</v>
      </c>
      <c r="B49" s="44">
        <v>780</v>
      </c>
      <c r="C49" s="45">
        <v>0.6</v>
      </c>
      <c r="E49" s="48">
        <v>5.2</v>
      </c>
      <c r="F49" s="48">
        <v>8.5</v>
      </c>
      <c r="G49" s="48">
        <v>58.04</v>
      </c>
      <c r="H49" s="48">
        <v>0</v>
      </c>
      <c r="I49" s="48">
        <v>11.55</v>
      </c>
      <c r="J49" s="48">
        <v>0</v>
      </c>
      <c r="K49" s="48">
        <v>16.399999999999999</v>
      </c>
      <c r="L49" s="48">
        <v>0.31</v>
      </c>
      <c r="M49" s="48">
        <v>0.31</v>
      </c>
      <c r="N49" s="48">
        <v>0</v>
      </c>
      <c r="O49" s="48">
        <v>0</v>
      </c>
      <c r="P49" s="48"/>
      <c r="Q49" s="49">
        <v>69.410074048973215</v>
      </c>
      <c r="R49" s="49">
        <v>13.355482917277609</v>
      </c>
      <c r="S49" s="49">
        <v>0.52294358284760745</v>
      </c>
      <c r="T49" s="49">
        <v>0.13162639527514658</v>
      </c>
      <c r="U49" s="49">
        <v>2.5281584753638673</v>
      </c>
      <c r="V49" s="49">
        <v>3.6252303879760062</v>
      </c>
      <c r="W49" s="49">
        <v>2.5235069292475281</v>
      </c>
      <c r="X49" s="49">
        <v>7.90297726303901</v>
      </c>
      <c r="Y49" s="49">
        <v>0.69609560198363596</v>
      </c>
      <c r="Z49" s="49">
        <v>0.30971337579617825</v>
      </c>
      <c r="AA49" s="49"/>
      <c r="AB49" s="50">
        <v>75.492254434780506</v>
      </c>
      <c r="AC49" s="50">
        <v>671.888624332728</v>
      </c>
      <c r="AD49" s="50">
        <v>5.6776938963692922</v>
      </c>
      <c r="AE49" s="50">
        <v>1.6579973439711546</v>
      </c>
      <c r="AF49" s="50">
        <v>12.470020022000805</v>
      </c>
      <c r="AG49" s="50">
        <v>0.56645471962742477</v>
      </c>
      <c r="AH49" s="50">
        <v>7850.5104356005431</v>
      </c>
      <c r="AI49" s="50">
        <v>17.732897460104578</v>
      </c>
      <c r="AJ49" s="50">
        <v>29.408785038776134</v>
      </c>
      <c r="AK49" s="50">
        <v>201.51605910615851</v>
      </c>
      <c r="AL49" s="50">
        <v>9.8023264340274991</v>
      </c>
      <c r="AM49" s="50">
        <v>1.8895413597242483</v>
      </c>
      <c r="AN49" s="50">
        <v>193.04392548373471</v>
      </c>
      <c r="AO49" s="50">
        <v>3.2085648509821807</v>
      </c>
      <c r="AP49" s="50">
        <v>0.64997128259943748</v>
      </c>
      <c r="AQ49" s="50">
        <v>1.9510916502550186</v>
      </c>
      <c r="AR49" s="50">
        <v>2.1292064419026904</v>
      </c>
      <c r="AS49" s="50">
        <v>2117.9315272838085</v>
      </c>
      <c r="AT49" s="50">
        <v>12.840958576000563</v>
      </c>
      <c r="AU49" s="50">
        <v>1.4818504868404461</v>
      </c>
      <c r="AV49" s="50">
        <v>1.6424106074719105</v>
      </c>
      <c r="AW49" s="50">
        <v>29.309580246967275</v>
      </c>
      <c r="AX49" s="50">
        <v>94.896756778823345</v>
      </c>
      <c r="AY49" s="50">
        <v>98.496385448437934</v>
      </c>
      <c r="AZ49" s="50">
        <v>11.484415345340633</v>
      </c>
      <c r="BA49" s="50">
        <v>5.9631826824153267</v>
      </c>
    </row>
    <row r="50" spans="1:53" x14ac:dyDescent="0.2">
      <c r="A50" s="47">
        <v>1.5</v>
      </c>
      <c r="B50" s="44">
        <v>780</v>
      </c>
      <c r="C50" s="45">
        <v>0.7</v>
      </c>
      <c r="E50" s="48">
        <v>4.67</v>
      </c>
      <c r="F50" s="48">
        <v>9.41</v>
      </c>
      <c r="G50" s="48">
        <v>59.52</v>
      </c>
      <c r="H50" s="48">
        <v>0</v>
      </c>
      <c r="I50" s="48">
        <v>12.92</v>
      </c>
      <c r="J50" s="48">
        <v>0</v>
      </c>
      <c r="K50" s="48">
        <v>13.43</v>
      </c>
      <c r="L50" s="48">
        <v>0.06</v>
      </c>
      <c r="M50" s="48">
        <v>0.06</v>
      </c>
      <c r="N50" s="48">
        <v>0</v>
      </c>
      <c r="O50" s="48">
        <v>0</v>
      </c>
      <c r="P50" s="48"/>
      <c r="Q50" s="49">
        <v>68.382338882670439</v>
      </c>
      <c r="R50" s="49">
        <v>13.763728848733692</v>
      </c>
      <c r="S50" s="49">
        <v>0.43751418240562279</v>
      </c>
      <c r="T50" s="49">
        <v>0.10978482590742933</v>
      </c>
      <c r="U50" s="49">
        <v>2.5490630520016966</v>
      </c>
      <c r="V50" s="49">
        <v>3.7475019045278524</v>
      </c>
      <c r="W50" s="49">
        <v>2.5707254591901201</v>
      </c>
      <c r="X50" s="49">
        <v>8.4393428445631464</v>
      </c>
      <c r="Y50" s="49">
        <v>0.68598376323280497</v>
      </c>
      <c r="Z50" s="49">
        <v>0.30905511811023623</v>
      </c>
      <c r="AA50" s="49"/>
      <c r="AB50" s="50">
        <v>79.671560965607071</v>
      </c>
      <c r="AC50" s="50">
        <v>727.17916140778414</v>
      </c>
      <c r="AD50" s="50">
        <v>6.0331363880413464</v>
      </c>
      <c r="AE50" s="50">
        <v>1.7848611290667056</v>
      </c>
      <c r="AF50" s="50">
        <v>13.932577787443716</v>
      </c>
      <c r="AG50" s="50">
        <v>0.61027161766304661</v>
      </c>
      <c r="AH50" s="50">
        <v>8041.833115777923</v>
      </c>
      <c r="AI50" s="50">
        <v>17.951003767035075</v>
      </c>
      <c r="AJ50" s="50">
        <v>29.267588958456262</v>
      </c>
      <c r="AK50" s="50">
        <v>223.25741452740448</v>
      </c>
      <c r="AL50" s="50">
        <v>9.6212084751551572</v>
      </c>
      <c r="AM50" s="50">
        <v>1.846077438078261</v>
      </c>
      <c r="AN50" s="50">
        <v>194.87369646793366</v>
      </c>
      <c r="AO50" s="50">
        <v>3.1876650360072096</v>
      </c>
      <c r="AP50" s="50">
        <v>0.65529821665861487</v>
      </c>
      <c r="AQ50" s="50">
        <v>1.9031475418487593</v>
      </c>
      <c r="AR50" s="50">
        <v>2.075891005033045</v>
      </c>
      <c r="AS50" s="50">
        <v>2089.4572448981903</v>
      </c>
      <c r="AT50" s="50">
        <v>12.510786591384182</v>
      </c>
      <c r="AU50" s="50">
        <v>1.4452041563488913</v>
      </c>
      <c r="AV50" s="50">
        <v>1.664902258049316</v>
      </c>
      <c r="AW50" s="50">
        <v>28.653820076233121</v>
      </c>
      <c r="AX50" s="50">
        <v>92.184986086900381</v>
      </c>
      <c r="AY50" s="50">
        <v>98.017729614978691</v>
      </c>
      <c r="AZ50" s="50">
        <v>11.204550440800048</v>
      </c>
      <c r="BA50" s="50">
        <v>5.7452557530080677</v>
      </c>
    </row>
    <row r="51" spans="1:53" x14ac:dyDescent="0.2">
      <c r="A51" s="47">
        <v>1.5</v>
      </c>
      <c r="B51" s="44">
        <v>780</v>
      </c>
      <c r="C51" s="45">
        <v>0.8</v>
      </c>
      <c r="E51" s="48">
        <v>4.3099999999999996</v>
      </c>
      <c r="F51" s="48">
        <v>9.3800000000000008</v>
      </c>
      <c r="G51" s="48">
        <v>59.9</v>
      </c>
      <c r="H51" s="48">
        <v>0</v>
      </c>
      <c r="I51" s="48">
        <v>13.2</v>
      </c>
      <c r="J51" s="48">
        <v>0</v>
      </c>
      <c r="K51" s="48">
        <v>13.15</v>
      </c>
      <c r="L51" s="48">
        <v>7.0000000000000007E-2</v>
      </c>
      <c r="M51" s="48">
        <v>7.0000000000000007E-2</v>
      </c>
      <c r="N51" s="48">
        <v>0</v>
      </c>
      <c r="O51" s="48">
        <v>0</v>
      </c>
      <c r="P51" s="48"/>
      <c r="Q51" s="49">
        <v>67.399261205822398</v>
      </c>
      <c r="R51" s="49">
        <v>14.176690457196875</v>
      </c>
      <c r="S51" s="49">
        <v>0.36244957191877519</v>
      </c>
      <c r="T51" s="49">
        <v>8.9408295188243517E-2</v>
      </c>
      <c r="U51" s="49">
        <v>2.6078497863055912</v>
      </c>
      <c r="V51" s="49">
        <v>3.8131572840318229</v>
      </c>
      <c r="W51" s="49">
        <v>2.6103086192580971</v>
      </c>
      <c r="X51" s="49">
        <v>8.9408747802781949</v>
      </c>
      <c r="Y51" s="49">
        <v>0.68455309467279579</v>
      </c>
      <c r="Z51" s="49">
        <v>0.30541871921182262</v>
      </c>
      <c r="AA51" s="49"/>
      <c r="AB51" s="50">
        <v>83.123267696670098</v>
      </c>
      <c r="AC51" s="50">
        <v>758.70497616590433</v>
      </c>
      <c r="AD51" s="50">
        <v>6.2516814854643883</v>
      </c>
      <c r="AE51" s="50">
        <v>1.8573893100341989</v>
      </c>
      <c r="AF51" s="50">
        <v>14.002625800395341</v>
      </c>
      <c r="AG51" s="50">
        <v>0.60969537309146526</v>
      </c>
      <c r="AH51" s="50">
        <v>8109.1002258078288</v>
      </c>
      <c r="AI51" s="50">
        <v>18.100088408260195</v>
      </c>
      <c r="AJ51" s="50">
        <v>29.313343968139176</v>
      </c>
      <c r="AK51" s="50">
        <v>225.80511462157713</v>
      </c>
      <c r="AL51" s="50">
        <v>9.5771658498197461</v>
      </c>
      <c r="AM51" s="50">
        <v>1.8342646472740913</v>
      </c>
      <c r="AN51" s="50">
        <v>195.52367617078707</v>
      </c>
      <c r="AO51" s="50">
        <v>3.1809881835167428</v>
      </c>
      <c r="AP51" s="50">
        <v>0.65343121212406086</v>
      </c>
      <c r="AQ51" s="50">
        <v>1.8899998477219386</v>
      </c>
      <c r="AR51" s="50">
        <v>2.0616560899566383</v>
      </c>
      <c r="AS51" s="50">
        <v>2071.9035131150608</v>
      </c>
      <c r="AT51" s="50">
        <v>12.425470189119396</v>
      </c>
      <c r="AU51" s="50">
        <v>1.4359443253677668</v>
      </c>
      <c r="AV51" s="50">
        <v>1.6527001871784688</v>
      </c>
      <c r="AW51" s="50">
        <v>28.432928112189831</v>
      </c>
      <c r="AX51" s="50">
        <v>91.307328911256846</v>
      </c>
      <c r="AY51" s="50">
        <v>97.506359602445031</v>
      </c>
      <c r="AZ51" s="50">
        <v>11.13915685964316</v>
      </c>
      <c r="BA51" s="50">
        <v>5.7218450028981893</v>
      </c>
    </row>
    <row r="52" spans="1:53" x14ac:dyDescent="0.2">
      <c r="A52" s="47">
        <v>1.5</v>
      </c>
      <c r="B52" s="44">
        <v>780</v>
      </c>
      <c r="C52" s="45">
        <v>0.9</v>
      </c>
      <c r="E52" s="48">
        <v>3.99</v>
      </c>
      <c r="F52" s="48">
        <v>9.2799999999999994</v>
      </c>
      <c r="G52" s="48">
        <v>60.53</v>
      </c>
      <c r="H52" s="48">
        <v>0</v>
      </c>
      <c r="I52" s="48">
        <v>13.46</v>
      </c>
      <c r="J52" s="48">
        <v>0</v>
      </c>
      <c r="K52" s="48">
        <v>12.64</v>
      </c>
      <c r="L52" s="48">
        <v>0.1</v>
      </c>
      <c r="M52" s="48">
        <v>0.1</v>
      </c>
      <c r="N52" s="48">
        <v>0</v>
      </c>
      <c r="O52" s="48">
        <v>0</v>
      </c>
      <c r="P52" s="48"/>
      <c r="Q52" s="49">
        <v>66.59873583761717</v>
      </c>
      <c r="R52" s="49">
        <v>14.586209373331188</v>
      </c>
      <c r="S52" s="49">
        <v>0.30655414320363333</v>
      </c>
      <c r="T52" s="49">
        <v>7.4019136266917834E-2</v>
      </c>
      <c r="U52" s="49">
        <v>2.7550190972210222</v>
      </c>
      <c r="V52" s="49">
        <v>3.7551163522383471</v>
      </c>
      <c r="W52" s="49">
        <v>2.6663286537558379</v>
      </c>
      <c r="X52" s="49">
        <v>9.2580174063658802</v>
      </c>
      <c r="Y52" s="49">
        <v>0.71005220708181116</v>
      </c>
      <c r="Z52" s="49">
        <v>0.30089820359281444</v>
      </c>
      <c r="AA52" s="49"/>
      <c r="AB52" s="50">
        <v>86.276718678034626</v>
      </c>
      <c r="AC52" s="50">
        <v>790.12476123669035</v>
      </c>
      <c r="AD52" s="50">
        <v>6.4693810185421876</v>
      </c>
      <c r="AE52" s="50">
        <v>1.9291425297728817</v>
      </c>
      <c r="AF52" s="50">
        <v>13.878495972163172</v>
      </c>
      <c r="AG52" s="50">
        <v>0.60232505765669198</v>
      </c>
      <c r="AH52" s="50">
        <v>8160.2634155034075</v>
      </c>
      <c r="AI52" s="50">
        <v>18.191914177090098</v>
      </c>
      <c r="AJ52" s="50">
        <v>29.257034571448646</v>
      </c>
      <c r="AK52" s="50">
        <v>230.06330183117913</v>
      </c>
      <c r="AL52" s="50">
        <v>9.4998516729956677</v>
      </c>
      <c r="AM52" s="50">
        <v>1.8162888673377577</v>
      </c>
      <c r="AN52" s="50">
        <v>195.10008165225352</v>
      </c>
      <c r="AO52" s="50">
        <v>3.1600306059299794</v>
      </c>
      <c r="AP52" s="50">
        <v>0.65115158013442076</v>
      </c>
      <c r="AQ52" s="50">
        <v>1.8706964363838103</v>
      </c>
      <c r="AR52" s="50">
        <v>2.0409258567479802</v>
      </c>
      <c r="AS52" s="50">
        <v>2045.6686156589553</v>
      </c>
      <c r="AT52" s="50">
        <v>12.300666863505578</v>
      </c>
      <c r="AU52" s="50">
        <v>1.4222835991528249</v>
      </c>
      <c r="AV52" s="50">
        <v>1.6304246868753927</v>
      </c>
      <c r="AW52" s="50">
        <v>28.175140946824843</v>
      </c>
      <c r="AX52" s="50">
        <v>90.105564985053419</v>
      </c>
      <c r="AY52" s="50">
        <v>96.717532682008709</v>
      </c>
      <c r="AZ52" s="50">
        <v>11.032230510365965</v>
      </c>
      <c r="BA52" s="50">
        <v>5.689797169511575</v>
      </c>
    </row>
    <row r="53" spans="1:53" x14ac:dyDescent="0.2">
      <c r="A53" s="47">
        <v>1.5</v>
      </c>
      <c r="B53" s="44">
        <v>780</v>
      </c>
      <c r="C53" s="45">
        <v>1</v>
      </c>
      <c r="E53" s="48">
        <v>3.58</v>
      </c>
      <c r="F53" s="48">
        <v>9.31</v>
      </c>
      <c r="G53" s="48">
        <v>61.01</v>
      </c>
      <c r="H53" s="48">
        <v>0</v>
      </c>
      <c r="I53" s="48">
        <v>13.74</v>
      </c>
      <c r="J53" s="48">
        <v>0.13</v>
      </c>
      <c r="K53" s="48">
        <v>12.23</v>
      </c>
      <c r="L53" s="48">
        <v>0</v>
      </c>
      <c r="M53" s="48">
        <v>0</v>
      </c>
      <c r="N53" s="48">
        <v>0</v>
      </c>
      <c r="O53" s="48">
        <v>0</v>
      </c>
      <c r="P53" s="48"/>
      <c r="Q53" s="49">
        <v>65.599986905986455</v>
      </c>
      <c r="R53" s="49">
        <v>14.982060460244902</v>
      </c>
      <c r="S53" s="49">
        <v>0.27247008950525498</v>
      </c>
      <c r="T53" s="49">
        <v>6.3720726099218764E-2</v>
      </c>
      <c r="U53" s="49">
        <v>2.8122490326695284</v>
      </c>
      <c r="V53" s="49">
        <v>3.7655755951236181</v>
      </c>
      <c r="W53" s="49">
        <v>2.7382535122678022</v>
      </c>
      <c r="X53" s="49">
        <v>9.7656836781032279</v>
      </c>
      <c r="Y53" s="49">
        <v>0.72718059778531929</v>
      </c>
      <c r="Z53" s="49">
        <v>0.29422066549912429</v>
      </c>
      <c r="AA53" s="49"/>
      <c r="AB53" s="50">
        <v>90.9126947302899</v>
      </c>
      <c r="AC53" s="50">
        <v>833.75204859855512</v>
      </c>
      <c r="AD53" s="50">
        <v>6.7458757746022684</v>
      </c>
      <c r="AE53" s="50">
        <v>2.0235995032402174</v>
      </c>
      <c r="AF53" s="50">
        <v>7.3625591218697917</v>
      </c>
      <c r="AG53" s="50">
        <v>0.37264440095922691</v>
      </c>
      <c r="AH53" s="50">
        <v>8241.995703356044</v>
      </c>
      <c r="AI53" s="50">
        <v>18.361943121347714</v>
      </c>
      <c r="AJ53" s="50">
        <v>29.291889224985745</v>
      </c>
      <c r="AK53" s="50">
        <v>233.95578508360782</v>
      </c>
      <c r="AL53" s="50">
        <v>9.4435551755457805</v>
      </c>
      <c r="AM53" s="50">
        <v>1.8015520107567544</v>
      </c>
      <c r="AN53" s="50">
        <v>194.23110583868527</v>
      </c>
      <c r="AO53" s="50">
        <v>3.1275253686305384</v>
      </c>
      <c r="AP53" s="50">
        <v>0.64914552578175799</v>
      </c>
      <c r="AQ53" s="50">
        <v>1.8545326560068045</v>
      </c>
      <c r="AR53" s="50">
        <v>2.0233312592187174</v>
      </c>
      <c r="AS53" s="50">
        <v>1761.0720978157965</v>
      </c>
      <c r="AT53" s="50">
        <v>12.194835679659214</v>
      </c>
      <c r="AU53" s="50">
        <v>1.4107221874649045</v>
      </c>
      <c r="AV53" s="50">
        <v>1.6435138704331069</v>
      </c>
      <c r="AW53" s="50">
        <v>27.943578758386614</v>
      </c>
      <c r="AX53" s="50">
        <v>89.085923181948999</v>
      </c>
      <c r="AY53" s="50">
        <v>96.392899231631873</v>
      </c>
      <c r="AZ53" s="50">
        <v>10.954578822287907</v>
      </c>
      <c r="BA53" s="50">
        <v>5.6540123274430778</v>
      </c>
    </row>
    <row r="54" spans="1:53" x14ac:dyDescent="0.2">
      <c r="A54" s="47">
        <v>1.5</v>
      </c>
      <c r="B54" s="44">
        <v>780</v>
      </c>
      <c r="C54" s="45">
        <v>1.1000000000000001</v>
      </c>
      <c r="E54" s="48">
        <v>3.97</v>
      </c>
      <c r="F54" s="48">
        <v>8.7100000000000009</v>
      </c>
      <c r="G54" s="48">
        <v>57.7</v>
      </c>
      <c r="H54" s="48">
        <v>4.67</v>
      </c>
      <c r="I54" s="48">
        <v>13.79</v>
      </c>
      <c r="J54" s="48">
        <v>0.22</v>
      </c>
      <c r="K54" s="48">
        <v>10.95</v>
      </c>
      <c r="L54" s="48">
        <v>0</v>
      </c>
      <c r="M54" s="48">
        <v>0</v>
      </c>
      <c r="N54" s="48">
        <v>0</v>
      </c>
      <c r="O54" s="48">
        <v>0</v>
      </c>
      <c r="P54" s="48"/>
      <c r="Q54" s="49">
        <v>64.775137156368487</v>
      </c>
      <c r="R54" s="49">
        <v>15.335415452092263</v>
      </c>
      <c r="S54" s="49">
        <v>0.21291634084032976</v>
      </c>
      <c r="T54" s="49">
        <v>5.2184548324942633E-2</v>
      </c>
      <c r="U54" s="49">
        <v>2.7241074356476327</v>
      </c>
      <c r="V54" s="49">
        <v>4.0534541551958831</v>
      </c>
      <c r="W54" s="49">
        <v>2.6985327543570117</v>
      </c>
      <c r="X54" s="49">
        <v>10.148252157173459</v>
      </c>
      <c r="Y54" s="49">
        <v>0.6657365918146434</v>
      </c>
      <c r="Z54" s="49">
        <v>0.30405405405405406</v>
      </c>
      <c r="AA54" s="49"/>
      <c r="AB54" s="50">
        <v>88.39711292793713</v>
      </c>
      <c r="AC54" s="50">
        <v>820.2201049019003</v>
      </c>
      <c r="AD54" s="50">
        <v>6.6947623642518446</v>
      </c>
      <c r="AE54" s="50">
        <v>1.9662498425095321</v>
      </c>
      <c r="AF54" s="50">
        <v>5.5363720972339738</v>
      </c>
      <c r="AG54" s="50">
        <v>0.29645044368449674</v>
      </c>
      <c r="AH54" s="50">
        <v>8591.7570955883457</v>
      </c>
      <c r="AI54" s="50">
        <v>19.03711339940245</v>
      </c>
      <c r="AJ54" s="50">
        <v>30.596932357147239</v>
      </c>
      <c r="AK54" s="50">
        <v>251.97813084697106</v>
      </c>
      <c r="AL54" s="50">
        <v>9.8837594764988186</v>
      </c>
      <c r="AM54" s="50">
        <v>1.8469511279267743</v>
      </c>
      <c r="AN54" s="50">
        <v>181.29529356407346</v>
      </c>
      <c r="AO54" s="50">
        <v>3.1456760782297195</v>
      </c>
      <c r="AP54" s="50">
        <v>0.66852484993439787</v>
      </c>
      <c r="AQ54" s="50">
        <v>1.7930598044196073</v>
      </c>
      <c r="AR54" s="50">
        <v>1.7446508007151673</v>
      </c>
      <c r="AS54" s="50">
        <v>1656.9252608678905</v>
      </c>
      <c r="AT54" s="50">
        <v>10.001564334686552</v>
      </c>
      <c r="AU54" s="50">
        <v>1.0835380170514426</v>
      </c>
      <c r="AV54" s="50">
        <v>1.1740148994629043</v>
      </c>
      <c r="AW54" s="50">
        <v>29.39127956484991</v>
      </c>
      <c r="AX54" s="50">
        <v>69.772657757108107</v>
      </c>
      <c r="AY54" s="50">
        <v>96.156623175321599</v>
      </c>
      <c r="AZ54" s="50">
        <v>11.36738026404894</v>
      </c>
      <c r="BA54" s="50">
        <v>5.7450684823502041</v>
      </c>
    </row>
    <row r="55" spans="1:53" x14ac:dyDescent="0.2">
      <c r="A55" s="47">
        <v>1.5</v>
      </c>
      <c r="B55" s="44">
        <v>780</v>
      </c>
      <c r="C55" s="45">
        <v>1.2</v>
      </c>
      <c r="E55" s="48">
        <v>4.84</v>
      </c>
      <c r="F55" s="48">
        <v>6.92</v>
      </c>
      <c r="G55" s="48">
        <v>52</v>
      </c>
      <c r="H55" s="48">
        <v>13.04</v>
      </c>
      <c r="I55" s="48">
        <v>13.74</v>
      </c>
      <c r="J55" s="48">
        <v>0.32</v>
      </c>
      <c r="K55" s="48">
        <v>9.14</v>
      </c>
      <c r="L55" s="48">
        <v>0</v>
      </c>
      <c r="M55" s="48">
        <v>0</v>
      </c>
      <c r="N55" s="48">
        <v>0</v>
      </c>
      <c r="O55" s="48">
        <v>0</v>
      </c>
      <c r="P55" s="48"/>
      <c r="Q55" s="49">
        <v>64.225843561881319</v>
      </c>
      <c r="R55" s="49">
        <v>15.549109618023396</v>
      </c>
      <c r="S55" s="49">
        <v>0.15830323550272826</v>
      </c>
      <c r="T55" s="49">
        <v>4.2845505930931227E-2</v>
      </c>
      <c r="U55" s="49">
        <v>2.5238029859128992</v>
      </c>
      <c r="V55" s="49">
        <v>4.5030972517315169</v>
      </c>
      <c r="W55" s="49">
        <v>2.6244695817783943</v>
      </c>
      <c r="X55" s="49">
        <v>10.3725282592388</v>
      </c>
      <c r="Y55" s="49">
        <v>0.58281432424521618</v>
      </c>
      <c r="Z55" s="49">
        <v>0.32544378698224852</v>
      </c>
      <c r="AA55" s="49"/>
      <c r="AB55" s="50">
        <v>82.290309494825806</v>
      </c>
      <c r="AC55" s="50">
        <v>775.20755108729225</v>
      </c>
      <c r="AD55" s="50">
        <v>6.5028901865665398</v>
      </c>
      <c r="AE55" s="50">
        <v>1.8312658916739035</v>
      </c>
      <c r="AF55" s="50">
        <v>4.3704002679171738</v>
      </c>
      <c r="AG55" s="50">
        <v>0.24412865869048839</v>
      </c>
      <c r="AH55" s="50">
        <v>9159.9494591475632</v>
      </c>
      <c r="AI55" s="50">
        <v>20.127040922030538</v>
      </c>
      <c r="AJ55" s="50">
        <v>32.968463075619979</v>
      </c>
      <c r="AK55" s="50">
        <v>283.78958038568965</v>
      </c>
      <c r="AL55" s="50">
        <v>10.727291593416991</v>
      </c>
      <c r="AM55" s="50">
        <v>1.9284995343001157</v>
      </c>
      <c r="AN55" s="50">
        <v>162.52733676177988</v>
      </c>
      <c r="AO55" s="50">
        <v>3.1877083796026606</v>
      </c>
      <c r="AP55" s="50">
        <v>0.70122293883691433</v>
      </c>
      <c r="AQ55" s="50">
        <v>1.6915669966898454</v>
      </c>
      <c r="AR55" s="50">
        <v>1.4023275147871974</v>
      </c>
      <c r="AS55" s="50">
        <v>1583.308261667953</v>
      </c>
      <c r="AT55" s="50">
        <v>7.5868752163934374</v>
      </c>
      <c r="AU55" s="50">
        <v>0.76842334620559938</v>
      </c>
      <c r="AV55" s="50">
        <v>0.78027638361807705</v>
      </c>
      <c r="AW55" s="50">
        <v>32.575026892124995</v>
      </c>
      <c r="AX55" s="50">
        <v>50.693821232452393</v>
      </c>
      <c r="AY55" s="50">
        <v>95.491162404530442</v>
      </c>
      <c r="AZ55" s="50">
        <v>12.165118295146632</v>
      </c>
      <c r="BA55" s="50">
        <v>5.9925016142695471</v>
      </c>
    </row>
    <row r="56" spans="1:53" x14ac:dyDescent="0.2">
      <c r="A56" s="47">
        <v>1.5</v>
      </c>
      <c r="B56" s="44">
        <v>780</v>
      </c>
      <c r="C56" s="45">
        <v>1.3</v>
      </c>
      <c r="E56" s="48">
        <v>5.37</v>
      </c>
      <c r="F56" s="48">
        <v>4.84</v>
      </c>
      <c r="G56" s="48">
        <v>47.6</v>
      </c>
      <c r="H56" s="48">
        <v>20.55</v>
      </c>
      <c r="I56" s="48">
        <v>13.86</v>
      </c>
      <c r="J56" s="48">
        <v>0.4</v>
      </c>
      <c r="K56" s="48">
        <v>7.4</v>
      </c>
      <c r="L56" s="48">
        <v>0</v>
      </c>
      <c r="M56" s="48">
        <v>0</v>
      </c>
      <c r="N56" s="48">
        <v>0</v>
      </c>
      <c r="O56" s="48">
        <v>0</v>
      </c>
      <c r="P56" s="48"/>
      <c r="Q56" s="49">
        <v>63.608666994498641</v>
      </c>
      <c r="R56" s="49">
        <v>15.675589114006788</v>
      </c>
      <c r="S56" s="49">
        <v>0.11657942410031792</v>
      </c>
      <c r="T56" s="49">
        <v>3.4483779542351156E-2</v>
      </c>
      <c r="U56" s="49">
        <v>2.2583234023713921</v>
      </c>
      <c r="V56" s="49">
        <v>4.9298438628496779</v>
      </c>
      <c r="W56" s="49">
        <v>2.5734288156016278</v>
      </c>
      <c r="X56" s="49">
        <v>10.803084607029206</v>
      </c>
      <c r="Y56" s="49">
        <v>0.52201020705634826</v>
      </c>
      <c r="Z56" s="49">
        <v>0.34523809523809523</v>
      </c>
      <c r="AA56" s="49"/>
      <c r="AB56" s="50">
        <v>79.50822183400301</v>
      </c>
      <c r="AC56" s="50">
        <v>758.66015122438955</v>
      </c>
      <c r="AD56" s="50">
        <v>6.5142729554493162</v>
      </c>
      <c r="AE56" s="50">
        <v>1.7688066168279393</v>
      </c>
      <c r="AF56" s="50">
        <v>3.7484934603076843</v>
      </c>
      <c r="AG56" s="50">
        <v>0.21417908655232484</v>
      </c>
      <c r="AH56" s="50">
        <v>9727.2955639910051</v>
      </c>
      <c r="AI56" s="50">
        <v>21.207220870528317</v>
      </c>
      <c r="AJ56" s="50">
        <v>35.200677891407459</v>
      </c>
      <c r="AK56" s="50">
        <v>320.59981199182181</v>
      </c>
      <c r="AL56" s="50">
        <v>11.47451748665163</v>
      </c>
      <c r="AM56" s="50">
        <v>1.9842062628168187</v>
      </c>
      <c r="AN56" s="50">
        <v>148.7894776188146</v>
      </c>
      <c r="AO56" s="50">
        <v>3.2092231070794623</v>
      </c>
      <c r="AP56" s="50">
        <v>0.72686532930105296</v>
      </c>
      <c r="AQ56" s="50">
        <v>1.596128812926404</v>
      </c>
      <c r="AR56" s="50">
        <v>1.1872337320946718</v>
      </c>
      <c r="AS56" s="50">
        <v>1522.5343973573633</v>
      </c>
      <c r="AT56" s="50">
        <v>6.2161651401218005</v>
      </c>
      <c r="AU56" s="50">
        <v>0.60827672425610901</v>
      </c>
      <c r="AV56" s="50">
        <v>0.59939517490357597</v>
      </c>
      <c r="AW56" s="50">
        <v>35.769914058408681</v>
      </c>
      <c r="AX56" s="50">
        <v>40.682581037597743</v>
      </c>
      <c r="AY56" s="50">
        <v>94.091093396115156</v>
      </c>
      <c r="AZ56" s="50">
        <v>12.832882470460611</v>
      </c>
      <c r="BA56" s="50">
        <v>6.2420413972185473</v>
      </c>
    </row>
    <row r="57" spans="1:53" x14ac:dyDescent="0.2">
      <c r="A57" s="47">
        <v>1.5</v>
      </c>
      <c r="B57" s="44">
        <v>780</v>
      </c>
      <c r="C57" s="45">
        <v>1.4</v>
      </c>
      <c r="E57" s="48">
        <v>5.89</v>
      </c>
      <c r="F57" s="48">
        <v>4.08</v>
      </c>
      <c r="G57" s="48">
        <v>43.9</v>
      </c>
      <c r="H57" s="48">
        <v>25.74</v>
      </c>
      <c r="I57" s="48">
        <v>13.89</v>
      </c>
      <c r="J57" s="48">
        <v>0.46</v>
      </c>
      <c r="K57" s="48">
        <v>6.04</v>
      </c>
      <c r="L57" s="48">
        <v>0</v>
      </c>
      <c r="M57" s="48">
        <v>0</v>
      </c>
      <c r="N57" s="48">
        <v>0</v>
      </c>
      <c r="O57" s="48">
        <v>0</v>
      </c>
      <c r="P57" s="48"/>
      <c r="Q57" s="49">
        <v>63.199219007174236</v>
      </c>
      <c r="R57" s="49">
        <v>15.857030210706361</v>
      </c>
      <c r="S57" s="49">
        <v>9.4489603315251899E-2</v>
      </c>
      <c r="T57" s="49">
        <v>3.0290303371733305E-2</v>
      </c>
      <c r="U57" s="49">
        <v>2.0756134652193805</v>
      </c>
      <c r="V57" s="49">
        <v>5.2586435441845039</v>
      </c>
      <c r="W57" s="49">
        <v>2.5112747469967127</v>
      </c>
      <c r="X57" s="49">
        <v>10.973439119031834</v>
      </c>
      <c r="Y57" s="49">
        <v>0.47755181082275738</v>
      </c>
      <c r="Z57" s="49">
        <v>0.36363636363636365</v>
      </c>
      <c r="AA57" s="49"/>
      <c r="AB57" s="50">
        <v>76.527840589092833</v>
      </c>
      <c r="AC57" s="50">
        <v>737.49524411587504</v>
      </c>
      <c r="AD57" s="50">
        <v>6.4034990515212451</v>
      </c>
      <c r="AE57" s="50">
        <v>1.7048617089352247</v>
      </c>
      <c r="AF57" s="50">
        <v>3.3935741582117456</v>
      </c>
      <c r="AG57" s="50">
        <v>0.19664041471385124</v>
      </c>
      <c r="AH57" s="50">
        <v>10210.968604917007</v>
      </c>
      <c r="AI57" s="50">
        <v>22.087975959470874</v>
      </c>
      <c r="AJ57" s="50">
        <v>37.168107574139086</v>
      </c>
      <c r="AK57" s="50">
        <v>356.34268516358571</v>
      </c>
      <c r="AL57" s="50">
        <v>12.18019401989773</v>
      </c>
      <c r="AM57" s="50">
        <v>2.0449835983980753</v>
      </c>
      <c r="AN57" s="50">
        <v>140.87846275766825</v>
      </c>
      <c r="AO57" s="50">
        <v>3.2402566851572439</v>
      </c>
      <c r="AP57" s="50">
        <v>0.75308239181911774</v>
      </c>
      <c r="AQ57" s="50">
        <v>1.5487469330334269</v>
      </c>
      <c r="AR57" s="50">
        <v>1.0800572430204278</v>
      </c>
      <c r="AS57" s="50">
        <v>1489.0991578494265</v>
      </c>
      <c r="AT57" s="50">
        <v>5.5573971675384026</v>
      </c>
      <c r="AU57" s="50">
        <v>0.53439209999115478</v>
      </c>
      <c r="AV57" s="50">
        <v>0.51894435471243705</v>
      </c>
      <c r="AW57" s="50">
        <v>38.422439611121426</v>
      </c>
      <c r="AX57" s="50">
        <v>36.105509854757734</v>
      </c>
      <c r="AY57" s="50">
        <v>93.906400891290033</v>
      </c>
      <c r="AZ57" s="50">
        <v>13.478233732700318</v>
      </c>
      <c r="BA57" s="50">
        <v>6.3820869464622856</v>
      </c>
    </row>
    <row r="58" spans="1:53" x14ac:dyDescent="0.2">
      <c r="A58" s="47">
        <v>1.5</v>
      </c>
      <c r="B58" s="44">
        <v>780</v>
      </c>
      <c r="C58" s="45">
        <v>1.5</v>
      </c>
      <c r="E58" s="48">
        <v>6.24</v>
      </c>
      <c r="F58" s="48">
        <v>4.7300000000000004</v>
      </c>
      <c r="G58" s="48">
        <v>40.33</v>
      </c>
      <c r="H58" s="48">
        <v>28.87</v>
      </c>
      <c r="I58" s="48">
        <v>13.8</v>
      </c>
      <c r="J58" s="48">
        <v>0.54</v>
      </c>
      <c r="K58" s="48">
        <v>5.17</v>
      </c>
      <c r="L58" s="48">
        <v>0</v>
      </c>
      <c r="M58" s="48">
        <v>0</v>
      </c>
      <c r="N58" s="48">
        <v>0</v>
      </c>
      <c r="O58" s="48">
        <v>0.31</v>
      </c>
      <c r="P58" s="48"/>
      <c r="Q58" s="49">
        <v>62.799573078389358</v>
      </c>
      <c r="R58" s="49">
        <v>15.966084268533917</v>
      </c>
      <c r="S58" s="49">
        <v>8.2546856971691465E-2</v>
      </c>
      <c r="T58" s="49">
        <v>2.7784938394747397E-2</v>
      </c>
      <c r="U58" s="49">
        <v>1.8483290298819774</v>
      </c>
      <c r="V58" s="49">
        <v>5.5458848376450014</v>
      </c>
      <c r="W58" s="49">
        <v>2.4817314713943586</v>
      </c>
      <c r="X58" s="49">
        <v>11.248065518788954</v>
      </c>
      <c r="Y58" s="49">
        <v>0.44749062485909791</v>
      </c>
      <c r="Z58" s="49">
        <v>0.375</v>
      </c>
      <c r="AA58" s="49"/>
      <c r="AB58" s="50">
        <v>75.0188929294671</v>
      </c>
      <c r="AC58" s="50">
        <v>716.8836817937904</v>
      </c>
      <c r="AD58" s="50">
        <v>1.0931336275402119</v>
      </c>
      <c r="AE58" s="50">
        <v>1.6040273765383495</v>
      </c>
      <c r="AF58" s="50">
        <v>3.0060188898556461</v>
      </c>
      <c r="AG58" s="50">
        <v>0.17654238083526647</v>
      </c>
      <c r="AH58" s="50">
        <v>10728.371708557379</v>
      </c>
      <c r="AI58" s="50">
        <v>22.360895537598072</v>
      </c>
      <c r="AJ58" s="50">
        <v>38.331594613111903</v>
      </c>
      <c r="AK58" s="50">
        <v>381.20200735038856</v>
      </c>
      <c r="AL58" s="50">
        <v>12.75859837534221</v>
      </c>
      <c r="AM58" s="50">
        <v>2.1042993568246979</v>
      </c>
      <c r="AN58" s="50">
        <v>137.14908931854532</v>
      </c>
      <c r="AO58" s="50">
        <v>3.1127562371661774</v>
      </c>
      <c r="AP58" s="50">
        <v>0.77584949038599704</v>
      </c>
      <c r="AQ58" s="50">
        <v>1.5330866284264102</v>
      </c>
      <c r="AR58" s="50">
        <v>1.0292933247795957</v>
      </c>
      <c r="AS58" s="50">
        <v>1435.953315771166</v>
      </c>
      <c r="AT58" s="50">
        <v>5.2456243032152319</v>
      </c>
      <c r="AU58" s="50">
        <v>0.49965409197439364</v>
      </c>
      <c r="AV58" s="50">
        <v>0.48143808134383859</v>
      </c>
      <c r="AW58" s="50">
        <v>40.427306310384914</v>
      </c>
      <c r="AX58" s="50">
        <v>34.109486209360298</v>
      </c>
      <c r="AY58" s="50">
        <v>95.260406699972606</v>
      </c>
      <c r="AZ58" s="50">
        <v>13.785303400403782</v>
      </c>
      <c r="BA58" s="50">
        <v>6.4185661037844879</v>
      </c>
    </row>
    <row r="59" spans="1:53" x14ac:dyDescent="0.2">
      <c r="A59" s="47">
        <v>1.5</v>
      </c>
      <c r="B59" s="44">
        <v>780</v>
      </c>
      <c r="C59" s="45">
        <v>1.6</v>
      </c>
      <c r="E59" s="48">
        <v>6.56</v>
      </c>
      <c r="F59" s="48">
        <v>6.58</v>
      </c>
      <c r="G59" s="48">
        <v>36.270000000000003</v>
      </c>
      <c r="H59" s="48">
        <v>30.92</v>
      </c>
      <c r="I59" s="48">
        <v>13.65</v>
      </c>
      <c r="J59" s="48">
        <v>0.56999999999999995</v>
      </c>
      <c r="K59" s="48">
        <v>3.72</v>
      </c>
      <c r="L59" s="48">
        <v>0</v>
      </c>
      <c r="M59" s="48">
        <v>0</v>
      </c>
      <c r="N59" s="48">
        <v>0</v>
      </c>
      <c r="O59" s="48">
        <v>1.74</v>
      </c>
      <c r="P59" s="48"/>
      <c r="Q59" s="49">
        <v>62.412732168974216</v>
      </c>
      <c r="R59" s="49">
        <v>16.084505616895608</v>
      </c>
      <c r="S59" s="49">
        <v>7.6078361771966807E-2</v>
      </c>
      <c r="T59" s="49">
        <v>2.7233552806403626E-2</v>
      </c>
      <c r="U59" s="49">
        <v>1.6525185081431721</v>
      </c>
      <c r="V59" s="49">
        <v>5.7293554485208062</v>
      </c>
      <c r="W59" s="49">
        <v>2.5240930693830808</v>
      </c>
      <c r="X59" s="49">
        <v>11.493483273504751</v>
      </c>
      <c r="Y59" s="49">
        <v>0.44055445539423571</v>
      </c>
      <c r="Z59" s="49">
        <v>0.38953488372093026</v>
      </c>
      <c r="AA59" s="49"/>
      <c r="AB59" s="50">
        <v>73.908862154110807</v>
      </c>
      <c r="AC59" s="50">
        <v>672.16947332472614</v>
      </c>
      <c r="AD59" s="50">
        <v>0.22783335407309466</v>
      </c>
      <c r="AE59" s="50">
        <v>1.354861130094221</v>
      </c>
      <c r="AF59" s="50">
        <v>2.8948215113141518</v>
      </c>
      <c r="AG59" s="50">
        <v>0.17137126525350821</v>
      </c>
      <c r="AH59" s="50">
        <v>11480.018643116402</v>
      </c>
      <c r="AI59" s="50">
        <v>20.598111143321063</v>
      </c>
      <c r="AJ59" s="50">
        <v>36.632961464545247</v>
      </c>
      <c r="AK59" s="50">
        <v>400.40734380843702</v>
      </c>
      <c r="AL59" s="50">
        <v>12.781968802797971</v>
      </c>
      <c r="AM59" s="50">
        <v>2.1120507735000813</v>
      </c>
      <c r="AN59" s="50">
        <v>136.16372090811581</v>
      </c>
      <c r="AO59" s="50">
        <v>2.5452940514697051</v>
      </c>
      <c r="AP59" s="50">
        <v>0.78596291505670746</v>
      </c>
      <c r="AQ59" s="50">
        <v>1.5102735842270012</v>
      </c>
      <c r="AR59" s="50">
        <v>0.99428056373730966</v>
      </c>
      <c r="AS59" s="50">
        <v>1453.1715077507251</v>
      </c>
      <c r="AT59" s="50">
        <v>5.0422616653218979</v>
      </c>
      <c r="AU59" s="50">
        <v>0.47802768928517458</v>
      </c>
      <c r="AV59" s="50">
        <v>0.45872025271428424</v>
      </c>
      <c r="AW59" s="50">
        <v>42.34250221496989</v>
      </c>
      <c r="AX59" s="50">
        <v>33.251170601974124</v>
      </c>
      <c r="AY59" s="50">
        <v>98.498499950955804</v>
      </c>
      <c r="AZ59" s="50">
        <v>12.790364968333002</v>
      </c>
      <c r="BA59" s="50">
        <v>6.3828350488607866</v>
      </c>
    </row>
    <row r="60" spans="1:53" x14ac:dyDescent="0.2">
      <c r="A60" s="47">
        <v>1.5</v>
      </c>
      <c r="B60" s="44">
        <v>780</v>
      </c>
      <c r="C60" s="45">
        <v>1.7</v>
      </c>
      <c r="E60" s="48">
        <v>6.5</v>
      </c>
      <c r="F60" s="48">
        <v>10.53</v>
      </c>
      <c r="G60" s="48">
        <v>31.05</v>
      </c>
      <c r="H60" s="48">
        <v>32.49</v>
      </c>
      <c r="I60" s="48">
        <v>13.68</v>
      </c>
      <c r="J60" s="48">
        <v>0.63</v>
      </c>
      <c r="K60" s="48">
        <v>0.83</v>
      </c>
      <c r="L60" s="48">
        <v>0</v>
      </c>
      <c r="M60" s="48">
        <v>0</v>
      </c>
      <c r="N60" s="48">
        <v>0</v>
      </c>
      <c r="O60" s="48">
        <v>3.39</v>
      </c>
      <c r="P60" s="48"/>
      <c r="Q60" s="49">
        <v>61.992617465221002</v>
      </c>
      <c r="R60" s="49">
        <v>16.232328250449797</v>
      </c>
      <c r="S60" s="49">
        <v>6.4473016657155449E-2</v>
      </c>
      <c r="T60" s="49">
        <v>2.5359823081611308E-2</v>
      </c>
      <c r="U60" s="49">
        <v>1.4044351436641247</v>
      </c>
      <c r="V60" s="49">
        <v>6.4947697528460457</v>
      </c>
      <c r="W60" s="49">
        <v>1.7858550341184265</v>
      </c>
      <c r="X60" s="49">
        <v>12.000161513961832</v>
      </c>
      <c r="Y60" s="49">
        <v>0.27496818241106308</v>
      </c>
      <c r="Z60" s="49">
        <v>0.41216216216216217</v>
      </c>
      <c r="AA60" s="49"/>
      <c r="AB60" s="50">
        <v>76.486396938011083</v>
      </c>
      <c r="AC60" s="50">
        <v>663.07926836468619</v>
      </c>
      <c r="AD60" s="50">
        <v>0.11904633071948847</v>
      </c>
      <c r="AE60" s="50">
        <v>1.1918160524288821</v>
      </c>
      <c r="AF60" s="50">
        <v>2.6845208164220971</v>
      </c>
      <c r="AG60" s="50">
        <v>0.16052825604697976</v>
      </c>
      <c r="AH60" s="50">
        <v>13108.615679462633</v>
      </c>
      <c r="AI60" s="50">
        <v>19.397160191719749</v>
      </c>
      <c r="AJ60" s="50">
        <v>35.553359584202283</v>
      </c>
      <c r="AK60" s="50">
        <v>473.91154839034994</v>
      </c>
      <c r="AL60" s="50">
        <v>12.993636920110468</v>
      </c>
      <c r="AM60" s="50">
        <v>2.1471299447607279</v>
      </c>
      <c r="AN60" s="50">
        <v>137.20564049738596</v>
      </c>
      <c r="AO60" s="50">
        <v>2.1150674853454086</v>
      </c>
      <c r="AP60" s="50">
        <v>0.81802310794758226</v>
      </c>
      <c r="AQ60" s="50">
        <v>1.5049379455279481</v>
      </c>
      <c r="AR60" s="50">
        <v>0.97165223069374296</v>
      </c>
      <c r="AS60" s="50">
        <v>1447.8584243067512</v>
      </c>
      <c r="AT60" s="50">
        <v>4.9039143142495973</v>
      </c>
      <c r="AU60" s="50">
        <v>0.46286843005774658</v>
      </c>
      <c r="AV60" s="50">
        <v>0.44236550282372838</v>
      </c>
      <c r="AW60" s="50">
        <v>43.940309730443268</v>
      </c>
      <c r="AX60" s="50">
        <v>32.737974771135633</v>
      </c>
      <c r="AY60" s="50">
        <v>104.25144196732262</v>
      </c>
      <c r="AZ60" s="50">
        <v>11.894935937341806</v>
      </c>
      <c r="BA60" s="50">
        <v>6.1704075376698215</v>
      </c>
    </row>
    <row r="61" spans="1:53" x14ac:dyDescent="0.2">
      <c r="A61" s="47">
        <v>1.5</v>
      </c>
      <c r="B61" s="44">
        <v>780</v>
      </c>
      <c r="C61" s="45">
        <v>1.8</v>
      </c>
      <c r="E61" s="48">
        <v>6.91</v>
      </c>
      <c r="F61" s="48">
        <v>13.44</v>
      </c>
      <c r="G61" s="48">
        <v>25.17</v>
      </c>
      <c r="H61" s="48">
        <v>35.97</v>
      </c>
      <c r="I61" s="48">
        <v>13.36</v>
      </c>
      <c r="J61" s="48">
        <v>0.68</v>
      </c>
      <c r="K61" s="48">
        <v>0</v>
      </c>
      <c r="L61" s="48">
        <v>0</v>
      </c>
      <c r="M61" s="48">
        <v>0</v>
      </c>
      <c r="N61" s="48">
        <v>0</v>
      </c>
      <c r="O61" s="48">
        <v>3.35</v>
      </c>
      <c r="P61" s="48"/>
      <c r="Q61" s="49">
        <v>61.513863853746976</v>
      </c>
      <c r="R61" s="49">
        <v>16.088391070101245</v>
      </c>
      <c r="S61" s="49">
        <v>6.0311487693286168E-2</v>
      </c>
      <c r="T61" s="49">
        <v>2.6460187635782537E-2</v>
      </c>
      <c r="U61" s="49">
        <v>1.4237300350533255</v>
      </c>
      <c r="V61" s="49">
        <v>6.4403842214382543</v>
      </c>
      <c r="W61" s="49">
        <v>1.602799747496084</v>
      </c>
      <c r="X61" s="49">
        <v>12.844059396835055</v>
      </c>
      <c r="Y61" s="49">
        <v>0.24886710053117761</v>
      </c>
      <c r="Z61" s="49">
        <v>0.43884892086330923</v>
      </c>
      <c r="AA61" s="49"/>
      <c r="AB61" s="50">
        <v>75.304015625547478</v>
      </c>
      <c r="AC61" s="50">
        <v>657.20868608004412</v>
      </c>
      <c r="AD61" s="50">
        <v>0.12087855935589412</v>
      </c>
      <c r="AE61" s="50">
        <v>1.1762599348706977</v>
      </c>
      <c r="AF61" s="50">
        <v>2.5470916937063106</v>
      </c>
      <c r="AG61" s="50">
        <v>0.15369722989536214</v>
      </c>
      <c r="AH61" s="50">
        <v>14555.742779292998</v>
      </c>
      <c r="AI61" s="50">
        <v>20.752427839125207</v>
      </c>
      <c r="AJ61" s="50">
        <v>38.923504194682273</v>
      </c>
      <c r="AK61" s="50">
        <v>546.99412061216492</v>
      </c>
      <c r="AL61" s="50">
        <v>14.552609512756627</v>
      </c>
      <c r="AM61" s="50">
        <v>2.3220233844281135</v>
      </c>
      <c r="AN61" s="50">
        <v>135.31059063461035</v>
      </c>
      <c r="AO61" s="50">
        <v>2.1866367845840058</v>
      </c>
      <c r="AP61" s="50">
        <v>0.88024936325341485</v>
      </c>
      <c r="AQ61" s="50">
        <v>1.5301671211033474</v>
      </c>
      <c r="AR61" s="50">
        <v>0.94013659713453479</v>
      </c>
      <c r="AS61" s="50">
        <v>1463.6593117360492</v>
      </c>
      <c r="AT61" s="50">
        <v>4.6922924040569507</v>
      </c>
      <c r="AU61" s="50">
        <v>0.4381151075147432</v>
      </c>
      <c r="AV61" s="50">
        <v>0.4151169133683974</v>
      </c>
      <c r="AW61" s="50">
        <v>46.589038889365384</v>
      </c>
      <c r="AX61" s="50">
        <v>31.310333345562981</v>
      </c>
      <c r="AY61" s="50">
        <v>108.43043595774206</v>
      </c>
      <c r="AZ61" s="50">
        <v>12.940454183286699</v>
      </c>
      <c r="BA61" s="50">
        <v>6.0532346785641193</v>
      </c>
    </row>
    <row r="62" spans="1:53" x14ac:dyDescent="0.2">
      <c r="A62" s="47">
        <v>1.5</v>
      </c>
      <c r="B62" s="44">
        <v>780</v>
      </c>
      <c r="C62" s="45">
        <v>1.9</v>
      </c>
      <c r="E62" s="48">
        <v>7.35</v>
      </c>
      <c r="F62" s="48">
        <v>18.73</v>
      </c>
      <c r="G62" s="48">
        <v>16.88</v>
      </c>
      <c r="H62" s="48">
        <v>39.909999999999997</v>
      </c>
      <c r="I62" s="48">
        <v>12.53</v>
      </c>
      <c r="J62" s="48">
        <v>0.75</v>
      </c>
      <c r="K62" s="48">
        <v>0</v>
      </c>
      <c r="L62" s="48">
        <v>0</v>
      </c>
      <c r="M62" s="48">
        <v>0</v>
      </c>
      <c r="N62" s="48">
        <v>0</v>
      </c>
      <c r="O62" s="48">
        <v>1.86</v>
      </c>
      <c r="P62" s="48"/>
      <c r="Q62" s="49">
        <v>60.384032990795546</v>
      </c>
      <c r="R62" s="49">
        <v>15.68733885077588</v>
      </c>
      <c r="S62" s="49">
        <v>5.4076867288705387E-2</v>
      </c>
      <c r="T62" s="49">
        <v>2.5122627919913952E-2</v>
      </c>
      <c r="U62" s="49">
        <v>1.4654461789606827</v>
      </c>
      <c r="V62" s="49">
        <v>5.920366553907412</v>
      </c>
      <c r="W62" s="49">
        <v>1.724892842561786</v>
      </c>
      <c r="X62" s="49">
        <v>14.738723087790062</v>
      </c>
      <c r="Y62" s="49">
        <v>0.29134899450159307</v>
      </c>
      <c r="Z62" s="49">
        <v>0.45299145299145299</v>
      </c>
      <c r="AA62" s="49"/>
      <c r="AB62" s="50">
        <v>74.798617762457411</v>
      </c>
      <c r="AC62" s="50">
        <v>690.33898327644624</v>
      </c>
      <c r="AD62" s="50">
        <v>0.21485011780098168</v>
      </c>
      <c r="AE62" s="50">
        <v>1.3199562395732867</v>
      </c>
      <c r="AF62" s="50">
        <v>2.3838484173960093</v>
      </c>
      <c r="AG62" s="50">
        <v>0.14542740721964284</v>
      </c>
      <c r="AH62" s="50">
        <v>17008.031954838447</v>
      </c>
      <c r="AI62" s="50">
        <v>26.712718745103331</v>
      </c>
      <c r="AJ62" s="50">
        <v>51.374993715498427</v>
      </c>
      <c r="AK62" s="50">
        <v>708.39666726581822</v>
      </c>
      <c r="AL62" s="50">
        <v>19.354766045926723</v>
      </c>
      <c r="AM62" s="50">
        <v>2.8062009392606266</v>
      </c>
      <c r="AN62" s="50">
        <v>134.75588928428769</v>
      </c>
      <c r="AO62" s="50">
        <v>2.8247004544379295</v>
      </c>
      <c r="AP62" s="50">
        <v>1.0325710908563808</v>
      </c>
      <c r="AQ62" s="50">
        <v>1.639297652420914</v>
      </c>
      <c r="AR62" s="50">
        <v>0.92952365832826767</v>
      </c>
      <c r="AS62" s="50">
        <v>1489.0328930393773</v>
      </c>
      <c r="AT62" s="50">
        <v>4.5637682690672108</v>
      </c>
      <c r="AU62" s="50">
        <v>0.41940317161293544</v>
      </c>
      <c r="AV62" s="50">
        <v>0.39257097338286423</v>
      </c>
      <c r="AW62" s="50">
        <v>49.367782823461475</v>
      </c>
      <c r="AX62" s="50">
        <v>30.210076382425985</v>
      </c>
      <c r="AY62" s="50">
        <v>115.35554138312631</v>
      </c>
      <c r="AZ62" s="50">
        <v>17.434249242540236</v>
      </c>
      <c r="BA62" s="50">
        <v>5.7840334514643015</v>
      </c>
    </row>
    <row r="63" spans="1:53" x14ac:dyDescent="0.2">
      <c r="A63" s="47">
        <v>1.5</v>
      </c>
      <c r="B63" s="44">
        <v>780</v>
      </c>
      <c r="C63" s="45">
        <v>2</v>
      </c>
      <c r="E63" s="48">
        <v>7.87</v>
      </c>
      <c r="F63" s="48">
        <v>21.2</v>
      </c>
      <c r="G63" s="48">
        <v>8.85</v>
      </c>
      <c r="H63" s="48">
        <v>46.27</v>
      </c>
      <c r="I63" s="48">
        <v>12.19</v>
      </c>
      <c r="J63" s="48">
        <v>0.81</v>
      </c>
      <c r="K63" s="48">
        <v>0</v>
      </c>
      <c r="L63" s="48">
        <v>0</v>
      </c>
      <c r="M63" s="48">
        <v>0</v>
      </c>
      <c r="N63" s="48">
        <v>0</v>
      </c>
      <c r="O63" s="48">
        <v>1.7</v>
      </c>
      <c r="P63" s="48"/>
      <c r="Q63" s="49">
        <v>59.661560227450707</v>
      </c>
      <c r="R63" s="49">
        <v>15.406000015961402</v>
      </c>
      <c r="S63" s="49">
        <v>4.9058969695536109E-2</v>
      </c>
      <c r="T63" s="49">
        <v>2.5520169570699459E-2</v>
      </c>
      <c r="U63" s="49">
        <v>1.6472698194565052</v>
      </c>
      <c r="V63" s="49">
        <v>5.3949790364040737</v>
      </c>
      <c r="W63" s="49">
        <v>1.8805450204687622</v>
      </c>
      <c r="X63" s="49">
        <v>15.935066740992312</v>
      </c>
      <c r="Y63" s="49">
        <v>0.34857318402523502</v>
      </c>
      <c r="Z63" s="49">
        <v>0.48113207547169806</v>
      </c>
      <c r="AA63" s="49"/>
      <c r="AB63" s="50">
        <v>73.62980345371821</v>
      </c>
      <c r="AC63" s="50">
        <v>679.99817632300119</v>
      </c>
      <c r="AD63" s="50">
        <v>0.23515814114300354</v>
      </c>
      <c r="AE63" s="50">
        <v>1.299906809380232</v>
      </c>
      <c r="AF63" s="50">
        <v>2.261074380047932</v>
      </c>
      <c r="AG63" s="50">
        <v>0.13923941030706508</v>
      </c>
      <c r="AH63" s="50">
        <v>20111.391362429225</v>
      </c>
      <c r="AI63" s="50">
        <v>30.596750142906501</v>
      </c>
      <c r="AJ63" s="50">
        <v>62.348959235058082</v>
      </c>
      <c r="AK63" s="50">
        <v>831.16392743809956</v>
      </c>
      <c r="AL63" s="50">
        <v>24.721392904829482</v>
      </c>
      <c r="AM63" s="50">
        <v>3.2018133244649745</v>
      </c>
      <c r="AN63" s="50">
        <v>130.06367270842375</v>
      </c>
      <c r="AO63" s="50">
        <v>3.0347445191487861</v>
      </c>
      <c r="AP63" s="50">
        <v>1.1406550317435131</v>
      </c>
      <c r="AQ63" s="50">
        <v>1.643296853694042</v>
      </c>
      <c r="AR63" s="50">
        <v>0.86635824374227266</v>
      </c>
      <c r="AS63" s="50">
        <v>1515.6298258854188</v>
      </c>
      <c r="AT63" s="50">
        <v>4.1955057548497834</v>
      </c>
      <c r="AU63" s="50">
        <v>0.38070896653934472</v>
      </c>
      <c r="AV63" s="50">
        <v>0.35306872282995255</v>
      </c>
      <c r="AW63" s="50">
        <v>55.01721938935578</v>
      </c>
      <c r="AX63" s="50">
        <v>27.803200169581388</v>
      </c>
      <c r="AY63" s="50">
        <v>119.33892252172936</v>
      </c>
      <c r="AZ63" s="50">
        <v>21.027942974306061</v>
      </c>
      <c r="BA63" s="50">
        <v>5.74648182613877</v>
      </c>
    </row>
    <row r="64" spans="1:53" x14ac:dyDescent="0.2">
      <c r="A64" s="47">
        <v>1.5</v>
      </c>
      <c r="B64" s="44">
        <v>790</v>
      </c>
      <c r="C64" s="45">
        <v>0.6</v>
      </c>
      <c r="E64" s="48">
        <v>5.58</v>
      </c>
      <c r="F64" s="48">
        <v>8.61</v>
      </c>
      <c r="G64" s="48">
        <v>57.46</v>
      </c>
      <c r="H64" s="48">
        <v>0</v>
      </c>
      <c r="I64" s="48">
        <v>11.19</v>
      </c>
      <c r="J64" s="48">
        <v>0</v>
      </c>
      <c r="K64" s="48">
        <v>16.87</v>
      </c>
      <c r="L64" s="48">
        <v>0.28000000000000003</v>
      </c>
      <c r="M64" s="48">
        <v>0.28000000000000003</v>
      </c>
      <c r="N64" s="48">
        <v>0</v>
      </c>
      <c r="O64" s="48">
        <v>0</v>
      </c>
      <c r="P64" s="48"/>
      <c r="Q64" s="49">
        <v>69.526709710591433</v>
      </c>
      <c r="R64" s="49">
        <v>13.373841682312404</v>
      </c>
      <c r="S64" s="49">
        <v>0.66805567963310741</v>
      </c>
      <c r="T64" s="49">
        <v>0.16471416320095758</v>
      </c>
      <c r="U64" s="49">
        <v>2.6536072540278375</v>
      </c>
      <c r="V64" s="49">
        <v>3.5574164217192776</v>
      </c>
      <c r="W64" s="49">
        <v>2.4305450827426438</v>
      </c>
      <c r="X64" s="49">
        <v>7.6251100057723455</v>
      </c>
      <c r="Y64" s="49">
        <v>0.68323322170081402</v>
      </c>
      <c r="Z64" s="49">
        <v>0.3053152039555006</v>
      </c>
      <c r="AA64" s="49"/>
      <c r="AB64" s="50">
        <v>72.549572647387194</v>
      </c>
      <c r="AC64" s="50">
        <v>645.28486228446457</v>
      </c>
      <c r="AD64" s="50">
        <v>5.4812312384271982</v>
      </c>
      <c r="AE64" s="50">
        <v>1.5958294691594412</v>
      </c>
      <c r="AF64" s="50">
        <v>12.53642590888693</v>
      </c>
      <c r="AG64" s="50">
        <v>0.57186350905006367</v>
      </c>
      <c r="AH64" s="50">
        <v>7788.2770908908115</v>
      </c>
      <c r="AI64" s="50">
        <v>17.60281823675167</v>
      </c>
      <c r="AJ64" s="50">
        <v>29.412434981550874</v>
      </c>
      <c r="AK64" s="50">
        <v>198.48817209968232</v>
      </c>
      <c r="AL64" s="50">
        <v>9.8735127031671208</v>
      </c>
      <c r="AM64" s="50">
        <v>1.9072713024570704</v>
      </c>
      <c r="AN64" s="50">
        <v>193.00479124910419</v>
      </c>
      <c r="AO64" s="50">
        <v>3.2251056361581654</v>
      </c>
      <c r="AP64" s="50">
        <v>0.65214744661603441</v>
      </c>
      <c r="AQ64" s="50">
        <v>1.9704542070726569</v>
      </c>
      <c r="AR64" s="50">
        <v>2.1500037781632697</v>
      </c>
      <c r="AS64" s="50">
        <v>2144.6420111589523</v>
      </c>
      <c r="AT64" s="50">
        <v>12.96596491430844</v>
      </c>
      <c r="AU64" s="50">
        <v>1.4953861737440313</v>
      </c>
      <c r="AV64" s="50">
        <v>1.6635655200870714</v>
      </c>
      <c r="AW64" s="50">
        <v>29.571884351273273</v>
      </c>
      <c r="AX64" s="50">
        <v>96.222057701941083</v>
      </c>
      <c r="AY64" s="50">
        <v>99.268909760881314</v>
      </c>
      <c r="AZ64" s="50">
        <v>11.590228724511219</v>
      </c>
      <c r="BA64" s="50">
        <v>5.9931198038369873</v>
      </c>
    </row>
    <row r="65" spans="1:53" x14ac:dyDescent="0.2">
      <c r="A65" s="47">
        <v>1.5</v>
      </c>
      <c r="B65" s="44">
        <v>790</v>
      </c>
      <c r="C65" s="45">
        <v>0.7</v>
      </c>
      <c r="E65" s="48">
        <v>4.8600000000000003</v>
      </c>
      <c r="F65" s="48">
        <v>9.26</v>
      </c>
      <c r="G65" s="48">
        <v>59.58</v>
      </c>
      <c r="H65" s="48">
        <v>0</v>
      </c>
      <c r="I65" s="48">
        <v>12.8</v>
      </c>
      <c r="J65" s="48">
        <v>0</v>
      </c>
      <c r="K65" s="48">
        <v>13.48</v>
      </c>
      <c r="L65" s="48">
        <v>0.03</v>
      </c>
      <c r="M65" s="48">
        <v>0.03</v>
      </c>
      <c r="N65" s="48">
        <v>0</v>
      </c>
      <c r="O65" s="48">
        <v>0</v>
      </c>
      <c r="P65" s="48"/>
      <c r="Q65" s="49">
        <v>68.546399819024543</v>
      </c>
      <c r="R65" s="49">
        <v>13.825963217386352</v>
      </c>
      <c r="S65" s="49">
        <v>0.50570806555594272</v>
      </c>
      <c r="T65" s="49">
        <v>0.12654686665710646</v>
      </c>
      <c r="U65" s="49">
        <v>2.6482429480831309</v>
      </c>
      <c r="V65" s="49">
        <v>3.7006152185839061</v>
      </c>
      <c r="W65" s="49">
        <v>2.5179568503264829</v>
      </c>
      <c r="X65" s="49">
        <v>8.1285670143825346</v>
      </c>
      <c r="Y65" s="49">
        <v>0.68041574213976652</v>
      </c>
      <c r="Z65" s="49">
        <v>0.30846605196982402</v>
      </c>
      <c r="AA65" s="49"/>
      <c r="AB65" s="50">
        <v>77.853655353573458</v>
      </c>
      <c r="AC65" s="50">
        <v>711.44763199774297</v>
      </c>
      <c r="AD65" s="50">
        <v>5.9318955887954363</v>
      </c>
      <c r="AE65" s="50">
        <v>1.7494423362801719</v>
      </c>
      <c r="AF65" s="50">
        <v>14.009354711681294</v>
      </c>
      <c r="AG65" s="50">
        <v>0.61370741171770293</v>
      </c>
      <c r="AH65" s="50">
        <v>7989.6245651379986</v>
      </c>
      <c r="AI65" s="50">
        <v>17.82794085280532</v>
      </c>
      <c r="AJ65" s="50">
        <v>29.152693337272659</v>
      </c>
      <c r="AK65" s="50">
        <v>222.41170365931811</v>
      </c>
      <c r="AL65" s="50">
        <v>9.6095143417895983</v>
      </c>
      <c r="AM65" s="50">
        <v>1.845583681277001</v>
      </c>
      <c r="AN65" s="50">
        <v>194.34496292143922</v>
      </c>
      <c r="AO65" s="50">
        <v>3.1848868897896265</v>
      </c>
      <c r="AP65" s="50">
        <v>0.65495892674140321</v>
      </c>
      <c r="AQ65" s="50">
        <v>1.9033505649169951</v>
      </c>
      <c r="AR65" s="50">
        <v>2.0764390889449045</v>
      </c>
      <c r="AS65" s="50">
        <v>2093.4915167639024</v>
      </c>
      <c r="AT65" s="50">
        <v>12.514363063648833</v>
      </c>
      <c r="AU65" s="50">
        <v>1.4455756438190577</v>
      </c>
      <c r="AV65" s="50">
        <v>1.6729508263881552</v>
      </c>
      <c r="AW65" s="50">
        <v>28.746332326849103</v>
      </c>
      <c r="AX65" s="50">
        <v>92.316641876045978</v>
      </c>
      <c r="AY65" s="50">
        <v>98.085872310383209</v>
      </c>
      <c r="AZ65" s="50">
        <v>11.198750694888117</v>
      </c>
      <c r="BA65" s="50">
        <v>5.7600539771626584</v>
      </c>
    </row>
    <row r="66" spans="1:53" x14ac:dyDescent="0.2">
      <c r="A66" s="47">
        <v>1.5</v>
      </c>
      <c r="B66" s="44">
        <v>790</v>
      </c>
      <c r="C66" s="45">
        <v>0.8</v>
      </c>
      <c r="E66" s="48">
        <v>4.53</v>
      </c>
      <c r="F66" s="48">
        <v>9.3800000000000008</v>
      </c>
      <c r="G66" s="48">
        <v>59.77</v>
      </c>
      <c r="H66" s="48">
        <v>0</v>
      </c>
      <c r="I66" s="48">
        <v>13.1</v>
      </c>
      <c r="J66" s="48">
        <v>0</v>
      </c>
      <c r="K66" s="48">
        <v>13.2</v>
      </c>
      <c r="L66" s="48">
        <v>0.02</v>
      </c>
      <c r="M66" s="48">
        <v>0.02</v>
      </c>
      <c r="N66" s="48">
        <v>0</v>
      </c>
      <c r="O66" s="48">
        <v>0</v>
      </c>
      <c r="P66" s="48"/>
      <c r="Q66" s="49">
        <v>67.579264961192564</v>
      </c>
      <c r="R66" s="49">
        <v>14.19364023970768</v>
      </c>
      <c r="S66" s="49">
        <v>0.45761468138294942</v>
      </c>
      <c r="T66" s="49">
        <v>0.11133934884537924</v>
      </c>
      <c r="U66" s="49">
        <v>2.670013384904899</v>
      </c>
      <c r="V66" s="49">
        <v>3.8060182489333112</v>
      </c>
      <c r="W66" s="49">
        <v>2.5449728657814163</v>
      </c>
      <c r="X66" s="49">
        <v>8.637136269251803</v>
      </c>
      <c r="Y66" s="49">
        <v>0.66867069449671712</v>
      </c>
      <c r="Z66" s="49">
        <v>0.30250481695568404</v>
      </c>
      <c r="AA66" s="49"/>
      <c r="AB66" s="50">
        <v>80.938731675312951</v>
      </c>
      <c r="AC66" s="50">
        <v>739.73179722429086</v>
      </c>
      <c r="AD66" s="50">
        <v>6.123277340924286</v>
      </c>
      <c r="AE66" s="50">
        <v>1.8144317584584826</v>
      </c>
      <c r="AF66" s="50">
        <v>14.229408358117869</v>
      </c>
      <c r="AG66" s="50">
        <v>0.61864906678436515</v>
      </c>
      <c r="AH66" s="50">
        <v>8067.3105779912712</v>
      </c>
      <c r="AI66" s="50">
        <v>17.997332216274916</v>
      </c>
      <c r="AJ66" s="50">
        <v>29.2545765591641</v>
      </c>
      <c r="AK66" s="50">
        <v>225.14530785039557</v>
      </c>
      <c r="AL66" s="50">
        <v>9.5909333817247955</v>
      </c>
      <c r="AM66" s="50">
        <v>1.8388298041621403</v>
      </c>
      <c r="AN66" s="50">
        <v>195.5181889205391</v>
      </c>
      <c r="AO66" s="50">
        <v>3.1870709909524715</v>
      </c>
      <c r="AP66" s="50">
        <v>0.6545515803178461</v>
      </c>
      <c r="AQ66" s="50">
        <v>1.895303113485173</v>
      </c>
      <c r="AR66" s="50">
        <v>2.0674552522133776</v>
      </c>
      <c r="AS66" s="50">
        <v>2084.0290057848397</v>
      </c>
      <c r="AT66" s="50">
        <v>12.460008341978467</v>
      </c>
      <c r="AU66" s="50">
        <v>1.4396814005999197</v>
      </c>
      <c r="AV66" s="50">
        <v>1.6693969463354152</v>
      </c>
      <c r="AW66" s="50">
        <v>28.564015290151382</v>
      </c>
      <c r="AX66" s="50">
        <v>91.746728102833657</v>
      </c>
      <c r="AY66" s="50">
        <v>97.864789346451616</v>
      </c>
      <c r="AZ66" s="50">
        <v>11.163560535364899</v>
      </c>
      <c r="BA66" s="50">
        <v>5.7319227976368792</v>
      </c>
    </row>
    <row r="67" spans="1:53" x14ac:dyDescent="0.2">
      <c r="A67" s="47">
        <v>1.5</v>
      </c>
      <c r="B67" s="44">
        <v>790</v>
      </c>
      <c r="C67" s="45">
        <v>0.9</v>
      </c>
      <c r="E67" s="48">
        <v>4.18</v>
      </c>
      <c r="F67" s="48">
        <v>9.3000000000000007</v>
      </c>
      <c r="G67" s="48">
        <v>60.36</v>
      </c>
      <c r="H67" s="48">
        <v>0</v>
      </c>
      <c r="I67" s="48">
        <v>13.37</v>
      </c>
      <c r="J67" s="48">
        <v>0</v>
      </c>
      <c r="K67" s="48">
        <v>12.75</v>
      </c>
      <c r="L67" s="48">
        <v>0.04</v>
      </c>
      <c r="M67" s="48">
        <v>0.04</v>
      </c>
      <c r="N67" s="48">
        <v>0</v>
      </c>
      <c r="O67" s="48">
        <v>0</v>
      </c>
      <c r="P67" s="48"/>
      <c r="Q67" s="49">
        <v>66.721570600073136</v>
      </c>
      <c r="R67" s="49">
        <v>14.611756058994654</v>
      </c>
      <c r="S67" s="49">
        <v>0.38295676597254502</v>
      </c>
      <c r="T67" s="49">
        <v>9.0878242724327318E-2</v>
      </c>
      <c r="U67" s="49">
        <v>2.7959188877500618</v>
      </c>
      <c r="V67" s="49">
        <v>3.7643451674803328</v>
      </c>
      <c r="W67" s="49">
        <v>2.6141573154287499</v>
      </c>
      <c r="X67" s="49">
        <v>9.0184169615761931</v>
      </c>
      <c r="Y67" s="49">
        <v>0.69445207575864731</v>
      </c>
      <c r="Z67" s="49">
        <v>0.29726516052318669</v>
      </c>
      <c r="AA67" s="49"/>
      <c r="AB67" s="50">
        <v>84.274879261320152</v>
      </c>
      <c r="AC67" s="50">
        <v>772.00654497781341</v>
      </c>
      <c r="AD67" s="50">
        <v>6.3479484007902949</v>
      </c>
      <c r="AE67" s="50">
        <v>1.8885275397343568</v>
      </c>
      <c r="AF67" s="50">
        <v>14.193082184925538</v>
      </c>
      <c r="AG67" s="50">
        <v>0.61399608903598846</v>
      </c>
      <c r="AH67" s="50">
        <v>8124.6122707561299</v>
      </c>
      <c r="AI67" s="50">
        <v>18.109403557813689</v>
      </c>
      <c r="AJ67" s="50">
        <v>29.224565948852248</v>
      </c>
      <c r="AK67" s="50">
        <v>228.94281905948566</v>
      </c>
      <c r="AL67" s="50">
        <v>9.5190394786175219</v>
      </c>
      <c r="AM67" s="50">
        <v>1.8216394000904101</v>
      </c>
      <c r="AN67" s="50">
        <v>195.47634319437864</v>
      </c>
      <c r="AO67" s="50">
        <v>3.1699395350146267</v>
      </c>
      <c r="AP67" s="50">
        <v>0.65212671225058838</v>
      </c>
      <c r="AQ67" s="50">
        <v>1.8766959099498817</v>
      </c>
      <c r="AR67" s="50">
        <v>2.0474273439429429</v>
      </c>
      <c r="AS67" s="50">
        <v>2059.3069791488974</v>
      </c>
      <c r="AT67" s="50">
        <v>12.339588454793091</v>
      </c>
      <c r="AU67" s="50">
        <v>1.4265143473388802</v>
      </c>
      <c r="AV67" s="50">
        <v>1.6500182154672749</v>
      </c>
      <c r="AW67" s="50">
        <v>28.298742521951223</v>
      </c>
      <c r="AX67" s="50">
        <v>90.577947551768105</v>
      </c>
      <c r="AY67" s="50">
        <v>97.115587650920943</v>
      </c>
      <c r="AZ67" s="50">
        <v>11.062940928563551</v>
      </c>
      <c r="BA67" s="50">
        <v>5.7000411827975466</v>
      </c>
    </row>
    <row r="68" spans="1:53" x14ac:dyDescent="0.2">
      <c r="A68" s="47">
        <v>1.5</v>
      </c>
      <c r="B68" s="44">
        <v>790</v>
      </c>
      <c r="C68" s="45">
        <v>1</v>
      </c>
      <c r="E68" s="48">
        <v>3.83</v>
      </c>
      <c r="F68" s="48">
        <v>9.3000000000000007</v>
      </c>
      <c r="G68" s="48">
        <v>60.88</v>
      </c>
      <c r="H68" s="48">
        <v>0</v>
      </c>
      <c r="I68" s="48">
        <v>13.66</v>
      </c>
      <c r="J68" s="48">
        <v>0.1</v>
      </c>
      <c r="K68" s="48">
        <v>12.24</v>
      </c>
      <c r="L68" s="48">
        <v>0</v>
      </c>
      <c r="M68" s="48">
        <v>0</v>
      </c>
      <c r="N68" s="48">
        <v>0</v>
      </c>
      <c r="O68" s="48">
        <v>0</v>
      </c>
      <c r="P68" s="48"/>
      <c r="Q68" s="49">
        <v>65.875910428357699</v>
      </c>
      <c r="R68" s="49">
        <v>15.057949550214483</v>
      </c>
      <c r="S68" s="49">
        <v>0.34262550591769908</v>
      </c>
      <c r="T68" s="49">
        <v>7.8884119327102833E-2</v>
      </c>
      <c r="U68" s="49">
        <v>2.8907428544037566</v>
      </c>
      <c r="V68" s="49">
        <v>3.7764646216334214</v>
      </c>
      <c r="W68" s="49">
        <v>2.6667726174550337</v>
      </c>
      <c r="X68" s="49">
        <v>9.310650302690803</v>
      </c>
      <c r="Y68" s="49">
        <v>0.70615585862461583</v>
      </c>
      <c r="Z68" s="49">
        <v>0.29098360655737698</v>
      </c>
      <c r="AA68" s="49"/>
      <c r="AB68" s="50">
        <v>87.941322681782054</v>
      </c>
      <c r="AC68" s="50">
        <v>808.13464489650778</v>
      </c>
      <c r="AD68" s="50">
        <v>6.5805266370900366</v>
      </c>
      <c r="AE68" s="50">
        <v>1.967044469390349</v>
      </c>
      <c r="AF68" s="50">
        <v>8.2898331347147884</v>
      </c>
      <c r="AG68" s="50">
        <v>0.41034442567619867</v>
      </c>
      <c r="AH68" s="50">
        <v>8194.4057726936389</v>
      </c>
      <c r="AI68" s="50">
        <v>18.242389313056311</v>
      </c>
      <c r="AJ68" s="50">
        <v>29.223165514312615</v>
      </c>
      <c r="AK68" s="50">
        <v>233.55133590497195</v>
      </c>
      <c r="AL68" s="50">
        <v>9.4574443725613015</v>
      </c>
      <c r="AM68" s="50">
        <v>1.8063180897906845</v>
      </c>
      <c r="AN68" s="50">
        <v>194.08871630461047</v>
      </c>
      <c r="AO68" s="50">
        <v>3.134660821328441</v>
      </c>
      <c r="AP68" s="50">
        <v>0.65060052794672418</v>
      </c>
      <c r="AQ68" s="50">
        <v>1.8600609523850884</v>
      </c>
      <c r="AR68" s="50">
        <v>2.0293988207513487</v>
      </c>
      <c r="AS68" s="50">
        <v>1824.0101594774051</v>
      </c>
      <c r="AT68" s="50">
        <v>12.230820719642542</v>
      </c>
      <c r="AU68" s="50">
        <v>1.4146221582639951</v>
      </c>
      <c r="AV68" s="50">
        <v>1.6473596687464369</v>
      </c>
      <c r="AW68" s="50">
        <v>28.06540702689782</v>
      </c>
      <c r="AX68" s="50">
        <v>89.497853881665762</v>
      </c>
      <c r="AY68" s="50">
        <v>96.631545751802335</v>
      </c>
      <c r="AZ68" s="50">
        <v>10.976263207910833</v>
      </c>
      <c r="BA68" s="50">
        <v>5.6646926504727215</v>
      </c>
    </row>
    <row r="69" spans="1:53" x14ac:dyDescent="0.2">
      <c r="A69" s="47">
        <v>1.5</v>
      </c>
      <c r="B69" s="44">
        <v>790</v>
      </c>
      <c r="C69" s="45">
        <v>1.1000000000000001</v>
      </c>
      <c r="E69" s="48">
        <v>4.3099999999999996</v>
      </c>
      <c r="F69" s="48">
        <v>8.81</v>
      </c>
      <c r="G69" s="48">
        <v>56.85</v>
      </c>
      <c r="H69" s="48">
        <v>5.19</v>
      </c>
      <c r="I69" s="48">
        <v>13.64</v>
      </c>
      <c r="J69" s="48">
        <v>0.2</v>
      </c>
      <c r="K69" s="48">
        <v>11.01</v>
      </c>
      <c r="L69" s="48">
        <v>0</v>
      </c>
      <c r="M69" s="48">
        <v>0</v>
      </c>
      <c r="N69" s="48">
        <v>0</v>
      </c>
      <c r="O69" s="48">
        <v>0</v>
      </c>
      <c r="P69" s="48"/>
      <c r="Q69" s="49">
        <v>65.010150903833448</v>
      </c>
      <c r="R69" s="49">
        <v>15.376781498270024</v>
      </c>
      <c r="S69" s="49">
        <v>0.26205092734022062</v>
      </c>
      <c r="T69" s="49">
        <v>6.3817775748093108E-2</v>
      </c>
      <c r="U69" s="49">
        <v>2.7805922325596923</v>
      </c>
      <c r="V69" s="49">
        <v>4.077408455142054</v>
      </c>
      <c r="W69" s="49">
        <v>2.6207949658920331</v>
      </c>
      <c r="X69" s="49">
        <v>9.8084032412144353</v>
      </c>
      <c r="Y69" s="49">
        <v>0.64275997725636891</v>
      </c>
      <c r="Z69" s="49">
        <v>0.30270270270270272</v>
      </c>
      <c r="AA69" s="49"/>
      <c r="AB69" s="50">
        <v>84.993955480888189</v>
      </c>
      <c r="AC69" s="50">
        <v>789.15240032367501</v>
      </c>
      <c r="AD69" s="50">
        <v>6.4828910971608735</v>
      </c>
      <c r="AE69" s="50">
        <v>1.8955584728232047</v>
      </c>
      <c r="AF69" s="50">
        <v>5.8786384031811822</v>
      </c>
      <c r="AG69" s="50">
        <v>0.31295830086439014</v>
      </c>
      <c r="AH69" s="50">
        <v>8588.4420738836016</v>
      </c>
      <c r="AI69" s="50">
        <v>19.016945118346648</v>
      </c>
      <c r="AJ69" s="50">
        <v>30.775222739459135</v>
      </c>
      <c r="AK69" s="50">
        <v>251.99463863480415</v>
      </c>
      <c r="AL69" s="50">
        <v>9.9984417238729524</v>
      </c>
      <c r="AM69" s="50">
        <v>1.866561885100869</v>
      </c>
      <c r="AN69" s="50">
        <v>180.33709579537793</v>
      </c>
      <c r="AO69" s="50">
        <v>3.1668047502477141</v>
      </c>
      <c r="AP69" s="50">
        <v>0.67383216872643759</v>
      </c>
      <c r="AQ69" s="50">
        <v>1.8004032338335014</v>
      </c>
      <c r="AR69" s="50">
        <v>1.7305669372079742</v>
      </c>
      <c r="AS69" s="50">
        <v>1708.767065454801</v>
      </c>
      <c r="AT69" s="50">
        <v>9.8726655509332968</v>
      </c>
      <c r="AU69" s="50">
        <v>1.0629297603304231</v>
      </c>
      <c r="AV69" s="50">
        <v>1.1442422794663065</v>
      </c>
      <c r="AW69" s="50">
        <v>29.759999936714003</v>
      </c>
      <c r="AX69" s="50">
        <v>68.778539481347451</v>
      </c>
      <c r="AY69" s="50">
        <v>96.73842997791516</v>
      </c>
      <c r="AZ69" s="50">
        <v>11.498799661088199</v>
      </c>
      <c r="BA69" s="50">
        <v>5.7693975153300103</v>
      </c>
    </row>
    <row r="70" spans="1:53" x14ac:dyDescent="0.2">
      <c r="A70" s="47">
        <v>1.5</v>
      </c>
      <c r="B70" s="44">
        <v>790</v>
      </c>
      <c r="C70" s="45">
        <v>1.2</v>
      </c>
      <c r="E70" s="48">
        <v>5.18</v>
      </c>
      <c r="F70" s="48">
        <v>7.44</v>
      </c>
      <c r="G70" s="48">
        <v>51.06</v>
      </c>
      <c r="H70" s="48">
        <v>13.09</v>
      </c>
      <c r="I70" s="48">
        <v>13.54</v>
      </c>
      <c r="J70" s="48">
        <v>0.3</v>
      </c>
      <c r="K70" s="48">
        <v>9.39</v>
      </c>
      <c r="L70" s="48">
        <v>0</v>
      </c>
      <c r="M70" s="48">
        <v>0</v>
      </c>
      <c r="N70" s="48">
        <v>0</v>
      </c>
      <c r="O70" s="48">
        <v>0</v>
      </c>
      <c r="P70" s="48"/>
      <c r="Q70" s="49">
        <v>64.422127002200043</v>
      </c>
      <c r="R70" s="49">
        <v>15.581973387771219</v>
      </c>
      <c r="S70" s="49">
        <v>0.19248897610248905</v>
      </c>
      <c r="T70" s="49">
        <v>5.1878923637270188E-2</v>
      </c>
      <c r="U70" s="49">
        <v>2.5563043187073102</v>
      </c>
      <c r="V70" s="49">
        <v>4.5426626293824626</v>
      </c>
      <c r="W70" s="49">
        <v>2.5426194724612707</v>
      </c>
      <c r="X70" s="49">
        <v>10.10994528973794</v>
      </c>
      <c r="Y70" s="49">
        <v>0.55972007606625163</v>
      </c>
      <c r="Z70" s="49">
        <v>0.32451923076923073</v>
      </c>
      <c r="AA70" s="49"/>
      <c r="AB70" s="50">
        <v>79.324771542681759</v>
      </c>
      <c r="AC70" s="50">
        <v>745.98437323955659</v>
      </c>
      <c r="AD70" s="50">
        <v>6.2680646688020021</v>
      </c>
      <c r="AE70" s="50">
        <v>1.7672591151457582</v>
      </c>
      <c r="AF70" s="50">
        <v>4.5841885612128204</v>
      </c>
      <c r="AG70" s="50">
        <v>0.25542633463893671</v>
      </c>
      <c r="AH70" s="50">
        <v>9145.2101349765035</v>
      </c>
      <c r="AI70" s="50">
        <v>20.09221121780087</v>
      </c>
      <c r="AJ70" s="50">
        <v>33.171089687832314</v>
      </c>
      <c r="AK70" s="50">
        <v>281.20562959713652</v>
      </c>
      <c r="AL70" s="50">
        <v>10.873665432761458</v>
      </c>
      <c r="AM70" s="50">
        <v>1.956474748776921</v>
      </c>
      <c r="AN70" s="50">
        <v>163.05736809619893</v>
      </c>
      <c r="AO70" s="50">
        <v>3.2182087673721256</v>
      </c>
      <c r="AP70" s="50">
        <v>0.70785578832574958</v>
      </c>
      <c r="AQ70" s="50">
        <v>1.7125611399677185</v>
      </c>
      <c r="AR70" s="50">
        <v>1.414898028735206</v>
      </c>
      <c r="AS70" s="50">
        <v>1633.9596421418516</v>
      </c>
      <c r="AT70" s="50">
        <v>7.6467117417076764</v>
      </c>
      <c r="AU70" s="50">
        <v>0.77336747265607153</v>
      </c>
      <c r="AV70" s="50">
        <v>0.78420584088287582</v>
      </c>
      <c r="AW70" s="50">
        <v>32.865855580168912</v>
      </c>
      <c r="AX70" s="50">
        <v>51.230647572351252</v>
      </c>
      <c r="AY70" s="50">
        <v>96.540699917199788</v>
      </c>
      <c r="AZ70" s="50">
        <v>12.34351030115949</v>
      </c>
      <c r="BA70" s="50">
        <v>5.9930748127988167</v>
      </c>
    </row>
    <row r="71" spans="1:53" x14ac:dyDescent="0.2">
      <c r="A71" s="47">
        <v>1.5</v>
      </c>
      <c r="B71" s="44">
        <v>790</v>
      </c>
      <c r="C71" s="45">
        <v>1.3</v>
      </c>
      <c r="E71" s="48">
        <v>5.82</v>
      </c>
      <c r="F71" s="48">
        <v>5.66</v>
      </c>
      <c r="G71" s="48">
        <v>46.46</v>
      </c>
      <c r="H71" s="48">
        <v>20.37</v>
      </c>
      <c r="I71" s="48">
        <v>13.58</v>
      </c>
      <c r="J71" s="48">
        <v>0.39</v>
      </c>
      <c r="K71" s="48">
        <v>7.72</v>
      </c>
      <c r="L71" s="48">
        <v>0</v>
      </c>
      <c r="M71" s="48">
        <v>0</v>
      </c>
      <c r="N71" s="48">
        <v>0</v>
      </c>
      <c r="O71" s="48">
        <v>0</v>
      </c>
      <c r="P71" s="48"/>
      <c r="Q71" s="49">
        <v>63.930044534907601</v>
      </c>
      <c r="R71" s="49">
        <v>15.728596161853986</v>
      </c>
      <c r="S71" s="49">
        <v>0.1439314347785686</v>
      </c>
      <c r="T71" s="49">
        <v>4.2701452787442855E-2</v>
      </c>
      <c r="U71" s="49">
        <v>2.3224963645011911</v>
      </c>
      <c r="V71" s="49">
        <v>4.955975027942606</v>
      </c>
      <c r="W71" s="49">
        <v>2.48862857877383</v>
      </c>
      <c r="X71" s="49">
        <v>10.387626444454771</v>
      </c>
      <c r="Y71" s="49">
        <v>0.50214711832536096</v>
      </c>
      <c r="Z71" s="49">
        <v>0.34591194968553457</v>
      </c>
      <c r="AA71" s="49"/>
      <c r="AB71" s="50">
        <v>75.806350039031599</v>
      </c>
      <c r="AC71" s="50">
        <v>721.54481478587616</v>
      </c>
      <c r="AD71" s="50">
        <v>6.1925750216945996</v>
      </c>
      <c r="AE71" s="50">
        <v>1.6895774306084619</v>
      </c>
      <c r="AF71" s="50">
        <v>3.8307081832162524</v>
      </c>
      <c r="AG71" s="50">
        <v>0.21909066227559823</v>
      </c>
      <c r="AH71" s="50">
        <v>9687.4479504106839</v>
      </c>
      <c r="AI71" s="50">
        <v>21.113692490867525</v>
      </c>
      <c r="AJ71" s="50">
        <v>35.424351945713916</v>
      </c>
      <c r="AK71" s="50">
        <v>315.91876816622727</v>
      </c>
      <c r="AL71" s="50">
        <v>11.672542265283317</v>
      </c>
      <c r="AM71" s="50">
        <v>2.0224266568597464</v>
      </c>
      <c r="AN71" s="50">
        <v>149.56778514161945</v>
      </c>
      <c r="AO71" s="50">
        <v>3.2439088468076549</v>
      </c>
      <c r="AP71" s="50">
        <v>0.73617294840634839</v>
      </c>
      <c r="AQ71" s="50">
        <v>1.6251307863924211</v>
      </c>
      <c r="AR71" s="50">
        <v>1.2065401303986736</v>
      </c>
      <c r="AS71" s="50">
        <v>1560.7218455924447</v>
      </c>
      <c r="AT71" s="50">
        <v>6.3141163856205491</v>
      </c>
      <c r="AU71" s="50">
        <v>0.61736953585406729</v>
      </c>
      <c r="AV71" s="50">
        <v>0.60787144081341915</v>
      </c>
      <c r="AW71" s="50">
        <v>36.10398500998825</v>
      </c>
      <c r="AX71" s="50">
        <v>41.488375266131378</v>
      </c>
      <c r="AY71" s="50">
        <v>95.552371758482835</v>
      </c>
      <c r="AZ71" s="50">
        <v>13.080523601390617</v>
      </c>
      <c r="BA71" s="50">
        <v>6.2287427761336076</v>
      </c>
    </row>
    <row r="72" spans="1:53" x14ac:dyDescent="0.2">
      <c r="A72" s="47">
        <v>1.5</v>
      </c>
      <c r="B72" s="44">
        <v>790</v>
      </c>
      <c r="C72" s="45">
        <v>1.4</v>
      </c>
      <c r="E72" s="48">
        <v>6.39</v>
      </c>
      <c r="F72" s="48">
        <v>4.7</v>
      </c>
      <c r="G72" s="48">
        <v>42.29</v>
      </c>
      <c r="H72" s="48">
        <v>26.4</v>
      </c>
      <c r="I72" s="48">
        <v>13.61</v>
      </c>
      <c r="J72" s="48">
        <v>0.46</v>
      </c>
      <c r="K72" s="48">
        <v>6.16</v>
      </c>
      <c r="L72" s="48">
        <v>0</v>
      </c>
      <c r="M72" s="48">
        <v>0</v>
      </c>
      <c r="N72" s="48">
        <v>0</v>
      </c>
      <c r="O72" s="48">
        <v>0</v>
      </c>
      <c r="P72" s="48"/>
      <c r="Q72" s="49">
        <v>63.44007533657642</v>
      </c>
      <c r="R72" s="49">
        <v>15.931867681119805</v>
      </c>
      <c r="S72" s="49">
        <v>0.11184010096819516</v>
      </c>
      <c r="T72" s="49">
        <v>3.6076387338089877E-2</v>
      </c>
      <c r="U72" s="49">
        <v>2.1480147050752612</v>
      </c>
      <c r="V72" s="49">
        <v>5.2890873495585069</v>
      </c>
      <c r="W72" s="49">
        <v>2.4057407930594668</v>
      </c>
      <c r="X72" s="49">
        <v>10.637297646304251</v>
      </c>
      <c r="Y72" s="49">
        <v>0.45484988884902416</v>
      </c>
      <c r="Z72" s="49">
        <v>0.36507936507936506</v>
      </c>
      <c r="AA72" s="49"/>
      <c r="AB72" s="50">
        <v>72.887790105149676</v>
      </c>
      <c r="AC72" s="50">
        <v>701.31457200692864</v>
      </c>
      <c r="AD72" s="50">
        <v>6.0949828752796158</v>
      </c>
      <c r="AE72" s="50">
        <v>1.6263943528841087</v>
      </c>
      <c r="AF72" s="50">
        <v>3.4064239292803977</v>
      </c>
      <c r="AG72" s="50">
        <v>0.19797109003507002</v>
      </c>
      <c r="AH72" s="50">
        <v>10235.898252150466</v>
      </c>
      <c r="AI72" s="50">
        <v>22.112743767498589</v>
      </c>
      <c r="AJ72" s="50">
        <v>37.689633326465611</v>
      </c>
      <c r="AK72" s="50">
        <v>355.99348428247072</v>
      </c>
      <c r="AL72" s="50">
        <v>12.495781695526949</v>
      </c>
      <c r="AM72" s="50">
        <v>2.0910420596854244</v>
      </c>
      <c r="AN72" s="50">
        <v>140.32119182634983</v>
      </c>
      <c r="AO72" s="50">
        <v>3.276028826358139</v>
      </c>
      <c r="AP72" s="50">
        <v>0.76581723882040864</v>
      </c>
      <c r="AQ72" s="50">
        <v>1.5659582704818471</v>
      </c>
      <c r="AR72" s="50">
        <v>1.0793526691490731</v>
      </c>
      <c r="AS72" s="50">
        <v>1517.2735286057109</v>
      </c>
      <c r="AT72" s="50">
        <v>5.5372209104610013</v>
      </c>
      <c r="AU72" s="50">
        <v>0.53076653830737508</v>
      </c>
      <c r="AV72" s="50">
        <v>0.51403971347882538</v>
      </c>
      <c r="AW72" s="50">
        <v>39.205452394776444</v>
      </c>
      <c r="AX72" s="50">
        <v>36.068988479425457</v>
      </c>
      <c r="AY72" s="50">
        <v>95.162145842538578</v>
      </c>
      <c r="AZ72" s="50">
        <v>13.835068007664953</v>
      </c>
      <c r="BA72" s="50">
        <v>6.3913940350263188</v>
      </c>
    </row>
    <row r="73" spans="1:53" x14ac:dyDescent="0.2">
      <c r="A73" s="47">
        <v>1.5</v>
      </c>
      <c r="B73" s="44">
        <v>790</v>
      </c>
      <c r="C73" s="45">
        <v>1.5</v>
      </c>
      <c r="E73" s="48">
        <v>6.87</v>
      </c>
      <c r="F73" s="48">
        <v>5.36</v>
      </c>
      <c r="G73" s="48">
        <v>38.51</v>
      </c>
      <c r="H73" s="48">
        <v>29.84</v>
      </c>
      <c r="I73" s="48">
        <v>13.5</v>
      </c>
      <c r="J73" s="48">
        <v>0.52</v>
      </c>
      <c r="K73" s="48">
        <v>5.41</v>
      </c>
      <c r="L73" s="48">
        <v>0</v>
      </c>
      <c r="M73" s="48">
        <v>0</v>
      </c>
      <c r="N73" s="48">
        <v>0</v>
      </c>
      <c r="O73" s="48">
        <v>0</v>
      </c>
      <c r="P73" s="48"/>
      <c r="Q73" s="49">
        <v>63.034260749924208</v>
      </c>
      <c r="R73" s="49">
        <v>16.053898177207067</v>
      </c>
      <c r="S73" s="49">
        <v>9.3936527734063441E-2</v>
      </c>
      <c r="T73" s="49">
        <v>3.2886571546713428E-2</v>
      </c>
      <c r="U73" s="49">
        <v>1.924540160961645</v>
      </c>
      <c r="V73" s="49">
        <v>5.588573520079172</v>
      </c>
      <c r="W73" s="49">
        <v>2.3632272665074003</v>
      </c>
      <c r="X73" s="49">
        <v>10.908677026039731</v>
      </c>
      <c r="Y73" s="49">
        <v>0.42286770640424914</v>
      </c>
      <c r="Z73" s="49">
        <v>0.3842592592592593</v>
      </c>
      <c r="AA73" s="49"/>
      <c r="AB73" s="50">
        <v>70.582954004657353</v>
      </c>
      <c r="AC73" s="50">
        <v>681.78845142051875</v>
      </c>
      <c r="AD73" s="50">
        <v>5.9138904363711235</v>
      </c>
      <c r="AE73" s="50">
        <v>1.5710598217076066</v>
      </c>
      <c r="AF73" s="50">
        <v>3.1161776428043386</v>
      </c>
      <c r="AG73" s="50">
        <v>0.18321748878762723</v>
      </c>
      <c r="AH73" s="50">
        <v>10711.977547860761</v>
      </c>
      <c r="AI73" s="50">
        <v>22.994481586535514</v>
      </c>
      <c r="AJ73" s="50">
        <v>39.836901310979222</v>
      </c>
      <c r="AK73" s="50">
        <v>384.21264789354336</v>
      </c>
      <c r="AL73" s="50">
        <v>13.34668322850592</v>
      </c>
      <c r="AM73" s="50">
        <v>2.1800499296398264</v>
      </c>
      <c r="AN73" s="50">
        <v>136.33584676408015</v>
      </c>
      <c r="AO73" s="50">
        <v>3.3348283203985698</v>
      </c>
      <c r="AP73" s="50">
        <v>0.79694112276926632</v>
      </c>
      <c r="AQ73" s="50">
        <v>1.5585520125845744</v>
      </c>
      <c r="AR73" s="50">
        <v>1.0284581402614648</v>
      </c>
      <c r="AS73" s="50">
        <v>1490.8710888573867</v>
      </c>
      <c r="AT73" s="50">
        <v>5.2196391527398704</v>
      </c>
      <c r="AU73" s="50">
        <v>0.49504064130638409</v>
      </c>
      <c r="AV73" s="50">
        <v>0.4753078144233247</v>
      </c>
      <c r="AW73" s="50">
        <v>41.413628298249641</v>
      </c>
      <c r="AX73" s="50">
        <v>33.942767427873882</v>
      </c>
      <c r="AY73" s="50">
        <v>96.450955712242475</v>
      </c>
      <c r="AZ73" s="50">
        <v>14.662247698389377</v>
      </c>
      <c r="BA73" s="50">
        <v>6.4255351578820772</v>
      </c>
    </row>
    <row r="74" spans="1:53" x14ac:dyDescent="0.2">
      <c r="A74" s="47">
        <v>1.5</v>
      </c>
      <c r="B74" s="44">
        <v>790</v>
      </c>
      <c r="C74" s="45">
        <v>1.6</v>
      </c>
      <c r="E74" s="48">
        <v>7.39</v>
      </c>
      <c r="F74" s="48">
        <v>6.7</v>
      </c>
      <c r="G74" s="48">
        <v>33.869999999999997</v>
      </c>
      <c r="H74" s="48">
        <v>33.49</v>
      </c>
      <c r="I74" s="48">
        <v>13.29</v>
      </c>
      <c r="J74" s="48">
        <v>0.57999999999999996</v>
      </c>
      <c r="K74" s="48">
        <v>4.4400000000000004</v>
      </c>
      <c r="L74" s="48">
        <v>0</v>
      </c>
      <c r="M74" s="48">
        <v>0</v>
      </c>
      <c r="N74" s="48">
        <v>0</v>
      </c>
      <c r="O74" s="48">
        <v>0.24</v>
      </c>
      <c r="P74" s="48"/>
      <c r="Q74" s="49">
        <v>62.58674771746724</v>
      </c>
      <c r="R74" s="49">
        <v>16.186088138196524</v>
      </c>
      <c r="S74" s="49">
        <v>7.5307090489189585E-2</v>
      </c>
      <c r="T74" s="49">
        <v>2.8969214012038447E-2</v>
      </c>
      <c r="U74" s="49">
        <v>1.7275743968328217</v>
      </c>
      <c r="V74" s="49">
        <v>5.8179109090756711</v>
      </c>
      <c r="W74" s="49">
        <v>2.3160767047594693</v>
      </c>
      <c r="X74" s="49">
        <v>11.261325829167045</v>
      </c>
      <c r="Y74" s="49">
        <v>0.3980942198936902</v>
      </c>
      <c r="Z74" s="49">
        <v>0.40677966101694923</v>
      </c>
      <c r="AA74" s="49"/>
      <c r="AB74" s="50">
        <v>68.387195498089028</v>
      </c>
      <c r="AC74" s="50">
        <v>657.6010026221046</v>
      </c>
      <c r="AD74" s="50">
        <v>1.3284815530105674</v>
      </c>
      <c r="AE74" s="50">
        <v>1.4781046453514817</v>
      </c>
      <c r="AF74" s="50">
        <v>2.8784311061226577</v>
      </c>
      <c r="AG74" s="50">
        <v>0.17108864758938608</v>
      </c>
      <c r="AH74" s="50">
        <v>11391.187643086103</v>
      </c>
      <c r="AI74" s="50">
        <v>23.639428640489403</v>
      </c>
      <c r="AJ74" s="50">
        <v>41.981569859876807</v>
      </c>
      <c r="AK74" s="50">
        <v>420.72889411927446</v>
      </c>
      <c r="AL74" s="50">
        <v>14.366497886185536</v>
      </c>
      <c r="AM74" s="50">
        <v>2.2853408028624655</v>
      </c>
      <c r="AN74" s="50">
        <v>132.84850522085449</v>
      </c>
      <c r="AO74" s="50">
        <v>3.2716061521805773</v>
      </c>
      <c r="AP74" s="50">
        <v>0.834375966680859</v>
      </c>
      <c r="AQ74" s="50">
        <v>1.5527113356112416</v>
      </c>
      <c r="AR74" s="50">
        <v>0.98057999034149079</v>
      </c>
      <c r="AS74" s="50">
        <v>1477.4653202514887</v>
      </c>
      <c r="AT74" s="50">
        <v>4.9256963012774069</v>
      </c>
      <c r="AU74" s="50">
        <v>0.46253428016459947</v>
      </c>
      <c r="AV74" s="50">
        <v>0.44054606591023671</v>
      </c>
      <c r="AW74" s="50">
        <v>44.057257940285005</v>
      </c>
      <c r="AX74" s="50">
        <v>32.099006271896457</v>
      </c>
      <c r="AY74" s="50">
        <v>98.61825260836838</v>
      </c>
      <c r="AZ74" s="50">
        <v>15.416457414533486</v>
      </c>
      <c r="BA74" s="50">
        <v>6.4200582189801567</v>
      </c>
    </row>
    <row r="75" spans="1:53" x14ac:dyDescent="0.2">
      <c r="A75" s="47">
        <v>1.5</v>
      </c>
      <c r="B75" s="44">
        <v>790</v>
      </c>
      <c r="C75" s="45">
        <v>1.7</v>
      </c>
      <c r="E75" s="48">
        <v>7.6</v>
      </c>
      <c r="F75" s="48">
        <v>10.28</v>
      </c>
      <c r="G75" s="48">
        <v>28.55</v>
      </c>
      <c r="H75" s="48">
        <v>35.1</v>
      </c>
      <c r="I75" s="48">
        <v>13.21</v>
      </c>
      <c r="J75" s="48">
        <v>0.63</v>
      </c>
      <c r="K75" s="48">
        <v>1.85</v>
      </c>
      <c r="L75" s="48">
        <v>0</v>
      </c>
      <c r="M75" s="48">
        <v>0</v>
      </c>
      <c r="N75" s="48">
        <v>0</v>
      </c>
      <c r="O75" s="48">
        <v>2.37</v>
      </c>
      <c r="P75" s="48"/>
      <c r="Q75" s="49">
        <v>62.218765700739468</v>
      </c>
      <c r="R75" s="49">
        <v>16.360130193346428</v>
      </c>
      <c r="S75" s="49">
        <v>6.5243001681418208E-2</v>
      </c>
      <c r="T75" s="49">
        <v>2.6433972076058646E-2</v>
      </c>
      <c r="U75" s="49">
        <v>1.5599923116105676</v>
      </c>
      <c r="V75" s="49">
        <v>6.166893433915094</v>
      </c>
      <c r="W75" s="49">
        <v>2.0881583926722658</v>
      </c>
      <c r="X75" s="49">
        <v>11.514382993958701</v>
      </c>
      <c r="Y75" s="49">
        <v>0.33860782824433927</v>
      </c>
      <c r="Z75" s="49">
        <v>0.41935483870967738</v>
      </c>
      <c r="AA75" s="49"/>
      <c r="AB75" s="50">
        <v>68.580399059309798</v>
      </c>
      <c r="AC75" s="50">
        <v>618.9122681352128</v>
      </c>
      <c r="AD75" s="50">
        <v>0.17036640122779872</v>
      </c>
      <c r="AE75" s="50">
        <v>1.2065970779699802</v>
      </c>
      <c r="AF75" s="50">
        <v>2.7070950942854113</v>
      </c>
      <c r="AG75" s="50">
        <v>0.16248050110907714</v>
      </c>
      <c r="AH75" s="50">
        <v>12760.409622393327</v>
      </c>
      <c r="AI75" s="50">
        <v>20.898684034471952</v>
      </c>
      <c r="AJ75" s="50">
        <v>38.830176904553078</v>
      </c>
      <c r="AK75" s="50">
        <v>470.00612733076019</v>
      </c>
      <c r="AL75" s="50">
        <v>14.239843607796351</v>
      </c>
      <c r="AM75" s="50">
        <v>2.2887217026956979</v>
      </c>
      <c r="AN75" s="50">
        <v>133.45512601530186</v>
      </c>
      <c r="AO75" s="50">
        <v>2.4301269466488193</v>
      </c>
      <c r="AP75" s="50">
        <v>0.85398962727270811</v>
      </c>
      <c r="AQ75" s="50">
        <v>1.5342504474477219</v>
      </c>
      <c r="AR75" s="50">
        <v>0.95536101358249781</v>
      </c>
      <c r="AS75" s="50">
        <v>1488.5970191646406</v>
      </c>
      <c r="AT75" s="50">
        <v>4.7825859680419409</v>
      </c>
      <c r="AU75" s="50">
        <v>0.44772899864213406</v>
      </c>
      <c r="AV75" s="50">
        <v>0.42519659018593381</v>
      </c>
      <c r="AW75" s="50">
        <v>46.221796979788515</v>
      </c>
      <c r="AX75" s="50">
        <v>31.747446583237416</v>
      </c>
      <c r="AY75" s="50">
        <v>104.50579609631603</v>
      </c>
      <c r="AZ75" s="50">
        <v>13.512123276463413</v>
      </c>
      <c r="BA75" s="50">
        <v>6.2655527197645631</v>
      </c>
    </row>
    <row r="76" spans="1:53" x14ac:dyDescent="0.2">
      <c r="A76" s="47">
        <v>1.5</v>
      </c>
      <c r="B76" s="44">
        <v>790</v>
      </c>
      <c r="C76" s="45">
        <v>1.8</v>
      </c>
      <c r="E76" s="48">
        <v>7.68</v>
      </c>
      <c r="F76" s="48">
        <v>14.26</v>
      </c>
      <c r="G76" s="48">
        <v>22.63</v>
      </c>
      <c r="H76" s="48">
        <v>38.130000000000003</v>
      </c>
      <c r="I76" s="48">
        <v>13.06</v>
      </c>
      <c r="J76" s="48">
        <v>0.69</v>
      </c>
      <c r="K76" s="48">
        <v>0</v>
      </c>
      <c r="L76" s="48">
        <v>0</v>
      </c>
      <c r="M76" s="48">
        <v>0</v>
      </c>
      <c r="N76" s="48">
        <v>0</v>
      </c>
      <c r="O76" s="48">
        <v>2.63</v>
      </c>
      <c r="P76" s="48"/>
      <c r="Q76" s="49">
        <v>61.620775692670883</v>
      </c>
      <c r="R76" s="49">
        <v>16.217944568614119</v>
      </c>
      <c r="S76" s="49">
        <v>5.9431060927630799E-2</v>
      </c>
      <c r="T76" s="49">
        <v>2.6073921962196791E-2</v>
      </c>
      <c r="U76" s="49">
        <v>1.4380349606480893</v>
      </c>
      <c r="V76" s="49">
        <v>6.410784308702258</v>
      </c>
      <c r="W76" s="49">
        <v>1.6922878766611236</v>
      </c>
      <c r="X76" s="49">
        <v>12.534667609813702</v>
      </c>
      <c r="Y76" s="49">
        <v>0.2639751698343592</v>
      </c>
      <c r="Z76" s="49">
        <v>0.4388489208633094</v>
      </c>
      <c r="AA76" s="49"/>
      <c r="AB76" s="50">
        <v>69.991308137175793</v>
      </c>
      <c r="AC76" s="50">
        <v>631.75896863662695</v>
      </c>
      <c r="AD76" s="50">
        <v>0.15409898953947379</v>
      </c>
      <c r="AE76" s="50">
        <v>1.191694083386527</v>
      </c>
      <c r="AF76" s="50">
        <v>2.5342693521607913</v>
      </c>
      <c r="AG76" s="50">
        <v>0.15347534130900164</v>
      </c>
      <c r="AH76" s="50">
        <v>14628.486282163347</v>
      </c>
      <c r="AI76" s="50">
        <v>22.244320903103393</v>
      </c>
      <c r="AJ76" s="50">
        <v>42.253664850588052</v>
      </c>
      <c r="AK76" s="50">
        <v>587.31655921857123</v>
      </c>
      <c r="AL76" s="50">
        <v>15.892547038144979</v>
      </c>
      <c r="AM76" s="50">
        <v>2.4631885381539709</v>
      </c>
      <c r="AN76" s="50">
        <v>132.63337679235755</v>
      </c>
      <c r="AO76" s="50">
        <v>2.4225071050189477</v>
      </c>
      <c r="AP76" s="50">
        <v>0.92532233671334585</v>
      </c>
      <c r="AQ76" s="50">
        <v>1.5561281450810427</v>
      </c>
      <c r="AR76" s="50">
        <v>0.92730049396503467</v>
      </c>
      <c r="AS76" s="50">
        <v>1489.9678320315636</v>
      </c>
      <c r="AT76" s="50">
        <v>4.5981299474644048</v>
      </c>
      <c r="AU76" s="50">
        <v>0.42660653522223663</v>
      </c>
      <c r="AV76" s="50">
        <v>0.40221460805000442</v>
      </c>
      <c r="AW76" s="50">
        <v>48.299589095516893</v>
      </c>
      <c r="AX76" s="50">
        <v>30.547804372583474</v>
      </c>
      <c r="AY76" s="50">
        <v>109.46108169118015</v>
      </c>
      <c r="AZ76" s="50">
        <v>14.407555276311237</v>
      </c>
      <c r="BA76" s="50">
        <v>6.026340853584526</v>
      </c>
    </row>
    <row r="77" spans="1:53" x14ac:dyDescent="0.2">
      <c r="A77" s="47">
        <v>1.5</v>
      </c>
      <c r="B77" s="44">
        <v>790</v>
      </c>
      <c r="C77" s="45">
        <v>1.9</v>
      </c>
      <c r="E77" s="48">
        <v>8.42</v>
      </c>
      <c r="F77" s="48">
        <v>19.149999999999999</v>
      </c>
      <c r="G77" s="48">
        <v>13.39</v>
      </c>
      <c r="H77" s="48">
        <v>43.49</v>
      </c>
      <c r="I77" s="48">
        <v>12.23</v>
      </c>
      <c r="J77" s="48">
        <v>0.77</v>
      </c>
      <c r="K77" s="48">
        <v>0</v>
      </c>
      <c r="L77" s="48">
        <v>0</v>
      </c>
      <c r="M77" s="48">
        <v>0</v>
      </c>
      <c r="N77" s="48">
        <v>0</v>
      </c>
      <c r="O77" s="48">
        <v>1.21</v>
      </c>
      <c r="P77" s="48"/>
      <c r="Q77" s="49">
        <v>60.731003830091481</v>
      </c>
      <c r="R77" s="49">
        <v>15.870633192384027</v>
      </c>
      <c r="S77" s="49">
        <v>5.4165932362323824E-2</v>
      </c>
      <c r="T77" s="49">
        <v>2.5322269290999712E-2</v>
      </c>
      <c r="U77" s="49">
        <v>1.5905717864064668</v>
      </c>
      <c r="V77" s="49">
        <v>5.7504169206567202</v>
      </c>
      <c r="W77" s="49">
        <v>1.9303972183109304</v>
      </c>
      <c r="X77" s="49">
        <v>14.047488850497066</v>
      </c>
      <c r="Y77" s="49">
        <v>0.33569691466657542</v>
      </c>
      <c r="Z77" s="49">
        <v>0.45454545454545453</v>
      </c>
      <c r="AA77" s="49"/>
      <c r="AB77" s="50">
        <v>67.683406789128426</v>
      </c>
      <c r="AC77" s="50">
        <v>642.2416107890383</v>
      </c>
      <c r="AD77" s="50">
        <v>0.32568957902890899</v>
      </c>
      <c r="AE77" s="50">
        <v>1.2987169130313791</v>
      </c>
      <c r="AF77" s="50">
        <v>2.3516755206990156</v>
      </c>
      <c r="AG77" s="50">
        <v>0.14413699188481241</v>
      </c>
      <c r="AH77" s="50">
        <v>17079.057554265652</v>
      </c>
      <c r="AI77" s="50">
        <v>28.893399858289097</v>
      </c>
      <c r="AJ77" s="50">
        <v>57.331789238597686</v>
      </c>
      <c r="AK77" s="50">
        <v>771.98132472383668</v>
      </c>
      <c r="AL77" s="50">
        <v>22.075206732109393</v>
      </c>
      <c r="AM77" s="50">
        <v>3.0257624587730474</v>
      </c>
      <c r="AN77" s="50">
        <v>130.123991825123</v>
      </c>
      <c r="AO77" s="50">
        <v>3.1829371570496687</v>
      </c>
      <c r="AP77" s="50">
        <v>1.0959943004637704</v>
      </c>
      <c r="AQ77" s="50">
        <v>1.6512033876004555</v>
      </c>
      <c r="AR77" s="50">
        <v>0.89928759150664406</v>
      </c>
      <c r="AS77" s="50">
        <v>1516.0179688882042</v>
      </c>
      <c r="AT77" s="50">
        <v>4.380920980041636</v>
      </c>
      <c r="AU77" s="50">
        <v>0.39967600700203165</v>
      </c>
      <c r="AV77" s="50">
        <v>0.37206385252031804</v>
      </c>
      <c r="AW77" s="50">
        <v>52.655270828036869</v>
      </c>
      <c r="AX77" s="50">
        <v>28.916951955159142</v>
      </c>
      <c r="AY77" s="50">
        <v>116.16371160122462</v>
      </c>
      <c r="AZ77" s="50">
        <v>20.394858142383509</v>
      </c>
      <c r="BA77" s="50">
        <v>5.8099220904584055</v>
      </c>
    </row>
    <row r="78" spans="1:53" x14ac:dyDescent="0.2">
      <c r="A78" s="47">
        <v>1.5</v>
      </c>
      <c r="B78" s="44">
        <v>790</v>
      </c>
      <c r="C78" s="45">
        <v>2</v>
      </c>
      <c r="E78" s="48">
        <v>9.34</v>
      </c>
      <c r="F78" s="48">
        <v>23.46</v>
      </c>
      <c r="G78" s="48">
        <v>4.78</v>
      </c>
      <c r="H78" s="48">
        <v>49.15</v>
      </c>
      <c r="I78" s="48">
        <v>11.58</v>
      </c>
      <c r="J78" s="48">
        <v>0.83</v>
      </c>
      <c r="K78" s="48">
        <v>0</v>
      </c>
      <c r="L78" s="48">
        <v>0</v>
      </c>
      <c r="M78" s="48">
        <v>0</v>
      </c>
      <c r="N78" s="48">
        <v>0</v>
      </c>
      <c r="O78" s="48">
        <v>0</v>
      </c>
      <c r="P78" s="48"/>
      <c r="Q78" s="49">
        <v>59.925358153742323</v>
      </c>
      <c r="R78" s="49">
        <v>15.558515169373674</v>
      </c>
      <c r="S78" s="49">
        <v>4.7506954653414923E-2</v>
      </c>
      <c r="T78" s="49">
        <v>2.4712821041021453E-2</v>
      </c>
      <c r="U78" s="49">
        <v>1.7016808843796052</v>
      </c>
      <c r="V78" s="49">
        <v>4.8107422015750299</v>
      </c>
      <c r="W78" s="49">
        <v>2.7576263773018383</v>
      </c>
      <c r="X78" s="49">
        <v>15.173857437933098</v>
      </c>
      <c r="Y78" s="49">
        <v>0.57322264668412193</v>
      </c>
      <c r="Z78" s="49">
        <v>0.48113207547169801</v>
      </c>
      <c r="AA78" s="49"/>
      <c r="AB78" s="50">
        <v>64.102929975841946</v>
      </c>
      <c r="AC78" s="50">
        <v>633.34391287632263</v>
      </c>
      <c r="AD78" s="50">
        <v>4.8879856543493139</v>
      </c>
      <c r="AE78" s="50">
        <v>1.3698632409927194</v>
      </c>
      <c r="AF78" s="50">
        <v>2.242080350856579</v>
      </c>
      <c r="AG78" s="50">
        <v>0.13875212461585748</v>
      </c>
      <c r="AH78" s="50">
        <v>19742.900379416915</v>
      </c>
      <c r="AI78" s="50">
        <v>38.28492113013818</v>
      </c>
      <c r="AJ78" s="50">
        <v>82.268827626704194</v>
      </c>
      <c r="AK78" s="50">
        <v>1045.4792610176746</v>
      </c>
      <c r="AL78" s="50">
        <v>33.450471734256332</v>
      </c>
      <c r="AM78" s="50">
        <v>3.7667666542599125</v>
      </c>
      <c r="AN78" s="50">
        <v>126.58000640581081</v>
      </c>
      <c r="AO78" s="50">
        <v>4.315898473290221</v>
      </c>
      <c r="AP78" s="50">
        <v>1.2997614849127368</v>
      </c>
      <c r="AQ78" s="50">
        <v>1.7275452369117252</v>
      </c>
      <c r="AR78" s="50">
        <v>0.86511090875599894</v>
      </c>
      <c r="AS78" s="50">
        <v>1559.7740905303385</v>
      </c>
      <c r="AT78" s="50">
        <v>4.1519349786776907</v>
      </c>
      <c r="AU78" s="50">
        <v>0.3736217445433998</v>
      </c>
      <c r="AV78" s="50">
        <v>0.34431303641129413</v>
      </c>
      <c r="AW78" s="50">
        <v>57.619207635818533</v>
      </c>
      <c r="AX78" s="50">
        <v>27.339299754139088</v>
      </c>
      <c r="AY78" s="50">
        <v>121.99338643411885</v>
      </c>
      <c r="AZ78" s="50">
        <v>32.208653780028705</v>
      </c>
      <c r="BA78" s="50">
        <v>5.6192917976972137</v>
      </c>
    </row>
    <row r="79" spans="1:53" x14ac:dyDescent="0.2">
      <c r="A79" s="47">
        <v>1.5</v>
      </c>
      <c r="B79" s="44">
        <v>800</v>
      </c>
      <c r="C79" s="45">
        <v>0.6</v>
      </c>
      <c r="E79" s="48">
        <v>5.81</v>
      </c>
      <c r="F79" s="48">
        <v>8.56</v>
      </c>
      <c r="G79" s="48">
        <v>57.55</v>
      </c>
      <c r="H79" s="48">
        <v>0</v>
      </c>
      <c r="I79" s="48">
        <v>11.22</v>
      </c>
      <c r="J79" s="48">
        <v>0</v>
      </c>
      <c r="K79" s="48">
        <v>16.579999999999998</v>
      </c>
      <c r="L79" s="48">
        <v>0.28000000000000003</v>
      </c>
      <c r="M79" s="48">
        <v>0.28000000000000003</v>
      </c>
      <c r="N79" s="48">
        <v>0</v>
      </c>
      <c r="O79" s="48">
        <v>0</v>
      </c>
      <c r="P79" s="48"/>
      <c r="Q79" s="49">
        <v>69.479408195597344</v>
      </c>
      <c r="R79" s="49">
        <v>13.460887131161156</v>
      </c>
      <c r="S79" s="49">
        <v>0.84276032508466403</v>
      </c>
      <c r="T79" s="49">
        <v>0.20500335840963321</v>
      </c>
      <c r="U79" s="49">
        <v>2.677173538694646</v>
      </c>
      <c r="V79" s="49">
        <v>3.6336902567339187</v>
      </c>
      <c r="W79" s="49">
        <v>2.383379066770499</v>
      </c>
      <c r="X79" s="49">
        <v>7.3176981275481419</v>
      </c>
      <c r="Y79" s="49">
        <v>0.65591145595132794</v>
      </c>
      <c r="Z79" s="49">
        <v>0.30246020260492051</v>
      </c>
      <c r="AA79" s="49"/>
      <c r="AB79" s="50">
        <v>70.708639478626353</v>
      </c>
      <c r="AC79" s="50">
        <v>632.1504986205133</v>
      </c>
      <c r="AD79" s="50">
        <v>5.3873560150191437</v>
      </c>
      <c r="AE79" s="50">
        <v>1.565071017356984</v>
      </c>
      <c r="AF79" s="50">
        <v>12.425694752830221</v>
      </c>
      <c r="AG79" s="50">
        <v>0.56868730084903596</v>
      </c>
      <c r="AH79" s="50">
        <v>7750.4149074486477</v>
      </c>
      <c r="AI79" s="50">
        <v>17.481672262360576</v>
      </c>
      <c r="AJ79" s="50">
        <v>29.285489591053768</v>
      </c>
      <c r="AK79" s="50">
        <v>200.06455334927165</v>
      </c>
      <c r="AL79" s="50">
        <v>9.858365251285397</v>
      </c>
      <c r="AM79" s="50">
        <v>1.9061601003181958</v>
      </c>
      <c r="AN79" s="50">
        <v>191.75394371135974</v>
      </c>
      <c r="AO79" s="50">
        <v>3.2145928320816273</v>
      </c>
      <c r="AP79" s="50">
        <v>0.65378530950259084</v>
      </c>
      <c r="AQ79" s="50">
        <v>1.969997717199053</v>
      </c>
      <c r="AR79" s="50">
        <v>2.1497169326402323</v>
      </c>
      <c r="AS79" s="50">
        <v>2145.2973412536062</v>
      </c>
      <c r="AT79" s="50">
        <v>12.963075646026798</v>
      </c>
      <c r="AU79" s="50">
        <v>1.4950176691547865</v>
      </c>
      <c r="AV79" s="50">
        <v>1.6626418502679992</v>
      </c>
      <c r="AW79" s="50">
        <v>29.653898023961972</v>
      </c>
      <c r="AX79" s="50">
        <v>96.259918576830103</v>
      </c>
      <c r="AY79" s="50">
        <v>99.331945757242039</v>
      </c>
      <c r="AZ79" s="50">
        <v>11.575012399238158</v>
      </c>
      <c r="BA79" s="50">
        <v>5.9942435701563266</v>
      </c>
    </row>
    <row r="80" spans="1:53" x14ac:dyDescent="0.2">
      <c r="A80" s="47">
        <v>1.5</v>
      </c>
      <c r="B80" s="44">
        <v>800</v>
      </c>
      <c r="C80" s="45">
        <v>0.7</v>
      </c>
      <c r="E80" s="48">
        <v>5.03</v>
      </c>
      <c r="F80" s="48">
        <v>9.26</v>
      </c>
      <c r="G80" s="48">
        <v>59.38</v>
      </c>
      <c r="H80" s="48">
        <v>0</v>
      </c>
      <c r="I80" s="48">
        <v>12.71</v>
      </c>
      <c r="J80" s="48">
        <v>0</v>
      </c>
      <c r="K80" s="48">
        <v>13.56</v>
      </c>
      <c r="L80" s="48">
        <v>0.06</v>
      </c>
      <c r="M80" s="48">
        <v>0.06</v>
      </c>
      <c r="N80" s="48">
        <v>0</v>
      </c>
      <c r="O80" s="48">
        <v>0</v>
      </c>
      <c r="P80" s="48"/>
      <c r="Q80" s="49">
        <v>68.665261107611357</v>
      </c>
      <c r="R80" s="49">
        <v>13.798527236170266</v>
      </c>
      <c r="S80" s="49">
        <v>0.69654987803216017</v>
      </c>
      <c r="T80" s="49">
        <v>0.16916008183801909</v>
      </c>
      <c r="U80" s="49">
        <v>2.5475475083741559</v>
      </c>
      <c r="V80" s="49">
        <v>3.8671269536556871</v>
      </c>
      <c r="W80" s="49">
        <v>2.3602419690556733</v>
      </c>
      <c r="X80" s="49">
        <v>7.8955852652626879</v>
      </c>
      <c r="Y80" s="49">
        <v>0.61033475170099616</v>
      </c>
      <c r="Z80" s="49">
        <v>0.30211480362537763</v>
      </c>
      <c r="AA80" s="49"/>
      <c r="AB80" s="50">
        <v>76.393750650504899</v>
      </c>
      <c r="AC80" s="50">
        <v>698.4362797930612</v>
      </c>
      <c r="AD80" s="50">
        <v>5.8395545947938823</v>
      </c>
      <c r="AE80" s="50">
        <v>1.7189339703182362</v>
      </c>
      <c r="AF80" s="50">
        <v>13.760522331301507</v>
      </c>
      <c r="AG80" s="50">
        <v>0.60680078728763776</v>
      </c>
      <c r="AH80" s="50">
        <v>7963.8781181835684</v>
      </c>
      <c r="AI80" s="50">
        <v>17.7679436595776</v>
      </c>
      <c r="AJ80" s="50">
        <v>29.143531835379338</v>
      </c>
      <c r="AK80" s="50">
        <v>221.71622833429598</v>
      </c>
      <c r="AL80" s="50">
        <v>9.634086792702993</v>
      </c>
      <c r="AM80" s="50">
        <v>1.8519158011167016</v>
      </c>
      <c r="AN80" s="50">
        <v>193.6135181674087</v>
      </c>
      <c r="AO80" s="50">
        <v>3.184302859819792</v>
      </c>
      <c r="AP80" s="50">
        <v>0.65640487887149823</v>
      </c>
      <c r="AQ80" s="50">
        <v>1.910362969392549</v>
      </c>
      <c r="AR80" s="50">
        <v>2.0840604380267473</v>
      </c>
      <c r="AS80" s="50">
        <v>2099.1021957811527</v>
      </c>
      <c r="AT80" s="50">
        <v>12.559943245021143</v>
      </c>
      <c r="AU80" s="50">
        <v>1.4505700684442255</v>
      </c>
      <c r="AV80" s="50">
        <v>1.6703329655625445</v>
      </c>
      <c r="AW80" s="50">
        <v>28.854467046487638</v>
      </c>
      <c r="AX80" s="50">
        <v>92.712957888010166</v>
      </c>
      <c r="AY80" s="50">
        <v>98.284220049134447</v>
      </c>
      <c r="AZ80" s="50">
        <v>11.232874468622201</v>
      </c>
      <c r="BA80" s="50">
        <v>5.7744522065914206</v>
      </c>
    </row>
    <row r="81" spans="1:53" x14ac:dyDescent="0.2">
      <c r="A81" s="47">
        <v>1.5</v>
      </c>
      <c r="B81" s="44">
        <v>800</v>
      </c>
      <c r="C81" s="45">
        <v>0.8</v>
      </c>
      <c r="E81" s="48">
        <v>4.82</v>
      </c>
      <c r="F81" s="48">
        <v>9.39</v>
      </c>
      <c r="G81" s="48">
        <v>59.61</v>
      </c>
      <c r="H81" s="48">
        <v>0</v>
      </c>
      <c r="I81" s="48">
        <v>13.02</v>
      </c>
      <c r="J81" s="48">
        <v>0</v>
      </c>
      <c r="K81" s="48">
        <v>13.13</v>
      </c>
      <c r="L81" s="48">
        <v>0.02</v>
      </c>
      <c r="M81" s="48">
        <v>0.02</v>
      </c>
      <c r="N81" s="48">
        <v>0</v>
      </c>
      <c r="O81" s="48">
        <v>0</v>
      </c>
      <c r="P81" s="48"/>
      <c r="Q81" s="49">
        <v>67.771792590011074</v>
      </c>
      <c r="R81" s="49">
        <v>14.263502752763808</v>
      </c>
      <c r="S81" s="49">
        <v>0.60135767635051818</v>
      </c>
      <c r="T81" s="49">
        <v>0.14255521368241009</v>
      </c>
      <c r="U81" s="49">
        <v>2.8076309827738033</v>
      </c>
      <c r="V81" s="49">
        <v>3.7416328180462552</v>
      </c>
      <c r="W81" s="49">
        <v>2.4882711058578026</v>
      </c>
      <c r="X81" s="49">
        <v>8.183256860514323</v>
      </c>
      <c r="Y81" s="49">
        <v>0.66502279268468878</v>
      </c>
      <c r="Z81" s="49">
        <v>0.2970439798125451</v>
      </c>
      <c r="AA81" s="49"/>
      <c r="AB81" s="50">
        <v>78.208716709121191</v>
      </c>
      <c r="AC81" s="50">
        <v>716.96195893871015</v>
      </c>
      <c r="AD81" s="50">
        <v>5.9648345161425871</v>
      </c>
      <c r="AE81" s="50">
        <v>1.761767384286296</v>
      </c>
      <c r="AF81" s="50">
        <v>14.092586516784126</v>
      </c>
      <c r="AG81" s="50">
        <v>0.61612098092483125</v>
      </c>
      <c r="AH81" s="50">
        <v>8020.8045691314546</v>
      </c>
      <c r="AI81" s="50">
        <v>17.871790687116846</v>
      </c>
      <c r="AJ81" s="50">
        <v>29.182224949017634</v>
      </c>
      <c r="AK81" s="50">
        <v>225.44795044198833</v>
      </c>
      <c r="AL81" s="50">
        <v>9.6089256347479797</v>
      </c>
      <c r="AM81" s="50">
        <v>1.8447362836269914</v>
      </c>
      <c r="AN81" s="50">
        <v>194.53189170610344</v>
      </c>
      <c r="AO81" s="50">
        <v>3.1853318063333815</v>
      </c>
      <c r="AP81" s="50">
        <v>0.65685700246669909</v>
      </c>
      <c r="AQ81" s="50">
        <v>1.9021594569632629</v>
      </c>
      <c r="AR81" s="50">
        <v>2.0749461932987985</v>
      </c>
      <c r="AS81" s="50">
        <v>2093.1624786045772</v>
      </c>
      <c r="AT81" s="50">
        <v>12.504155826113362</v>
      </c>
      <c r="AU81" s="50">
        <v>1.4444714032803059</v>
      </c>
      <c r="AV81" s="50">
        <v>1.6740199291918207</v>
      </c>
      <c r="AW81" s="50">
        <v>28.709419412869398</v>
      </c>
      <c r="AX81" s="50">
        <v>92.223376131334888</v>
      </c>
      <c r="AY81" s="50">
        <v>98.18362621722855</v>
      </c>
      <c r="AZ81" s="50">
        <v>11.19105576007057</v>
      </c>
      <c r="BA81" s="50">
        <v>5.7429938610871645</v>
      </c>
    </row>
    <row r="82" spans="1:53" x14ac:dyDescent="0.2">
      <c r="A82" s="47">
        <v>1.5</v>
      </c>
      <c r="B82" s="44">
        <v>800</v>
      </c>
      <c r="C82" s="45">
        <v>0.9</v>
      </c>
      <c r="E82" s="48">
        <v>4.41</v>
      </c>
      <c r="F82" s="48">
        <v>9.34</v>
      </c>
      <c r="G82" s="48">
        <v>60.13</v>
      </c>
      <c r="H82" s="48">
        <v>0</v>
      </c>
      <c r="I82" s="48">
        <v>13.27</v>
      </c>
      <c r="J82" s="48">
        <v>0</v>
      </c>
      <c r="K82" s="48">
        <v>12.84</v>
      </c>
      <c r="L82" s="48">
        <v>0</v>
      </c>
      <c r="M82" s="48">
        <v>0</v>
      </c>
      <c r="N82" s="48">
        <v>0</v>
      </c>
      <c r="O82" s="48">
        <v>0</v>
      </c>
      <c r="P82" s="48"/>
      <c r="Q82" s="49">
        <v>66.856496127154699</v>
      </c>
      <c r="R82" s="49">
        <v>14.654966340000076</v>
      </c>
      <c r="S82" s="49">
        <v>0.4865389894864498</v>
      </c>
      <c r="T82" s="49">
        <v>0.11432255303746762</v>
      </c>
      <c r="U82" s="49">
        <v>2.8397674822578614</v>
      </c>
      <c r="V82" s="49">
        <v>3.7918688317632032</v>
      </c>
      <c r="W82" s="49">
        <v>2.5491362643646962</v>
      </c>
      <c r="X82" s="49">
        <v>8.7069034119355475</v>
      </c>
      <c r="Y82" s="49">
        <v>0.67226383017562308</v>
      </c>
      <c r="Z82" s="49">
        <v>0.29520295202952035</v>
      </c>
      <c r="AA82" s="49"/>
      <c r="AB82" s="50">
        <v>81.976457522862688</v>
      </c>
      <c r="AC82" s="50">
        <v>751.53681003573695</v>
      </c>
      <c r="AD82" s="50">
        <v>6.207430907283225</v>
      </c>
      <c r="AE82" s="50">
        <v>1.8419334372459926</v>
      </c>
      <c r="AF82" s="50">
        <v>14.370268306061019</v>
      </c>
      <c r="AG82" s="50">
        <v>0.62159462541004329</v>
      </c>
      <c r="AH82" s="50">
        <v>8086.9676346027236</v>
      </c>
      <c r="AI82" s="50">
        <v>18.018918823662698</v>
      </c>
      <c r="AJ82" s="50">
        <v>29.197325348264581</v>
      </c>
      <c r="AK82" s="50">
        <v>228.02736798049983</v>
      </c>
      <c r="AL82" s="50">
        <v>9.5460955037125075</v>
      </c>
      <c r="AM82" s="50">
        <v>1.828841583397611</v>
      </c>
      <c r="AN82" s="50">
        <v>195.50814526299405</v>
      </c>
      <c r="AO82" s="50">
        <v>3.1783298191652616</v>
      </c>
      <c r="AP82" s="50">
        <v>0.65379097586480606</v>
      </c>
      <c r="AQ82" s="50">
        <v>1.8846893396108231</v>
      </c>
      <c r="AR82" s="50">
        <v>2.0560612167751438</v>
      </c>
      <c r="AS82" s="50">
        <v>2073.4867865370802</v>
      </c>
      <c r="AT82" s="50">
        <v>12.391088189925799</v>
      </c>
      <c r="AU82" s="50">
        <v>1.432123911445923</v>
      </c>
      <c r="AV82" s="50">
        <v>1.6661805217850021</v>
      </c>
      <c r="AW82" s="50">
        <v>28.446171337624666</v>
      </c>
      <c r="AX82" s="50">
        <v>91.15052127340347</v>
      </c>
      <c r="AY82" s="50">
        <v>97.560162355343479</v>
      </c>
      <c r="AZ82" s="50">
        <v>11.102893482792103</v>
      </c>
      <c r="BA82" s="50">
        <v>5.7121149388160335</v>
      </c>
    </row>
    <row r="83" spans="1:53" x14ac:dyDescent="0.2">
      <c r="A83" s="47">
        <v>1.5</v>
      </c>
      <c r="B83" s="44">
        <v>800</v>
      </c>
      <c r="C83" s="45">
        <v>1</v>
      </c>
      <c r="E83" s="48">
        <v>4.03</v>
      </c>
      <c r="F83" s="48">
        <v>9.33</v>
      </c>
      <c r="G83" s="48">
        <v>60.65</v>
      </c>
      <c r="H83" s="48">
        <v>0</v>
      </c>
      <c r="I83" s="48">
        <v>13.57</v>
      </c>
      <c r="J83" s="48">
        <v>0.06</v>
      </c>
      <c r="K83" s="48">
        <v>12.36</v>
      </c>
      <c r="L83" s="48">
        <v>0</v>
      </c>
      <c r="M83" s="48">
        <v>0</v>
      </c>
      <c r="N83" s="48">
        <v>0</v>
      </c>
      <c r="O83" s="48">
        <v>0</v>
      </c>
      <c r="P83" s="48"/>
      <c r="Q83" s="49">
        <v>66.000079817233711</v>
      </c>
      <c r="R83" s="49">
        <v>15.081411570913078</v>
      </c>
      <c r="S83" s="49">
        <v>0.42566770548218524</v>
      </c>
      <c r="T83" s="49">
        <v>9.6908314715591637E-2</v>
      </c>
      <c r="U83" s="49">
        <v>2.9383517047672116</v>
      </c>
      <c r="V83" s="49">
        <v>3.7869074718797551</v>
      </c>
      <c r="W83" s="49">
        <v>2.5982028904259331</v>
      </c>
      <c r="X83" s="49">
        <v>9.0724705245825312</v>
      </c>
      <c r="Y83" s="49">
        <v>0.68610149831208589</v>
      </c>
      <c r="Z83" s="49">
        <v>0.2886710239651416</v>
      </c>
      <c r="AA83" s="49"/>
      <c r="AB83" s="50">
        <v>85.772392808780594</v>
      </c>
      <c r="AC83" s="50">
        <v>788.3052978814502</v>
      </c>
      <c r="AD83" s="50">
        <v>6.4509667528926133</v>
      </c>
      <c r="AE83" s="50">
        <v>1.9235932289092268</v>
      </c>
      <c r="AF83" s="50">
        <v>9.9883971382103365</v>
      </c>
      <c r="AG83" s="50">
        <v>0.47504288400290257</v>
      </c>
      <c r="AH83" s="50">
        <v>8160.7286702240426</v>
      </c>
      <c r="AI83" s="50">
        <v>18.165805565674106</v>
      </c>
      <c r="AJ83" s="50">
        <v>29.209149377089904</v>
      </c>
      <c r="AK83" s="50">
        <v>232.37544344078759</v>
      </c>
      <c r="AL83" s="50">
        <v>9.4847558679049406</v>
      </c>
      <c r="AM83" s="50">
        <v>1.8133526802752113</v>
      </c>
      <c r="AN83" s="50">
        <v>194.62962699729499</v>
      </c>
      <c r="AO83" s="50">
        <v>3.1499464858712654</v>
      </c>
      <c r="AP83" s="50">
        <v>0.65202603825853112</v>
      </c>
      <c r="AQ83" s="50">
        <v>1.8677541693129394</v>
      </c>
      <c r="AR83" s="50">
        <v>2.0377103100627028</v>
      </c>
      <c r="AS83" s="50">
        <v>1914.3524487929876</v>
      </c>
      <c r="AT83" s="50">
        <v>12.280517850782706</v>
      </c>
      <c r="AU83" s="50">
        <v>1.4200464103554757</v>
      </c>
      <c r="AV83" s="50">
        <v>1.6530810704297267</v>
      </c>
      <c r="AW83" s="50">
        <v>28.187906687237884</v>
      </c>
      <c r="AX83" s="50">
        <v>90.021364643569783</v>
      </c>
      <c r="AY83" s="50">
        <v>96.948298559891697</v>
      </c>
      <c r="AZ83" s="50">
        <v>11.014310797880436</v>
      </c>
      <c r="BA83" s="50">
        <v>5.6772454865450177</v>
      </c>
    </row>
    <row r="84" spans="1:53" x14ac:dyDescent="0.2">
      <c r="A84" s="47">
        <v>1.5</v>
      </c>
      <c r="B84" s="44">
        <v>800</v>
      </c>
      <c r="C84" s="45">
        <v>1.1000000000000001</v>
      </c>
      <c r="E84" s="48">
        <v>4.72</v>
      </c>
      <c r="F84" s="48">
        <v>9.1</v>
      </c>
      <c r="G84" s="48">
        <v>55.77</v>
      </c>
      <c r="H84" s="48">
        <v>5.68</v>
      </c>
      <c r="I84" s="48">
        <v>13.42</v>
      </c>
      <c r="J84" s="48">
        <v>0.18</v>
      </c>
      <c r="K84" s="48">
        <v>11.13</v>
      </c>
      <c r="L84" s="48">
        <v>0</v>
      </c>
      <c r="M84" s="48">
        <v>0</v>
      </c>
      <c r="N84" s="48">
        <v>0</v>
      </c>
      <c r="O84" s="48">
        <v>0</v>
      </c>
      <c r="P84" s="48"/>
      <c r="Q84" s="49">
        <v>65.250958956889107</v>
      </c>
      <c r="R84" s="49">
        <v>15.42118295701496</v>
      </c>
      <c r="S84" s="49">
        <v>0.29628793298579276</v>
      </c>
      <c r="T84" s="49">
        <v>7.3583056787168089E-2</v>
      </c>
      <c r="U84" s="49">
        <v>2.8442886541925878</v>
      </c>
      <c r="V84" s="49">
        <v>4.092539525854737</v>
      </c>
      <c r="W84" s="49">
        <v>2.5403227584357726</v>
      </c>
      <c r="X84" s="49">
        <v>9.4808361578398888</v>
      </c>
      <c r="Y84" s="49">
        <v>0.62072039680672841</v>
      </c>
      <c r="Z84" s="49">
        <v>0.30685358255451717</v>
      </c>
      <c r="AA84" s="49"/>
      <c r="AB84" s="50">
        <v>81.231867382591602</v>
      </c>
      <c r="AC84" s="50">
        <v>754.42996412209664</v>
      </c>
      <c r="AD84" s="50">
        <v>6.2327080267897079</v>
      </c>
      <c r="AE84" s="50">
        <v>1.8159925978325719</v>
      </c>
      <c r="AF84" s="50">
        <v>6.2655486757145589</v>
      </c>
      <c r="AG84" s="50">
        <v>0.33166072166039184</v>
      </c>
      <c r="AH84" s="50">
        <v>8585.5125551689871</v>
      </c>
      <c r="AI84" s="50">
        <v>18.996612837778112</v>
      </c>
      <c r="AJ84" s="50">
        <v>31.003740875262789</v>
      </c>
      <c r="AK84" s="50">
        <v>251.56479756217598</v>
      </c>
      <c r="AL84" s="50">
        <v>10.147329116032545</v>
      </c>
      <c r="AM84" s="50">
        <v>1.8932405204726328</v>
      </c>
      <c r="AN84" s="50">
        <v>179.59185271369253</v>
      </c>
      <c r="AO84" s="50">
        <v>3.1946216225533179</v>
      </c>
      <c r="AP84" s="50">
        <v>0.68080433822001962</v>
      </c>
      <c r="AQ84" s="50">
        <v>1.8145445677461971</v>
      </c>
      <c r="AR84" s="50">
        <v>1.7234904217870075</v>
      </c>
      <c r="AS84" s="50">
        <v>1769.5029658353844</v>
      </c>
      <c r="AT84" s="50">
        <v>9.7865502184241393</v>
      </c>
      <c r="AU84" s="50">
        <v>1.0473461792807648</v>
      </c>
      <c r="AV84" s="50">
        <v>1.1204814362681685</v>
      </c>
      <c r="AW84" s="50">
        <v>30.174300008353441</v>
      </c>
      <c r="AX84" s="50">
        <v>68.166156300259274</v>
      </c>
      <c r="AY84" s="50">
        <v>97.610392509896741</v>
      </c>
      <c r="AZ84" s="50">
        <v>11.672743043271661</v>
      </c>
      <c r="BA84" s="50">
        <v>5.7881266300145224</v>
      </c>
    </row>
    <row r="85" spans="1:53" x14ac:dyDescent="0.2">
      <c r="A85" s="47">
        <v>1.5</v>
      </c>
      <c r="B85" s="44">
        <v>800</v>
      </c>
      <c r="C85" s="45">
        <v>1.2</v>
      </c>
      <c r="E85" s="48">
        <v>5.6</v>
      </c>
      <c r="F85" s="48">
        <v>7.94</v>
      </c>
      <c r="G85" s="48">
        <v>50.04</v>
      </c>
      <c r="H85" s="48">
        <v>13.26</v>
      </c>
      <c r="I85" s="48">
        <v>13.31</v>
      </c>
      <c r="J85" s="48">
        <v>0.28999999999999998</v>
      </c>
      <c r="K85" s="48">
        <v>9.57</v>
      </c>
      <c r="L85" s="48">
        <v>0</v>
      </c>
      <c r="M85" s="48">
        <v>0</v>
      </c>
      <c r="N85" s="48">
        <v>0</v>
      </c>
      <c r="O85" s="48">
        <v>0</v>
      </c>
      <c r="P85" s="48"/>
      <c r="Q85" s="49">
        <v>64.671476712124203</v>
      </c>
      <c r="R85" s="49">
        <v>15.628706491625294</v>
      </c>
      <c r="S85" s="49">
        <v>0.23224255236923438</v>
      </c>
      <c r="T85" s="49">
        <v>6.2688580325587787E-2</v>
      </c>
      <c r="U85" s="49">
        <v>2.6166540682696398</v>
      </c>
      <c r="V85" s="49">
        <v>4.5622411368055937</v>
      </c>
      <c r="W85" s="49">
        <v>2.4571625552995728</v>
      </c>
      <c r="X85" s="49">
        <v>9.7688279031808705</v>
      </c>
      <c r="Y85" s="49">
        <v>0.53858673437415838</v>
      </c>
      <c r="Z85" s="49">
        <v>0.32485322896281799</v>
      </c>
      <c r="AA85" s="49"/>
      <c r="AB85" s="50">
        <v>75.885864991724517</v>
      </c>
      <c r="AC85" s="50">
        <v>713.22886495100965</v>
      </c>
      <c r="AD85" s="50">
        <v>6.0093357193761374</v>
      </c>
      <c r="AE85" s="50">
        <v>1.6946282876064156</v>
      </c>
      <c r="AF85" s="50">
        <v>4.7013569275331548</v>
      </c>
      <c r="AG85" s="50">
        <v>0.26203458831410426</v>
      </c>
      <c r="AH85" s="50">
        <v>9120.9945208223271</v>
      </c>
      <c r="AI85" s="50">
        <v>20.025259779322568</v>
      </c>
      <c r="AJ85" s="50">
        <v>33.365906777541362</v>
      </c>
      <c r="AK85" s="50">
        <v>279.49904669448989</v>
      </c>
      <c r="AL85" s="50">
        <v>11.033679024869715</v>
      </c>
      <c r="AM85" s="50">
        <v>1.9865601455357627</v>
      </c>
      <c r="AN85" s="50">
        <v>162.98592150540469</v>
      </c>
      <c r="AO85" s="50">
        <v>3.2446825082597424</v>
      </c>
      <c r="AP85" s="50">
        <v>0.71547716225083324</v>
      </c>
      <c r="AQ85" s="50">
        <v>1.7330297247840742</v>
      </c>
      <c r="AR85" s="50">
        <v>1.4241819477122075</v>
      </c>
      <c r="AS85" s="50">
        <v>1673.3058982560403</v>
      </c>
      <c r="AT85" s="50">
        <v>7.6838212704587088</v>
      </c>
      <c r="AU85" s="50">
        <v>0.77546940234312356</v>
      </c>
      <c r="AV85" s="50">
        <v>0.7847314260718703</v>
      </c>
      <c r="AW85" s="50">
        <v>33.235568668585024</v>
      </c>
      <c r="AX85" s="50">
        <v>51.614055502452288</v>
      </c>
      <c r="AY85" s="50">
        <v>97.624188352648133</v>
      </c>
      <c r="AZ85" s="50">
        <v>12.539593447681352</v>
      </c>
      <c r="BA85" s="50">
        <v>5.9966578731991227</v>
      </c>
    </row>
    <row r="86" spans="1:53" x14ac:dyDescent="0.2">
      <c r="A86" s="47">
        <v>1.5</v>
      </c>
      <c r="B86" s="44">
        <v>800</v>
      </c>
      <c r="C86" s="45">
        <v>1.3</v>
      </c>
      <c r="E86" s="48">
        <v>6.31</v>
      </c>
      <c r="F86" s="48">
        <v>6.39</v>
      </c>
      <c r="G86" s="48">
        <v>45.09</v>
      </c>
      <c r="H86" s="48">
        <v>20.6</v>
      </c>
      <c r="I86" s="48">
        <v>13.3</v>
      </c>
      <c r="J86" s="48">
        <v>0.38</v>
      </c>
      <c r="K86" s="48">
        <v>7.93</v>
      </c>
      <c r="L86" s="48">
        <v>0</v>
      </c>
      <c r="M86" s="48">
        <v>0</v>
      </c>
      <c r="N86" s="48">
        <v>0</v>
      </c>
      <c r="O86" s="48">
        <v>0</v>
      </c>
      <c r="P86" s="48"/>
      <c r="Q86" s="49">
        <v>64.141437191838406</v>
      </c>
      <c r="R86" s="49">
        <v>15.811074116387038</v>
      </c>
      <c r="S86" s="49">
        <v>0.17353327552271769</v>
      </c>
      <c r="T86" s="49">
        <v>5.1538763914959963E-2</v>
      </c>
      <c r="U86" s="49">
        <v>2.3780662309398717</v>
      </c>
      <c r="V86" s="49">
        <v>5.0160041168539893</v>
      </c>
      <c r="W86" s="49">
        <v>2.37069724593719</v>
      </c>
      <c r="X86" s="49">
        <v>10.057649058605808</v>
      </c>
      <c r="Y86" s="49">
        <v>0.47262665474526733</v>
      </c>
      <c r="Z86" s="49">
        <v>0.34615384615384615</v>
      </c>
      <c r="AA86" s="49"/>
      <c r="AB86" s="50">
        <v>72.211201968422458</v>
      </c>
      <c r="AC86" s="50">
        <v>686.36528493166554</v>
      </c>
      <c r="AD86" s="50">
        <v>5.8951486016459338</v>
      </c>
      <c r="AE86" s="50">
        <v>1.612769592075723</v>
      </c>
      <c r="AF86" s="50">
        <v>3.9180219111512899</v>
      </c>
      <c r="AG86" s="50">
        <v>0.22439421143258206</v>
      </c>
      <c r="AH86" s="50">
        <v>9674.6460449457627</v>
      </c>
      <c r="AI86" s="50">
        <v>21.066719341795114</v>
      </c>
      <c r="AJ86" s="50">
        <v>35.761296300447079</v>
      </c>
      <c r="AK86" s="50">
        <v>313.67688566397521</v>
      </c>
      <c r="AL86" s="50">
        <v>11.918163903167398</v>
      </c>
      <c r="AM86" s="50">
        <v>2.0646905574316929</v>
      </c>
      <c r="AN86" s="50">
        <v>149.65182557136097</v>
      </c>
      <c r="AO86" s="50">
        <v>3.2802225932153926</v>
      </c>
      <c r="AP86" s="50">
        <v>0.74711366114866962</v>
      </c>
      <c r="AQ86" s="50">
        <v>1.6495422096712804</v>
      </c>
      <c r="AR86" s="50">
        <v>1.2158973528858832</v>
      </c>
      <c r="AS86" s="50">
        <v>1603.3533975006278</v>
      </c>
      <c r="AT86" s="50">
        <v>6.3505036269337571</v>
      </c>
      <c r="AU86" s="50">
        <v>0.61950187885890828</v>
      </c>
      <c r="AV86" s="50">
        <v>0.60871206258354027</v>
      </c>
      <c r="AW86" s="50">
        <v>36.621404424112853</v>
      </c>
      <c r="AX86" s="50">
        <v>41.856031544554597</v>
      </c>
      <c r="AY86" s="50">
        <v>96.958284924156658</v>
      </c>
      <c r="AZ86" s="50">
        <v>13.376082938232397</v>
      </c>
      <c r="BA86" s="50">
        <v>6.2252526752245201</v>
      </c>
    </row>
    <row r="87" spans="1:53" x14ac:dyDescent="0.2">
      <c r="A87" s="47">
        <v>1.5</v>
      </c>
      <c r="B87" s="44">
        <v>800</v>
      </c>
      <c r="C87" s="45">
        <v>1.4</v>
      </c>
      <c r="E87" s="48">
        <v>6.94</v>
      </c>
      <c r="F87" s="48">
        <v>5.35</v>
      </c>
      <c r="G87" s="48">
        <v>40.590000000000003</v>
      </c>
      <c r="H87" s="48">
        <v>27.09</v>
      </c>
      <c r="I87" s="48">
        <v>13.3</v>
      </c>
      <c r="J87" s="48">
        <v>0.46</v>
      </c>
      <c r="K87" s="48">
        <v>6.26</v>
      </c>
      <c r="L87" s="48">
        <v>0</v>
      </c>
      <c r="M87" s="48">
        <v>0</v>
      </c>
      <c r="N87" s="48">
        <v>0</v>
      </c>
      <c r="O87" s="48">
        <v>0</v>
      </c>
      <c r="P87" s="48"/>
      <c r="Q87" s="49">
        <v>63.673877679159027</v>
      </c>
      <c r="R87" s="49">
        <v>16.003358859372039</v>
      </c>
      <c r="S87" s="49">
        <v>0.12998446662804145</v>
      </c>
      <c r="T87" s="49">
        <v>4.2440450320743749E-2</v>
      </c>
      <c r="U87" s="49">
        <v>2.2202631447778547</v>
      </c>
      <c r="V87" s="49">
        <v>5.3137093769996886</v>
      </c>
      <c r="W87" s="49">
        <v>2.3093044241480936</v>
      </c>
      <c r="X87" s="49">
        <v>10.30706159859451</v>
      </c>
      <c r="Y87" s="49">
        <v>0.43459366335386784</v>
      </c>
      <c r="Z87" s="49">
        <v>0.36789297658862874</v>
      </c>
      <c r="AA87" s="49"/>
      <c r="AB87" s="50">
        <v>69.2318607555017</v>
      </c>
      <c r="AC87" s="50">
        <v>665.35203934187211</v>
      </c>
      <c r="AD87" s="50">
        <v>5.7895937250881779</v>
      </c>
      <c r="AE87" s="50">
        <v>1.5481672247664693</v>
      </c>
      <c r="AF87" s="50">
        <v>3.4197872122658239</v>
      </c>
      <c r="AG87" s="50">
        <v>0.19938163567767633</v>
      </c>
      <c r="AH87" s="50">
        <v>10253.63615845305</v>
      </c>
      <c r="AI87" s="50">
        <v>22.115821206001069</v>
      </c>
      <c r="AJ87" s="50">
        <v>38.226714022256758</v>
      </c>
      <c r="AK87" s="50">
        <v>356.00460966661996</v>
      </c>
      <c r="AL87" s="50">
        <v>12.841838262394386</v>
      </c>
      <c r="AM87" s="50">
        <v>2.1416669478579071</v>
      </c>
      <c r="AN87" s="50">
        <v>139.70224271917385</v>
      </c>
      <c r="AO87" s="50">
        <v>3.3135191002292528</v>
      </c>
      <c r="AP87" s="50">
        <v>0.77991120779794232</v>
      </c>
      <c r="AQ87" s="50">
        <v>1.5847859724194655</v>
      </c>
      <c r="AR87" s="50">
        <v>1.0790332439145462</v>
      </c>
      <c r="AS87" s="50">
        <v>1548.2551218903784</v>
      </c>
      <c r="AT87" s="50">
        <v>5.5185456469663228</v>
      </c>
      <c r="AU87" s="50">
        <v>0.52725779084134961</v>
      </c>
      <c r="AV87" s="50">
        <v>0.50923552690413931</v>
      </c>
      <c r="AW87" s="50">
        <v>40.073915668447896</v>
      </c>
      <c r="AX87" s="50">
        <v>36.049407565368298</v>
      </c>
      <c r="AY87" s="50">
        <v>96.545276651265695</v>
      </c>
      <c r="AZ87" s="50">
        <v>14.234025447678491</v>
      </c>
      <c r="BA87" s="50">
        <v>6.4025903667501476</v>
      </c>
    </row>
    <row r="88" spans="1:53" x14ac:dyDescent="0.2">
      <c r="A88" s="47">
        <v>1.5</v>
      </c>
      <c r="B88" s="44">
        <v>800</v>
      </c>
      <c r="C88" s="45">
        <v>1.5</v>
      </c>
      <c r="E88" s="48">
        <v>7.45</v>
      </c>
      <c r="F88" s="48">
        <v>6.1</v>
      </c>
      <c r="G88" s="48">
        <v>36.69</v>
      </c>
      <c r="H88" s="48">
        <v>30.48</v>
      </c>
      <c r="I88" s="48">
        <v>13.16</v>
      </c>
      <c r="J88" s="48">
        <v>0.52</v>
      </c>
      <c r="K88" s="48">
        <v>5.59</v>
      </c>
      <c r="L88" s="48">
        <v>0</v>
      </c>
      <c r="M88" s="48">
        <v>0</v>
      </c>
      <c r="N88" s="48">
        <v>0</v>
      </c>
      <c r="O88" s="48">
        <v>0</v>
      </c>
      <c r="P88" s="48"/>
      <c r="Q88" s="49">
        <v>63.290276641519803</v>
      </c>
      <c r="R88" s="49">
        <v>16.119409297348771</v>
      </c>
      <c r="S88" s="49">
        <v>0.10969310462795158</v>
      </c>
      <c r="T88" s="49">
        <v>3.8558051763664017E-2</v>
      </c>
      <c r="U88" s="49">
        <v>1.9833419345370671</v>
      </c>
      <c r="V88" s="49">
        <v>5.6305439763693661</v>
      </c>
      <c r="W88" s="49">
        <v>2.2656305645633612</v>
      </c>
      <c r="X88" s="49">
        <v>10.562546429270007</v>
      </c>
      <c r="Y88" s="49">
        <v>0.40238218084645233</v>
      </c>
      <c r="Z88" s="49">
        <v>0.38521400778210113</v>
      </c>
      <c r="AA88" s="49"/>
      <c r="AB88" s="50">
        <v>66.965571505931393</v>
      </c>
      <c r="AC88" s="50">
        <v>645.52465247091845</v>
      </c>
      <c r="AD88" s="50">
        <v>5.6053507931291104</v>
      </c>
      <c r="AE88" s="50">
        <v>1.4934289260263358</v>
      </c>
      <c r="AF88" s="50">
        <v>3.1297820000810219</v>
      </c>
      <c r="AG88" s="50">
        <v>0.18459389311234428</v>
      </c>
      <c r="AH88" s="50">
        <v>10721.630832310766</v>
      </c>
      <c r="AI88" s="50">
        <v>22.984068744797998</v>
      </c>
      <c r="AJ88" s="50">
        <v>40.452790854530164</v>
      </c>
      <c r="AK88" s="50">
        <v>382.25477431438759</v>
      </c>
      <c r="AL88" s="50">
        <v>13.76281823830552</v>
      </c>
      <c r="AM88" s="50">
        <v>2.2394386215729623</v>
      </c>
      <c r="AN88" s="50">
        <v>135.91430876629317</v>
      </c>
      <c r="AO88" s="50">
        <v>3.3776246279475033</v>
      </c>
      <c r="AP88" s="50">
        <v>0.81279069989526331</v>
      </c>
      <c r="AQ88" s="50">
        <v>1.5806653070908465</v>
      </c>
      <c r="AR88" s="50">
        <v>1.0306155987657151</v>
      </c>
      <c r="AS88" s="50">
        <v>1523.2431869204281</v>
      </c>
      <c r="AT88" s="50">
        <v>5.2156904219941005</v>
      </c>
      <c r="AU88" s="50">
        <v>0.49319203082023022</v>
      </c>
      <c r="AV88" s="50">
        <v>0.47235848647145962</v>
      </c>
      <c r="AW88" s="50">
        <v>42.388116177186973</v>
      </c>
      <c r="AX88" s="50">
        <v>34.025954673167064</v>
      </c>
      <c r="AY88" s="50">
        <v>98.036425727652684</v>
      </c>
      <c r="AZ88" s="50">
        <v>15.148808527939538</v>
      </c>
      <c r="BA88" s="50">
        <v>6.4364825794820488</v>
      </c>
    </row>
    <row r="89" spans="1:53" x14ac:dyDescent="0.2">
      <c r="A89" s="47">
        <v>1.5</v>
      </c>
      <c r="B89" s="44">
        <v>800</v>
      </c>
      <c r="C89" s="45">
        <v>1.6</v>
      </c>
      <c r="E89" s="48">
        <v>8.17</v>
      </c>
      <c r="F89" s="48">
        <v>7.35</v>
      </c>
      <c r="G89" s="48">
        <v>31.88</v>
      </c>
      <c r="H89" s="48">
        <v>34.549999999999997</v>
      </c>
      <c r="I89" s="48">
        <v>12.92</v>
      </c>
      <c r="J89" s="48">
        <v>0.59</v>
      </c>
      <c r="K89" s="48">
        <v>4.55</v>
      </c>
      <c r="L89" s="48">
        <v>0</v>
      </c>
      <c r="M89" s="48">
        <v>0</v>
      </c>
      <c r="N89" s="48">
        <v>0</v>
      </c>
      <c r="O89" s="48">
        <v>0</v>
      </c>
      <c r="P89" s="48"/>
      <c r="Q89" s="49">
        <v>62.909627389505843</v>
      </c>
      <c r="R89" s="49">
        <v>16.315836370615621</v>
      </c>
      <c r="S89" s="49">
        <v>8.816551340240053E-2</v>
      </c>
      <c r="T89" s="49">
        <v>3.3366047781047632E-2</v>
      </c>
      <c r="U89" s="49">
        <v>1.8569550033920288</v>
      </c>
      <c r="V89" s="49">
        <v>5.8318230550310597</v>
      </c>
      <c r="W89" s="49">
        <v>2.2183315147650369</v>
      </c>
      <c r="X89" s="49">
        <v>10.745895105506964</v>
      </c>
      <c r="Y89" s="49">
        <v>0.3803838857647272</v>
      </c>
      <c r="Z89" s="49">
        <v>0.40284360189573459</v>
      </c>
      <c r="AA89" s="49"/>
      <c r="AB89" s="50">
        <v>63.750176745126183</v>
      </c>
      <c r="AC89" s="50">
        <v>617.90400170954433</v>
      </c>
      <c r="AD89" s="50">
        <v>5.3450473954828883</v>
      </c>
      <c r="AE89" s="50">
        <v>1.4211577359172294</v>
      </c>
      <c r="AF89" s="50">
        <v>2.852900679642568</v>
      </c>
      <c r="AG89" s="50">
        <v>0.17023643877873329</v>
      </c>
      <c r="AH89" s="50">
        <v>11329.99173887663</v>
      </c>
      <c r="AI89" s="50">
        <v>24.045460880735909</v>
      </c>
      <c r="AJ89" s="50">
        <v>43.416770205899986</v>
      </c>
      <c r="AK89" s="50">
        <v>425.11956320132907</v>
      </c>
      <c r="AL89" s="50">
        <v>15.066605936953815</v>
      </c>
      <c r="AM89" s="50">
        <v>2.3721991935631181</v>
      </c>
      <c r="AN89" s="50">
        <v>131.52594896639843</v>
      </c>
      <c r="AO89" s="50">
        <v>3.4552207428644559</v>
      </c>
      <c r="AP89" s="50">
        <v>0.85913933301924872</v>
      </c>
      <c r="AQ89" s="50">
        <v>1.578365638106372</v>
      </c>
      <c r="AR89" s="50">
        <v>0.97983497258180574</v>
      </c>
      <c r="AS89" s="50">
        <v>1500.1296562954872</v>
      </c>
      <c r="AT89" s="50">
        <v>4.9030271484495938</v>
      </c>
      <c r="AU89" s="50">
        <v>0.45862021033373773</v>
      </c>
      <c r="AV89" s="50">
        <v>0.43543719611445802</v>
      </c>
      <c r="AW89" s="50">
        <v>45.399996172127466</v>
      </c>
      <c r="AX89" s="50">
        <v>31.990795264949707</v>
      </c>
      <c r="AY89" s="50">
        <v>100.08843237979417</v>
      </c>
      <c r="AZ89" s="50">
        <v>16.441505921263627</v>
      </c>
      <c r="BA89" s="50">
        <v>6.4348707678976833</v>
      </c>
    </row>
    <row r="90" spans="1:53" x14ac:dyDescent="0.2">
      <c r="A90" s="47">
        <v>1.5</v>
      </c>
      <c r="B90" s="44">
        <v>800</v>
      </c>
      <c r="C90" s="45">
        <v>1.7</v>
      </c>
      <c r="E90" s="48">
        <v>8.7799999999999994</v>
      </c>
      <c r="F90" s="48">
        <v>9.89</v>
      </c>
      <c r="G90" s="48">
        <v>26.23</v>
      </c>
      <c r="H90" s="48">
        <v>38.26</v>
      </c>
      <c r="I90" s="48">
        <v>12.71</v>
      </c>
      <c r="J90" s="48">
        <v>0.65</v>
      </c>
      <c r="K90" s="48">
        <v>2.99</v>
      </c>
      <c r="L90" s="48">
        <v>0</v>
      </c>
      <c r="M90" s="48">
        <v>0</v>
      </c>
      <c r="N90" s="48">
        <v>0</v>
      </c>
      <c r="O90" s="48">
        <v>0.49</v>
      </c>
      <c r="P90" s="48"/>
      <c r="Q90" s="49">
        <v>62.459904422422753</v>
      </c>
      <c r="R90" s="49">
        <v>16.439397875916082</v>
      </c>
      <c r="S90" s="49">
        <v>6.6911775460680306E-2</v>
      </c>
      <c r="T90" s="49">
        <v>2.755379588303335E-2</v>
      </c>
      <c r="U90" s="49">
        <v>1.6662702234707707</v>
      </c>
      <c r="V90" s="49">
        <v>5.9940874338548733</v>
      </c>
      <c r="W90" s="49">
        <v>2.2202971375152964</v>
      </c>
      <c r="X90" s="49">
        <v>11.125577335476507</v>
      </c>
      <c r="Y90" s="49">
        <v>0.37041453966369581</v>
      </c>
      <c r="Z90" s="49">
        <v>0.42331288343558282</v>
      </c>
      <c r="AA90" s="49"/>
      <c r="AB90" s="50">
        <v>61.628126622640643</v>
      </c>
      <c r="AC90" s="50">
        <v>592.18078651035637</v>
      </c>
      <c r="AD90" s="50">
        <v>0.73708029116353324</v>
      </c>
      <c r="AE90" s="50">
        <v>1.3092696272754256</v>
      </c>
      <c r="AF90" s="50">
        <v>2.6611150294876564</v>
      </c>
      <c r="AG90" s="50">
        <v>0.16040917286539147</v>
      </c>
      <c r="AH90" s="50">
        <v>12313.808269442461</v>
      </c>
      <c r="AI90" s="50">
        <v>24.419289747467516</v>
      </c>
      <c r="AJ90" s="50">
        <v>45.665651671869036</v>
      </c>
      <c r="AK90" s="50">
        <v>487.60205526912614</v>
      </c>
      <c r="AL90" s="50">
        <v>16.457594351688822</v>
      </c>
      <c r="AM90" s="50">
        <v>2.5129171383422833</v>
      </c>
      <c r="AN90" s="50">
        <v>128.72612564187486</v>
      </c>
      <c r="AO90" s="50">
        <v>3.2630176698280646</v>
      </c>
      <c r="AP90" s="50">
        <v>0.91280917289904284</v>
      </c>
      <c r="AQ90" s="50">
        <v>1.5792317987229241</v>
      </c>
      <c r="AR90" s="50">
        <v>0.93884531089373202</v>
      </c>
      <c r="AS90" s="50">
        <v>1501.9281704503169</v>
      </c>
      <c r="AT90" s="50">
        <v>4.6537597543303866</v>
      </c>
      <c r="AU90" s="50">
        <v>0.43145538536268491</v>
      </c>
      <c r="AV90" s="50">
        <v>0.40673010739675164</v>
      </c>
      <c r="AW90" s="50">
        <v>48.546442020118718</v>
      </c>
      <c r="AX90" s="50">
        <v>30.520818407761571</v>
      </c>
      <c r="AY90" s="50">
        <v>103.74806747717184</v>
      </c>
      <c r="AZ90" s="50">
        <v>17.196085193728866</v>
      </c>
      <c r="BA90" s="50">
        <v>6.3338377285008418</v>
      </c>
    </row>
    <row r="91" spans="1:53" x14ac:dyDescent="0.2">
      <c r="A91" s="47">
        <v>1.5</v>
      </c>
      <c r="B91" s="44">
        <v>800</v>
      </c>
      <c r="C91" s="45">
        <v>1.8</v>
      </c>
      <c r="E91" s="48">
        <v>9.2899999999999991</v>
      </c>
      <c r="F91" s="48">
        <v>16.37</v>
      </c>
      <c r="G91" s="48">
        <v>18.47</v>
      </c>
      <c r="H91" s="48">
        <v>40.96</v>
      </c>
      <c r="I91" s="48">
        <v>12.39</v>
      </c>
      <c r="J91" s="48">
        <v>0.72</v>
      </c>
      <c r="K91" s="48">
        <v>0</v>
      </c>
      <c r="L91" s="48">
        <v>0</v>
      </c>
      <c r="M91" s="48">
        <v>0</v>
      </c>
      <c r="N91" s="48">
        <v>0</v>
      </c>
      <c r="O91" s="48">
        <v>0.39</v>
      </c>
      <c r="P91" s="48"/>
      <c r="Q91" s="49">
        <v>61.85168828122675</v>
      </c>
      <c r="R91" s="49">
        <v>16.410649262219689</v>
      </c>
      <c r="S91" s="49">
        <v>6.0136638045228612E-2</v>
      </c>
      <c r="T91" s="49">
        <v>2.7072298430785246E-2</v>
      </c>
      <c r="U91" s="49">
        <v>1.6098322935492311</v>
      </c>
      <c r="V91" s="49">
        <v>6.1249471070691168</v>
      </c>
      <c r="W91" s="49">
        <v>1.9623958231060379</v>
      </c>
      <c r="X91" s="49">
        <v>11.953278296353147</v>
      </c>
      <c r="Y91" s="49">
        <v>0.3203939215803408</v>
      </c>
      <c r="Z91" s="49">
        <v>0.44520547945205485</v>
      </c>
      <c r="AA91" s="49"/>
      <c r="AB91" s="50">
        <v>60.62044279649178</v>
      </c>
      <c r="AC91" s="50">
        <v>595.9749410865262</v>
      </c>
      <c r="AD91" s="50">
        <v>0.89082832558214908</v>
      </c>
      <c r="AE91" s="50">
        <v>1.3042745115407421</v>
      </c>
      <c r="AF91" s="50">
        <v>2.4784925380649998</v>
      </c>
      <c r="AG91" s="50">
        <v>0.15105667002869091</v>
      </c>
      <c r="AH91" s="50">
        <v>14401.990899509618</v>
      </c>
      <c r="AI91" s="50">
        <v>27.685438476019772</v>
      </c>
      <c r="AJ91" s="50">
        <v>53.639586554616692</v>
      </c>
      <c r="AK91" s="50">
        <v>726.7712849392409</v>
      </c>
      <c r="AL91" s="50">
        <v>20.055711356474262</v>
      </c>
      <c r="AM91" s="50">
        <v>2.8751537437454959</v>
      </c>
      <c r="AN91" s="50">
        <v>129.00907058549126</v>
      </c>
      <c r="AO91" s="50">
        <v>3.5257651373765859</v>
      </c>
      <c r="AP91" s="50">
        <v>1.0578783922696886</v>
      </c>
      <c r="AQ91" s="50">
        <v>1.6590801949513041</v>
      </c>
      <c r="AR91" s="50">
        <v>0.9333558550717308</v>
      </c>
      <c r="AS91" s="50">
        <v>1524.6652917059848</v>
      </c>
      <c r="AT91" s="50">
        <v>4.5748361371803892</v>
      </c>
      <c r="AU91" s="50">
        <v>0.41971525238462937</v>
      </c>
      <c r="AV91" s="50">
        <v>0.392266622445125</v>
      </c>
      <c r="AW91" s="50">
        <v>50.786443285018137</v>
      </c>
      <c r="AX91" s="50">
        <v>29.993319020978753</v>
      </c>
      <c r="AY91" s="50">
        <v>112.13336961575223</v>
      </c>
      <c r="AZ91" s="50">
        <v>20.490335547561681</v>
      </c>
      <c r="BA91" s="50">
        <v>5.9166692657193432</v>
      </c>
    </row>
    <row r="92" spans="1:53" x14ac:dyDescent="0.2">
      <c r="A92" s="47">
        <v>1.5</v>
      </c>
      <c r="B92" s="44">
        <v>800</v>
      </c>
      <c r="C92" s="45">
        <v>1.9</v>
      </c>
      <c r="E92" s="48">
        <v>10.119999999999999</v>
      </c>
      <c r="F92" s="48">
        <v>21.78</v>
      </c>
      <c r="G92" s="48">
        <v>8.82</v>
      </c>
      <c r="H92" s="48">
        <v>45.28</v>
      </c>
      <c r="I92" s="48">
        <v>11.38</v>
      </c>
      <c r="J92" s="48">
        <v>0.8</v>
      </c>
      <c r="K92" s="48">
        <v>0</v>
      </c>
      <c r="L92" s="48">
        <v>0</v>
      </c>
      <c r="M92" s="48">
        <v>0</v>
      </c>
      <c r="N92" s="48">
        <v>0</v>
      </c>
      <c r="O92" s="48">
        <v>0</v>
      </c>
      <c r="P92" s="48"/>
      <c r="Q92" s="49">
        <v>61.333618746172057</v>
      </c>
      <c r="R92" s="49">
        <v>16.121658745981453</v>
      </c>
      <c r="S92" s="49">
        <v>5.9388853842110768E-2</v>
      </c>
      <c r="T92" s="49">
        <v>2.84945861760071E-2</v>
      </c>
      <c r="U92" s="49">
        <v>1.6437826364755954</v>
      </c>
      <c r="V92" s="49">
        <v>5.8224843753541933</v>
      </c>
      <c r="W92" s="49">
        <v>2.0101677975737444</v>
      </c>
      <c r="X92" s="49">
        <v>12.980404258424846</v>
      </c>
      <c r="Y92" s="49">
        <v>0.3452422828445052</v>
      </c>
      <c r="Z92" s="49">
        <v>0.46099290780141838</v>
      </c>
      <c r="AA92" s="49"/>
      <c r="AB92" s="50">
        <v>58.410567307368012</v>
      </c>
      <c r="AC92" s="50">
        <v>578.38769712306123</v>
      </c>
      <c r="AD92" s="50">
        <v>4.6008959636344002</v>
      </c>
      <c r="AE92" s="50">
        <v>1.2834047491820344</v>
      </c>
      <c r="AF92" s="50">
        <v>2.3056042418510381</v>
      </c>
      <c r="AG92" s="50">
        <v>0.14221300040820165</v>
      </c>
      <c r="AH92" s="50">
        <v>16733.892539671702</v>
      </c>
      <c r="AI92" s="50">
        <v>32.973861683105866</v>
      </c>
      <c r="AJ92" s="50">
        <v>68.943204462433044</v>
      </c>
      <c r="AK92" s="50">
        <v>889.07437069783987</v>
      </c>
      <c r="AL92" s="50">
        <v>27.800368435369112</v>
      </c>
      <c r="AM92" s="50">
        <v>3.5122629015168512</v>
      </c>
      <c r="AN92" s="50">
        <v>128.23111723989896</v>
      </c>
      <c r="AO92" s="50">
        <v>4.1430228704989611</v>
      </c>
      <c r="AP92" s="50">
        <v>1.2385683880877218</v>
      </c>
      <c r="AQ92" s="50">
        <v>1.7586829720666572</v>
      </c>
      <c r="AR92" s="50">
        <v>0.91571426496992414</v>
      </c>
      <c r="AS92" s="50">
        <v>1562.4785254920055</v>
      </c>
      <c r="AT92" s="50">
        <v>4.4243297190852395</v>
      </c>
      <c r="AU92" s="50">
        <v>0.40047477564890938</v>
      </c>
      <c r="AV92" s="50">
        <v>0.3705217686043118</v>
      </c>
      <c r="AW92" s="50">
        <v>55.624759376025402</v>
      </c>
      <c r="AX92" s="50">
        <v>29.08972778098402</v>
      </c>
      <c r="AY92" s="50">
        <v>121.54758076028037</v>
      </c>
      <c r="AZ92" s="50">
        <v>28.536447515282852</v>
      </c>
      <c r="BA92" s="50">
        <v>5.7254852800786855</v>
      </c>
    </row>
    <row r="93" spans="1:53" x14ac:dyDescent="0.2">
      <c r="A93" s="47">
        <v>1.5</v>
      </c>
      <c r="B93" s="44">
        <v>800</v>
      </c>
      <c r="C93" s="45">
        <v>2</v>
      </c>
      <c r="E93" s="48">
        <v>10.09</v>
      </c>
      <c r="F93" s="48">
        <v>24.04</v>
      </c>
      <c r="G93" s="48">
        <v>2.2599999999999998</v>
      </c>
      <c r="H93" s="48">
        <v>50.89</v>
      </c>
      <c r="I93" s="48">
        <v>11.28</v>
      </c>
      <c r="J93" s="48">
        <v>0.85</v>
      </c>
      <c r="K93" s="48">
        <v>0</v>
      </c>
      <c r="L93" s="48">
        <v>0</v>
      </c>
      <c r="M93" s="48">
        <v>0</v>
      </c>
      <c r="N93" s="48">
        <v>0</v>
      </c>
      <c r="O93" s="48">
        <v>0</v>
      </c>
      <c r="P93" s="48"/>
      <c r="Q93" s="49">
        <v>60.348506038117947</v>
      </c>
      <c r="R93" s="49">
        <v>15.69169853814771</v>
      </c>
      <c r="S93" s="49">
        <v>5.2174194262873133E-2</v>
      </c>
      <c r="T93" s="49">
        <v>2.6908938308435708E-2</v>
      </c>
      <c r="U93" s="49">
        <v>1.7301115266506746</v>
      </c>
      <c r="V93" s="49">
        <v>4.9765180219167968</v>
      </c>
      <c r="W93" s="49">
        <v>2.6093790023069565</v>
      </c>
      <c r="X93" s="49">
        <v>14.564703740288627</v>
      </c>
      <c r="Y93" s="49">
        <v>0.52433830055776764</v>
      </c>
      <c r="Z93" s="49">
        <v>0.47899159663865548</v>
      </c>
      <c r="AA93" s="49"/>
      <c r="AB93" s="50">
        <v>60.253992987467548</v>
      </c>
      <c r="AC93" s="50">
        <v>593.87276867027288</v>
      </c>
      <c r="AD93" s="50">
        <v>4.6347568370694701</v>
      </c>
      <c r="AE93" s="50">
        <v>1.2941836608075421</v>
      </c>
      <c r="AF93" s="50">
        <v>2.2082147260805098</v>
      </c>
      <c r="AG93" s="50">
        <v>0.13708927444784727</v>
      </c>
      <c r="AH93" s="50">
        <v>19767.259018513079</v>
      </c>
      <c r="AI93" s="50">
        <v>38.180693478398389</v>
      </c>
      <c r="AJ93" s="50">
        <v>85.407755966746407</v>
      </c>
      <c r="AK93" s="50">
        <v>1056.7801304695627</v>
      </c>
      <c r="AL93" s="50">
        <v>36.688596900837965</v>
      </c>
      <c r="AM93" s="50">
        <v>3.9529801407379765</v>
      </c>
      <c r="AN93" s="50">
        <v>124.77893323543732</v>
      </c>
      <c r="AO93" s="50">
        <v>4.3685573324244951</v>
      </c>
      <c r="AP93" s="50">
        <v>1.3454047778048264</v>
      </c>
      <c r="AQ93" s="50">
        <v>1.7394571282167777</v>
      </c>
      <c r="AR93" s="50">
        <v>0.85535014834412171</v>
      </c>
      <c r="AS93" s="50">
        <v>1575.7612624337132</v>
      </c>
      <c r="AT93" s="50">
        <v>4.0922699849094073</v>
      </c>
      <c r="AU93" s="50">
        <v>0.36720584731888289</v>
      </c>
      <c r="AV93" s="50">
        <v>0.33768140659959706</v>
      </c>
      <c r="AW93" s="50">
        <v>60.42088614843167</v>
      </c>
      <c r="AX93" s="50">
        <v>27.00234669193355</v>
      </c>
      <c r="AY93" s="50">
        <v>124.04432510916567</v>
      </c>
      <c r="AZ93" s="50">
        <v>35.470931627321896</v>
      </c>
      <c r="BA93" s="50">
        <v>5.6445932372425514</v>
      </c>
    </row>
    <row r="94" spans="1:53" x14ac:dyDescent="0.2">
      <c r="A94" s="47">
        <v>1.5</v>
      </c>
      <c r="B94" s="44">
        <v>810</v>
      </c>
      <c r="C94" s="45">
        <v>0.6</v>
      </c>
      <c r="E94" s="48">
        <v>6.15</v>
      </c>
      <c r="F94" s="48">
        <v>8.3000000000000007</v>
      </c>
      <c r="G94" s="48">
        <v>57.25</v>
      </c>
      <c r="H94" s="48">
        <v>0</v>
      </c>
      <c r="I94" s="48">
        <v>10.91</v>
      </c>
      <c r="J94" s="48">
        <v>0</v>
      </c>
      <c r="K94" s="48">
        <v>17.079999999999998</v>
      </c>
      <c r="L94" s="48">
        <v>0.32</v>
      </c>
      <c r="M94" s="48">
        <v>0.32</v>
      </c>
      <c r="N94" s="48">
        <v>0</v>
      </c>
      <c r="O94" s="48">
        <v>0</v>
      </c>
      <c r="P94" s="48"/>
      <c r="Q94" s="49">
        <v>69.647469518549258</v>
      </c>
      <c r="R94" s="49">
        <v>13.441262204137821</v>
      </c>
      <c r="S94" s="49">
        <v>1.0348023085992375</v>
      </c>
      <c r="T94" s="49">
        <v>0.2456774126342979</v>
      </c>
      <c r="U94" s="49">
        <v>2.7711796542783587</v>
      </c>
      <c r="V94" s="49">
        <v>3.562957254103285</v>
      </c>
      <c r="W94" s="49">
        <v>2.3072220117712439</v>
      </c>
      <c r="X94" s="49">
        <v>6.9894296359264976</v>
      </c>
      <c r="Y94" s="49">
        <v>0.64755815105952452</v>
      </c>
      <c r="Z94" s="49">
        <v>0.29736024844720488</v>
      </c>
      <c r="AA94" s="49"/>
      <c r="AB94" s="50">
        <v>68.310717437554914</v>
      </c>
      <c r="AC94" s="50">
        <v>610.02482143724217</v>
      </c>
      <c r="AD94" s="50">
        <v>5.2332941590011135</v>
      </c>
      <c r="AE94" s="50">
        <v>1.5135115293817101</v>
      </c>
      <c r="AF94" s="50">
        <v>12.126867228255742</v>
      </c>
      <c r="AG94" s="50">
        <v>0.5600050968191882</v>
      </c>
      <c r="AH94" s="50">
        <v>7671.783159500761</v>
      </c>
      <c r="AI94" s="50">
        <v>17.322531834642092</v>
      </c>
      <c r="AJ94" s="50">
        <v>29.207733206627498</v>
      </c>
      <c r="AK94" s="50">
        <v>196.6662215480217</v>
      </c>
      <c r="AL94" s="50">
        <v>9.8919725364298117</v>
      </c>
      <c r="AM94" s="50">
        <v>1.9166145239451722</v>
      </c>
      <c r="AN94" s="50">
        <v>190.51442478168846</v>
      </c>
      <c r="AO94" s="50">
        <v>3.2137639455369609</v>
      </c>
      <c r="AP94" s="50">
        <v>0.65388913821296846</v>
      </c>
      <c r="AQ94" s="50">
        <v>1.9822520647187063</v>
      </c>
      <c r="AR94" s="50">
        <v>2.1635203284299163</v>
      </c>
      <c r="AS94" s="50">
        <v>2155.950738228833</v>
      </c>
      <c r="AT94" s="50">
        <v>13.047574469544259</v>
      </c>
      <c r="AU94" s="50">
        <v>1.5043166177306204</v>
      </c>
      <c r="AV94" s="50">
        <v>1.6621164412423544</v>
      </c>
      <c r="AW94" s="50">
        <v>29.905608738313767</v>
      </c>
      <c r="AX94" s="50">
        <v>97.076166145968585</v>
      </c>
      <c r="AY94" s="50">
        <v>99.585408856917766</v>
      </c>
      <c r="AZ94" s="50">
        <v>11.637279903813086</v>
      </c>
      <c r="BA94" s="50">
        <v>6.0523139079115591</v>
      </c>
    </row>
    <row r="95" spans="1:53" x14ac:dyDescent="0.2">
      <c r="A95" s="47">
        <v>1.5</v>
      </c>
      <c r="B95" s="44">
        <v>810</v>
      </c>
      <c r="C95" s="45">
        <v>0.7</v>
      </c>
      <c r="E95" s="48">
        <v>5.42</v>
      </c>
      <c r="F95" s="48">
        <v>9.09</v>
      </c>
      <c r="G95" s="48">
        <v>58.54</v>
      </c>
      <c r="H95" s="48">
        <v>0</v>
      </c>
      <c r="I95" s="48">
        <v>12.27</v>
      </c>
      <c r="J95" s="48">
        <v>0</v>
      </c>
      <c r="K95" s="48">
        <v>14.53</v>
      </c>
      <c r="L95" s="48">
        <v>0.16</v>
      </c>
      <c r="M95" s="48">
        <v>0.16</v>
      </c>
      <c r="N95" s="48">
        <v>0</v>
      </c>
      <c r="O95" s="48">
        <v>0</v>
      </c>
      <c r="P95" s="48"/>
      <c r="Q95" s="49">
        <v>68.800511093948984</v>
      </c>
      <c r="R95" s="49">
        <v>13.80084757325862</v>
      </c>
      <c r="S95" s="49">
        <v>0.89239588337058384</v>
      </c>
      <c r="T95" s="49">
        <v>0.21270036054840311</v>
      </c>
      <c r="U95" s="49">
        <v>2.7005177174916213</v>
      </c>
      <c r="V95" s="49">
        <v>3.8129556765395654</v>
      </c>
      <c r="W95" s="49">
        <v>2.1961528178853102</v>
      </c>
      <c r="X95" s="49">
        <v>7.5839188769569201</v>
      </c>
      <c r="Y95" s="49">
        <v>0.57597124230891172</v>
      </c>
      <c r="Z95" s="49">
        <v>0.29818012132524502</v>
      </c>
      <c r="AA95" s="49"/>
      <c r="AB95" s="50">
        <v>73.405752646270273</v>
      </c>
      <c r="AC95" s="50">
        <v>666.64789698535037</v>
      </c>
      <c r="AD95" s="50">
        <v>5.6187833615835672</v>
      </c>
      <c r="AE95" s="50">
        <v>1.6447950798218427</v>
      </c>
      <c r="AF95" s="50">
        <v>13.103226217152347</v>
      </c>
      <c r="AG95" s="50">
        <v>0.58842295999072947</v>
      </c>
      <c r="AH95" s="50">
        <v>7885.6836778348279</v>
      </c>
      <c r="AI95" s="50">
        <v>17.649699494335639</v>
      </c>
      <c r="AJ95" s="50">
        <v>29.219999166998448</v>
      </c>
      <c r="AK95" s="50">
        <v>214.33934409037622</v>
      </c>
      <c r="AL95" s="50">
        <v>9.7390872054733268</v>
      </c>
      <c r="AM95" s="50">
        <v>1.876893879579504</v>
      </c>
      <c r="AN95" s="50">
        <v>192.54257170952548</v>
      </c>
      <c r="AO95" s="50">
        <v>3.1963895247921554</v>
      </c>
      <c r="AP95" s="50">
        <v>0.65787454273005652</v>
      </c>
      <c r="AQ95" s="50">
        <v>1.9376072671038473</v>
      </c>
      <c r="AR95" s="50">
        <v>2.1138251257860934</v>
      </c>
      <c r="AS95" s="50">
        <v>2120.8465131768548</v>
      </c>
      <c r="AT95" s="50">
        <v>12.740934677929502</v>
      </c>
      <c r="AU95" s="50">
        <v>1.4705338848591198</v>
      </c>
      <c r="AV95" s="50">
        <v>1.6662716230730685</v>
      </c>
      <c r="AW95" s="50">
        <v>29.209536294773283</v>
      </c>
      <c r="AX95" s="50">
        <v>94.287432732616651</v>
      </c>
      <c r="AY95" s="50">
        <v>98.920581773223759</v>
      </c>
      <c r="AZ95" s="50">
        <v>11.383947003882705</v>
      </c>
      <c r="BA95" s="50">
        <v>5.8553080347353523</v>
      </c>
    </row>
    <row r="96" spans="1:53" x14ac:dyDescent="0.2">
      <c r="A96" s="47">
        <v>1.5</v>
      </c>
      <c r="B96" s="44">
        <v>810</v>
      </c>
      <c r="C96" s="45">
        <v>0.8</v>
      </c>
      <c r="E96" s="48">
        <v>4.96</v>
      </c>
      <c r="F96" s="48">
        <v>9.43</v>
      </c>
      <c r="G96" s="48">
        <v>59.51</v>
      </c>
      <c r="H96" s="48">
        <v>0</v>
      </c>
      <c r="I96" s="48">
        <v>12.99</v>
      </c>
      <c r="J96" s="48">
        <v>0</v>
      </c>
      <c r="K96" s="48">
        <v>13.08</v>
      </c>
      <c r="L96" s="48">
        <v>0.03</v>
      </c>
      <c r="M96" s="48">
        <v>0.03</v>
      </c>
      <c r="N96" s="48">
        <v>0</v>
      </c>
      <c r="O96" s="48">
        <v>0</v>
      </c>
      <c r="P96" s="48"/>
      <c r="Q96" s="49">
        <v>67.789711305970471</v>
      </c>
      <c r="R96" s="49">
        <v>14.290611870968029</v>
      </c>
      <c r="S96" s="49">
        <v>0.72077208696700712</v>
      </c>
      <c r="T96" s="49">
        <v>0.16987413160066703</v>
      </c>
      <c r="U96" s="49">
        <v>2.8081957933206327</v>
      </c>
      <c r="V96" s="49">
        <v>3.7933593056693602</v>
      </c>
      <c r="W96" s="49">
        <v>2.4412290070306542</v>
      </c>
      <c r="X96" s="49">
        <v>7.9862464984731831</v>
      </c>
      <c r="Y96" s="49">
        <v>0.64355332841318735</v>
      </c>
      <c r="Z96" s="49">
        <v>0.29583333333333334</v>
      </c>
      <c r="AA96" s="49"/>
      <c r="AB96" s="50">
        <v>76.961560484836056</v>
      </c>
      <c r="AC96" s="50">
        <v>706.62523626913924</v>
      </c>
      <c r="AD96" s="50">
        <v>5.8902550486404852</v>
      </c>
      <c r="AE96" s="50">
        <v>1.7375220755654746</v>
      </c>
      <c r="AF96" s="50">
        <v>13.967097128416414</v>
      </c>
      <c r="AG96" s="50">
        <v>0.61294372485695658</v>
      </c>
      <c r="AH96" s="50">
        <v>8001.6547842182235</v>
      </c>
      <c r="AI96" s="50">
        <v>17.817282681903336</v>
      </c>
      <c r="AJ96" s="50">
        <v>29.15613066743618</v>
      </c>
      <c r="AK96" s="50">
        <v>225.76428333512587</v>
      </c>
      <c r="AL96" s="50">
        <v>9.6206782066812497</v>
      </c>
      <c r="AM96" s="50">
        <v>1.8481508096456332</v>
      </c>
      <c r="AN96" s="50">
        <v>193.94937073717878</v>
      </c>
      <c r="AO96" s="50">
        <v>3.1837154568293955</v>
      </c>
      <c r="AP96" s="50">
        <v>0.65822627085559371</v>
      </c>
      <c r="AQ96" s="50">
        <v>1.9060078099951532</v>
      </c>
      <c r="AR96" s="50">
        <v>2.0790814611983608</v>
      </c>
      <c r="AS96" s="50">
        <v>2097.2051187728744</v>
      </c>
      <c r="AT96" s="50">
        <v>12.528393829539059</v>
      </c>
      <c r="AU96" s="50">
        <v>1.4470847833260818</v>
      </c>
      <c r="AV96" s="50">
        <v>1.6738915693784229</v>
      </c>
      <c r="AW96" s="50">
        <v>28.774299249602478</v>
      </c>
      <c r="AX96" s="50">
        <v>92.457971173411323</v>
      </c>
      <c r="AY96" s="50">
        <v>98.334890949213076</v>
      </c>
      <c r="AZ96" s="50">
        <v>11.207092639773688</v>
      </c>
      <c r="BA96" s="50">
        <v>5.7455306877563528</v>
      </c>
    </row>
    <row r="97" spans="1:53" x14ac:dyDescent="0.2">
      <c r="A97" s="47">
        <v>1.5</v>
      </c>
      <c r="B97" s="44">
        <v>810</v>
      </c>
      <c r="C97" s="45">
        <v>0.9</v>
      </c>
      <c r="E97" s="48">
        <v>4.4800000000000004</v>
      </c>
      <c r="F97" s="48">
        <v>9.32</v>
      </c>
      <c r="G97" s="48">
        <v>60.33</v>
      </c>
      <c r="H97" s="48">
        <v>0</v>
      </c>
      <c r="I97" s="48">
        <v>13.42</v>
      </c>
      <c r="J97" s="48">
        <v>0</v>
      </c>
      <c r="K97" s="48">
        <v>12.45</v>
      </c>
      <c r="L97" s="48">
        <v>0</v>
      </c>
      <c r="M97" s="48">
        <v>0</v>
      </c>
      <c r="N97" s="48">
        <v>0</v>
      </c>
      <c r="O97" s="48">
        <v>0</v>
      </c>
      <c r="P97" s="48"/>
      <c r="Q97" s="49">
        <v>66.878533324236614</v>
      </c>
      <c r="R97" s="49">
        <v>14.683442685866055</v>
      </c>
      <c r="S97" s="49">
        <v>0.63011853587871225</v>
      </c>
      <c r="T97" s="49">
        <v>0.14549331518188005</v>
      </c>
      <c r="U97" s="49">
        <v>2.9274059026421426</v>
      </c>
      <c r="V97" s="49">
        <v>3.7682449506639752</v>
      </c>
      <c r="W97" s="49">
        <v>2.481781613188506</v>
      </c>
      <c r="X97" s="49">
        <v>8.4849796723421012</v>
      </c>
      <c r="Y97" s="49">
        <v>0.65860411031698174</v>
      </c>
      <c r="Z97" s="49">
        <v>0.29157820240622789</v>
      </c>
      <c r="AA97" s="49"/>
      <c r="AB97" s="50">
        <v>81.161448672598056</v>
      </c>
      <c r="AC97" s="50">
        <v>747.72025525759</v>
      </c>
      <c r="AD97" s="50">
        <v>6.1823063625069095</v>
      </c>
      <c r="AE97" s="50">
        <v>1.8330895253996118</v>
      </c>
      <c r="AF97" s="50">
        <v>14.294587313705556</v>
      </c>
      <c r="AG97" s="50">
        <v>0.61895380882854711</v>
      </c>
      <c r="AH97" s="50">
        <v>8079.8932846869102</v>
      </c>
      <c r="AI97" s="50">
        <v>17.968297089152262</v>
      </c>
      <c r="AJ97" s="50">
        <v>29.113824570397203</v>
      </c>
      <c r="AK97" s="50">
        <v>231.13002366087736</v>
      </c>
      <c r="AL97" s="50">
        <v>9.5209408683431676</v>
      </c>
      <c r="AM97" s="50">
        <v>1.8242483468710542</v>
      </c>
      <c r="AN97" s="50">
        <v>194.69719737713368</v>
      </c>
      <c r="AO97" s="50">
        <v>3.1680604583682217</v>
      </c>
      <c r="AP97" s="50">
        <v>0.6548890696612476</v>
      </c>
      <c r="AQ97" s="50">
        <v>1.8801175841974391</v>
      </c>
      <c r="AR97" s="50">
        <v>2.0512206794066521</v>
      </c>
      <c r="AS97" s="50">
        <v>2068.6260394717956</v>
      </c>
      <c r="AT97" s="50">
        <v>12.360970309134393</v>
      </c>
      <c r="AU97" s="50">
        <v>1.4288053631994746</v>
      </c>
      <c r="AV97" s="50">
        <v>1.6619954947857751</v>
      </c>
      <c r="AW97" s="50">
        <v>28.435329630871678</v>
      </c>
      <c r="AX97" s="50">
        <v>90.887317302349174</v>
      </c>
      <c r="AY97" s="50">
        <v>97.46826795916445</v>
      </c>
      <c r="AZ97" s="50">
        <v>11.069109970647968</v>
      </c>
      <c r="BA97" s="50">
        <v>5.7016721579021086</v>
      </c>
    </row>
    <row r="98" spans="1:53" x14ac:dyDescent="0.2">
      <c r="A98" s="47">
        <v>1.5</v>
      </c>
      <c r="B98" s="44">
        <v>810</v>
      </c>
      <c r="C98" s="45">
        <v>1</v>
      </c>
      <c r="E98" s="48">
        <v>4.29</v>
      </c>
      <c r="F98" s="48">
        <v>9.34</v>
      </c>
      <c r="G98" s="48">
        <v>60.41</v>
      </c>
      <c r="H98" s="48">
        <v>0</v>
      </c>
      <c r="I98" s="48">
        <v>13.46</v>
      </c>
      <c r="J98" s="48">
        <v>0.02</v>
      </c>
      <c r="K98" s="48">
        <v>12.47</v>
      </c>
      <c r="L98" s="48">
        <v>0</v>
      </c>
      <c r="M98" s="48">
        <v>0</v>
      </c>
      <c r="N98" s="48">
        <v>0</v>
      </c>
      <c r="O98" s="48">
        <v>0</v>
      </c>
      <c r="P98" s="48"/>
      <c r="Q98" s="49">
        <v>66.156788601868826</v>
      </c>
      <c r="R98" s="49">
        <v>15.116363927485162</v>
      </c>
      <c r="S98" s="49">
        <v>0.52846677688249988</v>
      </c>
      <c r="T98" s="49">
        <v>0.11966457993720853</v>
      </c>
      <c r="U98" s="49">
        <v>2.9924173455235685</v>
      </c>
      <c r="V98" s="49">
        <v>3.8025011988844439</v>
      </c>
      <c r="W98" s="49">
        <v>2.530491190177536</v>
      </c>
      <c r="X98" s="49">
        <v>8.7533063792407404</v>
      </c>
      <c r="Y98" s="49">
        <v>0.66548070804551407</v>
      </c>
      <c r="Z98" s="49">
        <v>0.28756476683937815</v>
      </c>
      <c r="AA98" s="49"/>
      <c r="AB98" s="50">
        <v>83.075959415512997</v>
      </c>
      <c r="AC98" s="50">
        <v>764.08128494171262</v>
      </c>
      <c r="AD98" s="50">
        <v>6.2910502984972512</v>
      </c>
      <c r="AE98" s="50">
        <v>1.8698370515834863</v>
      </c>
      <c r="AF98" s="50">
        <v>12.524267855633408</v>
      </c>
      <c r="AG98" s="50">
        <v>0.56295641301513821</v>
      </c>
      <c r="AH98" s="50">
        <v>8114.9369358045014</v>
      </c>
      <c r="AI98" s="50">
        <v>18.058238741762157</v>
      </c>
      <c r="AJ98" s="50">
        <v>29.171276144566168</v>
      </c>
      <c r="AK98" s="50">
        <v>231.20248544762669</v>
      </c>
      <c r="AL98" s="50">
        <v>9.5127067832366983</v>
      </c>
      <c r="AM98" s="50">
        <v>1.8210436051736985</v>
      </c>
      <c r="AN98" s="50">
        <v>194.92124263567237</v>
      </c>
      <c r="AO98" s="50">
        <v>3.1641690500050537</v>
      </c>
      <c r="AP98" s="50">
        <v>0.65373282173015868</v>
      </c>
      <c r="AQ98" s="50">
        <v>1.8763131926940824</v>
      </c>
      <c r="AR98" s="50">
        <v>2.0470121198770195</v>
      </c>
      <c r="AS98" s="50">
        <v>2014.8441541220691</v>
      </c>
      <c r="AT98" s="50">
        <v>12.336076901566393</v>
      </c>
      <c r="AU98" s="50">
        <v>1.4261056133122123</v>
      </c>
      <c r="AV98" s="50">
        <v>1.6593885087806981</v>
      </c>
      <c r="AW98" s="50">
        <v>28.334990662782936</v>
      </c>
      <c r="AX98" s="50">
        <v>90.611057902066307</v>
      </c>
      <c r="AY98" s="50">
        <v>97.293111265317251</v>
      </c>
      <c r="AZ98" s="50">
        <v>11.054859264919807</v>
      </c>
      <c r="BA98" s="50">
        <v>5.6931465048402758</v>
      </c>
    </row>
    <row r="99" spans="1:53" x14ac:dyDescent="0.2">
      <c r="A99" s="47">
        <v>1.5</v>
      </c>
      <c r="B99" s="44">
        <v>810</v>
      </c>
      <c r="C99" s="45">
        <v>1.1000000000000001</v>
      </c>
      <c r="E99" s="48">
        <v>5.15</v>
      </c>
      <c r="F99" s="48">
        <v>9.32</v>
      </c>
      <c r="G99" s="48">
        <v>54.58</v>
      </c>
      <c r="H99" s="48">
        <v>6.43</v>
      </c>
      <c r="I99" s="48">
        <v>13.24</v>
      </c>
      <c r="J99" s="48">
        <v>0.19</v>
      </c>
      <c r="K99" s="48">
        <v>11.1</v>
      </c>
      <c r="L99" s="48">
        <v>0</v>
      </c>
      <c r="M99" s="48">
        <v>0</v>
      </c>
      <c r="N99" s="48">
        <v>0</v>
      </c>
      <c r="O99" s="48">
        <v>0</v>
      </c>
      <c r="P99" s="48"/>
      <c r="Q99" s="49">
        <v>65.465382095910144</v>
      </c>
      <c r="R99" s="49">
        <v>15.453621065592152</v>
      </c>
      <c r="S99" s="49">
        <v>0.38609187813967966</v>
      </c>
      <c r="T99" s="49">
        <v>9.4554137381033271E-2</v>
      </c>
      <c r="U99" s="49">
        <v>2.9141619763778897</v>
      </c>
      <c r="V99" s="49">
        <v>4.1079504438464385</v>
      </c>
      <c r="W99" s="49">
        <v>2.4556860026050567</v>
      </c>
      <c r="X99" s="49">
        <v>9.1225524001476082</v>
      </c>
      <c r="Y99" s="49">
        <v>0.59778861409674156</v>
      </c>
      <c r="Z99" s="49">
        <v>0.303886925795053</v>
      </c>
      <c r="AA99" s="49"/>
      <c r="AB99" s="50">
        <v>77.658912830080851</v>
      </c>
      <c r="AC99" s="50">
        <v>722.46155182568805</v>
      </c>
      <c r="AD99" s="50">
        <v>6.00081497518239</v>
      </c>
      <c r="AE99" s="50">
        <v>1.740582158818454</v>
      </c>
      <c r="AF99" s="50">
        <v>6.077470930804302</v>
      </c>
      <c r="AG99" s="50">
        <v>0.32456379807356844</v>
      </c>
      <c r="AH99" s="50">
        <v>8600.3499032435702</v>
      </c>
      <c r="AI99" s="50">
        <v>19.003038451300835</v>
      </c>
      <c r="AJ99" s="50">
        <v>31.28445721663719</v>
      </c>
      <c r="AK99" s="50">
        <v>252.91775060069648</v>
      </c>
      <c r="AL99" s="50">
        <v>10.3158450464624</v>
      </c>
      <c r="AM99" s="50">
        <v>1.9211549615918395</v>
      </c>
      <c r="AN99" s="50">
        <v>177.59938367428674</v>
      </c>
      <c r="AO99" s="50">
        <v>3.2133509773576283</v>
      </c>
      <c r="AP99" s="50">
        <v>0.6889723052738812</v>
      </c>
      <c r="AQ99" s="50">
        <v>1.8236828421695794</v>
      </c>
      <c r="AR99" s="50">
        <v>1.702590569827678</v>
      </c>
      <c r="AS99" s="50">
        <v>1778.8663886337383</v>
      </c>
      <c r="AT99" s="50">
        <v>9.6039956977909124</v>
      </c>
      <c r="AU99" s="50">
        <v>1.0193809129241684</v>
      </c>
      <c r="AV99" s="50">
        <v>1.0814705982138895</v>
      </c>
      <c r="AW99" s="50">
        <v>30.674248450705157</v>
      </c>
      <c r="AX99" s="50">
        <v>66.742383631655727</v>
      </c>
      <c r="AY99" s="50">
        <v>98.42096230263688</v>
      </c>
      <c r="AZ99" s="50">
        <v>11.864535561745004</v>
      </c>
      <c r="BA99" s="50">
        <v>5.8117029650849714</v>
      </c>
    </row>
    <row r="100" spans="1:53" x14ac:dyDescent="0.2">
      <c r="A100" s="47">
        <v>1.5</v>
      </c>
      <c r="B100" s="44">
        <v>810</v>
      </c>
      <c r="C100" s="45">
        <v>1.2</v>
      </c>
      <c r="E100" s="48">
        <v>6.08</v>
      </c>
      <c r="F100" s="48">
        <v>8.44</v>
      </c>
      <c r="G100" s="48">
        <v>48.74</v>
      </c>
      <c r="H100" s="48">
        <v>13.73</v>
      </c>
      <c r="I100" s="48">
        <v>13.05</v>
      </c>
      <c r="J100" s="48">
        <v>0.28000000000000003</v>
      </c>
      <c r="K100" s="48">
        <v>9.68</v>
      </c>
      <c r="L100" s="48">
        <v>0</v>
      </c>
      <c r="M100" s="48">
        <v>0</v>
      </c>
      <c r="N100" s="48">
        <v>0</v>
      </c>
      <c r="O100" s="48">
        <v>0</v>
      </c>
      <c r="P100" s="48"/>
      <c r="Q100" s="49">
        <v>64.878435577106401</v>
      </c>
      <c r="R100" s="49">
        <v>15.674694874523155</v>
      </c>
      <c r="S100" s="49">
        <v>0.28020903257697555</v>
      </c>
      <c r="T100" s="49">
        <v>7.5810537659294602E-2</v>
      </c>
      <c r="U100" s="49">
        <v>2.6773064051709849</v>
      </c>
      <c r="V100" s="49">
        <v>4.5889293268330924</v>
      </c>
      <c r="W100" s="49">
        <v>2.3658697064304892</v>
      </c>
      <c r="X100" s="49">
        <v>9.4587445396995982</v>
      </c>
      <c r="Y100" s="49">
        <v>0.5155602838763309</v>
      </c>
      <c r="Z100" s="49">
        <v>0.32535885167464124</v>
      </c>
      <c r="AA100" s="49"/>
      <c r="AB100" s="50">
        <v>72.362306899559911</v>
      </c>
      <c r="AC100" s="50">
        <v>680.16290777082634</v>
      </c>
      <c r="AD100" s="50">
        <v>5.7498233065881621</v>
      </c>
      <c r="AE100" s="50">
        <v>1.620028657950553</v>
      </c>
      <c r="AF100" s="50">
        <v>4.8268734061526812</v>
      </c>
      <c r="AG100" s="50">
        <v>0.26927916678370079</v>
      </c>
      <c r="AH100" s="50">
        <v>9117.1342573067122</v>
      </c>
      <c r="AI100" s="50">
        <v>19.993579673275306</v>
      </c>
      <c r="AJ100" s="50">
        <v>33.667312691491524</v>
      </c>
      <c r="AK100" s="50">
        <v>279.14511531344647</v>
      </c>
      <c r="AL100" s="50">
        <v>11.244222641035396</v>
      </c>
      <c r="AM100" s="50">
        <v>2.0229813512226573</v>
      </c>
      <c r="AN100" s="50">
        <v>162.3774076440688</v>
      </c>
      <c r="AO100" s="50">
        <v>3.275652468091228</v>
      </c>
      <c r="AP100" s="50">
        <v>0.72521783551274766</v>
      </c>
      <c r="AQ100" s="50">
        <v>1.7520604575365157</v>
      </c>
      <c r="AR100" s="50">
        <v>1.4246908211094993</v>
      </c>
      <c r="AS100" s="50">
        <v>1719.2596465927909</v>
      </c>
      <c r="AT100" s="50">
        <v>7.6609159416254711</v>
      </c>
      <c r="AU100" s="50">
        <v>0.77014414154752597</v>
      </c>
      <c r="AV100" s="50">
        <v>0.77651400366571122</v>
      </c>
      <c r="AW100" s="50">
        <v>33.761642096520582</v>
      </c>
      <c r="AX100" s="50">
        <v>51.557047632450512</v>
      </c>
      <c r="AY100" s="50">
        <v>98.805823699538067</v>
      </c>
      <c r="AZ100" s="50">
        <v>12.790853660188299</v>
      </c>
      <c r="BA100" s="50">
        <v>6.0068297021415482</v>
      </c>
    </row>
    <row r="101" spans="1:53" x14ac:dyDescent="0.2">
      <c r="A101" s="47">
        <v>1.5</v>
      </c>
      <c r="B101" s="44">
        <v>810</v>
      </c>
      <c r="C101" s="45">
        <v>1.3</v>
      </c>
      <c r="E101" s="48">
        <v>6.8</v>
      </c>
      <c r="F101" s="48">
        <v>6.84</v>
      </c>
      <c r="G101" s="48">
        <v>43.86</v>
      </c>
      <c r="H101" s="48">
        <v>21.06</v>
      </c>
      <c r="I101" s="48">
        <v>13.05</v>
      </c>
      <c r="J101" s="48">
        <v>0.37</v>
      </c>
      <c r="K101" s="48">
        <v>8.02</v>
      </c>
      <c r="L101" s="48">
        <v>0</v>
      </c>
      <c r="M101" s="48">
        <v>0</v>
      </c>
      <c r="N101" s="48">
        <v>0</v>
      </c>
      <c r="O101" s="48">
        <v>0</v>
      </c>
      <c r="P101" s="48"/>
      <c r="Q101" s="49">
        <v>64.394632335972375</v>
      </c>
      <c r="R101" s="49">
        <v>15.839046658006009</v>
      </c>
      <c r="S101" s="49">
        <v>0.2141240384526906</v>
      </c>
      <c r="T101" s="49">
        <v>6.306412510499905E-2</v>
      </c>
      <c r="U101" s="49">
        <v>2.4249813262554301</v>
      </c>
      <c r="V101" s="49">
        <v>5.0394570916209851</v>
      </c>
      <c r="W101" s="49">
        <v>2.290679219690408</v>
      </c>
      <c r="X101" s="49">
        <v>9.734015204897112</v>
      </c>
      <c r="Y101" s="49">
        <v>0.45454880913642054</v>
      </c>
      <c r="Z101" s="49">
        <v>0.34426229508196721</v>
      </c>
      <c r="AA101" s="49"/>
      <c r="AB101" s="50">
        <v>68.902746665684305</v>
      </c>
      <c r="AC101" s="50">
        <v>654.79843413640276</v>
      </c>
      <c r="AD101" s="50">
        <v>5.6404127875182084</v>
      </c>
      <c r="AE101" s="50">
        <v>1.5434715759599547</v>
      </c>
      <c r="AF101" s="50">
        <v>4.0063662498824826</v>
      </c>
      <c r="AG101" s="50">
        <v>0.22973237976102909</v>
      </c>
      <c r="AH101" s="50">
        <v>9653.9017159797604</v>
      </c>
      <c r="AI101" s="50">
        <v>20.99477150067505</v>
      </c>
      <c r="AJ101" s="50">
        <v>36.040607465279663</v>
      </c>
      <c r="AK101" s="50">
        <v>313.09848023059726</v>
      </c>
      <c r="AL101" s="50">
        <v>12.141648868580155</v>
      </c>
      <c r="AM101" s="50">
        <v>2.1012371168755863</v>
      </c>
      <c r="AN101" s="50">
        <v>149.10311524963959</v>
      </c>
      <c r="AO101" s="50">
        <v>3.3083605048981601</v>
      </c>
      <c r="AP101" s="50">
        <v>0.75704874104848874</v>
      </c>
      <c r="AQ101" s="50">
        <v>1.666112758817728</v>
      </c>
      <c r="AR101" s="50">
        <v>1.2170081449954144</v>
      </c>
      <c r="AS101" s="50">
        <v>1644.5242788413925</v>
      </c>
      <c r="AT101" s="50">
        <v>6.340398999753722</v>
      </c>
      <c r="AU101" s="50">
        <v>0.61681194371473447</v>
      </c>
      <c r="AV101" s="50">
        <v>0.60459255793172606</v>
      </c>
      <c r="AW101" s="50">
        <v>37.225928206125808</v>
      </c>
      <c r="AX101" s="50">
        <v>41.882925858873264</v>
      </c>
      <c r="AY101" s="50">
        <v>98.054556631417896</v>
      </c>
      <c r="AZ101" s="50">
        <v>13.646858970789573</v>
      </c>
      <c r="BA101" s="50">
        <v>6.2382534098703557</v>
      </c>
    </row>
    <row r="102" spans="1:53" x14ac:dyDescent="0.2">
      <c r="A102" s="47">
        <v>1.5</v>
      </c>
      <c r="B102" s="44">
        <v>810</v>
      </c>
      <c r="C102" s="45">
        <v>1.4</v>
      </c>
      <c r="E102" s="48">
        <v>7.54</v>
      </c>
      <c r="F102" s="48">
        <v>6.04</v>
      </c>
      <c r="G102" s="48">
        <v>38.770000000000003</v>
      </c>
      <c r="H102" s="48">
        <v>27.86</v>
      </c>
      <c r="I102" s="48">
        <v>12.98</v>
      </c>
      <c r="J102" s="48">
        <v>0.46</v>
      </c>
      <c r="K102" s="48">
        <v>6.34</v>
      </c>
      <c r="L102" s="48">
        <v>0</v>
      </c>
      <c r="M102" s="48">
        <v>0</v>
      </c>
      <c r="N102" s="48">
        <v>0</v>
      </c>
      <c r="O102" s="48">
        <v>0</v>
      </c>
      <c r="P102" s="48"/>
      <c r="Q102" s="49">
        <v>63.889706082132193</v>
      </c>
      <c r="R102" s="49">
        <v>16.07465969579885</v>
      </c>
      <c r="S102" s="49">
        <v>0.15228425638459495</v>
      </c>
      <c r="T102" s="49">
        <v>5.0498883446243842E-2</v>
      </c>
      <c r="U102" s="49">
        <v>2.2716175327220953</v>
      </c>
      <c r="V102" s="49">
        <v>5.3670614180123453</v>
      </c>
      <c r="W102" s="49">
        <v>2.2016141607764106</v>
      </c>
      <c r="X102" s="49">
        <v>9.9925579707272707</v>
      </c>
      <c r="Y102" s="49">
        <v>0.41020849014091654</v>
      </c>
      <c r="Z102" s="49">
        <v>0.37150837988826813</v>
      </c>
      <c r="AA102" s="49"/>
      <c r="AB102" s="50">
        <v>65.622234782928118</v>
      </c>
      <c r="AC102" s="50">
        <v>630.11991990456124</v>
      </c>
      <c r="AD102" s="50">
        <v>5.4907281068736289</v>
      </c>
      <c r="AE102" s="50">
        <v>1.4710523961321722</v>
      </c>
      <c r="AF102" s="50">
        <v>3.4339078915309069</v>
      </c>
      <c r="AG102" s="50">
        <v>0.20089349458553868</v>
      </c>
      <c r="AH102" s="50">
        <v>10267.897331490116</v>
      </c>
      <c r="AI102" s="50">
        <v>22.105033723795732</v>
      </c>
      <c r="AJ102" s="50">
        <v>38.796358569915355</v>
      </c>
      <c r="AK102" s="50">
        <v>356.46089601656246</v>
      </c>
      <c r="AL102" s="50">
        <v>13.22747829726098</v>
      </c>
      <c r="AM102" s="50">
        <v>2.1975608878307034</v>
      </c>
      <c r="AN102" s="50">
        <v>138.95530977319356</v>
      </c>
      <c r="AO102" s="50">
        <v>3.352799818420833</v>
      </c>
      <c r="AP102" s="50">
        <v>0.79548781001209057</v>
      </c>
      <c r="AQ102" s="50">
        <v>1.6045941501631102</v>
      </c>
      <c r="AR102" s="50">
        <v>1.0780664778859161</v>
      </c>
      <c r="AS102" s="50">
        <v>1582.5098664829304</v>
      </c>
      <c r="AT102" s="50">
        <v>5.4954194630989468</v>
      </c>
      <c r="AU102" s="50">
        <v>0.5232363061591091</v>
      </c>
      <c r="AV102" s="50">
        <v>0.50387931914000184</v>
      </c>
      <c r="AW102" s="50">
        <v>41.042611915189212</v>
      </c>
      <c r="AX102" s="50">
        <v>36.005283294292852</v>
      </c>
      <c r="AY102" s="50">
        <v>98.033225357343298</v>
      </c>
      <c r="AZ102" s="50">
        <v>14.685775894566783</v>
      </c>
      <c r="BA102" s="50">
        <v>6.4137227201165157</v>
      </c>
    </row>
    <row r="103" spans="1:53" x14ac:dyDescent="0.2">
      <c r="A103" s="47">
        <v>1.5</v>
      </c>
      <c r="B103" s="44">
        <v>810</v>
      </c>
      <c r="C103" s="45">
        <v>1.5</v>
      </c>
      <c r="E103" s="48">
        <v>8.1</v>
      </c>
      <c r="F103" s="48">
        <v>6.89</v>
      </c>
      <c r="G103" s="48">
        <v>34.700000000000003</v>
      </c>
      <c r="H103" s="48">
        <v>31.35</v>
      </c>
      <c r="I103" s="48">
        <v>12.83</v>
      </c>
      <c r="J103" s="48">
        <v>0.52</v>
      </c>
      <c r="K103" s="48">
        <v>5.61</v>
      </c>
      <c r="L103" s="48">
        <v>0</v>
      </c>
      <c r="M103" s="48">
        <v>0</v>
      </c>
      <c r="N103" s="48">
        <v>0</v>
      </c>
      <c r="O103" s="48">
        <v>0</v>
      </c>
      <c r="P103" s="48"/>
      <c r="Q103" s="49">
        <v>63.518101589913954</v>
      </c>
      <c r="R103" s="49">
        <v>16.192665950315828</v>
      </c>
      <c r="S103" s="49">
        <v>0.12704022048104507</v>
      </c>
      <c r="T103" s="49">
        <v>4.4830316223783605E-2</v>
      </c>
      <c r="U103" s="49">
        <v>2.0477025415191457</v>
      </c>
      <c r="V103" s="49">
        <v>5.670716940293703</v>
      </c>
      <c r="W103" s="49">
        <v>2.1635512210426184</v>
      </c>
      <c r="X103" s="49">
        <v>10.235391220209921</v>
      </c>
      <c r="Y103" s="49">
        <v>0.38153045617024955</v>
      </c>
      <c r="Z103" s="49">
        <v>0.38613861386138615</v>
      </c>
      <c r="AA103" s="49"/>
      <c r="AB103" s="50">
        <v>63.308049861130257</v>
      </c>
      <c r="AC103" s="50">
        <v>609.94298037304316</v>
      </c>
      <c r="AD103" s="50">
        <v>5.3032265321211804</v>
      </c>
      <c r="AE103" s="50">
        <v>1.4162638854959289</v>
      </c>
      <c r="AF103" s="50">
        <v>3.144503864640694</v>
      </c>
      <c r="AG103" s="50">
        <v>0.18609733281869112</v>
      </c>
      <c r="AH103" s="50">
        <v>10742.714475185663</v>
      </c>
      <c r="AI103" s="50">
        <v>22.971532958731007</v>
      </c>
      <c r="AJ103" s="50">
        <v>41.135523119377915</v>
      </c>
      <c r="AK103" s="50">
        <v>384.25170125742335</v>
      </c>
      <c r="AL103" s="50">
        <v>14.239010604896</v>
      </c>
      <c r="AM103" s="50">
        <v>2.3048294725464089</v>
      </c>
      <c r="AN103" s="50">
        <v>135.1053958625707</v>
      </c>
      <c r="AO103" s="50">
        <v>3.4204765773291115</v>
      </c>
      <c r="AP103" s="50">
        <v>0.83142004090251531</v>
      </c>
      <c r="AQ103" s="50">
        <v>1.6013952616697684</v>
      </c>
      <c r="AR103" s="50">
        <v>1.0293161139941525</v>
      </c>
      <c r="AS103" s="50">
        <v>1559.3730745871078</v>
      </c>
      <c r="AT103" s="50">
        <v>5.1916343867649086</v>
      </c>
      <c r="AU103" s="50">
        <v>0.48923238719683271</v>
      </c>
      <c r="AV103" s="50">
        <v>0.46722612755552867</v>
      </c>
      <c r="AW103" s="50">
        <v>43.527022643076116</v>
      </c>
      <c r="AX103" s="50">
        <v>33.970059416826885</v>
      </c>
      <c r="AY103" s="50">
        <v>99.692300712356726</v>
      </c>
      <c r="AZ103" s="50">
        <v>15.707102633717751</v>
      </c>
      <c r="BA103" s="50">
        <v>6.4416777363225677</v>
      </c>
    </row>
    <row r="104" spans="1:53" x14ac:dyDescent="0.2">
      <c r="A104" s="47">
        <v>1.5</v>
      </c>
      <c r="B104" s="44">
        <v>810</v>
      </c>
      <c r="C104" s="45">
        <v>1.6</v>
      </c>
      <c r="E104" s="48">
        <v>8.7899999999999991</v>
      </c>
      <c r="F104" s="48">
        <v>8.24</v>
      </c>
      <c r="G104" s="48">
        <v>29.71</v>
      </c>
      <c r="H104" s="48">
        <v>35.56</v>
      </c>
      <c r="I104" s="48">
        <v>12.61</v>
      </c>
      <c r="J104" s="48">
        <v>0.59</v>
      </c>
      <c r="K104" s="48">
        <v>4.5</v>
      </c>
      <c r="L104" s="48">
        <v>0</v>
      </c>
      <c r="M104" s="48">
        <v>0</v>
      </c>
      <c r="N104" s="48">
        <v>0</v>
      </c>
      <c r="O104" s="48">
        <v>0</v>
      </c>
      <c r="P104" s="48"/>
      <c r="Q104" s="49">
        <v>63.095353941866783</v>
      </c>
      <c r="R104" s="49">
        <v>16.363615793993613</v>
      </c>
      <c r="S104" s="49">
        <v>9.9523131871284268E-2</v>
      </c>
      <c r="T104" s="49">
        <v>3.8384366975967595E-2</v>
      </c>
      <c r="U104" s="49">
        <v>1.8940290649161566</v>
      </c>
      <c r="V104" s="49">
        <v>5.8806405727493463</v>
      </c>
      <c r="W104" s="49">
        <v>2.1285630347211457</v>
      </c>
      <c r="X104" s="49">
        <v>10.499890092905703</v>
      </c>
      <c r="Y104" s="49">
        <v>0.3619610837269705</v>
      </c>
      <c r="Z104" s="49">
        <v>0.40740740740740738</v>
      </c>
      <c r="AA104" s="49"/>
      <c r="AB104" s="50">
        <v>60.631860237769672</v>
      </c>
      <c r="AC104" s="50">
        <v>587.41841318490822</v>
      </c>
      <c r="AD104" s="50">
        <v>5.083514586744907</v>
      </c>
      <c r="AE104" s="50">
        <v>1.3551106581364647</v>
      </c>
      <c r="AF104" s="50">
        <v>2.8680056896190691</v>
      </c>
      <c r="AG104" s="50">
        <v>0.17169679518628314</v>
      </c>
      <c r="AH104" s="50">
        <v>11401.618581638135</v>
      </c>
      <c r="AI104" s="50">
        <v>24.122485427933775</v>
      </c>
      <c r="AJ104" s="50">
        <v>44.363601797204325</v>
      </c>
      <c r="AK104" s="50">
        <v>430.47596526520306</v>
      </c>
      <c r="AL104" s="50">
        <v>15.688128666157896</v>
      </c>
      <c r="AM104" s="50">
        <v>2.4496494313310793</v>
      </c>
      <c r="AN104" s="50">
        <v>130.76317441366953</v>
      </c>
      <c r="AO104" s="50">
        <v>3.5047032859625746</v>
      </c>
      <c r="AP104" s="50">
        <v>0.88168763960270891</v>
      </c>
      <c r="AQ104" s="50">
        <v>1.5985951993614465</v>
      </c>
      <c r="AR104" s="50">
        <v>0.97707120364209088</v>
      </c>
      <c r="AS104" s="50">
        <v>1537.0465132196414</v>
      </c>
      <c r="AT104" s="50">
        <v>4.8724135339575048</v>
      </c>
      <c r="AU104" s="50">
        <v>0.4542015348384788</v>
      </c>
      <c r="AV104" s="50">
        <v>0.43004292065672545</v>
      </c>
      <c r="AW104" s="50">
        <v>46.732932213154257</v>
      </c>
      <c r="AX104" s="50">
        <v>31.880233235553519</v>
      </c>
      <c r="AY104" s="50">
        <v>101.87614852756857</v>
      </c>
      <c r="AZ104" s="50">
        <v>17.156051593600029</v>
      </c>
      <c r="BA104" s="50">
        <v>6.4324564146063476</v>
      </c>
    </row>
    <row r="105" spans="1:53" x14ac:dyDescent="0.2">
      <c r="A105" s="47">
        <v>1.5</v>
      </c>
      <c r="B105" s="44">
        <v>810</v>
      </c>
      <c r="C105" s="45">
        <v>1.7</v>
      </c>
      <c r="E105" s="48">
        <v>9.65</v>
      </c>
      <c r="F105" s="48">
        <v>10.53</v>
      </c>
      <c r="G105" s="48">
        <v>23.84</v>
      </c>
      <c r="H105" s="48">
        <v>39.770000000000003</v>
      </c>
      <c r="I105" s="48">
        <v>12.29</v>
      </c>
      <c r="J105" s="48">
        <v>0.66</v>
      </c>
      <c r="K105" s="48">
        <v>3.24</v>
      </c>
      <c r="L105" s="48">
        <v>0</v>
      </c>
      <c r="M105" s="48">
        <v>0</v>
      </c>
      <c r="N105" s="48">
        <v>0</v>
      </c>
      <c r="O105" s="48">
        <v>0</v>
      </c>
      <c r="P105" s="48"/>
      <c r="Q105" s="49">
        <v>62.674854068787866</v>
      </c>
      <c r="R105" s="49">
        <v>16.574529826665813</v>
      </c>
      <c r="S105" s="49">
        <v>7.5459688839361563E-2</v>
      </c>
      <c r="T105" s="49">
        <v>3.1749282810481345E-2</v>
      </c>
      <c r="U105" s="49">
        <v>1.784427128281395</v>
      </c>
      <c r="V105" s="49">
        <v>6.0245985599296201</v>
      </c>
      <c r="W105" s="49">
        <v>2.1042348380659406</v>
      </c>
      <c r="X105" s="49">
        <v>10.730146606619527</v>
      </c>
      <c r="Y105" s="49">
        <v>0.34927386731814419</v>
      </c>
      <c r="Z105" s="49">
        <v>0.42857142857142855</v>
      </c>
      <c r="AA105" s="49"/>
      <c r="AB105" s="50">
        <v>57.453722572816304</v>
      </c>
      <c r="AC105" s="50">
        <v>559.93842158694542</v>
      </c>
      <c r="AD105" s="50">
        <v>4.8034735329337863</v>
      </c>
      <c r="AE105" s="50">
        <v>1.284202016356808</v>
      </c>
      <c r="AF105" s="50">
        <v>2.6449805989989175</v>
      </c>
      <c r="AG105" s="50">
        <v>0.16005535851330657</v>
      </c>
      <c r="AH105" s="50">
        <v>12225.48909120592</v>
      </c>
      <c r="AI105" s="50">
        <v>25.49542051943045</v>
      </c>
      <c r="AJ105" s="50">
        <v>48.615958953048008</v>
      </c>
      <c r="AK105" s="50">
        <v>496.89822740018548</v>
      </c>
      <c r="AL105" s="50">
        <v>17.773105994830043</v>
      </c>
      <c r="AM105" s="50">
        <v>2.6537413527091731</v>
      </c>
      <c r="AN105" s="50">
        <v>127.08142938808341</v>
      </c>
      <c r="AO105" s="50">
        <v>3.6188557326899371</v>
      </c>
      <c r="AP105" s="50">
        <v>0.9514539294474933</v>
      </c>
      <c r="AQ105" s="50">
        <v>1.6120035295000377</v>
      </c>
      <c r="AR105" s="50">
        <v>0.93606967654886453</v>
      </c>
      <c r="AS105" s="50">
        <v>1530.844769748785</v>
      </c>
      <c r="AT105" s="50">
        <v>4.6175155137384483</v>
      </c>
      <c r="AU105" s="50">
        <v>0.42606647842841838</v>
      </c>
      <c r="AV105" s="50">
        <v>0.40016177274613013</v>
      </c>
      <c r="AW105" s="50">
        <v>50.456078481404042</v>
      </c>
      <c r="AX105" s="50">
        <v>30.267896010590768</v>
      </c>
      <c r="AY105" s="50">
        <v>105.32400483234497</v>
      </c>
      <c r="AZ105" s="50">
        <v>19.27281979104751</v>
      </c>
      <c r="BA105" s="50">
        <v>6.3575713622328012</v>
      </c>
    </row>
    <row r="106" spans="1:53" x14ac:dyDescent="0.2">
      <c r="A106" s="47">
        <v>1.5</v>
      </c>
      <c r="B106" s="44">
        <v>810</v>
      </c>
      <c r="C106" s="45">
        <v>1.9</v>
      </c>
      <c r="E106" s="48">
        <v>10.87</v>
      </c>
      <c r="F106" s="48">
        <v>20.96</v>
      </c>
      <c r="G106" s="48">
        <v>7.39</v>
      </c>
      <c r="H106" s="48">
        <v>47.92</v>
      </c>
      <c r="I106" s="48">
        <v>11.36</v>
      </c>
      <c r="J106" s="48">
        <v>0.81</v>
      </c>
      <c r="K106" s="48">
        <v>0</v>
      </c>
      <c r="L106" s="48">
        <v>0</v>
      </c>
      <c r="M106" s="48">
        <v>0</v>
      </c>
      <c r="N106" s="48">
        <v>0</v>
      </c>
      <c r="O106" s="48">
        <v>0</v>
      </c>
      <c r="P106" s="48"/>
      <c r="Q106" s="49">
        <v>61.479975810398479</v>
      </c>
      <c r="R106" s="49">
        <v>16.23715265807872</v>
      </c>
      <c r="S106" s="49">
        <v>5.9800491780053366E-2</v>
      </c>
      <c r="T106" s="49">
        <v>2.8816590930477427E-2</v>
      </c>
      <c r="U106" s="49">
        <v>1.7210492646164182</v>
      </c>
      <c r="V106" s="49">
        <v>5.5888302943956187</v>
      </c>
      <c r="W106" s="49">
        <v>2.3210048211037395</v>
      </c>
      <c r="X106" s="49">
        <v>12.563370068696491</v>
      </c>
      <c r="Y106" s="49">
        <v>0.41529348698084506</v>
      </c>
      <c r="Z106" s="49">
        <v>0.46206896551724136</v>
      </c>
      <c r="AA106" s="49"/>
      <c r="AB106" s="50">
        <v>55.000362424015172</v>
      </c>
      <c r="AC106" s="50">
        <v>543.45126281898706</v>
      </c>
      <c r="AD106" s="50">
        <v>4.3988643578867794</v>
      </c>
      <c r="AE106" s="50">
        <v>1.2139457661701749</v>
      </c>
      <c r="AF106" s="50">
        <v>2.2899308111579453</v>
      </c>
      <c r="AG106" s="50">
        <v>0.14153069433565477</v>
      </c>
      <c r="AH106" s="50">
        <v>16350.03379718776</v>
      </c>
      <c r="AI106" s="50">
        <v>32.23473588088914</v>
      </c>
      <c r="AJ106" s="50">
        <v>69.050662025280474</v>
      </c>
      <c r="AK106" s="50">
        <v>875.98887906384971</v>
      </c>
      <c r="AL106" s="50">
        <v>28.654144301588939</v>
      </c>
      <c r="AM106" s="50">
        <v>3.5412577267030736</v>
      </c>
      <c r="AN106" s="50">
        <v>124.35259494399978</v>
      </c>
      <c r="AO106" s="50">
        <v>4.1113918213319671</v>
      </c>
      <c r="AP106" s="50">
        <v>1.2413429375118006</v>
      </c>
      <c r="AQ106" s="50">
        <v>1.7243112533164207</v>
      </c>
      <c r="AR106" s="50">
        <v>0.88497703705885367</v>
      </c>
      <c r="AS106" s="50">
        <v>1570.8370700841638</v>
      </c>
      <c r="AT106" s="50">
        <v>4.2645369847746313</v>
      </c>
      <c r="AU106" s="50">
        <v>0.38511593374856101</v>
      </c>
      <c r="AV106" s="50">
        <v>0.35572274872243786</v>
      </c>
      <c r="AW106" s="50">
        <v>58.37180986758581</v>
      </c>
      <c r="AX106" s="50">
        <v>28.111046550980838</v>
      </c>
      <c r="AY106" s="50">
        <v>120.26963301715669</v>
      </c>
      <c r="AZ106" s="50">
        <v>29.662562964735066</v>
      </c>
      <c r="BA106" s="50">
        <v>5.8029672709591713</v>
      </c>
    </row>
    <row r="107" spans="1:53" x14ac:dyDescent="0.2">
      <c r="A107" s="47">
        <v>1.5</v>
      </c>
      <c r="B107" s="44">
        <v>810</v>
      </c>
      <c r="C107" s="45">
        <v>2</v>
      </c>
      <c r="E107" s="48">
        <v>10.82</v>
      </c>
      <c r="F107" s="48">
        <v>24.95</v>
      </c>
      <c r="G107" s="48">
        <v>0</v>
      </c>
      <c r="H107" s="48">
        <v>51.88</v>
      </c>
      <c r="I107" s="48">
        <v>10.91</v>
      </c>
      <c r="J107" s="48">
        <v>0.87</v>
      </c>
      <c r="K107" s="48">
        <v>0</v>
      </c>
      <c r="L107" s="48">
        <v>0</v>
      </c>
      <c r="M107" s="48">
        <v>0</v>
      </c>
      <c r="N107" s="48">
        <v>0</v>
      </c>
      <c r="O107" s="48">
        <v>0</v>
      </c>
      <c r="P107" s="48"/>
      <c r="Q107" s="49">
        <v>60.699774880037523</v>
      </c>
      <c r="R107" s="49">
        <v>15.841598117789932</v>
      </c>
      <c r="S107" s="49">
        <v>5.5873345925536048E-2</v>
      </c>
      <c r="T107" s="49">
        <v>2.9500772381765791E-2</v>
      </c>
      <c r="U107" s="49">
        <v>1.7521477663167848</v>
      </c>
      <c r="V107" s="49">
        <v>5.1206791491504058</v>
      </c>
      <c r="W107" s="49">
        <v>2.481027976981689</v>
      </c>
      <c r="X107" s="49">
        <v>14.01939799141635</v>
      </c>
      <c r="Y107" s="49">
        <v>0.48451150808644733</v>
      </c>
      <c r="Z107" s="49">
        <v>0.48484848484848486</v>
      </c>
      <c r="AA107" s="49"/>
      <c r="AB107" s="50">
        <v>56.855165927226992</v>
      </c>
      <c r="AC107" s="50">
        <v>559.39831538867816</v>
      </c>
      <c r="AD107" s="50">
        <v>4.4000478895345561</v>
      </c>
      <c r="AE107" s="50">
        <v>1.2280375786891866</v>
      </c>
      <c r="AF107" s="50">
        <v>2.1749399605198327</v>
      </c>
      <c r="AG107" s="50">
        <v>0.13540635115074298</v>
      </c>
      <c r="AH107" s="50">
        <v>19665.350924247792</v>
      </c>
      <c r="AI107" s="50">
        <v>37.846461548487987</v>
      </c>
      <c r="AJ107" s="50">
        <v>87.833534291128245</v>
      </c>
      <c r="AK107" s="50">
        <v>1060.1056841440643</v>
      </c>
      <c r="AL107" s="50">
        <v>40.053374905939982</v>
      </c>
      <c r="AM107" s="50">
        <v>4.1564473176554211</v>
      </c>
      <c r="AN107" s="50">
        <v>123.87105269669927</v>
      </c>
      <c r="AO107" s="50">
        <v>4.4240020116329912</v>
      </c>
      <c r="AP107" s="50">
        <v>1.3955715106765867</v>
      </c>
      <c r="AQ107" s="50">
        <v>1.7660031354044616</v>
      </c>
      <c r="AR107" s="50">
        <v>0.85568943280473919</v>
      </c>
      <c r="AS107" s="50">
        <v>1590.4311374253243</v>
      </c>
      <c r="AT107" s="50">
        <v>4.0837448734925665</v>
      </c>
      <c r="AU107" s="50">
        <v>0.36559774324627553</v>
      </c>
      <c r="AV107" s="50">
        <v>0.33560661519444962</v>
      </c>
      <c r="AW107" s="50">
        <v>62.692677784760917</v>
      </c>
      <c r="AX107" s="50">
        <v>26.999989559975003</v>
      </c>
      <c r="AY107" s="50">
        <v>126.87874889256123</v>
      </c>
      <c r="AZ107" s="50">
        <v>39.171234622950827</v>
      </c>
      <c r="BA107" s="50">
        <v>5.6475595854691258</v>
      </c>
    </row>
    <row r="108" spans="1:53" x14ac:dyDescent="0.2">
      <c r="A108" s="47">
        <v>1.5</v>
      </c>
      <c r="B108" s="44">
        <v>820</v>
      </c>
      <c r="C108" s="45">
        <v>0.61</v>
      </c>
      <c r="E108" s="48">
        <v>6.46</v>
      </c>
      <c r="F108" s="48">
        <v>8.25</v>
      </c>
      <c r="G108" s="48">
        <v>57.16</v>
      </c>
      <c r="H108" s="48">
        <v>0</v>
      </c>
      <c r="I108" s="48">
        <v>10.81</v>
      </c>
      <c r="J108" s="48">
        <v>0</v>
      </c>
      <c r="K108" s="48">
        <v>17</v>
      </c>
      <c r="L108" s="48">
        <v>0.32</v>
      </c>
      <c r="M108" s="48">
        <v>0.32</v>
      </c>
      <c r="N108" s="48">
        <v>0</v>
      </c>
      <c r="O108" s="48">
        <v>0</v>
      </c>
      <c r="P108" s="48"/>
      <c r="Q108" s="49">
        <v>69.591415323682639</v>
      </c>
      <c r="R108" s="49">
        <v>13.500740840948838</v>
      </c>
      <c r="S108" s="49">
        <v>1.2825720388537967</v>
      </c>
      <c r="T108" s="49">
        <v>0.29882671571173053</v>
      </c>
      <c r="U108" s="49">
        <v>2.8819318055739243</v>
      </c>
      <c r="V108" s="49">
        <v>3.5145246023022847</v>
      </c>
      <c r="W108" s="49">
        <v>2.2490073254928689</v>
      </c>
      <c r="X108" s="49">
        <v>6.6809813474339137</v>
      </c>
      <c r="Y108" s="49">
        <v>0.63991793485229709</v>
      </c>
      <c r="Z108" s="49">
        <v>0.29344465058750779</v>
      </c>
      <c r="AA108" s="49"/>
      <c r="AB108" s="50">
        <v>66.196163807900575</v>
      </c>
      <c r="AC108" s="50">
        <v>593.28540211061033</v>
      </c>
      <c r="AD108" s="50">
        <v>5.1103432816544982</v>
      </c>
      <c r="AE108" s="50">
        <v>1.4740671801621452</v>
      </c>
      <c r="AF108" s="50">
        <v>12.013716119268235</v>
      </c>
      <c r="AG108" s="50">
        <v>0.55734771133241678</v>
      </c>
      <c r="AH108" s="50">
        <v>7620.203870732762</v>
      </c>
      <c r="AI108" s="50">
        <v>17.18212167666594</v>
      </c>
      <c r="AJ108" s="50">
        <v>29.097806879209632</v>
      </c>
      <c r="AK108" s="50">
        <v>196.92383165995142</v>
      </c>
      <c r="AL108" s="50">
        <v>9.8992632290518685</v>
      </c>
      <c r="AM108" s="50">
        <v>1.9208880089112415</v>
      </c>
      <c r="AN108" s="50">
        <v>189.34668101220763</v>
      </c>
      <c r="AO108" s="50">
        <v>3.2085087910213299</v>
      </c>
      <c r="AP108" s="50">
        <v>0.65576092153549037</v>
      </c>
      <c r="AQ108" s="50">
        <v>1.9876582671833583</v>
      </c>
      <c r="AR108" s="50">
        <v>2.1695777821247275</v>
      </c>
      <c r="AS108" s="50">
        <v>2163.5427551781431</v>
      </c>
      <c r="AT108" s="50">
        <v>13.083189834691115</v>
      </c>
      <c r="AU108" s="50">
        <v>1.5081441330237533</v>
      </c>
      <c r="AV108" s="50">
        <v>1.6655284049618913</v>
      </c>
      <c r="AW108" s="50">
        <v>30.058943622937459</v>
      </c>
      <c r="AX108" s="50">
        <v>97.508290656665821</v>
      </c>
      <c r="AY108" s="50">
        <v>99.835081019295615</v>
      </c>
      <c r="AZ108" s="50">
        <v>11.655988936971793</v>
      </c>
      <c r="BA108" s="50">
        <v>6.0673837249776303</v>
      </c>
    </row>
    <row r="109" spans="1:53" x14ac:dyDescent="0.2">
      <c r="A109" s="47">
        <v>1.5</v>
      </c>
      <c r="B109" s="44">
        <v>820</v>
      </c>
      <c r="C109" s="45">
        <v>0.7</v>
      </c>
      <c r="E109" s="48">
        <v>5.83</v>
      </c>
      <c r="F109" s="48">
        <v>9.02</v>
      </c>
      <c r="G109" s="48">
        <v>58.17</v>
      </c>
      <c r="H109" s="48">
        <v>0</v>
      </c>
      <c r="I109" s="48">
        <v>12.01</v>
      </c>
      <c r="J109" s="48">
        <v>0</v>
      </c>
      <c r="K109" s="48">
        <v>14.78</v>
      </c>
      <c r="L109" s="48">
        <v>0.19</v>
      </c>
      <c r="M109" s="48">
        <v>0.19</v>
      </c>
      <c r="N109" s="48">
        <v>0</v>
      </c>
      <c r="O109" s="48">
        <v>0</v>
      </c>
      <c r="P109" s="48"/>
      <c r="Q109" s="49">
        <v>68.770109839242522</v>
      </c>
      <c r="R109" s="49">
        <v>13.90820708439024</v>
      </c>
      <c r="S109" s="49">
        <v>1.0709470276108239</v>
      </c>
      <c r="T109" s="49">
        <v>0.25200875488965946</v>
      </c>
      <c r="U109" s="49">
        <v>2.882326211033154</v>
      </c>
      <c r="V109" s="49">
        <v>3.6556230167902228</v>
      </c>
      <c r="W109" s="49">
        <v>2.3088590861237361</v>
      </c>
      <c r="X109" s="49">
        <v>7.1519189799196399</v>
      </c>
      <c r="Y109" s="49">
        <v>0.63159113385575594</v>
      </c>
      <c r="Z109" s="49">
        <v>0.2955064737242955</v>
      </c>
      <c r="AA109" s="49"/>
      <c r="AB109" s="50">
        <v>70.311880360859703</v>
      </c>
      <c r="AC109" s="50">
        <v>639.15552283122486</v>
      </c>
      <c r="AD109" s="50">
        <v>5.4227181066481105</v>
      </c>
      <c r="AE109" s="50">
        <v>1.5804939429884073</v>
      </c>
      <c r="AF109" s="50">
        <v>12.800324915311551</v>
      </c>
      <c r="AG109" s="50">
        <v>0.58060635100153501</v>
      </c>
      <c r="AH109" s="50">
        <v>7811.7608559497885</v>
      </c>
      <c r="AI109" s="50">
        <v>17.480918809264402</v>
      </c>
      <c r="AJ109" s="50">
        <v>29.148794699223608</v>
      </c>
      <c r="AK109" s="50">
        <v>212.24439853281848</v>
      </c>
      <c r="AL109" s="50">
        <v>9.7822100410902415</v>
      </c>
      <c r="AM109" s="50">
        <v>1.8893089014464486</v>
      </c>
      <c r="AN109" s="50">
        <v>191.16136096403741</v>
      </c>
      <c r="AO109" s="50">
        <v>3.1962947355854938</v>
      </c>
      <c r="AP109" s="50">
        <v>0.66010109746176038</v>
      </c>
      <c r="AQ109" s="50">
        <v>1.9517438146551351</v>
      </c>
      <c r="AR109" s="50">
        <v>2.1293382467713702</v>
      </c>
      <c r="AS109" s="50">
        <v>2135.4506348523305</v>
      </c>
      <c r="AT109" s="50">
        <v>12.834066485745451</v>
      </c>
      <c r="AU109" s="50">
        <v>1.4806906789966934</v>
      </c>
      <c r="AV109" s="50">
        <v>1.6688291887856406</v>
      </c>
      <c r="AW109" s="50">
        <v>29.461809463548587</v>
      </c>
      <c r="AX109" s="50">
        <v>95.201790814623592</v>
      </c>
      <c r="AY109" s="50">
        <v>99.368762809636777</v>
      </c>
      <c r="AZ109" s="50">
        <v>11.452082109972729</v>
      </c>
      <c r="BA109" s="50">
        <v>5.8920818080206558</v>
      </c>
    </row>
    <row r="110" spans="1:53" x14ac:dyDescent="0.2">
      <c r="A110" s="47">
        <v>1.5</v>
      </c>
      <c r="B110" s="44">
        <v>820</v>
      </c>
      <c r="C110" s="45">
        <v>0.8</v>
      </c>
      <c r="E110" s="48">
        <v>5.22</v>
      </c>
      <c r="F110" s="48">
        <v>9.43</v>
      </c>
      <c r="G110" s="48">
        <v>59.45</v>
      </c>
      <c r="H110" s="48">
        <v>0</v>
      </c>
      <c r="I110" s="48">
        <v>12.89</v>
      </c>
      <c r="J110" s="48">
        <v>0</v>
      </c>
      <c r="K110" s="48">
        <v>12.97</v>
      </c>
      <c r="L110" s="48">
        <v>0.04</v>
      </c>
      <c r="M110" s="48">
        <v>0.04</v>
      </c>
      <c r="N110" s="48">
        <v>0</v>
      </c>
      <c r="O110" s="48">
        <v>0</v>
      </c>
      <c r="P110" s="48"/>
      <c r="Q110" s="49">
        <v>67.940685152163681</v>
      </c>
      <c r="R110" s="49">
        <v>14.331515328555675</v>
      </c>
      <c r="S110" s="49">
        <v>0.87238392736873083</v>
      </c>
      <c r="T110" s="49">
        <v>0.20238408149537168</v>
      </c>
      <c r="U110" s="49">
        <v>2.9112862625570379</v>
      </c>
      <c r="V110" s="49">
        <v>3.7496034522855619</v>
      </c>
      <c r="W110" s="49">
        <v>2.3853246376949038</v>
      </c>
      <c r="X110" s="49">
        <v>7.6068171578790293</v>
      </c>
      <c r="Y110" s="49">
        <v>0.63615384081240234</v>
      </c>
      <c r="Z110" s="49">
        <v>0.29255319148936165</v>
      </c>
      <c r="AA110" s="49"/>
      <c r="AB110" s="50">
        <v>74.697826642617102</v>
      </c>
      <c r="AC110" s="50">
        <v>687.93063440731839</v>
      </c>
      <c r="AD110" s="50">
        <v>5.7582461859913758</v>
      </c>
      <c r="AE110" s="50">
        <v>1.6939434593311906</v>
      </c>
      <c r="AF110" s="50">
        <v>13.772493249771603</v>
      </c>
      <c r="AG110" s="50">
        <v>0.60792066072199868</v>
      </c>
      <c r="AH110" s="50">
        <v>7955.9418382575477</v>
      </c>
      <c r="AI110" s="50">
        <v>17.692705463000429</v>
      </c>
      <c r="AJ110" s="50">
        <v>29.06173804214917</v>
      </c>
      <c r="AK110" s="50">
        <v>226.31950729758668</v>
      </c>
      <c r="AL110" s="50">
        <v>9.6251728611202427</v>
      </c>
      <c r="AM110" s="50">
        <v>1.8511647642894078</v>
      </c>
      <c r="AN110" s="50">
        <v>192.73523450114794</v>
      </c>
      <c r="AO110" s="50">
        <v>3.1771019955808133</v>
      </c>
      <c r="AP110" s="50">
        <v>0.65990824889305677</v>
      </c>
      <c r="AQ110" s="50">
        <v>1.9098168033826812</v>
      </c>
      <c r="AR110" s="50">
        <v>2.0832913740021493</v>
      </c>
      <c r="AS110" s="50">
        <v>2101.7383548866942</v>
      </c>
      <c r="AT110" s="50">
        <v>12.552792606473789</v>
      </c>
      <c r="AU110" s="50">
        <v>1.4496704024828195</v>
      </c>
      <c r="AV110" s="50">
        <v>1.6734438451379614</v>
      </c>
      <c r="AW110" s="50">
        <v>28.878657953178511</v>
      </c>
      <c r="AX110" s="50">
        <v>92.755061771453569</v>
      </c>
      <c r="AY110" s="50">
        <v>98.496047066116574</v>
      </c>
      <c r="AZ110" s="50">
        <v>11.216839006493773</v>
      </c>
      <c r="BA110" s="50">
        <v>5.7504651331820584</v>
      </c>
    </row>
    <row r="111" spans="1:53" x14ac:dyDescent="0.2">
      <c r="A111" s="47">
        <v>1.5</v>
      </c>
      <c r="B111" s="44">
        <v>820</v>
      </c>
      <c r="C111" s="45">
        <v>0.9</v>
      </c>
      <c r="E111" s="48">
        <v>4.78</v>
      </c>
      <c r="F111" s="48">
        <v>9.27</v>
      </c>
      <c r="G111" s="48">
        <v>60.15</v>
      </c>
      <c r="H111" s="48">
        <v>0</v>
      </c>
      <c r="I111" s="48">
        <v>13.39</v>
      </c>
      <c r="J111" s="48">
        <v>0</v>
      </c>
      <c r="K111" s="48">
        <v>12.41</v>
      </c>
      <c r="L111" s="48">
        <v>0</v>
      </c>
      <c r="M111" s="48">
        <v>0</v>
      </c>
      <c r="N111" s="48">
        <v>0</v>
      </c>
      <c r="O111" s="48">
        <v>0</v>
      </c>
      <c r="P111" s="48"/>
      <c r="Q111" s="49">
        <v>67.055443184295001</v>
      </c>
      <c r="R111" s="49">
        <v>14.701013869833563</v>
      </c>
      <c r="S111" s="49">
        <v>0.83192763527809277</v>
      </c>
      <c r="T111" s="49">
        <v>0.18901928524666048</v>
      </c>
      <c r="U111" s="49">
        <v>2.9612912863693128</v>
      </c>
      <c r="V111" s="49">
        <v>3.8305225774854055</v>
      </c>
      <c r="W111" s="49">
        <v>2.4007871229906912</v>
      </c>
      <c r="X111" s="49">
        <v>8.0299950385012764</v>
      </c>
      <c r="Y111" s="49">
        <v>0.62675185289384661</v>
      </c>
      <c r="Z111" s="49">
        <v>0.2882599580712788</v>
      </c>
      <c r="AA111" s="49"/>
      <c r="AB111" s="50">
        <v>78.338544480044973</v>
      </c>
      <c r="AC111" s="50">
        <v>723.522043652859</v>
      </c>
      <c r="AD111" s="50">
        <v>6.0176263400369265</v>
      </c>
      <c r="AE111" s="50">
        <v>1.7774753916891708</v>
      </c>
      <c r="AF111" s="50">
        <v>14.154400989600408</v>
      </c>
      <c r="AG111" s="50">
        <v>0.61648895846060225</v>
      </c>
      <c r="AH111" s="50">
        <v>8030.7637690257079</v>
      </c>
      <c r="AI111" s="50">
        <v>17.840619776362896</v>
      </c>
      <c r="AJ111" s="50">
        <v>29.046065923645838</v>
      </c>
      <c r="AK111" s="50">
        <v>231.17335478930883</v>
      </c>
      <c r="AL111" s="50">
        <v>9.5419557992337971</v>
      </c>
      <c r="AM111" s="50">
        <v>1.8308738220323799</v>
      </c>
      <c r="AN111" s="50">
        <v>193.76995460364992</v>
      </c>
      <c r="AO111" s="50">
        <v>3.1676717585305778</v>
      </c>
      <c r="AP111" s="50">
        <v>0.65727843372965755</v>
      </c>
      <c r="AQ111" s="50">
        <v>1.8878084695249875</v>
      </c>
      <c r="AR111" s="50">
        <v>2.0597219901311812</v>
      </c>
      <c r="AS111" s="50">
        <v>2078.6340958590995</v>
      </c>
      <c r="AT111" s="50">
        <v>12.41148667942851</v>
      </c>
      <c r="AU111" s="50">
        <v>1.4343644919944121</v>
      </c>
      <c r="AV111" s="50">
        <v>1.6676162546989888</v>
      </c>
      <c r="AW111" s="50">
        <v>28.611633584894118</v>
      </c>
      <c r="AX111" s="50">
        <v>91.383632038258213</v>
      </c>
      <c r="AY111" s="50">
        <v>97.82203259782473</v>
      </c>
      <c r="AZ111" s="50">
        <v>11.101624629331702</v>
      </c>
      <c r="BA111" s="50">
        <v>5.7215574266018665</v>
      </c>
    </row>
    <row r="112" spans="1:53" x14ac:dyDescent="0.2">
      <c r="A112" s="47">
        <v>1.5</v>
      </c>
      <c r="B112" s="44">
        <v>820</v>
      </c>
      <c r="C112" s="45">
        <v>1</v>
      </c>
      <c r="E112" s="48">
        <v>4.5</v>
      </c>
      <c r="F112" s="48">
        <v>9.36</v>
      </c>
      <c r="G112" s="48">
        <v>60.19</v>
      </c>
      <c r="H112" s="48">
        <v>0</v>
      </c>
      <c r="I112" s="48">
        <v>13.4</v>
      </c>
      <c r="J112" s="48">
        <v>0</v>
      </c>
      <c r="K112" s="48">
        <v>12.55</v>
      </c>
      <c r="L112" s="48">
        <v>0</v>
      </c>
      <c r="M112" s="48">
        <v>0</v>
      </c>
      <c r="N112" s="48">
        <v>0</v>
      </c>
      <c r="O112" s="48">
        <v>0</v>
      </c>
      <c r="P112" s="48"/>
      <c r="Q112" s="49">
        <v>66.209680543009711</v>
      </c>
      <c r="R112" s="49">
        <v>15.139633026005031</v>
      </c>
      <c r="S112" s="49">
        <v>0.66384816452869033</v>
      </c>
      <c r="T112" s="49">
        <v>0.147901698235854</v>
      </c>
      <c r="U112" s="49">
        <v>3.0260484239475551</v>
      </c>
      <c r="V112" s="49">
        <v>3.8239612921190158</v>
      </c>
      <c r="W112" s="49">
        <v>2.4669158960405073</v>
      </c>
      <c r="X112" s="49">
        <v>8.5220109561136308</v>
      </c>
      <c r="Y112" s="49">
        <v>0.64512051968849471</v>
      </c>
      <c r="Z112" s="49">
        <v>0.28425357873210633</v>
      </c>
      <c r="AA112" s="49"/>
      <c r="AB112" s="50">
        <v>81.030624656403631</v>
      </c>
      <c r="AC112" s="50">
        <v>745.7376841454643</v>
      </c>
      <c r="AD112" s="50">
        <v>6.1666768262667375</v>
      </c>
      <c r="AE112" s="50">
        <v>1.8284101419007972</v>
      </c>
      <c r="AF112" s="50">
        <v>14.307854430458237</v>
      </c>
      <c r="AG112" s="50">
        <v>0.61987018582488584</v>
      </c>
      <c r="AH112" s="50">
        <v>8081.3944211129819</v>
      </c>
      <c r="AI112" s="50">
        <v>17.978423711357429</v>
      </c>
      <c r="AJ112" s="50">
        <v>29.151118305752473</v>
      </c>
      <c r="AK112" s="50">
        <v>230.38518440872912</v>
      </c>
      <c r="AL112" s="50">
        <v>9.5390195738930821</v>
      </c>
      <c r="AM112" s="50">
        <v>1.8279771849031874</v>
      </c>
      <c r="AN112" s="50">
        <v>194.92582436353447</v>
      </c>
      <c r="AO112" s="50">
        <v>3.1731442499757296</v>
      </c>
      <c r="AP112" s="50">
        <v>0.65538414166829739</v>
      </c>
      <c r="AQ112" s="50">
        <v>1.8839778282918314</v>
      </c>
      <c r="AR112" s="50">
        <v>2.0553176508686195</v>
      </c>
      <c r="AS112" s="50">
        <v>2073.1276622895143</v>
      </c>
      <c r="AT112" s="50">
        <v>12.385645462193271</v>
      </c>
      <c r="AU112" s="50">
        <v>1.4315230732146338</v>
      </c>
      <c r="AV112" s="50">
        <v>1.6650505415904415</v>
      </c>
      <c r="AW112" s="50">
        <v>28.463334706050187</v>
      </c>
      <c r="AX112" s="50">
        <v>91.119234509404279</v>
      </c>
      <c r="AY112" s="50">
        <v>97.621332290637525</v>
      </c>
      <c r="AZ112" s="50">
        <v>11.092201902693725</v>
      </c>
      <c r="BA112" s="50">
        <v>5.7065364094668132</v>
      </c>
    </row>
    <row r="113" spans="1:53" x14ac:dyDescent="0.2">
      <c r="A113" s="47">
        <v>1.5</v>
      </c>
      <c r="B113" s="44">
        <v>820</v>
      </c>
      <c r="C113" s="45">
        <v>1.1000000000000001</v>
      </c>
      <c r="E113" s="48">
        <v>5.84</v>
      </c>
      <c r="F113" s="48">
        <v>9.56</v>
      </c>
      <c r="G113" s="48">
        <v>52.05</v>
      </c>
      <c r="H113" s="48">
        <v>8.42</v>
      </c>
      <c r="I113" s="48">
        <v>12.96</v>
      </c>
      <c r="J113" s="48">
        <v>0.22</v>
      </c>
      <c r="K113" s="48">
        <v>10.95</v>
      </c>
      <c r="L113" s="48">
        <v>0</v>
      </c>
      <c r="M113" s="48">
        <v>0</v>
      </c>
      <c r="N113" s="48">
        <v>0</v>
      </c>
      <c r="O113" s="48">
        <v>0</v>
      </c>
      <c r="P113" s="48"/>
      <c r="Q113" s="49">
        <v>65.694476516010496</v>
      </c>
      <c r="R113" s="49">
        <v>15.412994356534707</v>
      </c>
      <c r="S113" s="49">
        <v>0.49000768075977974</v>
      </c>
      <c r="T113" s="49">
        <v>0.11981505968827859</v>
      </c>
      <c r="U113" s="49">
        <v>2.8019417565150002</v>
      </c>
      <c r="V113" s="49">
        <v>4.3345813377151119</v>
      </c>
      <c r="W113" s="49">
        <v>2.3024220171623018</v>
      </c>
      <c r="X113" s="49">
        <v>8.8437612756143267</v>
      </c>
      <c r="Y113" s="49">
        <v>0.53117517881807186</v>
      </c>
      <c r="Z113" s="49">
        <v>0.30355515041020964</v>
      </c>
      <c r="AA113" s="49"/>
      <c r="AB113" s="50">
        <v>72.804363024526822</v>
      </c>
      <c r="AC113" s="50">
        <v>678.970546412099</v>
      </c>
      <c r="AD113" s="50">
        <v>5.6860538482506238</v>
      </c>
      <c r="AE113" s="50">
        <v>1.6346253067124088</v>
      </c>
      <c r="AF113" s="50">
        <v>5.5870996192799698</v>
      </c>
      <c r="AG113" s="50">
        <v>0.30423537392550076</v>
      </c>
      <c r="AH113" s="50">
        <v>8697.5854666170744</v>
      </c>
      <c r="AI113" s="50">
        <v>19.170744769448845</v>
      </c>
      <c r="AJ113" s="50">
        <v>32.037158914119637</v>
      </c>
      <c r="AK113" s="50">
        <v>257.40000158242105</v>
      </c>
      <c r="AL113" s="50">
        <v>10.693988710751153</v>
      </c>
      <c r="AM113" s="50">
        <v>1.9774741808167695</v>
      </c>
      <c r="AN113" s="50">
        <v>173.06068782229437</v>
      </c>
      <c r="AO113" s="50">
        <v>3.2517383578725765</v>
      </c>
      <c r="AP113" s="50">
        <v>0.70563651586266041</v>
      </c>
      <c r="AQ113" s="50">
        <v>1.8293035353903533</v>
      </c>
      <c r="AR113" s="50">
        <v>1.6357483295778907</v>
      </c>
      <c r="AS113" s="50">
        <v>1778.0341544730179</v>
      </c>
      <c r="AT113" s="50">
        <v>9.0814411911345907</v>
      </c>
      <c r="AU113" s="50">
        <v>0.94575190419453725</v>
      </c>
      <c r="AV113" s="50">
        <v>0.98485857128869492</v>
      </c>
      <c r="AW113" s="50">
        <v>31.796883383334123</v>
      </c>
      <c r="AX113" s="50">
        <v>62.601011083794724</v>
      </c>
      <c r="AY113" s="50">
        <v>99.726639672076274</v>
      </c>
      <c r="AZ113" s="50">
        <v>12.283816431573541</v>
      </c>
      <c r="BA113" s="50">
        <v>5.8721008530230927</v>
      </c>
    </row>
    <row r="114" spans="1:53" x14ac:dyDescent="0.2">
      <c r="A114" s="47">
        <v>1.5</v>
      </c>
      <c r="B114" s="44">
        <v>820</v>
      </c>
      <c r="C114" s="45">
        <v>1.2</v>
      </c>
      <c r="E114" s="48">
        <v>6.58</v>
      </c>
      <c r="F114" s="48">
        <v>8.89</v>
      </c>
      <c r="G114" s="48">
        <v>47.45</v>
      </c>
      <c r="H114" s="48">
        <v>14.25</v>
      </c>
      <c r="I114" s="48">
        <v>12.79</v>
      </c>
      <c r="J114" s="48">
        <v>0.27</v>
      </c>
      <c r="K114" s="48">
        <v>9.77</v>
      </c>
      <c r="L114" s="48">
        <v>0</v>
      </c>
      <c r="M114" s="48">
        <v>0</v>
      </c>
      <c r="N114" s="48">
        <v>0</v>
      </c>
      <c r="O114" s="48">
        <v>0</v>
      </c>
      <c r="P114" s="48"/>
      <c r="Q114" s="49">
        <v>65.103740176009126</v>
      </c>
      <c r="R114" s="49">
        <v>15.697629929027023</v>
      </c>
      <c r="S114" s="49">
        <v>0.33841936023097813</v>
      </c>
      <c r="T114" s="49">
        <v>9.1450376310075604E-2</v>
      </c>
      <c r="U114" s="49">
        <v>2.7544817403398838</v>
      </c>
      <c r="V114" s="49">
        <v>4.5688288345695423</v>
      </c>
      <c r="W114" s="49">
        <v>2.2929182585347565</v>
      </c>
      <c r="X114" s="49">
        <v>9.1525313249786109</v>
      </c>
      <c r="Y114" s="49">
        <v>0.50186127376574974</v>
      </c>
      <c r="Z114" s="49">
        <v>0.32509752925877761</v>
      </c>
      <c r="AA114" s="49"/>
      <c r="AB114" s="50">
        <v>68.998987820268155</v>
      </c>
      <c r="AC114" s="50">
        <v>648.77491706141086</v>
      </c>
      <c r="AD114" s="50">
        <v>5.5050318226360559</v>
      </c>
      <c r="AE114" s="50">
        <v>1.5490029713613962</v>
      </c>
      <c r="AF114" s="50">
        <v>4.9567452639330405</v>
      </c>
      <c r="AG114" s="50">
        <v>0.27680841253278499</v>
      </c>
      <c r="AH114" s="50">
        <v>9106.1677638835172</v>
      </c>
      <c r="AI114" s="50">
        <v>19.944050793853151</v>
      </c>
      <c r="AJ114" s="50">
        <v>33.951669247195134</v>
      </c>
      <c r="AK114" s="50">
        <v>278.95253487757782</v>
      </c>
      <c r="AL114" s="50">
        <v>11.457474222807111</v>
      </c>
      <c r="AM114" s="50">
        <v>2.0596251720008283</v>
      </c>
      <c r="AN114" s="50">
        <v>161.57444622996118</v>
      </c>
      <c r="AO114" s="50">
        <v>3.3050140585243954</v>
      </c>
      <c r="AP114" s="50">
        <v>0.73504409675122773</v>
      </c>
      <c r="AQ114" s="50">
        <v>1.7699155358015251</v>
      </c>
      <c r="AR114" s="50">
        <v>1.4231989790034438</v>
      </c>
      <c r="AS114" s="50">
        <v>1767.1850197109222</v>
      </c>
      <c r="AT114" s="50">
        <v>7.6261684672037777</v>
      </c>
      <c r="AU114" s="50">
        <v>0.76356602527121697</v>
      </c>
      <c r="AV114" s="50">
        <v>0.76701902179089509</v>
      </c>
      <c r="AW114" s="50">
        <v>34.320891432737604</v>
      </c>
      <c r="AX114" s="50">
        <v>51.405109305674529</v>
      </c>
      <c r="AY114" s="50">
        <v>99.952196399279572</v>
      </c>
      <c r="AZ114" s="50">
        <v>13.049264816042792</v>
      </c>
      <c r="BA114" s="50">
        <v>6.0205124245077251</v>
      </c>
    </row>
    <row r="115" spans="1:53" x14ac:dyDescent="0.2">
      <c r="A115" s="47">
        <v>1.5</v>
      </c>
      <c r="B115" s="44">
        <v>820</v>
      </c>
      <c r="C115" s="45">
        <v>1.3</v>
      </c>
      <c r="E115" s="48">
        <v>7.38</v>
      </c>
      <c r="F115" s="48">
        <v>7.7</v>
      </c>
      <c r="G115" s="48">
        <v>42.24</v>
      </c>
      <c r="H115" s="48">
        <v>21.37</v>
      </c>
      <c r="I115" s="48">
        <v>12.71</v>
      </c>
      <c r="J115" s="48">
        <v>0.36</v>
      </c>
      <c r="K115" s="48">
        <v>8.24</v>
      </c>
      <c r="L115" s="48">
        <v>0</v>
      </c>
      <c r="M115" s="48">
        <v>0</v>
      </c>
      <c r="N115" s="48">
        <v>0</v>
      </c>
      <c r="O115" s="48">
        <v>0</v>
      </c>
      <c r="P115" s="48"/>
      <c r="Q115" s="49">
        <v>64.600632324664048</v>
      </c>
      <c r="R115" s="49">
        <v>15.892727064681575</v>
      </c>
      <c r="S115" s="49">
        <v>0.25486764834003361</v>
      </c>
      <c r="T115" s="49">
        <v>7.6477157572034118E-2</v>
      </c>
      <c r="U115" s="49">
        <v>2.4853896914347384</v>
      </c>
      <c r="V115" s="49">
        <v>5.0667009911847547</v>
      </c>
      <c r="W115" s="49">
        <v>2.1957963747294111</v>
      </c>
      <c r="X115" s="49">
        <v>9.4274087473933879</v>
      </c>
      <c r="Y115" s="49">
        <v>0.43337792748175663</v>
      </c>
      <c r="Z115" s="49">
        <v>0.3484848484848484</v>
      </c>
      <c r="AA115" s="49"/>
      <c r="AB115" s="50">
        <v>65.388524275067979</v>
      </c>
      <c r="AC115" s="50">
        <v>620.70974671953979</v>
      </c>
      <c r="AD115" s="50">
        <v>5.3506402694083395</v>
      </c>
      <c r="AE115" s="50">
        <v>1.4679529071393227</v>
      </c>
      <c r="AF115" s="50">
        <v>4.1017144724774015</v>
      </c>
      <c r="AG115" s="50">
        <v>0.23569093984588388</v>
      </c>
      <c r="AH115" s="50">
        <v>9637.3521264196897</v>
      </c>
      <c r="AI115" s="50">
        <v>20.933306027014581</v>
      </c>
      <c r="AJ115" s="50">
        <v>36.436643497261983</v>
      </c>
      <c r="AK115" s="50">
        <v>310.93568265828014</v>
      </c>
      <c r="AL115" s="50">
        <v>12.449370917185631</v>
      </c>
      <c r="AM115" s="50">
        <v>2.1537997099166444</v>
      </c>
      <c r="AN115" s="50">
        <v>149.06074374090622</v>
      </c>
      <c r="AO115" s="50">
        <v>3.3503166090216476</v>
      </c>
      <c r="AP115" s="50">
        <v>0.77053750509014329</v>
      </c>
      <c r="AQ115" s="50">
        <v>1.6949995827834659</v>
      </c>
      <c r="AR115" s="50">
        <v>1.2269665882758845</v>
      </c>
      <c r="AS115" s="50">
        <v>1696.617911608852</v>
      </c>
      <c r="AT115" s="50">
        <v>6.3766914267018402</v>
      </c>
      <c r="AU115" s="50">
        <v>0.61861591209963551</v>
      </c>
      <c r="AV115" s="50">
        <v>0.60485682899579518</v>
      </c>
      <c r="AW115" s="50">
        <v>37.87125369968502</v>
      </c>
      <c r="AX115" s="50">
        <v>42.276139806575735</v>
      </c>
      <c r="AY115" s="50">
        <v>99.760903331184323</v>
      </c>
      <c r="AZ115" s="50">
        <v>14.027289842626928</v>
      </c>
      <c r="BA115" s="50">
        <v>6.2324658593720823</v>
      </c>
    </row>
    <row r="116" spans="1:53" x14ac:dyDescent="0.2">
      <c r="A116" s="47">
        <v>1.5</v>
      </c>
      <c r="B116" s="44">
        <v>820</v>
      </c>
      <c r="C116" s="45">
        <v>1.4</v>
      </c>
      <c r="E116" s="48">
        <v>8.18</v>
      </c>
      <c r="F116" s="48">
        <v>7.14</v>
      </c>
      <c r="G116" s="48">
        <v>37.03</v>
      </c>
      <c r="H116" s="48">
        <v>27.88</v>
      </c>
      <c r="I116" s="48">
        <v>12.57</v>
      </c>
      <c r="J116" s="48">
        <v>0.46</v>
      </c>
      <c r="K116" s="48">
        <v>6.74</v>
      </c>
      <c r="L116" s="48">
        <v>0</v>
      </c>
      <c r="M116" s="48">
        <v>0</v>
      </c>
      <c r="N116" s="48">
        <v>0</v>
      </c>
      <c r="O116" s="48">
        <v>0</v>
      </c>
      <c r="P116" s="48"/>
      <c r="Q116" s="49">
        <v>64.156377710840431</v>
      </c>
      <c r="R116" s="49">
        <v>16.102150148328136</v>
      </c>
      <c r="S116" s="49">
        <v>0.18493022520292132</v>
      </c>
      <c r="T116" s="49">
        <v>6.1201856552450418E-2</v>
      </c>
      <c r="U116" s="49">
        <v>2.3292528707697175</v>
      </c>
      <c r="V116" s="49">
        <v>5.3823718587927019</v>
      </c>
      <c r="W116" s="49">
        <v>2.1237530960354656</v>
      </c>
      <c r="X116" s="49">
        <v>9.6599622334781774</v>
      </c>
      <c r="Y116" s="49">
        <v>0.39457569111767687</v>
      </c>
      <c r="Z116" s="49">
        <v>0.37104072398190047</v>
      </c>
      <c r="AA116" s="49"/>
      <c r="AB116" s="50">
        <v>62.074356724660085</v>
      </c>
      <c r="AC116" s="50">
        <v>594.35189593767507</v>
      </c>
      <c r="AD116" s="50">
        <v>5.1740801582512974</v>
      </c>
      <c r="AE116" s="50">
        <v>1.3937447478558467</v>
      </c>
      <c r="AF116" s="50">
        <v>3.447037264237331</v>
      </c>
      <c r="AG116" s="50">
        <v>0.20237127031564334</v>
      </c>
      <c r="AH116" s="50">
        <v>10213.820627136625</v>
      </c>
      <c r="AI116" s="50">
        <v>21.974900824869259</v>
      </c>
      <c r="AJ116" s="50">
        <v>39.20674217561082</v>
      </c>
      <c r="AK116" s="50">
        <v>349.57087416941675</v>
      </c>
      <c r="AL116" s="50">
        <v>13.607544531041068</v>
      </c>
      <c r="AM116" s="50">
        <v>2.2623075291655002</v>
      </c>
      <c r="AN116" s="50">
        <v>139.35432891030953</v>
      </c>
      <c r="AO116" s="50">
        <v>3.3989262091014738</v>
      </c>
      <c r="AP116" s="50">
        <v>0.81102401644035083</v>
      </c>
      <c r="AQ116" s="50">
        <v>1.6412109149734158</v>
      </c>
      <c r="AR116" s="50">
        <v>1.0951091970299218</v>
      </c>
      <c r="AS116" s="50">
        <v>1619.9825940368473</v>
      </c>
      <c r="AT116" s="50">
        <v>5.5730513506586661</v>
      </c>
      <c r="AU116" s="50">
        <v>0.52959468862759496</v>
      </c>
      <c r="AV116" s="50">
        <v>0.50913109840381943</v>
      </c>
      <c r="AW116" s="50">
        <v>41.725110885802899</v>
      </c>
      <c r="AX116" s="50">
        <v>36.674664223147836</v>
      </c>
      <c r="AY116" s="50">
        <v>100.1291194923335</v>
      </c>
      <c r="AZ116" s="50">
        <v>15.174907834950369</v>
      </c>
      <c r="BA116" s="50">
        <v>6.3981204881254081</v>
      </c>
    </row>
    <row r="117" spans="1:53" x14ac:dyDescent="0.2">
      <c r="A117" s="47">
        <v>1.5</v>
      </c>
      <c r="B117" s="44">
        <v>820</v>
      </c>
      <c r="C117" s="45">
        <v>1.5</v>
      </c>
      <c r="E117" s="48">
        <v>8.8000000000000007</v>
      </c>
      <c r="F117" s="48">
        <v>7.68</v>
      </c>
      <c r="G117" s="48">
        <v>32.58</v>
      </c>
      <c r="H117" s="48">
        <v>32.31</v>
      </c>
      <c r="I117" s="48">
        <v>12.46</v>
      </c>
      <c r="J117" s="48">
        <v>0.53</v>
      </c>
      <c r="K117" s="48">
        <v>5.64</v>
      </c>
      <c r="L117" s="48">
        <v>0</v>
      </c>
      <c r="M117" s="48">
        <v>0</v>
      </c>
      <c r="N117" s="48">
        <v>0</v>
      </c>
      <c r="O117" s="48">
        <v>0</v>
      </c>
      <c r="P117" s="48"/>
      <c r="Q117" s="49">
        <v>63.746504429037174</v>
      </c>
      <c r="R117" s="49">
        <v>16.254599461954591</v>
      </c>
      <c r="S117" s="49">
        <v>0.14980925439604312</v>
      </c>
      <c r="T117" s="49">
        <v>5.3515522475034556E-2</v>
      </c>
      <c r="U117" s="49">
        <v>2.1126391054729114</v>
      </c>
      <c r="V117" s="49">
        <v>5.7015725952601546</v>
      </c>
      <c r="W117" s="49">
        <v>2.0716341125574593</v>
      </c>
      <c r="X117" s="49">
        <v>9.909725518846626</v>
      </c>
      <c r="Y117" s="49">
        <v>0.36334433666242455</v>
      </c>
      <c r="Z117" s="49">
        <v>0.38904109589041097</v>
      </c>
      <c r="AA117" s="49"/>
      <c r="AB117" s="50">
        <v>59.778863749926217</v>
      </c>
      <c r="AC117" s="50">
        <v>575.62423373993465</v>
      </c>
      <c r="AD117" s="50">
        <v>5.0129637582170581</v>
      </c>
      <c r="AE117" s="50">
        <v>1.3412621059132182</v>
      </c>
      <c r="AF117" s="50">
        <v>3.1115332149819759</v>
      </c>
      <c r="AG117" s="50">
        <v>0.18496568654197748</v>
      </c>
      <c r="AH117" s="50">
        <v>10755.686109398273</v>
      </c>
      <c r="AI117" s="50">
        <v>22.940065815792039</v>
      </c>
      <c r="AJ117" s="50">
        <v>41.857940807405932</v>
      </c>
      <c r="AK117" s="50">
        <v>386.01438054638123</v>
      </c>
      <c r="AL117" s="50">
        <v>14.773412127992408</v>
      </c>
      <c r="AM117" s="50">
        <v>2.377343199573982</v>
      </c>
      <c r="AN117" s="50">
        <v>134.08409279364915</v>
      </c>
      <c r="AO117" s="50">
        <v>3.4624445696404345</v>
      </c>
      <c r="AP117" s="50">
        <v>0.85172527654343166</v>
      </c>
      <c r="AQ117" s="50">
        <v>1.6232038726400031</v>
      </c>
      <c r="AR117" s="50">
        <v>1.0274156972345854</v>
      </c>
      <c r="AS117" s="50">
        <v>1585.1966083598356</v>
      </c>
      <c r="AT117" s="50">
        <v>5.1636694411702795</v>
      </c>
      <c r="AU117" s="50">
        <v>0.48484563643385081</v>
      </c>
      <c r="AV117" s="50">
        <v>0.4616584691872706</v>
      </c>
      <c r="AW117" s="50">
        <v>44.830377344912463</v>
      </c>
      <c r="AX117" s="50">
        <v>33.899977612148597</v>
      </c>
      <c r="AY117" s="50">
        <v>101.47919745638406</v>
      </c>
      <c r="AZ117" s="50">
        <v>16.349555008857486</v>
      </c>
      <c r="BA117" s="50">
        <v>6.4533317464930224</v>
      </c>
    </row>
    <row r="118" spans="1:53" x14ac:dyDescent="0.2">
      <c r="A118" s="47">
        <v>1.5</v>
      </c>
      <c r="B118" s="44">
        <v>820</v>
      </c>
      <c r="C118" s="45">
        <v>1.6</v>
      </c>
      <c r="E118" s="48">
        <v>9.65</v>
      </c>
      <c r="F118" s="48">
        <v>9.25</v>
      </c>
      <c r="G118" s="48">
        <v>26.73</v>
      </c>
      <c r="H118" s="48">
        <v>37.21</v>
      </c>
      <c r="I118" s="48">
        <v>12.21</v>
      </c>
      <c r="J118" s="48">
        <v>0.6</v>
      </c>
      <c r="K118" s="48">
        <v>4.3499999999999996</v>
      </c>
      <c r="L118" s="48">
        <v>0</v>
      </c>
      <c r="M118" s="48">
        <v>0</v>
      </c>
      <c r="N118" s="48">
        <v>0</v>
      </c>
      <c r="O118" s="48">
        <v>0</v>
      </c>
      <c r="P118" s="48"/>
      <c r="Q118" s="49">
        <v>63.2920677885594</v>
      </c>
      <c r="R118" s="49">
        <v>16.455077914495185</v>
      </c>
      <c r="S118" s="49">
        <v>0.10952435682057976</v>
      </c>
      <c r="T118" s="49">
        <v>4.3887447379010153E-2</v>
      </c>
      <c r="U118" s="49">
        <v>1.9412670809835644</v>
      </c>
      <c r="V118" s="49">
        <v>5.9467124472451731</v>
      </c>
      <c r="W118" s="49">
        <v>2.0228787046348677</v>
      </c>
      <c r="X118" s="49">
        <v>10.188584259882212</v>
      </c>
      <c r="Y118" s="49">
        <v>0.34016756696752176</v>
      </c>
      <c r="Z118" s="49">
        <v>0.41666666666666669</v>
      </c>
      <c r="AA118" s="49"/>
      <c r="AB118" s="50">
        <v>56.770217182385274</v>
      </c>
      <c r="AC118" s="50">
        <v>549.99471759037237</v>
      </c>
      <c r="AD118" s="50">
        <v>4.7689510147688416</v>
      </c>
      <c r="AE118" s="50">
        <v>1.2732779034929262</v>
      </c>
      <c r="AF118" s="50">
        <v>2.8484113331403154</v>
      </c>
      <c r="AG118" s="50">
        <v>0.17138282292627655</v>
      </c>
      <c r="AH118" s="50">
        <v>11499.292801191245</v>
      </c>
      <c r="AI118" s="50">
        <v>24.218517460752345</v>
      </c>
      <c r="AJ118" s="50">
        <v>45.706176604786052</v>
      </c>
      <c r="AK118" s="50">
        <v>440.29925016734774</v>
      </c>
      <c r="AL118" s="50">
        <v>16.609242945852003</v>
      </c>
      <c r="AM118" s="50">
        <v>2.5585926666203722</v>
      </c>
      <c r="AN118" s="50">
        <v>129.23217371095032</v>
      </c>
      <c r="AO118" s="50">
        <v>3.5655717165056156</v>
      </c>
      <c r="AP118" s="50">
        <v>0.9136588887434608</v>
      </c>
      <c r="AQ118" s="50">
        <v>1.6210429936819513</v>
      </c>
      <c r="AR118" s="50">
        <v>0.96856986967180458</v>
      </c>
      <c r="AS118" s="50">
        <v>1575.4480636818707</v>
      </c>
      <c r="AT118" s="50">
        <v>4.8063620256872728</v>
      </c>
      <c r="AU118" s="50">
        <v>0.44590222732965246</v>
      </c>
      <c r="AV118" s="50">
        <v>0.4205592576420642</v>
      </c>
      <c r="AW118" s="50">
        <v>48.851870930701075</v>
      </c>
      <c r="AX118" s="50">
        <v>31.56194201242624</v>
      </c>
      <c r="AY118" s="50">
        <v>104.18840356668944</v>
      </c>
      <c r="AZ118" s="50">
        <v>18.233464481107141</v>
      </c>
      <c r="BA118" s="50">
        <v>6.4467439150583807</v>
      </c>
    </row>
    <row r="119" spans="1:53" x14ac:dyDescent="0.2">
      <c r="A119" s="47">
        <v>1.5</v>
      </c>
      <c r="B119" s="44">
        <v>820</v>
      </c>
      <c r="C119" s="45">
        <v>1.7</v>
      </c>
      <c r="E119" s="48">
        <v>10.47</v>
      </c>
      <c r="F119" s="48">
        <v>11.39</v>
      </c>
      <c r="G119" s="48">
        <v>21.17</v>
      </c>
      <c r="H119" s="48">
        <v>41.06</v>
      </c>
      <c r="I119" s="48">
        <v>11.87</v>
      </c>
      <c r="J119" s="48">
        <v>0.67</v>
      </c>
      <c r="K119" s="48">
        <v>3.37</v>
      </c>
      <c r="L119" s="48">
        <v>0</v>
      </c>
      <c r="M119" s="48">
        <v>0</v>
      </c>
      <c r="N119" s="48">
        <v>0</v>
      </c>
      <c r="O119" s="48">
        <v>0</v>
      </c>
      <c r="P119" s="48"/>
      <c r="Q119" s="49">
        <v>62.908809197866454</v>
      </c>
      <c r="R119" s="49">
        <v>16.635867765823605</v>
      </c>
      <c r="S119" s="49">
        <v>8.5300970496274095E-2</v>
      </c>
      <c r="T119" s="49">
        <v>3.6275865809488224E-2</v>
      </c>
      <c r="U119" s="49">
        <v>1.826673229004639</v>
      </c>
      <c r="V119" s="49">
        <v>6.0823000515041183</v>
      </c>
      <c r="W119" s="49">
        <v>2.0022911066994635</v>
      </c>
      <c r="X119" s="49">
        <v>10.42248181279596</v>
      </c>
      <c r="Y119" s="49">
        <v>0.32919965962618175</v>
      </c>
      <c r="Z119" s="49">
        <v>0.43119266055045868</v>
      </c>
      <c r="AA119" s="49"/>
      <c r="AB119" s="50">
        <v>54.073803973000864</v>
      </c>
      <c r="AC119" s="50">
        <v>525.87655995100374</v>
      </c>
      <c r="AD119" s="50">
        <v>4.5264956431947949</v>
      </c>
      <c r="AE119" s="50">
        <v>1.2116993785349968</v>
      </c>
      <c r="AF119" s="50">
        <v>2.6285786318820157</v>
      </c>
      <c r="AG119" s="50">
        <v>0.15972885179822074</v>
      </c>
      <c r="AH119" s="50">
        <v>12235.696320732446</v>
      </c>
      <c r="AI119" s="50">
        <v>25.451937060277039</v>
      </c>
      <c r="AJ119" s="50">
        <v>49.837938063654875</v>
      </c>
      <c r="AK119" s="50">
        <v>496.04259714071651</v>
      </c>
      <c r="AL119" s="50">
        <v>18.783346413463583</v>
      </c>
      <c r="AM119" s="50">
        <v>2.7688270723744099</v>
      </c>
      <c r="AN119" s="50">
        <v>126.01789308935328</v>
      </c>
      <c r="AO119" s="50">
        <v>3.6771411261469291</v>
      </c>
      <c r="AP119" s="50">
        <v>0.98170222652128813</v>
      </c>
      <c r="AQ119" s="50">
        <v>1.6373187874802448</v>
      </c>
      <c r="AR119" s="50">
        <v>0.93334659274864651</v>
      </c>
      <c r="AS119" s="50">
        <v>1564.844372047156</v>
      </c>
      <c r="AT119" s="50">
        <v>4.5867847848113668</v>
      </c>
      <c r="AU119" s="50">
        <v>0.42168118632813978</v>
      </c>
      <c r="AV119" s="50">
        <v>0.39489887342524854</v>
      </c>
      <c r="AW119" s="50">
        <v>52.62254924294669</v>
      </c>
      <c r="AX119" s="50">
        <v>30.178573176359322</v>
      </c>
      <c r="AY119" s="50">
        <v>107.6772099154627</v>
      </c>
      <c r="AZ119" s="50">
        <v>20.521101843773355</v>
      </c>
      <c r="BA119" s="50">
        <v>6.3874509046655978</v>
      </c>
    </row>
    <row r="120" spans="1:53" x14ac:dyDescent="0.2">
      <c r="A120" s="47">
        <v>1.5</v>
      </c>
      <c r="B120" s="44">
        <v>820</v>
      </c>
      <c r="C120" s="45">
        <v>1.8</v>
      </c>
      <c r="E120" s="48">
        <v>11.73</v>
      </c>
      <c r="F120" s="48">
        <v>18.68</v>
      </c>
      <c r="G120" s="48">
        <v>12.82</v>
      </c>
      <c r="H120" s="48">
        <v>43.54</v>
      </c>
      <c r="I120" s="48">
        <v>11.3</v>
      </c>
      <c r="J120" s="48">
        <v>0.76</v>
      </c>
      <c r="K120" s="48">
        <v>0</v>
      </c>
      <c r="L120" s="48">
        <v>0</v>
      </c>
      <c r="M120" s="48">
        <v>0</v>
      </c>
      <c r="N120" s="48">
        <v>0</v>
      </c>
      <c r="O120" s="48">
        <v>0</v>
      </c>
      <c r="P120" s="48"/>
      <c r="Q120" s="49">
        <v>62.552259739157314</v>
      </c>
      <c r="R120" s="49">
        <v>16.721704972574496</v>
      </c>
      <c r="S120" s="49">
        <v>7.3222132486446254E-2</v>
      </c>
      <c r="T120" s="49">
        <v>3.4035330519410378E-2</v>
      </c>
      <c r="U120" s="49">
        <v>1.7118590028695102</v>
      </c>
      <c r="V120" s="49">
        <v>6.1375134050692868</v>
      </c>
      <c r="W120" s="49">
        <v>2.0599478337038435</v>
      </c>
      <c r="X120" s="49">
        <v>10.709457583619697</v>
      </c>
      <c r="Y120" s="49">
        <v>0.33563231519827347</v>
      </c>
      <c r="Z120" s="49">
        <v>0.453125</v>
      </c>
      <c r="AA120" s="49"/>
      <c r="AB120" s="50">
        <v>50.20207716296472</v>
      </c>
      <c r="AC120" s="50">
        <v>497.29552656138992</v>
      </c>
      <c r="AD120" s="50">
        <v>4.140887685691613</v>
      </c>
      <c r="AE120" s="50">
        <v>1.1369956190664834</v>
      </c>
      <c r="AF120" s="50">
        <v>2.4029525665822709</v>
      </c>
      <c r="AG120" s="50">
        <v>0.14777820037865408</v>
      </c>
      <c r="AH120" s="50">
        <v>13815.685875385227</v>
      </c>
      <c r="AI120" s="50">
        <v>27.629235353869749</v>
      </c>
      <c r="AJ120" s="50">
        <v>57.347588796479741</v>
      </c>
      <c r="AK120" s="50">
        <v>740.6984074674923</v>
      </c>
      <c r="AL120" s="50">
        <v>23.349012425041369</v>
      </c>
      <c r="AM120" s="50">
        <v>3.2260485730546922</v>
      </c>
      <c r="AN120" s="50">
        <v>125.53023705379772</v>
      </c>
      <c r="AO120" s="50">
        <v>3.8964166584575857</v>
      </c>
      <c r="AP120" s="50">
        <v>1.159591642466677</v>
      </c>
      <c r="AQ120" s="50">
        <v>1.7404199190007039</v>
      </c>
      <c r="AR120" s="50">
        <v>0.93940563818704548</v>
      </c>
      <c r="AS120" s="50">
        <v>1581.1306320263618</v>
      </c>
      <c r="AT120" s="50">
        <v>4.5676065411677875</v>
      </c>
      <c r="AU120" s="50">
        <v>0.41579055242695845</v>
      </c>
      <c r="AV120" s="50">
        <v>0.38616877039711178</v>
      </c>
      <c r="AW120" s="50">
        <v>55.463266900001855</v>
      </c>
      <c r="AX120" s="50">
        <v>30.118404728175491</v>
      </c>
      <c r="AY120" s="50">
        <v>118.22924004601202</v>
      </c>
      <c r="AZ120" s="50">
        <v>25.396171098439748</v>
      </c>
      <c r="BA120" s="50">
        <v>5.9143674303878955</v>
      </c>
    </row>
    <row r="121" spans="1:53" x14ac:dyDescent="0.2">
      <c r="A121" s="47">
        <v>1.5</v>
      </c>
      <c r="B121" s="44">
        <v>820</v>
      </c>
      <c r="C121" s="45">
        <v>1.9</v>
      </c>
      <c r="E121" s="48">
        <v>11.78</v>
      </c>
      <c r="F121" s="48">
        <v>21.74</v>
      </c>
      <c r="G121" s="48">
        <v>4.3899999999999997</v>
      </c>
      <c r="H121" s="48">
        <v>49.85</v>
      </c>
      <c r="I121" s="48">
        <v>10.97</v>
      </c>
      <c r="J121" s="48">
        <v>0.83</v>
      </c>
      <c r="K121" s="48">
        <v>0</v>
      </c>
      <c r="L121" s="48">
        <v>0</v>
      </c>
      <c r="M121" s="48">
        <v>0</v>
      </c>
      <c r="N121" s="48">
        <v>0</v>
      </c>
      <c r="O121" s="48">
        <v>0</v>
      </c>
      <c r="P121" s="48"/>
      <c r="Q121" s="49">
        <v>61.75999860856551</v>
      </c>
      <c r="R121" s="49">
        <v>16.372704355996213</v>
      </c>
      <c r="S121" s="49">
        <v>6.3816786960340988E-2</v>
      </c>
      <c r="T121" s="49">
        <v>3.2010115938351458E-2</v>
      </c>
      <c r="U121" s="49">
        <v>1.7738737107047708</v>
      </c>
      <c r="V121" s="49">
        <v>5.6835174098383758</v>
      </c>
      <c r="W121" s="49">
        <v>2.2000649043833351</v>
      </c>
      <c r="X121" s="49">
        <v>12.114014107613094</v>
      </c>
      <c r="Y121" s="49">
        <v>0.38709565674505414</v>
      </c>
      <c r="Z121" s="49">
        <v>0.47204968944099385</v>
      </c>
      <c r="AA121" s="49"/>
      <c r="AB121" s="50">
        <v>51.549990565310097</v>
      </c>
      <c r="AC121" s="50">
        <v>508.12500398905058</v>
      </c>
      <c r="AD121" s="50">
        <v>4.1482576707954211</v>
      </c>
      <c r="AE121" s="50">
        <v>1.1421091082177339</v>
      </c>
      <c r="AF121" s="50">
        <v>2.2578462010438378</v>
      </c>
      <c r="AG121" s="50">
        <v>0.14008105500139792</v>
      </c>
      <c r="AH121" s="50">
        <v>16337.744023811852</v>
      </c>
      <c r="AI121" s="50">
        <v>32.083582175768257</v>
      </c>
      <c r="AJ121" s="50">
        <v>71.524972365054722</v>
      </c>
      <c r="AK121" s="50">
        <v>883.60959136026463</v>
      </c>
      <c r="AL121" s="50">
        <v>31.438149085681722</v>
      </c>
      <c r="AM121" s="50">
        <v>3.7408321334189298</v>
      </c>
      <c r="AN121" s="50">
        <v>122.48962785845518</v>
      </c>
      <c r="AO121" s="50">
        <v>4.1708493395587558</v>
      </c>
      <c r="AP121" s="50">
        <v>1.2920921470356921</v>
      </c>
      <c r="AQ121" s="50">
        <v>1.7423330287148013</v>
      </c>
      <c r="AR121" s="50">
        <v>0.87537757376014191</v>
      </c>
      <c r="AS121" s="50">
        <v>1596.1004661485408</v>
      </c>
      <c r="AT121" s="50">
        <v>4.2024733631025839</v>
      </c>
      <c r="AU121" s="50">
        <v>0.37820243232661438</v>
      </c>
      <c r="AV121" s="50">
        <v>0.34842749952277824</v>
      </c>
      <c r="AW121" s="50">
        <v>61.659912308059532</v>
      </c>
      <c r="AX121" s="50">
        <v>27.778400741519487</v>
      </c>
      <c r="AY121" s="50">
        <v>122.87741638103473</v>
      </c>
      <c r="AZ121" s="50">
        <v>33.020319518562978</v>
      </c>
      <c r="BA121" s="50">
        <v>5.8308107404761378</v>
      </c>
    </row>
    <row r="122" spans="1:53" x14ac:dyDescent="0.2">
      <c r="A122" s="47">
        <v>1.5</v>
      </c>
      <c r="B122" s="44">
        <v>820</v>
      </c>
      <c r="C122" s="45">
        <v>2</v>
      </c>
      <c r="E122" s="48">
        <v>11.3</v>
      </c>
      <c r="F122" s="48">
        <v>25.36</v>
      </c>
      <c r="G122" s="48">
        <v>0</v>
      </c>
      <c r="H122" s="48">
        <v>50.91</v>
      </c>
      <c r="I122" s="48">
        <v>10.66</v>
      </c>
      <c r="J122" s="48">
        <v>0.87</v>
      </c>
      <c r="K122" s="48">
        <v>0</v>
      </c>
      <c r="L122" s="48">
        <v>0</v>
      </c>
      <c r="M122" s="48">
        <v>0</v>
      </c>
      <c r="N122" s="48">
        <v>0</v>
      </c>
      <c r="O122" s="48">
        <v>0</v>
      </c>
      <c r="P122" s="48"/>
      <c r="Q122" s="49">
        <v>61.037998098878191</v>
      </c>
      <c r="R122" s="49">
        <v>16.007938305369336</v>
      </c>
      <c r="S122" s="49">
        <v>6.1519014179012538E-2</v>
      </c>
      <c r="T122" s="49">
        <v>3.1374320465439275E-2</v>
      </c>
      <c r="U122" s="49">
        <v>1.7311407184056375</v>
      </c>
      <c r="V122" s="49">
        <v>5.3375019561826758</v>
      </c>
      <c r="W122" s="49">
        <v>2.3747184104751131</v>
      </c>
      <c r="X122" s="49">
        <v>13.417809176044598</v>
      </c>
      <c r="Y122" s="49">
        <v>0.44491195131542138</v>
      </c>
      <c r="Z122" s="49">
        <v>0.47619047619047616</v>
      </c>
      <c r="AA122" s="49"/>
      <c r="AB122" s="50">
        <v>54.486872604616707</v>
      </c>
      <c r="AC122" s="50">
        <v>536.14496033703369</v>
      </c>
      <c r="AD122" s="50">
        <v>4.2455555590027103</v>
      </c>
      <c r="AE122" s="50">
        <v>1.1866166694335971</v>
      </c>
      <c r="AF122" s="50">
        <v>2.1780993369447974</v>
      </c>
      <c r="AG122" s="50">
        <v>0.13566760625284305</v>
      </c>
      <c r="AH122" s="50">
        <v>18841.851969509724</v>
      </c>
      <c r="AI122" s="50">
        <v>36.3486081564443</v>
      </c>
      <c r="AJ122" s="50">
        <v>84.662825898743989</v>
      </c>
      <c r="AK122" s="50">
        <v>1018.4639422044103</v>
      </c>
      <c r="AL122" s="50">
        <v>39.343203665563777</v>
      </c>
      <c r="AM122" s="50">
        <v>4.1870728080148156</v>
      </c>
      <c r="AN122" s="50">
        <v>124.48984245005977</v>
      </c>
      <c r="AO122" s="50">
        <v>4.4140044244483896</v>
      </c>
      <c r="AP122" s="50">
        <v>1.4056890178537866</v>
      </c>
      <c r="AQ122" s="50">
        <v>1.7975381683427085</v>
      </c>
      <c r="AR122" s="50">
        <v>0.87392354090784286</v>
      </c>
      <c r="AS122" s="50">
        <v>1600.7747126069155</v>
      </c>
      <c r="AT122" s="50">
        <v>4.1729688989678539</v>
      </c>
      <c r="AU122" s="50">
        <v>0.37371374407693475</v>
      </c>
      <c r="AV122" s="50">
        <v>0.34308598338482504</v>
      </c>
      <c r="AW122" s="50">
        <v>62.566927558013681</v>
      </c>
      <c r="AX122" s="50">
        <v>27.61625098696134</v>
      </c>
      <c r="AY122" s="50">
        <v>128.74371722358023</v>
      </c>
      <c r="AZ122" s="50">
        <v>39.542960823386963</v>
      </c>
      <c r="BA122" s="50">
        <v>5.6450091434292835</v>
      </c>
    </row>
    <row r="123" spans="1:53" x14ac:dyDescent="0.2">
      <c r="A123" s="47">
        <v>1.5</v>
      </c>
      <c r="B123" s="44">
        <v>830</v>
      </c>
      <c r="C123" s="45">
        <v>0.61</v>
      </c>
      <c r="E123" s="48">
        <v>6.97</v>
      </c>
      <c r="F123" s="48">
        <v>8.3000000000000007</v>
      </c>
      <c r="G123" s="48">
        <v>56.59</v>
      </c>
      <c r="H123" s="48">
        <v>0</v>
      </c>
      <c r="I123" s="48">
        <v>10.47</v>
      </c>
      <c r="J123" s="48">
        <v>0</v>
      </c>
      <c r="K123" s="48">
        <v>17.3</v>
      </c>
      <c r="L123" s="48">
        <v>0.37</v>
      </c>
      <c r="M123" s="48">
        <v>0.37</v>
      </c>
      <c r="N123" s="48">
        <v>0</v>
      </c>
      <c r="O123" s="48">
        <v>0</v>
      </c>
      <c r="P123" s="48"/>
      <c r="Q123" s="49">
        <v>69.558027589855314</v>
      </c>
      <c r="R123" s="49">
        <v>13.505482316263503</v>
      </c>
      <c r="S123" s="49">
        <v>1.5839366100314001</v>
      </c>
      <c r="T123" s="49">
        <v>0.3648689687582799</v>
      </c>
      <c r="U123" s="49">
        <v>2.9670043386986586</v>
      </c>
      <c r="V123" s="49">
        <v>3.5012461165784519</v>
      </c>
      <c r="W123" s="49">
        <v>2.1639498085519433</v>
      </c>
      <c r="X123" s="49">
        <v>6.3554842512624496</v>
      </c>
      <c r="Y123" s="49">
        <v>0.61805132701343357</v>
      </c>
      <c r="Z123" s="49">
        <v>0.29109251968503935</v>
      </c>
      <c r="AA123" s="49"/>
      <c r="AB123" s="50">
        <v>63.103990390949043</v>
      </c>
      <c r="AC123" s="50">
        <v>566.60692317189728</v>
      </c>
      <c r="AD123" s="50">
        <v>4.9065810539363657</v>
      </c>
      <c r="AE123" s="50">
        <v>1.4103226331535201</v>
      </c>
      <c r="AF123" s="50">
        <v>11.659514597561699</v>
      </c>
      <c r="AG123" s="50">
        <v>0.54734141114020596</v>
      </c>
      <c r="AH123" s="50">
        <v>7543.8992701357292</v>
      </c>
      <c r="AI123" s="50">
        <v>17.001890088350581</v>
      </c>
      <c r="AJ123" s="50">
        <v>29.043946519931197</v>
      </c>
      <c r="AK123" s="50">
        <v>195.00149979469279</v>
      </c>
      <c r="AL123" s="50">
        <v>9.9680993666659283</v>
      </c>
      <c r="AM123" s="50">
        <v>1.9395992260918171</v>
      </c>
      <c r="AN123" s="50">
        <v>187.66924093646253</v>
      </c>
      <c r="AO123" s="50">
        <v>3.2095289570176053</v>
      </c>
      <c r="AP123" s="50">
        <v>0.65930929887703682</v>
      </c>
      <c r="AQ123" s="50">
        <v>2.0086084324452997</v>
      </c>
      <c r="AR123" s="50">
        <v>2.192272957914192</v>
      </c>
      <c r="AS123" s="50">
        <v>2184.1209080555991</v>
      </c>
      <c r="AT123" s="50">
        <v>13.218892714274574</v>
      </c>
      <c r="AU123" s="50">
        <v>1.5228232389765803</v>
      </c>
      <c r="AV123" s="50">
        <v>1.6669551769810604</v>
      </c>
      <c r="AW123" s="50">
        <v>30.368493079997339</v>
      </c>
      <c r="AX123" s="50">
        <v>98.871470589400118</v>
      </c>
      <c r="AY123" s="50">
        <v>100.48693320078161</v>
      </c>
      <c r="AZ123" s="50">
        <v>11.762117834620662</v>
      </c>
      <c r="BA123" s="50">
        <v>6.1060135717399548</v>
      </c>
    </row>
    <row r="124" spans="1:53" x14ac:dyDescent="0.2">
      <c r="A124" s="47">
        <v>1.5</v>
      </c>
      <c r="B124" s="44">
        <v>830</v>
      </c>
      <c r="C124" s="45">
        <v>0.7</v>
      </c>
      <c r="E124" s="48">
        <v>6.29</v>
      </c>
      <c r="F124" s="48">
        <v>9.15</v>
      </c>
      <c r="G124" s="48">
        <v>57.4</v>
      </c>
      <c r="H124" s="48">
        <v>0</v>
      </c>
      <c r="I124" s="48">
        <v>11.69</v>
      </c>
      <c r="J124" s="48">
        <v>0</v>
      </c>
      <c r="K124" s="48">
        <v>15.21</v>
      </c>
      <c r="L124" s="48">
        <v>0.26</v>
      </c>
      <c r="M124" s="48">
        <v>0.26</v>
      </c>
      <c r="N124" s="48">
        <v>0</v>
      </c>
      <c r="O124" s="48">
        <v>0</v>
      </c>
      <c r="P124" s="48"/>
      <c r="Q124" s="49">
        <v>68.709007014280431</v>
      </c>
      <c r="R124" s="49">
        <v>13.936446192206686</v>
      </c>
      <c r="S124" s="49">
        <v>1.3729530070343907</v>
      </c>
      <c r="T124" s="49">
        <v>0.31750390451698918</v>
      </c>
      <c r="U124" s="49">
        <v>2.9387173658910992</v>
      </c>
      <c r="V124" s="49">
        <v>3.6819607772608549</v>
      </c>
      <c r="W124" s="49">
        <v>2.2157415618714924</v>
      </c>
      <c r="X124" s="49">
        <v>6.8276701769380654</v>
      </c>
      <c r="Y124" s="49">
        <v>0.60178304330549215</v>
      </c>
      <c r="Z124" s="49">
        <v>0.29189821585258841</v>
      </c>
      <c r="AA124" s="49"/>
      <c r="AB124" s="50">
        <v>67.244707279616847</v>
      </c>
      <c r="AC124" s="50">
        <v>610.93974108602492</v>
      </c>
      <c r="AD124" s="50">
        <v>5.2100700934652586</v>
      </c>
      <c r="AE124" s="50">
        <v>1.5133118236695389</v>
      </c>
      <c r="AF124" s="50">
        <v>12.343645346673767</v>
      </c>
      <c r="AG124" s="50">
        <v>0.56796735196708836</v>
      </c>
      <c r="AH124" s="50">
        <v>7750.7107567094254</v>
      </c>
      <c r="AI124" s="50">
        <v>17.350844523475089</v>
      </c>
      <c r="AJ124" s="50">
        <v>29.188111769531442</v>
      </c>
      <c r="AK124" s="50">
        <v>209.27509146368408</v>
      </c>
      <c r="AL124" s="50">
        <v>9.8796210602405115</v>
      </c>
      <c r="AM124" s="50">
        <v>1.9130100000224073</v>
      </c>
      <c r="AN124" s="50">
        <v>189.84040791134925</v>
      </c>
      <c r="AO124" s="50">
        <v>3.2043148311898593</v>
      </c>
      <c r="AP124" s="50">
        <v>0.664334818919046</v>
      </c>
      <c r="AQ124" s="50">
        <v>1.9775231777276507</v>
      </c>
      <c r="AR124" s="50">
        <v>2.1570472225007693</v>
      </c>
      <c r="AS124" s="50">
        <v>2159.2637512765114</v>
      </c>
      <c r="AT124" s="50">
        <v>12.999986107222739</v>
      </c>
      <c r="AU124" s="50">
        <v>1.4987501094515565</v>
      </c>
      <c r="AV124" s="50">
        <v>1.6690290309710754</v>
      </c>
      <c r="AW124" s="50">
        <v>29.776825565481246</v>
      </c>
      <c r="AX124" s="50">
        <v>96.734434950736969</v>
      </c>
      <c r="AY124" s="50">
        <v>100.15790957867708</v>
      </c>
      <c r="AZ124" s="50">
        <v>11.588891013209047</v>
      </c>
      <c r="BA124" s="50">
        <v>5.9327146167709133</v>
      </c>
    </row>
    <row r="125" spans="1:53" x14ac:dyDescent="0.2">
      <c r="A125" s="47">
        <v>1.5</v>
      </c>
      <c r="B125" s="44">
        <v>830</v>
      </c>
      <c r="C125" s="45">
        <v>0.8</v>
      </c>
      <c r="E125" s="48">
        <v>5.41</v>
      </c>
      <c r="F125" s="48">
        <v>9.19</v>
      </c>
      <c r="G125" s="48">
        <v>59.69</v>
      </c>
      <c r="H125" s="48">
        <v>0</v>
      </c>
      <c r="I125" s="48">
        <v>13.06</v>
      </c>
      <c r="J125" s="48">
        <v>0</v>
      </c>
      <c r="K125" s="48">
        <v>12.64</v>
      </c>
      <c r="L125" s="48">
        <v>0</v>
      </c>
      <c r="M125" s="48">
        <v>0</v>
      </c>
      <c r="N125" s="48">
        <v>0</v>
      </c>
      <c r="O125" s="48">
        <v>0</v>
      </c>
      <c r="P125" s="48"/>
      <c r="Q125" s="49">
        <v>68.007620911437456</v>
      </c>
      <c r="R125" s="49">
        <v>14.314429012108542</v>
      </c>
      <c r="S125" s="49">
        <v>1.081339439957016</v>
      </c>
      <c r="T125" s="49">
        <v>0.2554379491140224</v>
      </c>
      <c r="U125" s="49">
        <v>2.9759933819436486</v>
      </c>
      <c r="V125" s="49">
        <v>3.7722809496580911</v>
      </c>
      <c r="W125" s="49">
        <v>2.311338796045729</v>
      </c>
      <c r="X125" s="49">
        <v>7.2815595597354985</v>
      </c>
      <c r="Y125" s="49">
        <v>0.61271650412337986</v>
      </c>
      <c r="Z125" s="49">
        <v>0.29631038417649291</v>
      </c>
      <c r="AA125" s="49"/>
      <c r="AB125" s="50">
        <v>73.033461313086477</v>
      </c>
      <c r="AC125" s="50">
        <v>675.71376019460752</v>
      </c>
      <c r="AD125" s="50">
        <v>5.684384493552419</v>
      </c>
      <c r="AE125" s="50">
        <v>1.6668019488270889</v>
      </c>
      <c r="AF125" s="50">
        <v>13.880470810504827</v>
      </c>
      <c r="AG125" s="50">
        <v>0.6119794456986154</v>
      </c>
      <c r="AH125" s="50">
        <v>7914.8266641078317</v>
      </c>
      <c r="AI125" s="50">
        <v>17.56833081448271</v>
      </c>
      <c r="AJ125" s="50">
        <v>28.91041606587391</v>
      </c>
      <c r="AK125" s="50">
        <v>228.53473637976796</v>
      </c>
      <c r="AL125" s="50">
        <v>9.5933487653142162</v>
      </c>
      <c r="AM125" s="50">
        <v>1.8465177638512986</v>
      </c>
      <c r="AN125" s="50">
        <v>192.00128857917494</v>
      </c>
      <c r="AO125" s="50">
        <v>3.1694256328535486</v>
      </c>
      <c r="AP125" s="50">
        <v>0.66078676421755511</v>
      </c>
      <c r="AQ125" s="50">
        <v>1.9057969157916437</v>
      </c>
      <c r="AR125" s="50">
        <v>2.0794845445844046</v>
      </c>
      <c r="AS125" s="50">
        <v>2101.8862713533149</v>
      </c>
      <c r="AT125" s="50">
        <v>12.529653571622305</v>
      </c>
      <c r="AU125" s="50">
        <v>1.4472467346314861</v>
      </c>
      <c r="AV125" s="50">
        <v>1.6808966550508375</v>
      </c>
      <c r="AW125" s="50">
        <v>28.982485875162752</v>
      </c>
      <c r="AX125" s="50">
        <v>92.584532317467676</v>
      </c>
      <c r="AY125" s="50">
        <v>98.5326421770678</v>
      </c>
      <c r="AZ125" s="50">
        <v>11.183541395237457</v>
      </c>
      <c r="BA125" s="50">
        <v>5.7652214894929141</v>
      </c>
    </row>
    <row r="126" spans="1:53" x14ac:dyDescent="0.2">
      <c r="A126" s="47">
        <v>1.5</v>
      </c>
      <c r="B126" s="44">
        <v>830</v>
      </c>
      <c r="C126" s="45">
        <v>0.91</v>
      </c>
      <c r="E126" s="48">
        <v>5.0199999999999996</v>
      </c>
      <c r="F126" s="48">
        <v>9.31</v>
      </c>
      <c r="G126" s="48">
        <v>59.96</v>
      </c>
      <c r="H126" s="48">
        <v>0</v>
      </c>
      <c r="I126" s="48">
        <v>13.34</v>
      </c>
      <c r="J126" s="48">
        <v>0</v>
      </c>
      <c r="K126" s="48">
        <v>12.37</v>
      </c>
      <c r="L126" s="48">
        <v>0</v>
      </c>
      <c r="M126" s="48">
        <v>0</v>
      </c>
      <c r="N126" s="48">
        <v>0</v>
      </c>
      <c r="O126" s="48">
        <v>0</v>
      </c>
      <c r="P126" s="48"/>
      <c r="Q126" s="49">
        <v>67.018703073050773</v>
      </c>
      <c r="R126" s="49">
        <v>14.776297970364629</v>
      </c>
      <c r="S126" s="49">
        <v>1.036893276354496</v>
      </c>
      <c r="T126" s="49">
        <v>0.23118887715761854</v>
      </c>
      <c r="U126" s="49">
        <v>3.0736860006606146</v>
      </c>
      <c r="V126" s="49">
        <v>3.7833713261270447</v>
      </c>
      <c r="W126" s="49">
        <v>2.3524469490141322</v>
      </c>
      <c r="X126" s="49">
        <v>7.7274125272706895</v>
      </c>
      <c r="Y126" s="49">
        <v>0.62178590104775178</v>
      </c>
      <c r="Z126" s="49">
        <v>0.28440748440748437</v>
      </c>
      <c r="AA126" s="49"/>
      <c r="AB126" s="50">
        <v>76.232655982935981</v>
      </c>
      <c r="AC126" s="50">
        <v>705.43918682899846</v>
      </c>
      <c r="AD126" s="50">
        <v>5.8892570777598525</v>
      </c>
      <c r="AE126" s="50">
        <v>1.7354282792113318</v>
      </c>
      <c r="AF126" s="50">
        <v>14.051842631247307</v>
      </c>
      <c r="AG126" s="50">
        <v>0.61487871421686957</v>
      </c>
      <c r="AH126" s="50">
        <v>7996.5875252152409</v>
      </c>
      <c r="AI126" s="50">
        <v>17.748669840736035</v>
      </c>
      <c r="AJ126" s="50">
        <v>29.007321449897049</v>
      </c>
      <c r="AK126" s="50">
        <v>231.34090187018748</v>
      </c>
      <c r="AL126" s="50">
        <v>9.5644774052372963</v>
      </c>
      <c r="AM126" s="50">
        <v>1.8372274425631809</v>
      </c>
      <c r="AN126" s="50">
        <v>193.08895062478999</v>
      </c>
      <c r="AO126" s="50">
        <v>3.1684582370131813</v>
      </c>
      <c r="AP126" s="50">
        <v>0.65952195073258035</v>
      </c>
      <c r="AQ126" s="50">
        <v>1.8949564775317413</v>
      </c>
      <c r="AR126" s="50">
        <v>2.0674574429558921</v>
      </c>
      <c r="AS126" s="50">
        <v>2087.908591267023</v>
      </c>
      <c r="AT126" s="50">
        <v>12.457177975206633</v>
      </c>
      <c r="AU126" s="50">
        <v>1.4393366057766164</v>
      </c>
      <c r="AV126" s="50">
        <v>1.6725682693438759</v>
      </c>
      <c r="AW126" s="50">
        <v>28.740291769576064</v>
      </c>
      <c r="AX126" s="50">
        <v>91.849419314552193</v>
      </c>
      <c r="AY126" s="50">
        <v>98.152773313590885</v>
      </c>
      <c r="AZ126" s="50">
        <v>11.133465825061146</v>
      </c>
      <c r="BA126" s="50">
        <v>5.7308758674038796</v>
      </c>
    </row>
    <row r="127" spans="1:53" x14ac:dyDescent="0.2">
      <c r="A127" s="47">
        <v>1.5</v>
      </c>
      <c r="B127" s="44">
        <v>830</v>
      </c>
      <c r="C127" s="45">
        <v>1</v>
      </c>
      <c r="E127" s="48">
        <v>5.26</v>
      </c>
      <c r="F127" s="48">
        <v>8.7799999999999994</v>
      </c>
      <c r="G127" s="48">
        <v>57.73</v>
      </c>
      <c r="H127" s="48">
        <v>4.1500000000000004</v>
      </c>
      <c r="I127" s="48">
        <v>13.31</v>
      </c>
      <c r="J127" s="48">
        <v>0</v>
      </c>
      <c r="K127" s="48">
        <v>10.77</v>
      </c>
      <c r="L127" s="48">
        <v>0</v>
      </c>
      <c r="M127" s="48">
        <v>0</v>
      </c>
      <c r="N127" s="48">
        <v>0</v>
      </c>
      <c r="O127" s="48">
        <v>0</v>
      </c>
      <c r="P127" s="48"/>
      <c r="Q127" s="49">
        <v>66.432257720604113</v>
      </c>
      <c r="R127" s="49">
        <v>15.240843414536235</v>
      </c>
      <c r="S127" s="49">
        <v>0.72858366711161304</v>
      </c>
      <c r="T127" s="49">
        <v>0.16813766456580237</v>
      </c>
      <c r="U127" s="49">
        <v>3.0272119469513852</v>
      </c>
      <c r="V127" s="49">
        <v>3.918917397798511</v>
      </c>
      <c r="W127" s="49">
        <v>2.3520937010437808</v>
      </c>
      <c r="X127" s="49">
        <v>8.1319544873885565</v>
      </c>
      <c r="Y127" s="49">
        <v>0.60018966012529162</v>
      </c>
      <c r="Z127" s="49">
        <v>0.29146634615384615</v>
      </c>
      <c r="AA127" s="49"/>
      <c r="AB127" s="50">
        <v>75.22856926362968</v>
      </c>
      <c r="AC127" s="50">
        <v>705.41747342080498</v>
      </c>
      <c r="AD127" s="50">
        <v>5.9218042723647093</v>
      </c>
      <c r="AE127" s="50">
        <v>1.7198033017280809</v>
      </c>
      <c r="AF127" s="50">
        <v>14.282344249199559</v>
      </c>
      <c r="AG127" s="50">
        <v>0.62821400579282682</v>
      </c>
      <c r="AH127" s="50">
        <v>8271.8679876503011</v>
      </c>
      <c r="AI127" s="50">
        <v>18.237935014472278</v>
      </c>
      <c r="AJ127" s="50">
        <v>29.909736126456053</v>
      </c>
      <c r="AK127" s="50">
        <v>250.49153499018496</v>
      </c>
      <c r="AL127" s="50">
        <v>9.8559610608865942</v>
      </c>
      <c r="AM127" s="50">
        <v>1.8580009788594318</v>
      </c>
      <c r="AN127" s="50">
        <v>182.22392500272804</v>
      </c>
      <c r="AO127" s="50">
        <v>3.1793525521277259</v>
      </c>
      <c r="AP127" s="50">
        <v>0.67362258454599555</v>
      </c>
      <c r="AQ127" s="50">
        <v>1.8190118911571855</v>
      </c>
      <c r="AR127" s="50">
        <v>1.7915140464292953</v>
      </c>
      <c r="AS127" s="50">
        <v>2128.8837699013197</v>
      </c>
      <c r="AT127" s="50">
        <v>10.317582346101204</v>
      </c>
      <c r="AU127" s="50">
        <v>1.1238323695412318</v>
      </c>
      <c r="AV127" s="50">
        <v>1.2232798263540967</v>
      </c>
      <c r="AW127" s="50">
        <v>29.793030381127807</v>
      </c>
      <c r="AX127" s="50">
        <v>72.889933416609836</v>
      </c>
      <c r="AY127" s="50">
        <v>97.098420345736145</v>
      </c>
      <c r="AZ127" s="50">
        <v>11.378867286737401</v>
      </c>
      <c r="BA127" s="50">
        <v>5.7614489352698328</v>
      </c>
    </row>
    <row r="128" spans="1:53" x14ac:dyDescent="0.2">
      <c r="A128" s="47">
        <v>1.5</v>
      </c>
      <c r="B128" s="44">
        <v>830</v>
      </c>
      <c r="C128" s="45">
        <v>1.1000000000000001</v>
      </c>
      <c r="E128" s="48">
        <v>6.26</v>
      </c>
      <c r="F128" s="48">
        <v>9.64</v>
      </c>
      <c r="G128" s="48">
        <v>51.3</v>
      </c>
      <c r="H128" s="48">
        <v>8.9499999999999993</v>
      </c>
      <c r="I128" s="48">
        <v>12.82</v>
      </c>
      <c r="J128" s="48">
        <v>0.23</v>
      </c>
      <c r="K128" s="48">
        <v>10.8</v>
      </c>
      <c r="L128" s="48">
        <v>0</v>
      </c>
      <c r="M128" s="48">
        <v>0</v>
      </c>
      <c r="N128" s="48">
        <v>0</v>
      </c>
      <c r="O128" s="48">
        <v>0</v>
      </c>
      <c r="P128" s="48"/>
      <c r="Q128" s="49">
        <v>65.810749173347062</v>
      </c>
      <c r="R128" s="49">
        <v>15.475283713073107</v>
      </c>
      <c r="S128" s="49">
        <v>0.61330401453681571</v>
      </c>
      <c r="T128" s="49">
        <v>0.14821021188064976</v>
      </c>
      <c r="U128" s="49">
        <v>2.9129954594089611</v>
      </c>
      <c r="V128" s="49">
        <v>4.3016404825994652</v>
      </c>
      <c r="W128" s="49">
        <v>2.2572930582816788</v>
      </c>
      <c r="X128" s="49">
        <v>8.4805238868722643</v>
      </c>
      <c r="Y128" s="49">
        <v>0.52475167727582972</v>
      </c>
      <c r="Z128" s="49">
        <v>0.30107526881720426</v>
      </c>
      <c r="AA128" s="49"/>
      <c r="AB128" s="50">
        <v>69.821577272701774</v>
      </c>
      <c r="AC128" s="50">
        <v>653.01825725328501</v>
      </c>
      <c r="AD128" s="50">
        <v>5.4982870174311591</v>
      </c>
      <c r="AE128" s="50">
        <v>1.5746017614505805</v>
      </c>
      <c r="AF128" s="50">
        <v>5.4303868999087719</v>
      </c>
      <c r="AG128" s="50">
        <v>0.29761647789562895</v>
      </c>
      <c r="AH128" s="50">
        <v>8674.2111832689297</v>
      </c>
      <c r="AI128" s="50">
        <v>19.083013395702903</v>
      </c>
      <c r="AJ128" s="50">
        <v>32.136078188931648</v>
      </c>
      <c r="AK128" s="50">
        <v>259.30565164645662</v>
      </c>
      <c r="AL128" s="50">
        <v>10.803867424849724</v>
      </c>
      <c r="AM128" s="50">
        <v>1.9963505082531783</v>
      </c>
      <c r="AN128" s="50">
        <v>171.16391643190917</v>
      </c>
      <c r="AO128" s="50">
        <v>3.2569103886205433</v>
      </c>
      <c r="AP128" s="50">
        <v>0.7120694558029822</v>
      </c>
      <c r="AQ128" s="50">
        <v>1.8347129314084234</v>
      </c>
      <c r="AR128" s="50">
        <v>1.6225757323694949</v>
      </c>
      <c r="AS128" s="50">
        <v>1778.9968475852463</v>
      </c>
      <c r="AT128" s="50">
        <v>8.972538773048182</v>
      </c>
      <c r="AU128" s="50">
        <v>0.93003729752526443</v>
      </c>
      <c r="AV128" s="50">
        <v>0.96400213293197712</v>
      </c>
      <c r="AW128" s="50">
        <v>32.220764796730052</v>
      </c>
      <c r="AX128" s="50">
        <v>61.811117771746446</v>
      </c>
      <c r="AY128" s="50">
        <v>100.28916903022593</v>
      </c>
      <c r="AZ128" s="50">
        <v>12.416480117605639</v>
      </c>
      <c r="BA128" s="50">
        <v>5.8928305032756381</v>
      </c>
    </row>
    <row r="129" spans="1:53" x14ac:dyDescent="0.2">
      <c r="A129" s="47">
        <v>1.5</v>
      </c>
      <c r="B129" s="44">
        <v>830</v>
      </c>
      <c r="C129" s="45">
        <v>1.2</v>
      </c>
      <c r="E129" s="48">
        <v>7.18</v>
      </c>
      <c r="F129" s="48">
        <v>9.0500000000000007</v>
      </c>
      <c r="G129" s="48">
        <v>45.98</v>
      </c>
      <c r="H129" s="48">
        <v>15.54</v>
      </c>
      <c r="I129" s="48">
        <v>12.59</v>
      </c>
      <c r="J129" s="48">
        <v>0.27</v>
      </c>
      <c r="K129" s="48">
        <v>9.4</v>
      </c>
      <c r="L129" s="48">
        <v>0</v>
      </c>
      <c r="M129" s="48">
        <v>0</v>
      </c>
      <c r="N129" s="48">
        <v>0</v>
      </c>
      <c r="O129" s="48">
        <v>0</v>
      </c>
      <c r="P129" s="48"/>
      <c r="Q129" s="49">
        <v>65.315767670986432</v>
      </c>
      <c r="R129" s="49">
        <v>15.746518165688601</v>
      </c>
      <c r="S129" s="49">
        <v>0.40294475072823754</v>
      </c>
      <c r="T129" s="49">
        <v>0.11069608683547194</v>
      </c>
      <c r="U129" s="49">
        <v>2.7349246840598052</v>
      </c>
      <c r="V129" s="49">
        <v>4.7068617626183809</v>
      </c>
      <c r="W129" s="49">
        <v>2.1835628011260959</v>
      </c>
      <c r="X129" s="49">
        <v>8.7987240779569689</v>
      </c>
      <c r="Y129" s="49">
        <v>0.46391054406310023</v>
      </c>
      <c r="Z129" s="49">
        <v>0.32872340425531915</v>
      </c>
      <c r="AA129" s="49"/>
      <c r="AB129" s="50">
        <v>65.347417335938715</v>
      </c>
      <c r="AC129" s="50">
        <v>617.01855822446009</v>
      </c>
      <c r="AD129" s="50">
        <v>5.268641936317656</v>
      </c>
      <c r="AE129" s="50">
        <v>1.4753143652684211</v>
      </c>
      <c r="AF129" s="50">
        <v>4.9646419058674693</v>
      </c>
      <c r="AG129" s="50">
        <v>0.27842122499046568</v>
      </c>
      <c r="AH129" s="50">
        <v>9124.9156187269218</v>
      </c>
      <c r="AI129" s="50">
        <v>19.915404225632507</v>
      </c>
      <c r="AJ129" s="50">
        <v>34.310767087242617</v>
      </c>
      <c r="AK129" s="50">
        <v>284.94528951325975</v>
      </c>
      <c r="AL129" s="50">
        <v>11.705514610838833</v>
      </c>
      <c r="AM129" s="50">
        <v>2.0948334216805549</v>
      </c>
      <c r="AN129" s="50">
        <v>158.73565865573732</v>
      </c>
      <c r="AO129" s="50">
        <v>3.3226753518500178</v>
      </c>
      <c r="AP129" s="50">
        <v>0.74750471642028538</v>
      </c>
      <c r="AQ129" s="50">
        <v>1.7708999399053607</v>
      </c>
      <c r="AR129" s="50">
        <v>1.3930279888421075</v>
      </c>
      <c r="AS129" s="50">
        <v>1800.2091875608303</v>
      </c>
      <c r="AT129" s="50">
        <v>7.4139667784850021</v>
      </c>
      <c r="AU129" s="50">
        <v>0.73689322561432902</v>
      </c>
      <c r="AV129" s="50">
        <v>0.73531879976539039</v>
      </c>
      <c r="AW129" s="50">
        <v>35.182224296571846</v>
      </c>
      <c r="AX129" s="50">
        <v>49.921914366897148</v>
      </c>
      <c r="AY129" s="50">
        <v>100.71538347102852</v>
      </c>
      <c r="AZ129" s="50">
        <v>13.331965484245851</v>
      </c>
      <c r="BA129" s="50">
        <v>6.0490289716650754</v>
      </c>
    </row>
    <row r="130" spans="1:53" x14ac:dyDescent="0.2">
      <c r="A130" s="47">
        <v>1.5</v>
      </c>
      <c r="B130" s="44">
        <v>830</v>
      </c>
      <c r="C130" s="45">
        <v>1.3</v>
      </c>
      <c r="E130" s="48">
        <v>8.0500000000000007</v>
      </c>
      <c r="F130" s="48">
        <v>8.6300000000000008</v>
      </c>
      <c r="G130" s="48">
        <v>40.409999999999997</v>
      </c>
      <c r="H130" s="48">
        <v>21.78</v>
      </c>
      <c r="I130" s="48">
        <v>12.32</v>
      </c>
      <c r="J130" s="48">
        <v>0.36</v>
      </c>
      <c r="K130" s="48">
        <v>8.44</v>
      </c>
      <c r="L130" s="48">
        <v>0</v>
      </c>
      <c r="M130" s="48">
        <v>0</v>
      </c>
      <c r="N130" s="48">
        <v>0</v>
      </c>
      <c r="O130" s="48">
        <v>0</v>
      </c>
      <c r="P130" s="48"/>
      <c r="Q130" s="49">
        <v>64.819095847159019</v>
      </c>
      <c r="R130" s="49">
        <v>15.943282904580574</v>
      </c>
      <c r="S130" s="49">
        <v>0.29726755692114759</v>
      </c>
      <c r="T130" s="49">
        <v>9.0104017440510567E-2</v>
      </c>
      <c r="U130" s="49">
        <v>2.5482720650159623</v>
      </c>
      <c r="V130" s="49">
        <v>5.1016097243618352</v>
      </c>
      <c r="W130" s="49">
        <v>2.0897214420424537</v>
      </c>
      <c r="X130" s="49">
        <v>9.1106464424784903</v>
      </c>
      <c r="Y130" s="49">
        <v>0.40962001308397983</v>
      </c>
      <c r="Z130" s="49">
        <v>0.35077793493635073</v>
      </c>
      <c r="AA130" s="49"/>
      <c r="AB130" s="50">
        <v>61.734182662523843</v>
      </c>
      <c r="AC130" s="50">
        <v>585.62570391373481</v>
      </c>
      <c r="AD130" s="50">
        <v>5.0536683618863076</v>
      </c>
      <c r="AE130" s="50">
        <v>1.3894955580883899</v>
      </c>
      <c r="AF130" s="50">
        <v>4.1155622297014345</v>
      </c>
      <c r="AG130" s="50">
        <v>0.23751334601964758</v>
      </c>
      <c r="AH130" s="50">
        <v>9615.3262822000197</v>
      </c>
      <c r="AI130" s="50">
        <v>20.851651012420266</v>
      </c>
      <c r="AJ130" s="50">
        <v>36.874648235906214</v>
      </c>
      <c r="AK130" s="50">
        <v>309.21855411199789</v>
      </c>
      <c r="AL130" s="50">
        <v>12.809720963421055</v>
      </c>
      <c r="AM130" s="50">
        <v>2.2149358809070212</v>
      </c>
      <c r="AN130" s="50">
        <v>148.69003532824482</v>
      </c>
      <c r="AO130" s="50">
        <v>3.3929893061266099</v>
      </c>
      <c r="AP130" s="50">
        <v>0.78636483327854945</v>
      </c>
      <c r="AQ130" s="50">
        <v>1.7270534706499145</v>
      </c>
      <c r="AR130" s="50">
        <v>1.2365973875711271</v>
      </c>
      <c r="AS130" s="50">
        <v>1739.3565978052561</v>
      </c>
      <c r="AT130" s="50">
        <v>6.4079947059090108</v>
      </c>
      <c r="AU130" s="50">
        <v>0.6196153431825836</v>
      </c>
      <c r="AV130" s="50">
        <v>0.60407266706446527</v>
      </c>
      <c r="AW130" s="50">
        <v>38.646988509998891</v>
      </c>
      <c r="AX130" s="50">
        <v>42.645984567116884</v>
      </c>
      <c r="AY130" s="50">
        <v>101.71315801728301</v>
      </c>
      <c r="AZ130" s="50">
        <v>14.481709446767185</v>
      </c>
      <c r="BA130" s="50">
        <v>6.228841200152142</v>
      </c>
    </row>
    <row r="131" spans="1:53" x14ac:dyDescent="0.2">
      <c r="A131" s="47">
        <v>1.5</v>
      </c>
      <c r="B131" s="44">
        <v>830</v>
      </c>
      <c r="C131" s="45">
        <v>1.4</v>
      </c>
      <c r="E131" s="48">
        <v>8.86</v>
      </c>
      <c r="F131" s="48">
        <v>7.95</v>
      </c>
      <c r="G131" s="48">
        <v>34.979999999999997</v>
      </c>
      <c r="H131" s="48">
        <v>28.73</v>
      </c>
      <c r="I131" s="48">
        <v>12.19</v>
      </c>
      <c r="J131" s="48">
        <v>0.46</v>
      </c>
      <c r="K131" s="48">
        <v>6.84</v>
      </c>
      <c r="L131" s="48">
        <v>0</v>
      </c>
      <c r="M131" s="48">
        <v>0</v>
      </c>
      <c r="N131" s="48">
        <v>0</v>
      </c>
      <c r="O131" s="48">
        <v>0</v>
      </c>
      <c r="P131" s="48"/>
      <c r="Q131" s="49">
        <v>64.332929429158128</v>
      </c>
      <c r="R131" s="49">
        <v>16.160323780034837</v>
      </c>
      <c r="S131" s="49">
        <v>0.21515706747133545</v>
      </c>
      <c r="T131" s="49">
        <v>7.1758612038316988E-2</v>
      </c>
      <c r="U131" s="49">
        <v>2.3844173766081589</v>
      </c>
      <c r="V131" s="49">
        <v>5.417312542573903</v>
      </c>
      <c r="W131" s="49">
        <v>2.0279980366809123</v>
      </c>
      <c r="X131" s="49">
        <v>9.3901031554344137</v>
      </c>
      <c r="Y131" s="49">
        <v>0.37435499996412591</v>
      </c>
      <c r="Z131" s="49">
        <v>0.37284894837476096</v>
      </c>
      <c r="AA131" s="49"/>
      <c r="AB131" s="50">
        <v>58.769302894771208</v>
      </c>
      <c r="AC131" s="50">
        <v>562.34603883215345</v>
      </c>
      <c r="AD131" s="50">
        <v>4.9021816968865419</v>
      </c>
      <c r="AE131" s="50">
        <v>1.3227086196896569</v>
      </c>
      <c r="AF131" s="50">
        <v>3.4626185541372667</v>
      </c>
      <c r="AG131" s="50">
        <v>0.204079115691184</v>
      </c>
      <c r="AH131" s="50">
        <v>10219.222530643947</v>
      </c>
      <c r="AI131" s="50">
        <v>21.940489123936903</v>
      </c>
      <c r="AJ131" s="50">
        <v>39.837476903612611</v>
      </c>
      <c r="AK131" s="50">
        <v>349.74084620467113</v>
      </c>
      <c r="AL131" s="50">
        <v>14.081445985240105</v>
      </c>
      <c r="AM131" s="50">
        <v>2.3310291922183186</v>
      </c>
      <c r="AN131" s="50">
        <v>138.50577392494347</v>
      </c>
      <c r="AO131" s="50">
        <v>3.4432878559138569</v>
      </c>
      <c r="AP131" s="50">
        <v>0.82947460863884359</v>
      </c>
      <c r="AQ131" s="50">
        <v>1.6649328149484688</v>
      </c>
      <c r="AR131" s="50">
        <v>1.094445667244103</v>
      </c>
      <c r="AS131" s="50">
        <v>1661.5081723321198</v>
      </c>
      <c r="AT131" s="50">
        <v>5.5495778903470834</v>
      </c>
      <c r="AU131" s="50">
        <v>0.52538924721285951</v>
      </c>
      <c r="AV131" s="50">
        <v>0.50350392468794192</v>
      </c>
      <c r="AW131" s="50">
        <v>42.859603818148869</v>
      </c>
      <c r="AX131" s="50">
        <v>36.647332691186683</v>
      </c>
      <c r="AY131" s="50">
        <v>101.93157940625503</v>
      </c>
      <c r="AZ131" s="50">
        <v>15.756660777613625</v>
      </c>
      <c r="BA131" s="50">
        <v>6.4064769346936554</v>
      </c>
    </row>
    <row r="132" spans="1:53" x14ac:dyDescent="0.2">
      <c r="A132" s="47">
        <v>1.5</v>
      </c>
      <c r="B132" s="44">
        <v>830</v>
      </c>
      <c r="C132" s="45">
        <v>1.5</v>
      </c>
      <c r="E132" s="48">
        <v>9.57</v>
      </c>
      <c r="F132" s="48">
        <v>8.67</v>
      </c>
      <c r="G132" s="48">
        <v>30.32</v>
      </c>
      <c r="H132" s="48">
        <v>33.07</v>
      </c>
      <c r="I132" s="48">
        <v>12.03</v>
      </c>
      <c r="J132" s="48">
        <v>0.54</v>
      </c>
      <c r="K132" s="48">
        <v>5.8</v>
      </c>
      <c r="L132" s="48">
        <v>0</v>
      </c>
      <c r="M132" s="48">
        <v>0</v>
      </c>
      <c r="N132" s="48">
        <v>0</v>
      </c>
      <c r="O132" s="48">
        <v>0</v>
      </c>
      <c r="P132" s="48"/>
      <c r="Q132" s="49">
        <v>63.972746461559325</v>
      </c>
      <c r="R132" s="49">
        <v>16.315055061650849</v>
      </c>
      <c r="S132" s="49">
        <v>0.17179834795043566</v>
      </c>
      <c r="T132" s="49">
        <v>6.2274831764413299E-2</v>
      </c>
      <c r="U132" s="49">
        <v>2.1682163259445519</v>
      </c>
      <c r="V132" s="49">
        <v>5.7385182153914176</v>
      </c>
      <c r="W132" s="49">
        <v>1.9795833689011642</v>
      </c>
      <c r="X132" s="49">
        <v>9.591807386837834</v>
      </c>
      <c r="Y132" s="49">
        <v>0.3449642041026682</v>
      </c>
      <c r="Z132" s="49">
        <v>0.39252336448598124</v>
      </c>
      <c r="AA132" s="49"/>
      <c r="AB132" s="50">
        <v>56.292479421271253</v>
      </c>
      <c r="AC132" s="50">
        <v>541.36257459746219</v>
      </c>
      <c r="AD132" s="50">
        <v>4.7193472571482111</v>
      </c>
      <c r="AE132" s="50">
        <v>1.266422676307168</v>
      </c>
      <c r="AF132" s="50">
        <v>3.0807234844875486</v>
      </c>
      <c r="AG132" s="50">
        <v>0.18398318287498713</v>
      </c>
      <c r="AH132" s="50">
        <v>10736.803515228674</v>
      </c>
      <c r="AI132" s="50">
        <v>22.849560699497996</v>
      </c>
      <c r="AJ132" s="50">
        <v>42.569463223692324</v>
      </c>
      <c r="AK132" s="50">
        <v>384.40488292838995</v>
      </c>
      <c r="AL132" s="50">
        <v>15.374492970422093</v>
      </c>
      <c r="AM132" s="50">
        <v>2.4624675474701889</v>
      </c>
      <c r="AN132" s="50">
        <v>133.38996938656805</v>
      </c>
      <c r="AO132" s="50">
        <v>3.5107319406711435</v>
      </c>
      <c r="AP132" s="50">
        <v>0.87414264331079861</v>
      </c>
      <c r="AQ132" s="50">
        <v>1.6533031722593021</v>
      </c>
      <c r="AR132" s="50">
        <v>1.0313650434486938</v>
      </c>
      <c r="AS132" s="50">
        <v>1615.6560076052631</v>
      </c>
      <c r="AT132" s="50">
        <v>5.1664891809710323</v>
      </c>
      <c r="AU132" s="50">
        <v>0.48346961152501683</v>
      </c>
      <c r="AV132" s="50">
        <v>0.4590579833093888</v>
      </c>
      <c r="AW132" s="50">
        <v>46.174761892002039</v>
      </c>
      <c r="AX132" s="50">
        <v>34.055774993231317</v>
      </c>
      <c r="AY132" s="50">
        <v>103.69522620503402</v>
      </c>
      <c r="AZ132" s="50">
        <v>17.110047762635293</v>
      </c>
      <c r="BA132" s="50">
        <v>6.4582070725525176</v>
      </c>
    </row>
    <row r="133" spans="1:53" x14ac:dyDescent="0.2">
      <c r="A133" s="47">
        <v>1.5</v>
      </c>
      <c r="B133" s="44">
        <v>830</v>
      </c>
      <c r="C133" s="45">
        <v>1.6</v>
      </c>
      <c r="E133" s="48">
        <v>10.4</v>
      </c>
      <c r="F133" s="48">
        <v>10.199999999999999</v>
      </c>
      <c r="G133" s="48">
        <v>24.85</v>
      </c>
      <c r="H133" s="48">
        <v>37.619999999999997</v>
      </c>
      <c r="I133" s="48">
        <v>11.78</v>
      </c>
      <c r="J133" s="48">
        <v>0.61</v>
      </c>
      <c r="K133" s="48">
        <v>4.54</v>
      </c>
      <c r="L133" s="48">
        <v>0</v>
      </c>
      <c r="M133" s="48">
        <v>0</v>
      </c>
      <c r="N133" s="48">
        <v>0</v>
      </c>
      <c r="O133" s="48">
        <v>0</v>
      </c>
      <c r="P133" s="48"/>
      <c r="Q133" s="49">
        <v>63.585026631065311</v>
      </c>
      <c r="R133" s="49">
        <v>16.489617498653399</v>
      </c>
      <c r="S133" s="49">
        <v>0.13219288161469528</v>
      </c>
      <c r="T133" s="49">
        <v>5.2435880018646956E-2</v>
      </c>
      <c r="U133" s="49">
        <v>1.9948446304670377</v>
      </c>
      <c r="V133" s="49">
        <v>5.9871678498392766</v>
      </c>
      <c r="W133" s="49">
        <v>1.9292851719675423</v>
      </c>
      <c r="X133" s="49">
        <v>9.8294294563741094</v>
      </c>
      <c r="Y133" s="49">
        <v>0.32223669360118795</v>
      </c>
      <c r="Z133" s="49">
        <v>0.41420118343195267</v>
      </c>
      <c r="AA133" s="49"/>
      <c r="AB133" s="50">
        <v>53.608422029460321</v>
      </c>
      <c r="AC133" s="50">
        <v>518.58414415540187</v>
      </c>
      <c r="AD133" s="50">
        <v>4.5032711761823787</v>
      </c>
      <c r="AE133" s="50">
        <v>1.2063874063191924</v>
      </c>
      <c r="AF133" s="50">
        <v>2.8223635962963365</v>
      </c>
      <c r="AG133" s="50">
        <v>0.17043448686484594</v>
      </c>
      <c r="AH133" s="50">
        <v>11401.949672101367</v>
      </c>
      <c r="AI133" s="50">
        <v>23.971247096090586</v>
      </c>
      <c r="AJ133" s="50">
        <v>46.163076973184367</v>
      </c>
      <c r="AK133" s="50">
        <v>434.88182770314302</v>
      </c>
      <c r="AL133" s="50">
        <v>17.194839480108676</v>
      </c>
      <c r="AM133" s="50">
        <v>2.6417771115540356</v>
      </c>
      <c r="AN133" s="50">
        <v>128.83589416204865</v>
      </c>
      <c r="AO133" s="50">
        <v>3.6046395854162285</v>
      </c>
      <c r="AP133" s="50">
        <v>0.9349558622001809</v>
      </c>
      <c r="AQ133" s="50">
        <v>1.6520277453233878</v>
      </c>
      <c r="AR133" s="50">
        <v>0.97703917787410122</v>
      </c>
      <c r="AS133" s="50">
        <v>1600.2771066255104</v>
      </c>
      <c r="AT133" s="50">
        <v>4.8378778355212235</v>
      </c>
      <c r="AU133" s="50">
        <v>0.44781572105590439</v>
      </c>
      <c r="AV133" s="50">
        <v>0.42156975760667215</v>
      </c>
      <c r="AW133" s="50">
        <v>50.061103411974052</v>
      </c>
      <c r="AX133" s="50">
        <v>31.88918913640007</v>
      </c>
      <c r="AY133" s="50">
        <v>106.36482254275597</v>
      </c>
      <c r="AZ133" s="50">
        <v>19.033494223387816</v>
      </c>
      <c r="BA133" s="50">
        <v>6.4444461102018602</v>
      </c>
    </row>
    <row r="134" spans="1:53" x14ac:dyDescent="0.2">
      <c r="A134" s="47">
        <v>1.5</v>
      </c>
      <c r="B134" s="44">
        <v>830</v>
      </c>
      <c r="C134" s="45">
        <v>1.7</v>
      </c>
      <c r="E134" s="48">
        <v>11.36</v>
      </c>
      <c r="F134" s="48">
        <v>12.66</v>
      </c>
      <c r="G134" s="48">
        <v>18.55</v>
      </c>
      <c r="H134" s="48">
        <v>42.18</v>
      </c>
      <c r="I134" s="48">
        <v>11.45</v>
      </c>
      <c r="J134" s="48">
        <v>0.69</v>
      </c>
      <c r="K134" s="48">
        <v>3.1</v>
      </c>
      <c r="L134" s="48">
        <v>0</v>
      </c>
      <c r="M134" s="48">
        <v>0</v>
      </c>
      <c r="N134" s="48">
        <v>0</v>
      </c>
      <c r="O134" s="48">
        <v>0</v>
      </c>
      <c r="P134" s="48"/>
      <c r="Q134" s="49">
        <v>63.173522850403138</v>
      </c>
      <c r="R134" s="49">
        <v>16.685292118395605</v>
      </c>
      <c r="S134" s="49">
        <v>9.9296408271058206E-2</v>
      </c>
      <c r="T134" s="49">
        <v>4.357844116523292E-2</v>
      </c>
      <c r="U134" s="49">
        <v>1.8717111410974028</v>
      </c>
      <c r="V134" s="49">
        <v>6.144345986439756</v>
      </c>
      <c r="W134" s="49">
        <v>1.9094439657871054</v>
      </c>
      <c r="X134" s="49">
        <v>10.072809088440694</v>
      </c>
      <c r="Y134" s="49">
        <v>0.31076439542974083</v>
      </c>
      <c r="Z134" s="49">
        <v>0.43893129770992373</v>
      </c>
      <c r="AA134" s="49"/>
      <c r="AB134" s="50">
        <v>50.753718303120273</v>
      </c>
      <c r="AC134" s="50">
        <v>494.03907381017979</v>
      </c>
      <c r="AD134" s="50">
        <v>4.2567682808639233</v>
      </c>
      <c r="AE134" s="50">
        <v>1.1430307842559619</v>
      </c>
      <c r="AF134" s="50">
        <v>2.5803716385215174</v>
      </c>
      <c r="AG134" s="50">
        <v>0.15748772219103316</v>
      </c>
      <c r="AH134" s="50">
        <v>12242.007153014791</v>
      </c>
      <c r="AI134" s="50">
        <v>25.324655896079115</v>
      </c>
      <c r="AJ134" s="50">
        <v>50.913685742573499</v>
      </c>
      <c r="AK134" s="50">
        <v>509.37472676732165</v>
      </c>
      <c r="AL134" s="50">
        <v>19.846072477562789</v>
      </c>
      <c r="AM134" s="50">
        <v>2.890989210283748</v>
      </c>
      <c r="AN134" s="50">
        <v>124.87203277706428</v>
      </c>
      <c r="AO134" s="50">
        <v>3.7245906292446591</v>
      </c>
      <c r="AP134" s="50">
        <v>1.0185124992161874</v>
      </c>
      <c r="AQ134" s="50">
        <v>1.6661381408688614</v>
      </c>
      <c r="AR134" s="50">
        <v>0.93372541385380359</v>
      </c>
      <c r="AS134" s="50">
        <v>1586.5906677232142</v>
      </c>
      <c r="AT134" s="50">
        <v>4.5729690486034018</v>
      </c>
      <c r="AU134" s="50">
        <v>0.41902449513606327</v>
      </c>
      <c r="AV134" s="50">
        <v>0.39135182592836337</v>
      </c>
      <c r="AW134" s="50">
        <v>54.572908346159522</v>
      </c>
      <c r="AX134" s="50">
        <v>30.188973366216043</v>
      </c>
      <c r="AY134" s="50">
        <v>110.34561099535107</v>
      </c>
      <c r="AZ134" s="50">
        <v>21.891694857348181</v>
      </c>
      <c r="BA134" s="50">
        <v>6.3614051540439371</v>
      </c>
    </row>
    <row r="135" spans="1:53" x14ac:dyDescent="0.2">
      <c r="A135" s="47">
        <v>1.5</v>
      </c>
      <c r="B135" s="44">
        <v>830</v>
      </c>
      <c r="C135" s="45">
        <v>1.8</v>
      </c>
      <c r="E135" s="48">
        <v>12.77</v>
      </c>
      <c r="F135" s="48">
        <v>18.809999999999999</v>
      </c>
      <c r="G135" s="48">
        <v>9.8800000000000008</v>
      </c>
      <c r="H135" s="48">
        <v>45.61</v>
      </c>
      <c r="I135" s="48">
        <v>10.81</v>
      </c>
      <c r="J135" s="48">
        <v>0.78</v>
      </c>
      <c r="K135" s="48">
        <v>0.51</v>
      </c>
      <c r="L135" s="48">
        <v>0</v>
      </c>
      <c r="M135" s="48">
        <v>0</v>
      </c>
      <c r="N135" s="48">
        <v>0</v>
      </c>
      <c r="O135" s="48">
        <v>0</v>
      </c>
      <c r="P135" s="48"/>
      <c r="Q135" s="49">
        <v>62.81740631029605</v>
      </c>
      <c r="R135" s="49">
        <v>16.830381570771003</v>
      </c>
      <c r="S135" s="49">
        <v>8.1221784740736977E-2</v>
      </c>
      <c r="T135" s="49">
        <v>3.8672708238444847E-2</v>
      </c>
      <c r="U135" s="49">
        <v>1.710113230104213</v>
      </c>
      <c r="V135" s="49">
        <v>6.2909105047432998</v>
      </c>
      <c r="W135" s="49">
        <v>1.9231091722257763</v>
      </c>
      <c r="X135" s="49">
        <v>10.308184718880472</v>
      </c>
      <c r="Y135" s="49">
        <v>0.30569647601500072</v>
      </c>
      <c r="Z135" s="49">
        <v>0.45909090909090899</v>
      </c>
      <c r="AA135" s="49"/>
      <c r="AB135" s="50">
        <v>46.868032172549526</v>
      </c>
      <c r="AC135" s="50">
        <v>461.68655108534432</v>
      </c>
      <c r="AD135" s="50">
        <v>3.8892422299125515</v>
      </c>
      <c r="AE135" s="50">
        <v>1.0626769702442449</v>
      </c>
      <c r="AF135" s="50">
        <v>2.3672693259387101</v>
      </c>
      <c r="AG135" s="50">
        <v>0.14619599729764385</v>
      </c>
      <c r="AH135" s="50">
        <v>13593.534910632754</v>
      </c>
      <c r="AI135" s="50">
        <v>27.221637087583311</v>
      </c>
      <c r="AJ135" s="50">
        <v>58.568151847094072</v>
      </c>
      <c r="AK135" s="50">
        <v>699.21042675574665</v>
      </c>
      <c r="AL135" s="50">
        <v>25.046125070110858</v>
      </c>
      <c r="AM135" s="50">
        <v>3.3836478440440985</v>
      </c>
      <c r="AN135" s="50">
        <v>123.30488188686454</v>
      </c>
      <c r="AO135" s="50">
        <v>3.9433492191826667</v>
      </c>
      <c r="AP135" s="50">
        <v>1.1922333244296157</v>
      </c>
      <c r="AQ135" s="50">
        <v>1.7559818483892491</v>
      </c>
      <c r="AR135" s="50">
        <v>0.92706534289542941</v>
      </c>
      <c r="AS135" s="50">
        <v>1607.22799649941</v>
      </c>
      <c r="AT135" s="50">
        <v>4.489045053265456</v>
      </c>
      <c r="AU135" s="50">
        <v>0.40704754423771139</v>
      </c>
      <c r="AV135" s="50">
        <v>0.37695770129834533</v>
      </c>
      <c r="AW135" s="50">
        <v>59.072876828963096</v>
      </c>
      <c r="AX135" s="50">
        <v>29.704833508661149</v>
      </c>
      <c r="AY135" s="50">
        <v>120.37711376253098</v>
      </c>
      <c r="AZ135" s="50">
        <v>27.832121821905787</v>
      </c>
      <c r="BA135" s="50">
        <v>6.0178578665271756</v>
      </c>
    </row>
    <row r="136" spans="1:53" x14ac:dyDescent="0.2">
      <c r="A136" s="47">
        <v>1.5</v>
      </c>
      <c r="B136" s="44">
        <v>830</v>
      </c>
      <c r="C136" s="45">
        <v>1.9</v>
      </c>
      <c r="E136" s="48">
        <v>13.11</v>
      </c>
      <c r="F136" s="48">
        <v>24.77</v>
      </c>
      <c r="G136" s="48">
        <v>0</v>
      </c>
      <c r="H136" s="48">
        <v>50.12</v>
      </c>
      <c r="I136" s="48">
        <v>10.050000000000001</v>
      </c>
      <c r="J136" s="48">
        <v>0.87</v>
      </c>
      <c r="K136" s="48">
        <v>0</v>
      </c>
      <c r="L136" s="48">
        <v>0</v>
      </c>
      <c r="M136" s="48">
        <v>0</v>
      </c>
      <c r="N136" s="48">
        <v>0</v>
      </c>
      <c r="O136" s="48">
        <v>0</v>
      </c>
      <c r="P136" s="48"/>
      <c r="Q136" s="49">
        <v>62.120340239935281</v>
      </c>
      <c r="R136" s="49">
        <v>16.503596170141627</v>
      </c>
      <c r="S136" s="49">
        <v>7.3738641621536691E-2</v>
      </c>
      <c r="T136" s="49">
        <v>3.686157729429955E-2</v>
      </c>
      <c r="U136" s="49">
        <v>1.7312340940118267</v>
      </c>
      <c r="V136" s="49">
        <v>5.9166840097385265</v>
      </c>
      <c r="W136" s="49">
        <v>2.0475122114614495</v>
      </c>
      <c r="X136" s="49">
        <v>11.570033055795445</v>
      </c>
      <c r="Y136" s="49">
        <v>0.34605738756562976</v>
      </c>
      <c r="Z136" s="49">
        <v>0.47120418848167533</v>
      </c>
      <c r="AA136" s="49"/>
      <c r="AB136" s="50">
        <v>47.150549409094239</v>
      </c>
      <c r="AC136" s="50">
        <v>463.70883765374219</v>
      </c>
      <c r="AD136" s="50">
        <v>3.7911903299241567</v>
      </c>
      <c r="AE136" s="50">
        <v>1.0517429759760131</v>
      </c>
      <c r="AF136" s="50">
        <v>2.1896788027332668</v>
      </c>
      <c r="AG136" s="50">
        <v>0.13660554515388709</v>
      </c>
      <c r="AH136" s="50">
        <v>16277.295533183687</v>
      </c>
      <c r="AI136" s="50">
        <v>31.719400710618448</v>
      </c>
      <c r="AJ136" s="50">
        <v>74.894427991498191</v>
      </c>
      <c r="AK136" s="50">
        <v>890.07976440836751</v>
      </c>
      <c r="AL136" s="50">
        <v>36.646087804083642</v>
      </c>
      <c r="AM136" s="50">
        <v>4.174367552865772</v>
      </c>
      <c r="AN136" s="50">
        <v>122.97087317073456</v>
      </c>
      <c r="AO136" s="50">
        <v>4.3082310851782468</v>
      </c>
      <c r="AP136" s="50">
        <v>1.4047913869900615</v>
      </c>
      <c r="AQ136" s="50">
        <v>1.8388673067634123</v>
      </c>
      <c r="AR136" s="50">
        <v>0.90087694240188454</v>
      </c>
      <c r="AS136" s="50">
        <v>1629.0571372133686</v>
      </c>
      <c r="AT136" s="50">
        <v>4.3063520492593161</v>
      </c>
      <c r="AU136" s="50">
        <v>0.38593903527106577</v>
      </c>
      <c r="AV136" s="50">
        <v>0.35435715871422335</v>
      </c>
      <c r="AW136" s="50">
        <v>64.63327414845547</v>
      </c>
      <c r="AX136" s="50">
        <v>28.585514878944508</v>
      </c>
      <c r="AY136" s="50">
        <v>131.130616501227</v>
      </c>
      <c r="AZ136" s="50">
        <v>40.243982575198245</v>
      </c>
      <c r="BA136" s="50">
        <v>5.7590853360047403</v>
      </c>
    </row>
    <row r="137" spans="1:53" x14ac:dyDescent="0.2">
      <c r="A137" s="47">
        <v>1.5</v>
      </c>
      <c r="B137" s="44">
        <v>830</v>
      </c>
      <c r="C137" s="45">
        <v>2</v>
      </c>
      <c r="E137" s="48">
        <v>11.95</v>
      </c>
      <c r="F137" s="48">
        <v>24.5</v>
      </c>
      <c r="G137" s="48">
        <v>0</v>
      </c>
      <c r="H137" s="48">
        <v>51.54</v>
      </c>
      <c r="I137" s="48">
        <v>10.55</v>
      </c>
      <c r="J137" s="48">
        <v>0.87</v>
      </c>
      <c r="K137" s="48">
        <v>0</v>
      </c>
      <c r="L137" s="48">
        <v>0</v>
      </c>
      <c r="M137" s="48">
        <v>0</v>
      </c>
      <c r="N137" s="48">
        <v>0</v>
      </c>
      <c r="O137" s="48">
        <v>0</v>
      </c>
      <c r="P137" s="48"/>
      <c r="Q137" s="49">
        <v>61.473573265645307</v>
      </c>
      <c r="R137" s="49">
        <v>16.203444799196713</v>
      </c>
      <c r="S137" s="49">
        <v>6.7256139316915015E-2</v>
      </c>
      <c r="T137" s="49">
        <v>3.3827112678404984E-2</v>
      </c>
      <c r="U137" s="49">
        <v>1.8083966419340414</v>
      </c>
      <c r="V137" s="49">
        <v>5.4726573173999533</v>
      </c>
      <c r="W137" s="49">
        <v>2.2460757258218185</v>
      </c>
      <c r="X137" s="49">
        <v>12.694768998006845</v>
      </c>
      <c r="Y137" s="49">
        <v>0.41041775421979532</v>
      </c>
      <c r="Z137" s="49">
        <v>0.47272727272727266</v>
      </c>
      <c r="AA137" s="49"/>
      <c r="AB137" s="50">
        <v>51.625333294944298</v>
      </c>
      <c r="AC137" s="50">
        <v>507.74266947844512</v>
      </c>
      <c r="AD137" s="50">
        <v>4.0852236827886044</v>
      </c>
      <c r="AE137" s="50">
        <v>1.133982343510775</v>
      </c>
      <c r="AF137" s="50">
        <v>2.1821130203423458</v>
      </c>
      <c r="AG137" s="50">
        <v>0.13598518895230532</v>
      </c>
      <c r="AH137" s="50">
        <v>17834.623789103181</v>
      </c>
      <c r="AI137" s="50">
        <v>34.570968127486431</v>
      </c>
      <c r="AJ137" s="50">
        <v>81.006555532509594</v>
      </c>
      <c r="AK137" s="50">
        <v>969.38344989208986</v>
      </c>
      <c r="AL137" s="50">
        <v>38.248725222870817</v>
      </c>
      <c r="AM137" s="50">
        <v>4.1425248085122623</v>
      </c>
      <c r="AN137" s="50">
        <v>122.74930402536128</v>
      </c>
      <c r="AO137" s="50">
        <v>4.3535375739226394</v>
      </c>
      <c r="AP137" s="50">
        <v>1.3931225102169849</v>
      </c>
      <c r="AQ137" s="50">
        <v>1.7869527371749978</v>
      </c>
      <c r="AR137" s="50">
        <v>0.86960263420905004</v>
      </c>
      <c r="AS137" s="50">
        <v>1607.1767812827588</v>
      </c>
      <c r="AT137" s="50">
        <v>4.1526558970571248</v>
      </c>
      <c r="AU137" s="50">
        <v>0.3719174856983451</v>
      </c>
      <c r="AV137" s="50">
        <v>0.34143232560648168</v>
      </c>
      <c r="AW137" s="50">
        <v>64.060742035587353</v>
      </c>
      <c r="AX137" s="50">
        <v>27.512541854572</v>
      </c>
      <c r="AY137" s="50">
        <v>128.05366578720901</v>
      </c>
      <c r="AZ137" s="50">
        <v>39.544912466938435</v>
      </c>
      <c r="BA137" s="50">
        <v>5.7208582491764979</v>
      </c>
    </row>
    <row r="138" spans="1:53" x14ac:dyDescent="0.2">
      <c r="A138" s="47">
        <v>1.5</v>
      </c>
      <c r="B138" s="44">
        <v>840</v>
      </c>
      <c r="C138" s="45">
        <v>0.6</v>
      </c>
      <c r="E138" s="48">
        <v>7.74</v>
      </c>
      <c r="F138" s="48">
        <v>8.84</v>
      </c>
      <c r="G138" s="48">
        <v>55.14</v>
      </c>
      <c r="H138" s="48">
        <v>0</v>
      </c>
      <c r="I138" s="48">
        <v>9.84</v>
      </c>
      <c r="J138" s="48">
        <v>0</v>
      </c>
      <c r="K138" s="48">
        <v>18</v>
      </c>
      <c r="L138" s="48">
        <v>0.43</v>
      </c>
      <c r="M138" s="48">
        <v>0.43</v>
      </c>
      <c r="N138" s="48">
        <v>0</v>
      </c>
      <c r="O138" s="48">
        <v>0</v>
      </c>
      <c r="P138" s="48"/>
      <c r="Q138" s="49">
        <v>69.619949514719679</v>
      </c>
      <c r="R138" s="49">
        <v>13.428792907402014</v>
      </c>
      <c r="S138" s="49">
        <v>1.9055875211779179</v>
      </c>
      <c r="T138" s="49">
        <v>0.4420516782048825</v>
      </c>
      <c r="U138" s="49">
        <v>2.9756092318279328</v>
      </c>
      <c r="V138" s="49">
        <v>3.5015958751193876</v>
      </c>
      <c r="W138" s="49">
        <v>2.0669775080086437</v>
      </c>
      <c r="X138" s="49">
        <v>6.0594357635395415</v>
      </c>
      <c r="Y138" s="49">
        <v>0.59029584844315297</v>
      </c>
      <c r="Z138" s="49">
        <v>0.29254149170165966</v>
      </c>
      <c r="AA138" s="49"/>
      <c r="AB138" s="50">
        <v>59.084702498689531</v>
      </c>
      <c r="AC138" s="50">
        <v>530.67573753787065</v>
      </c>
      <c r="AD138" s="50">
        <v>4.6155546183326583</v>
      </c>
      <c r="AE138" s="50">
        <v>1.3232417724249654</v>
      </c>
      <c r="AF138" s="50">
        <v>11.28988127574924</v>
      </c>
      <c r="AG138" s="50">
        <v>0.53896706726568888</v>
      </c>
      <c r="AH138" s="50">
        <v>7462.4663963122221</v>
      </c>
      <c r="AI138" s="50">
        <v>16.819908567465639</v>
      </c>
      <c r="AJ138" s="50">
        <v>29.150277273263455</v>
      </c>
      <c r="AK138" s="50">
        <v>191.26102001374593</v>
      </c>
      <c r="AL138" s="50">
        <v>10.155189129611186</v>
      </c>
      <c r="AM138" s="50">
        <v>1.9847293659451739</v>
      </c>
      <c r="AN138" s="50">
        <v>186.38662918356485</v>
      </c>
      <c r="AO138" s="50">
        <v>3.2335958841442625</v>
      </c>
      <c r="AP138" s="50">
        <v>0.66735444664633004</v>
      </c>
      <c r="AQ138" s="50">
        <v>2.0573399133623096</v>
      </c>
      <c r="AR138" s="50">
        <v>2.2440465091208437</v>
      </c>
      <c r="AS138" s="50">
        <v>2236.4432386803428</v>
      </c>
      <c r="AT138" s="50">
        <v>13.52770203340012</v>
      </c>
      <c r="AU138" s="50">
        <v>1.5560599354018152</v>
      </c>
      <c r="AV138" s="50">
        <v>1.6831558893698984</v>
      </c>
      <c r="AW138" s="50">
        <v>30.8892815941457</v>
      </c>
      <c r="AX138" s="50">
        <v>101.93948175057768</v>
      </c>
      <c r="AY138" s="50">
        <v>102.15596224502823</v>
      </c>
      <c r="AZ138" s="50">
        <v>12.030941783129952</v>
      </c>
      <c r="BA138" s="50">
        <v>6.1469138286796881</v>
      </c>
    </row>
    <row r="139" spans="1:53" x14ac:dyDescent="0.2">
      <c r="A139" s="47">
        <v>1.5</v>
      </c>
      <c r="B139" s="44">
        <v>840</v>
      </c>
      <c r="C139" s="45">
        <v>0.7</v>
      </c>
      <c r="E139" s="48">
        <v>6.65</v>
      </c>
      <c r="F139" s="48">
        <v>9.41</v>
      </c>
      <c r="G139" s="48">
        <v>56.98</v>
      </c>
      <c r="H139" s="48">
        <v>0</v>
      </c>
      <c r="I139" s="48">
        <v>11.47</v>
      </c>
      <c r="J139" s="48">
        <v>0</v>
      </c>
      <c r="K139" s="48">
        <v>15.24</v>
      </c>
      <c r="L139" s="48">
        <v>0.25</v>
      </c>
      <c r="M139" s="48">
        <v>0.25</v>
      </c>
      <c r="N139" s="48">
        <v>0</v>
      </c>
      <c r="O139" s="48">
        <v>0</v>
      </c>
      <c r="P139" s="48"/>
      <c r="Q139" s="49">
        <v>68.706799862981001</v>
      </c>
      <c r="R139" s="49">
        <v>13.92371789590962</v>
      </c>
      <c r="S139" s="49">
        <v>1.5967431640094027</v>
      </c>
      <c r="T139" s="49">
        <v>0.36627695810540634</v>
      </c>
      <c r="U139" s="49">
        <v>3.0070620009873319</v>
      </c>
      <c r="V139" s="49">
        <v>3.6324477111773814</v>
      </c>
      <c r="W139" s="49">
        <v>2.161005121199342</v>
      </c>
      <c r="X139" s="49">
        <v>6.6059472856305312</v>
      </c>
      <c r="Y139" s="49">
        <v>0.59491706227448971</v>
      </c>
      <c r="Z139" s="49">
        <v>0.29022631186272069</v>
      </c>
      <c r="AA139" s="49"/>
      <c r="AB139" s="50">
        <v>64.964356782327386</v>
      </c>
      <c r="AC139" s="50">
        <v>591.57952084275439</v>
      </c>
      <c r="AD139" s="50">
        <v>5.0583475585447957</v>
      </c>
      <c r="AE139" s="50">
        <v>1.4670479156214846</v>
      </c>
      <c r="AF139" s="50">
        <v>12.294904759443465</v>
      </c>
      <c r="AG139" s="50">
        <v>0.56865632214132267</v>
      </c>
      <c r="AH139" s="50">
        <v>7707.9674402469809</v>
      </c>
      <c r="AI139" s="50">
        <v>17.234890696025886</v>
      </c>
      <c r="AJ139" s="50">
        <v>29.162295765794163</v>
      </c>
      <c r="AK139" s="50">
        <v>209.01865221159707</v>
      </c>
      <c r="AL139" s="50">
        <v>9.9304681073916203</v>
      </c>
      <c r="AM139" s="50">
        <v>1.9261914848610415</v>
      </c>
      <c r="AN139" s="50">
        <v>189.14355428323131</v>
      </c>
      <c r="AO139" s="50">
        <v>3.2099326558966848</v>
      </c>
      <c r="AP139" s="50">
        <v>0.66793746464254966</v>
      </c>
      <c r="AQ139" s="50">
        <v>1.9919133989217876</v>
      </c>
      <c r="AR139" s="50">
        <v>2.1722097989544729</v>
      </c>
      <c r="AS139" s="50">
        <v>2178.7544693942218</v>
      </c>
      <c r="AT139" s="50">
        <v>13.089196776465917</v>
      </c>
      <c r="AU139" s="50">
        <v>1.5082415305170722</v>
      </c>
      <c r="AV139" s="50">
        <v>1.6804532539708013</v>
      </c>
      <c r="AW139" s="50">
        <v>29.952452599458553</v>
      </c>
      <c r="AX139" s="50">
        <v>97.722080675589993</v>
      </c>
      <c r="AY139" s="50">
        <v>100.79439760063669</v>
      </c>
      <c r="AZ139" s="50">
        <v>11.661105406873839</v>
      </c>
      <c r="BA139" s="50">
        <v>5.9309766670383413</v>
      </c>
    </row>
    <row r="140" spans="1:53" x14ac:dyDescent="0.2">
      <c r="A140" s="47">
        <v>1.5</v>
      </c>
      <c r="B140" s="44">
        <v>840</v>
      </c>
      <c r="C140" s="45">
        <v>0.8</v>
      </c>
      <c r="E140" s="48">
        <v>5.72</v>
      </c>
      <c r="F140" s="48">
        <v>9.4600000000000009</v>
      </c>
      <c r="G140" s="48">
        <v>58.71</v>
      </c>
      <c r="H140" s="48">
        <v>0</v>
      </c>
      <c r="I140" s="48">
        <v>12.74</v>
      </c>
      <c r="J140" s="48">
        <v>0</v>
      </c>
      <c r="K140" s="48">
        <v>13.17</v>
      </c>
      <c r="L140" s="48">
        <v>0.2</v>
      </c>
      <c r="M140" s="48">
        <v>0.2</v>
      </c>
      <c r="N140" s="48">
        <v>0</v>
      </c>
      <c r="O140" s="48">
        <v>0</v>
      </c>
      <c r="P140" s="48"/>
      <c r="Q140" s="49">
        <v>67.997656761600638</v>
      </c>
      <c r="R140" s="49">
        <v>14.271849247992341</v>
      </c>
      <c r="S140" s="49">
        <v>1.4162859830744425</v>
      </c>
      <c r="T140" s="49">
        <v>0.32214042885611671</v>
      </c>
      <c r="U140" s="49">
        <v>2.9324733522554349</v>
      </c>
      <c r="V140" s="49">
        <v>3.8771097586499979</v>
      </c>
      <c r="W140" s="49">
        <v>2.1144256395199434</v>
      </c>
      <c r="X140" s="49">
        <v>7.0680588280510852</v>
      </c>
      <c r="Y140" s="49">
        <v>0.54536130549375583</v>
      </c>
      <c r="Z140" s="49">
        <v>0.28848379629629628</v>
      </c>
      <c r="AA140" s="49"/>
      <c r="AB140" s="50">
        <v>70.921310598099751</v>
      </c>
      <c r="AC140" s="50">
        <v>653.86600131947944</v>
      </c>
      <c r="AD140" s="50">
        <v>5.5104174243031423</v>
      </c>
      <c r="AE140" s="50">
        <v>1.6129224553541281</v>
      </c>
      <c r="AF140" s="50">
        <v>12.725000042898939</v>
      </c>
      <c r="AG140" s="50">
        <v>0.5759513172182118</v>
      </c>
      <c r="AH140" s="50">
        <v>7896.2732120509718</v>
      </c>
      <c r="AI140" s="50">
        <v>17.552315933304893</v>
      </c>
      <c r="AJ140" s="50">
        <v>29.094096312724815</v>
      </c>
      <c r="AK140" s="50">
        <v>224.72239008171766</v>
      </c>
      <c r="AL140" s="50">
        <v>9.7198367006093509</v>
      </c>
      <c r="AM140" s="50">
        <v>1.8742907523880072</v>
      </c>
      <c r="AN140" s="50">
        <v>190.01392895795786</v>
      </c>
      <c r="AO140" s="50">
        <v>3.1718758606602284</v>
      </c>
      <c r="AP140" s="50">
        <v>0.66574572935043042</v>
      </c>
      <c r="AQ140" s="50">
        <v>1.9351020494737876</v>
      </c>
      <c r="AR140" s="50">
        <v>2.110684078942803</v>
      </c>
      <c r="AS140" s="50">
        <v>2115.9192792249924</v>
      </c>
      <c r="AT140" s="50">
        <v>12.716403311522889</v>
      </c>
      <c r="AU140" s="50">
        <v>1.4676625220151105</v>
      </c>
      <c r="AV140" s="50">
        <v>1.6509052539130784</v>
      </c>
      <c r="AW140" s="50">
        <v>29.207608469656016</v>
      </c>
      <c r="AX140" s="50">
        <v>94.064807672786543</v>
      </c>
      <c r="AY140" s="50">
        <v>99.106547240277834</v>
      </c>
      <c r="AZ140" s="50">
        <v>11.342377373449454</v>
      </c>
      <c r="BA140" s="50">
        <v>5.7998858368787296</v>
      </c>
    </row>
    <row r="141" spans="1:53" x14ac:dyDescent="0.2">
      <c r="A141" s="47">
        <v>1.5</v>
      </c>
      <c r="B141" s="44">
        <v>840</v>
      </c>
      <c r="C141" s="45">
        <v>0.9</v>
      </c>
      <c r="E141" s="48">
        <v>5.28</v>
      </c>
      <c r="F141" s="48">
        <v>9.4700000000000006</v>
      </c>
      <c r="G141" s="48">
        <v>59.54</v>
      </c>
      <c r="H141" s="48">
        <v>0</v>
      </c>
      <c r="I141" s="48">
        <v>13</v>
      </c>
      <c r="J141" s="48">
        <v>0</v>
      </c>
      <c r="K141" s="48">
        <v>12.7</v>
      </c>
      <c r="L141" s="48">
        <v>0.02</v>
      </c>
      <c r="M141" s="48">
        <v>0.02</v>
      </c>
      <c r="N141" s="48">
        <v>0</v>
      </c>
      <c r="O141" s="48">
        <v>0</v>
      </c>
      <c r="P141" s="48"/>
      <c r="Q141" s="49">
        <v>67.198136977600186</v>
      </c>
      <c r="R141" s="49">
        <v>14.778219298094076</v>
      </c>
      <c r="S141" s="49">
        <v>1.0986750218411434</v>
      </c>
      <c r="T141" s="49">
        <v>0.24620655249535367</v>
      </c>
      <c r="U141" s="49">
        <v>3.0237032638299111</v>
      </c>
      <c r="V141" s="49">
        <v>3.8291702561371399</v>
      </c>
      <c r="W141" s="49">
        <v>2.3172474148603408</v>
      </c>
      <c r="X141" s="49">
        <v>7.5086412151418438</v>
      </c>
      <c r="Y141" s="49">
        <v>0.6051565378025201</v>
      </c>
      <c r="Z141" s="49">
        <v>0.28543839320200853</v>
      </c>
      <c r="AA141" s="49"/>
      <c r="AB141" s="50">
        <v>74.152296595024467</v>
      </c>
      <c r="AC141" s="50">
        <v>685.02190041503297</v>
      </c>
      <c r="AD141" s="50">
        <v>5.7365896096539295</v>
      </c>
      <c r="AE141" s="50">
        <v>1.6871874552726605</v>
      </c>
      <c r="AF141" s="50">
        <v>13.850432330809948</v>
      </c>
      <c r="AG141" s="50">
        <v>0.61059743291318147</v>
      </c>
      <c r="AH141" s="50">
        <v>7953.1316684630956</v>
      </c>
      <c r="AI141" s="50">
        <v>17.661956838788456</v>
      </c>
      <c r="AJ141" s="50">
        <v>29.01614847891361</v>
      </c>
      <c r="AK141" s="50">
        <v>228.45308005148738</v>
      </c>
      <c r="AL141" s="50">
        <v>9.613709976377864</v>
      </c>
      <c r="AM141" s="50">
        <v>1.8491766916187047</v>
      </c>
      <c r="AN141" s="50">
        <v>192.49608153383357</v>
      </c>
      <c r="AO141" s="50">
        <v>3.1740021024094474</v>
      </c>
      <c r="AP141" s="50">
        <v>0.66103048678477727</v>
      </c>
      <c r="AQ141" s="50">
        <v>1.9078424187926257</v>
      </c>
      <c r="AR141" s="50">
        <v>2.0811374281131845</v>
      </c>
      <c r="AS141" s="50">
        <v>2101.9324168923654</v>
      </c>
      <c r="AT141" s="50">
        <v>12.538920068757077</v>
      </c>
      <c r="AU141" s="50">
        <v>1.4481164447180375</v>
      </c>
      <c r="AV141" s="50">
        <v>1.6765494278735191</v>
      </c>
      <c r="AW141" s="50">
        <v>28.873811819019618</v>
      </c>
      <c r="AX141" s="50">
        <v>92.666634546233965</v>
      </c>
      <c r="AY141" s="50">
        <v>98.549048869481908</v>
      </c>
      <c r="AZ141" s="50">
        <v>11.200864229977448</v>
      </c>
      <c r="BA141" s="50">
        <v>5.7401509206522325</v>
      </c>
    </row>
    <row r="142" spans="1:53" x14ac:dyDescent="0.2">
      <c r="A142" s="47">
        <v>1.5</v>
      </c>
      <c r="B142" s="44">
        <v>840</v>
      </c>
      <c r="C142" s="45">
        <v>1</v>
      </c>
      <c r="E142" s="48">
        <v>5.82</v>
      </c>
      <c r="F142" s="48">
        <v>9.14</v>
      </c>
      <c r="G142" s="48">
        <v>55.89</v>
      </c>
      <c r="H142" s="48">
        <v>5.22</v>
      </c>
      <c r="I142" s="48">
        <v>12.97</v>
      </c>
      <c r="J142" s="48">
        <v>0</v>
      </c>
      <c r="K142" s="48">
        <v>10.96</v>
      </c>
      <c r="L142" s="48">
        <v>0</v>
      </c>
      <c r="M142" s="48">
        <v>0</v>
      </c>
      <c r="N142" s="48">
        <v>0</v>
      </c>
      <c r="O142" s="48">
        <v>0</v>
      </c>
      <c r="P142" s="48"/>
      <c r="Q142" s="49">
        <v>66.48394059685883</v>
      </c>
      <c r="R142" s="49">
        <v>15.216316083783568</v>
      </c>
      <c r="S142" s="49">
        <v>0.86710204313364125</v>
      </c>
      <c r="T142" s="49">
        <v>0.20431098604263057</v>
      </c>
      <c r="U142" s="49">
        <v>2.9342587507281523</v>
      </c>
      <c r="V142" s="49">
        <v>4.1192227901487897</v>
      </c>
      <c r="W142" s="49">
        <v>2.1936291808847441</v>
      </c>
      <c r="X142" s="49">
        <v>7.9812195684196325</v>
      </c>
      <c r="Y142" s="49">
        <v>0.53253472624274067</v>
      </c>
      <c r="Z142" s="49">
        <v>0.29578163771712163</v>
      </c>
      <c r="AA142" s="49"/>
      <c r="AB142" s="50">
        <v>71.386385286445105</v>
      </c>
      <c r="AC142" s="50">
        <v>668.78698838643129</v>
      </c>
      <c r="AD142" s="50">
        <v>5.6455938129232832</v>
      </c>
      <c r="AE142" s="50">
        <v>1.6311216217724893</v>
      </c>
      <c r="AF142" s="50">
        <v>14.272328966631322</v>
      </c>
      <c r="AG142" s="50">
        <v>0.63556910793772925</v>
      </c>
      <c r="AH142" s="50">
        <v>8301.2800223880349</v>
      </c>
      <c r="AI142" s="50">
        <v>18.289297049814394</v>
      </c>
      <c r="AJ142" s="50">
        <v>30.352461362192116</v>
      </c>
      <c r="AK142" s="50">
        <v>250.27748886880164</v>
      </c>
      <c r="AL142" s="50">
        <v>10.104554954080124</v>
      </c>
      <c r="AM142" s="50">
        <v>1.9000314424576841</v>
      </c>
      <c r="AN142" s="50">
        <v>180.03893378074963</v>
      </c>
      <c r="AO142" s="50">
        <v>3.216976506015512</v>
      </c>
      <c r="AP142" s="50">
        <v>0.68450154215172543</v>
      </c>
      <c r="AQ142" s="50">
        <v>1.8349797837619322</v>
      </c>
      <c r="AR142" s="50">
        <v>1.761578845556296</v>
      </c>
      <c r="AS142" s="50">
        <v>2187.6378140800607</v>
      </c>
      <c r="AT142" s="50">
        <v>10.041914053308368</v>
      </c>
      <c r="AU142" s="50">
        <v>1.0795123507251152</v>
      </c>
      <c r="AV142" s="50">
        <v>1.159176434161497</v>
      </c>
      <c r="AW142" s="50">
        <v>30.495603171153999</v>
      </c>
      <c r="AX142" s="50">
        <v>70.677696887437676</v>
      </c>
      <c r="AY142" s="50">
        <v>98.313264321356314</v>
      </c>
      <c r="AZ142" s="50">
        <v>11.666827152118024</v>
      </c>
      <c r="BA142" s="50">
        <v>5.7985709513446793</v>
      </c>
    </row>
    <row r="143" spans="1:53" x14ac:dyDescent="0.2">
      <c r="A143" s="47">
        <v>1.5</v>
      </c>
      <c r="B143" s="44">
        <v>840</v>
      </c>
      <c r="C143" s="45">
        <v>1.1000000000000001</v>
      </c>
      <c r="E143" s="48">
        <v>6.93</v>
      </c>
      <c r="F143" s="48">
        <v>9.4700000000000006</v>
      </c>
      <c r="G143" s="48">
        <v>50.11</v>
      </c>
      <c r="H143" s="48">
        <v>10.49</v>
      </c>
      <c r="I143" s="48">
        <v>12.58</v>
      </c>
      <c r="J143" s="48">
        <v>0.12</v>
      </c>
      <c r="K143" s="48">
        <v>10.3</v>
      </c>
      <c r="L143" s="48">
        <v>0</v>
      </c>
      <c r="M143" s="48">
        <v>0</v>
      </c>
      <c r="N143" s="48">
        <v>0</v>
      </c>
      <c r="O143" s="48">
        <v>0</v>
      </c>
      <c r="P143" s="48"/>
      <c r="Q143" s="49">
        <v>65.99771188614146</v>
      </c>
      <c r="R143" s="49">
        <v>15.546744552552008</v>
      </c>
      <c r="S143" s="49">
        <v>0.64438728050779881</v>
      </c>
      <c r="T143" s="49">
        <v>0.16340216012304701</v>
      </c>
      <c r="U143" s="49">
        <v>2.9598905634853301</v>
      </c>
      <c r="V143" s="49">
        <v>4.3330757980835637</v>
      </c>
      <c r="W143" s="49">
        <v>2.1786570089607782</v>
      </c>
      <c r="X143" s="49">
        <v>8.1761307501460081</v>
      </c>
      <c r="Y143" s="49">
        <v>0.5027968838958129</v>
      </c>
      <c r="Z143" s="49">
        <v>0.31130204890945135</v>
      </c>
      <c r="AA143" s="49"/>
      <c r="AB143" s="50">
        <v>65.556381769861233</v>
      </c>
      <c r="AC143" s="50">
        <v>616.83221529802847</v>
      </c>
      <c r="AD143" s="50">
        <v>5.2548915246762169</v>
      </c>
      <c r="AE143" s="50">
        <v>1.4922981093216714</v>
      </c>
      <c r="AF143" s="50">
        <v>7.75779840392961</v>
      </c>
      <c r="AG143" s="50">
        <v>0.40608799971465126</v>
      </c>
      <c r="AH143" s="50">
        <v>8656.2423102161538</v>
      </c>
      <c r="AI143" s="50">
        <v>18.968462611897294</v>
      </c>
      <c r="AJ143" s="50">
        <v>32.317247447944226</v>
      </c>
      <c r="AK143" s="50">
        <v>265.44450726451794</v>
      </c>
      <c r="AL143" s="50">
        <v>10.976103196267923</v>
      </c>
      <c r="AM143" s="50">
        <v>2.0189727838206446</v>
      </c>
      <c r="AN143" s="50">
        <v>168.45041971156238</v>
      </c>
      <c r="AO143" s="50">
        <v>3.2907787073376902</v>
      </c>
      <c r="AP143" s="50">
        <v>0.7215238834529889</v>
      </c>
      <c r="AQ143" s="50">
        <v>1.8216400786529872</v>
      </c>
      <c r="AR143" s="50">
        <v>1.5652981300422735</v>
      </c>
      <c r="AS143" s="50">
        <v>2035.7709794588625</v>
      </c>
      <c r="AT143" s="50">
        <v>8.5690313660572013</v>
      </c>
      <c r="AU143" s="50">
        <v>0.87812189622924641</v>
      </c>
      <c r="AV143" s="50">
        <v>0.90029752566387744</v>
      </c>
      <c r="AW143" s="50">
        <v>33.034600974419256</v>
      </c>
      <c r="AX143" s="50">
        <v>58.843432625023247</v>
      </c>
      <c r="AY143" s="50">
        <v>100.50829438321908</v>
      </c>
      <c r="AZ143" s="50">
        <v>12.607861218567244</v>
      </c>
      <c r="BA143" s="50">
        <v>5.9296108380802721</v>
      </c>
    </row>
    <row r="144" spans="1:53" x14ac:dyDescent="0.2">
      <c r="A144" s="47">
        <v>1.5</v>
      </c>
      <c r="B144" s="44">
        <v>840</v>
      </c>
      <c r="C144" s="45">
        <v>1.2</v>
      </c>
      <c r="E144" s="48">
        <v>7.92</v>
      </c>
      <c r="F144" s="48">
        <v>9.5</v>
      </c>
      <c r="G144" s="48">
        <v>44.15</v>
      </c>
      <c r="H144" s="48">
        <v>16.61</v>
      </c>
      <c r="I144" s="48">
        <v>12.24</v>
      </c>
      <c r="J144" s="48">
        <v>0.25</v>
      </c>
      <c r="K144" s="48">
        <v>9.34</v>
      </c>
      <c r="L144" s="48">
        <v>0</v>
      </c>
      <c r="M144" s="48">
        <v>0</v>
      </c>
      <c r="N144" s="48">
        <v>0</v>
      </c>
      <c r="O144" s="48">
        <v>0</v>
      </c>
      <c r="P144" s="48"/>
      <c r="Q144" s="49">
        <v>65.496046220067754</v>
      </c>
      <c r="R144" s="49">
        <v>15.780690250084012</v>
      </c>
      <c r="S144" s="49">
        <v>0.47745212725508795</v>
      </c>
      <c r="T144" s="49">
        <v>0.13233985874838414</v>
      </c>
      <c r="U144" s="49">
        <v>2.7786175529904917</v>
      </c>
      <c r="V144" s="49">
        <v>4.7397407341631084</v>
      </c>
      <c r="W144" s="49">
        <v>2.1099613603772274</v>
      </c>
      <c r="X144" s="49">
        <v>8.4851518963139245</v>
      </c>
      <c r="Y144" s="49">
        <v>0.44516387682749092</v>
      </c>
      <c r="Z144" s="49">
        <v>0.33069481090589276</v>
      </c>
      <c r="AA144" s="49"/>
      <c r="AB144" s="50">
        <v>61.325418647858399</v>
      </c>
      <c r="AC144" s="50">
        <v>580.00841658367767</v>
      </c>
      <c r="AD144" s="50">
        <v>4.9819580465161275</v>
      </c>
      <c r="AE144" s="50">
        <v>1.3907245844962235</v>
      </c>
      <c r="AF144" s="50">
        <v>5.2339070358453981</v>
      </c>
      <c r="AG144" s="50">
        <v>0.29358691924308056</v>
      </c>
      <c r="AH144" s="50">
        <v>9110.8497286440488</v>
      </c>
      <c r="AI144" s="50">
        <v>19.832936265235883</v>
      </c>
      <c r="AJ144" s="50">
        <v>34.708682783859558</v>
      </c>
      <c r="AK144" s="50">
        <v>287.00901069133238</v>
      </c>
      <c r="AL144" s="50">
        <v>12.024276071171514</v>
      </c>
      <c r="AM144" s="50">
        <v>2.1459362015718293</v>
      </c>
      <c r="AN144" s="50">
        <v>156.87881536081548</v>
      </c>
      <c r="AO144" s="50">
        <v>3.3595177076903249</v>
      </c>
      <c r="AP144" s="50">
        <v>0.76226735886313979</v>
      </c>
      <c r="AQ144" s="50">
        <v>1.7872783615038073</v>
      </c>
      <c r="AR144" s="50">
        <v>1.3785236590730392</v>
      </c>
      <c r="AS144" s="50">
        <v>1884.4072072658639</v>
      </c>
      <c r="AT144" s="50">
        <v>7.2936908340438711</v>
      </c>
      <c r="AU144" s="50">
        <v>0.72026831653136569</v>
      </c>
      <c r="AV144" s="50">
        <v>0.71456799787231684</v>
      </c>
      <c r="AW144" s="50">
        <v>36.146298876359694</v>
      </c>
      <c r="AX144" s="50">
        <v>49.193281655275214</v>
      </c>
      <c r="AY144" s="50">
        <v>102.12187898775339</v>
      </c>
      <c r="AZ144" s="50">
        <v>13.722842389941539</v>
      </c>
      <c r="BA144" s="50">
        <v>6.0776037710059985</v>
      </c>
    </row>
    <row r="145" spans="1:53" x14ac:dyDescent="0.2">
      <c r="A145" s="47">
        <v>1.5</v>
      </c>
      <c r="B145" s="44">
        <v>840</v>
      </c>
      <c r="C145" s="45">
        <v>1.3</v>
      </c>
      <c r="E145" s="48">
        <v>8.89</v>
      </c>
      <c r="F145" s="48">
        <v>9.39</v>
      </c>
      <c r="G145" s="48">
        <v>38.49</v>
      </c>
      <c r="H145" s="48">
        <v>22.61</v>
      </c>
      <c r="I145" s="48">
        <v>11.89</v>
      </c>
      <c r="J145" s="48">
        <v>0.36</v>
      </c>
      <c r="K145" s="48">
        <v>8.3699999999999992</v>
      </c>
      <c r="L145" s="48">
        <v>0</v>
      </c>
      <c r="M145" s="48">
        <v>0</v>
      </c>
      <c r="N145" s="48">
        <v>0</v>
      </c>
      <c r="O145" s="48">
        <v>0</v>
      </c>
      <c r="P145" s="48"/>
      <c r="Q145" s="49">
        <v>65.075012989349005</v>
      </c>
      <c r="R145" s="49">
        <v>16.022089173649452</v>
      </c>
      <c r="S145" s="49">
        <v>0.35341113021730952</v>
      </c>
      <c r="T145" s="49">
        <v>0.10765799775111032</v>
      </c>
      <c r="U145" s="49">
        <v>2.6388752566245333</v>
      </c>
      <c r="V145" s="49">
        <v>5.143137596195074</v>
      </c>
      <c r="W145" s="49">
        <v>1.9647292967083043</v>
      </c>
      <c r="X145" s="49">
        <v>8.69508655950521</v>
      </c>
      <c r="Y145" s="49">
        <v>0.38200986459351655</v>
      </c>
      <c r="Z145" s="49">
        <v>0.35191637630662026</v>
      </c>
      <c r="AA145" s="49"/>
      <c r="AB145" s="50">
        <v>57.605424794099839</v>
      </c>
      <c r="AC145" s="50">
        <v>547.42530086265458</v>
      </c>
      <c r="AD145" s="50">
        <v>4.7419370264039618</v>
      </c>
      <c r="AE145" s="50">
        <v>1.3035541627317588</v>
      </c>
      <c r="AF145" s="50">
        <v>4.1270942105142057</v>
      </c>
      <c r="AG145" s="50">
        <v>0.23932660082232612</v>
      </c>
      <c r="AH145" s="50">
        <v>9566.8666068180628</v>
      </c>
      <c r="AI145" s="50">
        <v>20.678921305266659</v>
      </c>
      <c r="AJ145" s="50">
        <v>37.241258091221852</v>
      </c>
      <c r="AK145" s="50">
        <v>311.17810263060522</v>
      </c>
      <c r="AL145" s="50">
        <v>13.191142956595252</v>
      </c>
      <c r="AM145" s="50">
        <v>2.2769384819135392</v>
      </c>
      <c r="AN145" s="50">
        <v>147.14542382708709</v>
      </c>
      <c r="AO145" s="50">
        <v>3.4257417472435758</v>
      </c>
      <c r="AP145" s="50">
        <v>0.80427036268862295</v>
      </c>
      <c r="AQ145" s="50">
        <v>1.7518174025460327</v>
      </c>
      <c r="AR145" s="50">
        <v>1.2353764956469155</v>
      </c>
      <c r="AS145" s="50">
        <v>1785.8606662034094</v>
      </c>
      <c r="AT145" s="50">
        <v>6.3757049200295377</v>
      </c>
      <c r="AU145" s="50">
        <v>0.61382271249519105</v>
      </c>
      <c r="AV145" s="50">
        <v>0.59613422828214324</v>
      </c>
      <c r="AW145" s="50">
        <v>39.684802287620862</v>
      </c>
      <c r="AX145" s="50">
        <v>42.589010329625864</v>
      </c>
      <c r="AY145" s="50">
        <v>103.51348123054075</v>
      </c>
      <c r="AZ145" s="50">
        <v>14.97386653650892</v>
      </c>
      <c r="BA145" s="50">
        <v>6.2349488539762001</v>
      </c>
    </row>
    <row r="146" spans="1:53" x14ac:dyDescent="0.2">
      <c r="A146" s="47">
        <v>1.5</v>
      </c>
      <c r="B146" s="44">
        <v>840</v>
      </c>
      <c r="C146" s="45">
        <v>1.4</v>
      </c>
      <c r="E146" s="48">
        <v>9.67</v>
      </c>
      <c r="F146" s="48">
        <v>9.06</v>
      </c>
      <c r="G146" s="48">
        <v>32.89</v>
      </c>
      <c r="H146" s="48">
        <v>29.15</v>
      </c>
      <c r="I146" s="48">
        <v>11.75</v>
      </c>
      <c r="J146" s="48">
        <v>0.49</v>
      </c>
      <c r="K146" s="48">
        <v>6.99</v>
      </c>
      <c r="L146" s="48">
        <v>0</v>
      </c>
      <c r="M146" s="48">
        <v>0</v>
      </c>
      <c r="N146" s="48">
        <v>0</v>
      </c>
      <c r="O146" s="48">
        <v>0</v>
      </c>
      <c r="P146" s="48"/>
      <c r="Q146" s="49">
        <v>64.586629974511837</v>
      </c>
      <c r="R146" s="49">
        <v>16.20228181907758</v>
      </c>
      <c r="S146" s="49">
        <v>0.26091162018087483</v>
      </c>
      <c r="T146" s="49">
        <v>8.7605486880170613E-2</v>
      </c>
      <c r="U146" s="49">
        <v>2.4011820221664775</v>
      </c>
      <c r="V146" s="49">
        <v>5.5068327196721345</v>
      </c>
      <c r="W146" s="49">
        <v>1.927815043904239</v>
      </c>
      <c r="X146" s="49">
        <v>9.0267413136066939</v>
      </c>
      <c r="Y146" s="49">
        <v>0.3500769211705812</v>
      </c>
      <c r="Z146" s="49">
        <v>0.37442218798150995</v>
      </c>
      <c r="AA146" s="49"/>
      <c r="AB146" s="50">
        <v>55.164986600571382</v>
      </c>
      <c r="AC146" s="50">
        <v>527.61922176656799</v>
      </c>
      <c r="AD146" s="50">
        <v>4.600876404789604</v>
      </c>
      <c r="AE146" s="50">
        <v>1.2457110811741374</v>
      </c>
      <c r="AF146" s="50">
        <v>3.3089068438190909</v>
      </c>
      <c r="AG146" s="50">
        <v>0.19636253251751495</v>
      </c>
      <c r="AH146" s="50">
        <v>10165.711802974123</v>
      </c>
      <c r="AI146" s="50">
        <v>21.773475475179804</v>
      </c>
      <c r="AJ146" s="50">
        <v>40.32324992114048</v>
      </c>
      <c r="AK146" s="50">
        <v>348.00616052309726</v>
      </c>
      <c r="AL146" s="50">
        <v>14.580003566083725</v>
      </c>
      <c r="AM146" s="50">
        <v>2.4110387579160855</v>
      </c>
      <c r="AN146" s="50">
        <v>137.82874314547271</v>
      </c>
      <c r="AO146" s="50">
        <v>3.480941455612018</v>
      </c>
      <c r="AP146" s="50">
        <v>0.85068594066635705</v>
      </c>
      <c r="AQ146" s="50">
        <v>1.7018053998888156</v>
      </c>
      <c r="AR146" s="50">
        <v>1.1057994885817461</v>
      </c>
      <c r="AS146" s="50">
        <v>1662.054725187349</v>
      </c>
      <c r="AT146" s="50">
        <v>5.5916919287270508</v>
      </c>
      <c r="AU146" s="50">
        <v>0.52780459108437894</v>
      </c>
      <c r="AV146" s="50">
        <v>0.50451710738540445</v>
      </c>
      <c r="AW146" s="50">
        <v>43.929137397289011</v>
      </c>
      <c r="AX146" s="50">
        <v>37.070462374243661</v>
      </c>
      <c r="AY146" s="50">
        <v>104.32406325636805</v>
      </c>
      <c r="AZ146" s="50">
        <v>16.419913427843348</v>
      </c>
      <c r="BA146" s="50">
        <v>6.3980628551419469</v>
      </c>
    </row>
    <row r="147" spans="1:53" x14ac:dyDescent="0.2">
      <c r="A147" s="47">
        <v>1.5</v>
      </c>
      <c r="B147" s="44">
        <v>840</v>
      </c>
      <c r="C147" s="45">
        <v>1.5</v>
      </c>
      <c r="E147" s="48">
        <v>10.34</v>
      </c>
      <c r="F147" s="48">
        <v>9.7200000000000006</v>
      </c>
      <c r="G147" s="48">
        <v>27.91</v>
      </c>
      <c r="H147" s="48">
        <v>34</v>
      </c>
      <c r="I147" s="48">
        <v>11.55</v>
      </c>
      <c r="J147" s="48">
        <v>0.55000000000000004</v>
      </c>
      <c r="K147" s="48">
        <v>5.93</v>
      </c>
      <c r="L147" s="48">
        <v>0</v>
      </c>
      <c r="M147" s="48">
        <v>0</v>
      </c>
      <c r="N147" s="48">
        <v>0</v>
      </c>
      <c r="O147" s="48">
        <v>0</v>
      </c>
      <c r="P147" s="48"/>
      <c r="Q147" s="49">
        <v>64.168022284635569</v>
      </c>
      <c r="R147" s="49">
        <v>16.345962088324853</v>
      </c>
      <c r="S147" s="49">
        <v>0.20058674867135173</v>
      </c>
      <c r="T147" s="49">
        <v>7.3308022598095393E-2</v>
      </c>
      <c r="U147" s="49">
        <v>2.2735169433870679</v>
      </c>
      <c r="V147" s="49">
        <v>5.6743744674918402</v>
      </c>
      <c r="W147" s="49">
        <v>1.9111967162101253</v>
      </c>
      <c r="X147" s="49">
        <v>9.3530327286810824</v>
      </c>
      <c r="Y147" s="49">
        <v>0.33681187717857886</v>
      </c>
      <c r="Z147" s="49">
        <v>0.3944773175542407</v>
      </c>
      <c r="AA147" s="49"/>
      <c r="AB147" s="50">
        <v>53.213073391181787</v>
      </c>
      <c r="AC147" s="50">
        <v>511.2354301888023</v>
      </c>
      <c r="AD147" s="50">
        <v>4.4592957331625351</v>
      </c>
      <c r="AE147" s="50">
        <v>1.1997070055755819</v>
      </c>
      <c r="AF147" s="50">
        <v>3.0520962386837134</v>
      </c>
      <c r="AG147" s="50">
        <v>0.18312359413758639</v>
      </c>
      <c r="AH147" s="50">
        <v>10739.468026414679</v>
      </c>
      <c r="AI147" s="50">
        <v>22.79931652648397</v>
      </c>
      <c r="AJ147" s="50">
        <v>43.39726996890758</v>
      </c>
      <c r="AK147" s="50">
        <v>384.02318619384209</v>
      </c>
      <c r="AL147" s="50">
        <v>16.062841822420697</v>
      </c>
      <c r="AM147" s="50">
        <v>2.5561647090083923</v>
      </c>
      <c r="AN147" s="50">
        <v>132.5374858455101</v>
      </c>
      <c r="AO147" s="50">
        <v>3.561747887267309</v>
      </c>
      <c r="AP147" s="50">
        <v>0.8985534506898637</v>
      </c>
      <c r="AQ147" s="50">
        <v>1.6825788079644601</v>
      </c>
      <c r="AR147" s="50">
        <v>1.032559878258968</v>
      </c>
      <c r="AS147" s="50">
        <v>1648.7397851857991</v>
      </c>
      <c r="AT147" s="50">
        <v>5.1536837601111891</v>
      </c>
      <c r="AU147" s="50">
        <v>0.48049566569957214</v>
      </c>
      <c r="AV147" s="50">
        <v>0.45485890521230216</v>
      </c>
      <c r="AW147" s="50">
        <v>47.638151539569911</v>
      </c>
      <c r="AX147" s="50">
        <v>34.11982087639759</v>
      </c>
      <c r="AY147" s="50">
        <v>105.98964458393054</v>
      </c>
      <c r="AZ147" s="50">
        <v>17.990441823203206</v>
      </c>
      <c r="BA147" s="50">
        <v>6.4568398740583186</v>
      </c>
    </row>
    <row r="148" spans="1:53" x14ac:dyDescent="0.2">
      <c r="A148" s="47">
        <v>1.5</v>
      </c>
      <c r="B148" s="44">
        <v>840</v>
      </c>
      <c r="C148" s="45">
        <v>1.6</v>
      </c>
      <c r="E148" s="48">
        <v>11.32</v>
      </c>
      <c r="F148" s="48">
        <v>11.26</v>
      </c>
      <c r="G148" s="48">
        <v>22.14</v>
      </c>
      <c r="H148" s="48">
        <v>38.840000000000003</v>
      </c>
      <c r="I148" s="48">
        <v>11.3</v>
      </c>
      <c r="J148" s="48">
        <v>0.63</v>
      </c>
      <c r="K148" s="48">
        <v>4.51</v>
      </c>
      <c r="L148" s="48">
        <v>0</v>
      </c>
      <c r="M148" s="48">
        <v>0</v>
      </c>
      <c r="N148" s="48">
        <v>0</v>
      </c>
      <c r="O148" s="48">
        <v>0</v>
      </c>
      <c r="P148" s="48"/>
      <c r="Q148" s="49">
        <v>63.806132809426508</v>
      </c>
      <c r="R148" s="49">
        <v>16.549406135304579</v>
      </c>
      <c r="S148" s="49">
        <v>0.15109282592744155</v>
      </c>
      <c r="T148" s="49">
        <v>6.1176093645278214E-2</v>
      </c>
      <c r="U148" s="49">
        <v>2.053585531945437</v>
      </c>
      <c r="V148" s="49">
        <v>6.019721034835297</v>
      </c>
      <c r="W148" s="49">
        <v>1.8397517010979654</v>
      </c>
      <c r="X148" s="49">
        <v>9.5191338678174873</v>
      </c>
      <c r="Y148" s="49">
        <v>0.30562075724964255</v>
      </c>
      <c r="Z148" s="49">
        <v>0.41919191919191923</v>
      </c>
      <c r="AA148" s="49"/>
      <c r="AB148" s="50">
        <v>50.255003087917544</v>
      </c>
      <c r="AC148" s="50">
        <v>485.99242024369414</v>
      </c>
      <c r="AD148" s="50">
        <v>4.2288228052321601</v>
      </c>
      <c r="AE148" s="50">
        <v>1.1350927990421411</v>
      </c>
      <c r="AF148" s="50">
        <v>2.765406502181555</v>
      </c>
      <c r="AG148" s="50">
        <v>0.16783490462558495</v>
      </c>
      <c r="AH148" s="50">
        <v>11383.491051398039</v>
      </c>
      <c r="AI148" s="50">
        <v>23.842799245015375</v>
      </c>
      <c r="AJ148" s="50">
        <v>47.13374441623538</v>
      </c>
      <c r="AK148" s="50">
        <v>438.34752361568735</v>
      </c>
      <c r="AL148" s="50">
        <v>18.12753065537893</v>
      </c>
      <c r="AM148" s="50">
        <v>2.7575649537365252</v>
      </c>
      <c r="AN148" s="50">
        <v>127.54714505286809</v>
      </c>
      <c r="AO148" s="50">
        <v>3.6543689803710016</v>
      </c>
      <c r="AP148" s="50">
        <v>0.96676890271190774</v>
      </c>
      <c r="AQ148" s="50">
        <v>1.6811732550621086</v>
      </c>
      <c r="AR148" s="50">
        <v>0.97602267531847864</v>
      </c>
      <c r="AS148" s="50">
        <v>1624.3507142456619</v>
      </c>
      <c r="AT148" s="50">
        <v>4.8141641583427432</v>
      </c>
      <c r="AU148" s="50">
        <v>0.44392973912039219</v>
      </c>
      <c r="AV148" s="50">
        <v>0.41662688760800048</v>
      </c>
      <c r="AW148" s="50">
        <v>52.108440710663452</v>
      </c>
      <c r="AX148" s="50">
        <v>31.866673530862592</v>
      </c>
      <c r="AY148" s="50">
        <v>108.95011556475336</v>
      </c>
      <c r="AZ148" s="50">
        <v>20.264798408460607</v>
      </c>
      <c r="BA148" s="50">
        <v>6.4521657738652074</v>
      </c>
    </row>
    <row r="149" spans="1:53" x14ac:dyDescent="0.2">
      <c r="A149" s="47">
        <v>1.5</v>
      </c>
      <c r="B149" s="44">
        <v>840</v>
      </c>
      <c r="C149" s="45">
        <v>1.7</v>
      </c>
      <c r="E149" s="48">
        <v>12.36</v>
      </c>
      <c r="F149" s="48">
        <v>13.76</v>
      </c>
      <c r="G149" s="48">
        <v>15.63</v>
      </c>
      <c r="H149" s="48">
        <v>43.4</v>
      </c>
      <c r="I149" s="48">
        <v>10.91</v>
      </c>
      <c r="J149" s="48">
        <v>0.71</v>
      </c>
      <c r="K149" s="48">
        <v>3.22</v>
      </c>
      <c r="L149" s="48">
        <v>0</v>
      </c>
      <c r="M149" s="48">
        <v>0</v>
      </c>
      <c r="N149" s="48">
        <v>0</v>
      </c>
      <c r="O149" s="48">
        <v>0</v>
      </c>
      <c r="P149" s="48"/>
      <c r="Q149" s="49">
        <v>63.42483968823359</v>
      </c>
      <c r="R149" s="49">
        <v>16.740379887590418</v>
      </c>
      <c r="S149" s="49">
        <v>0.11349625538118267</v>
      </c>
      <c r="T149" s="49">
        <v>5.0266290525120071E-2</v>
      </c>
      <c r="U149" s="49">
        <v>1.9126758856368027</v>
      </c>
      <c r="V149" s="49">
        <v>6.209104828383798</v>
      </c>
      <c r="W149" s="49">
        <v>1.8083101608861814</v>
      </c>
      <c r="X149" s="49">
        <v>9.7409270033629074</v>
      </c>
      <c r="Y149" s="49">
        <v>0.29123524418847285</v>
      </c>
      <c r="Z149" s="49">
        <v>0.44117647058823528</v>
      </c>
      <c r="AA149" s="49"/>
      <c r="AB149" s="50">
        <v>47.471974195596239</v>
      </c>
      <c r="AC149" s="50">
        <v>461.33683978119905</v>
      </c>
      <c r="AD149" s="50">
        <v>3.9879382213676271</v>
      </c>
      <c r="AE149" s="50">
        <v>1.0727389688197544</v>
      </c>
      <c r="AF149" s="50">
        <v>2.5368061141956399</v>
      </c>
      <c r="AG149" s="50">
        <v>0.15554998876366768</v>
      </c>
      <c r="AH149" s="50">
        <v>12166.822221661041</v>
      </c>
      <c r="AI149" s="50">
        <v>25.093903301124207</v>
      </c>
      <c r="AJ149" s="50">
        <v>52.023027305665821</v>
      </c>
      <c r="AK149" s="50">
        <v>506.67942359096179</v>
      </c>
      <c r="AL149" s="50">
        <v>21.135795900511731</v>
      </c>
      <c r="AM149" s="50">
        <v>3.0386576136764933</v>
      </c>
      <c r="AN149" s="50">
        <v>123.73914474127619</v>
      </c>
      <c r="AO149" s="50">
        <v>3.7817257262144595</v>
      </c>
      <c r="AP149" s="50">
        <v>1.0564000442765498</v>
      </c>
      <c r="AQ149" s="50">
        <v>1.7003700455690709</v>
      </c>
      <c r="AR149" s="50">
        <v>0.9351317513941968</v>
      </c>
      <c r="AS149" s="50">
        <v>1614.9715132494694</v>
      </c>
      <c r="AT149" s="50">
        <v>4.5630129093642102</v>
      </c>
      <c r="AU149" s="50">
        <v>0.41661643578474189</v>
      </c>
      <c r="AV149" s="50">
        <v>0.38799666669850991</v>
      </c>
      <c r="AW149" s="50">
        <v>57.129930006228484</v>
      </c>
      <c r="AX149" s="50">
        <v>30.254720071153251</v>
      </c>
      <c r="AY149" s="50">
        <v>113.39818188751678</v>
      </c>
      <c r="AZ149" s="50">
        <v>23.697003207347038</v>
      </c>
      <c r="BA149" s="50">
        <v>6.381185203052504</v>
      </c>
    </row>
    <row r="150" spans="1:53" x14ac:dyDescent="0.2">
      <c r="A150" s="47">
        <v>1.5</v>
      </c>
      <c r="B150" s="44">
        <v>840</v>
      </c>
      <c r="C150" s="45">
        <v>1.8</v>
      </c>
      <c r="E150" s="48">
        <v>14.09</v>
      </c>
      <c r="F150" s="48">
        <v>19.079999999999998</v>
      </c>
      <c r="G150" s="48">
        <v>5.44</v>
      </c>
      <c r="H150" s="48">
        <v>49.96</v>
      </c>
      <c r="I150" s="48">
        <v>10.47</v>
      </c>
      <c r="J150" s="48">
        <v>0.82</v>
      </c>
      <c r="K150" s="48">
        <v>0.15</v>
      </c>
      <c r="L150" s="48">
        <v>0</v>
      </c>
      <c r="M150" s="48">
        <v>0</v>
      </c>
      <c r="N150" s="48">
        <v>0</v>
      </c>
      <c r="O150" s="48">
        <v>0</v>
      </c>
      <c r="P150" s="48"/>
      <c r="Q150" s="49">
        <v>63.003726037901245</v>
      </c>
      <c r="R150" s="49">
        <v>16.942164210816912</v>
      </c>
      <c r="S150" s="49">
        <v>8.3330929365968393E-2</v>
      </c>
      <c r="T150" s="49">
        <v>4.0716078377470967E-2</v>
      </c>
      <c r="U150" s="49">
        <v>1.8274981843251159</v>
      </c>
      <c r="V150" s="49">
        <v>6.2966334850749446</v>
      </c>
      <c r="W150" s="49">
        <v>1.8230013394242561</v>
      </c>
      <c r="X150" s="49">
        <v>9.9829297347140891</v>
      </c>
      <c r="Y150" s="49">
        <v>0.28952000203685957</v>
      </c>
      <c r="Z150" s="49">
        <v>0.46551724137931039</v>
      </c>
      <c r="AA150" s="49"/>
      <c r="AB150" s="50">
        <v>43.309044493038321</v>
      </c>
      <c r="AC150" s="50">
        <v>426.16041299117404</v>
      </c>
      <c r="AD150" s="50">
        <v>3.6304643788396285</v>
      </c>
      <c r="AE150" s="50">
        <v>0.98488661602555538</v>
      </c>
      <c r="AF150" s="50">
        <v>2.291362104047217</v>
      </c>
      <c r="AG150" s="50">
        <v>0.14230855162824815</v>
      </c>
      <c r="AH150" s="50">
        <v>13653.000743037077</v>
      </c>
      <c r="AI150" s="50">
        <v>27.158985588997041</v>
      </c>
      <c r="AJ150" s="50">
        <v>61.386976749187426</v>
      </c>
      <c r="AK150" s="50">
        <v>736.85531493509359</v>
      </c>
      <c r="AL150" s="50">
        <v>28.168841033307565</v>
      </c>
      <c r="AM150" s="50">
        <v>3.6051174168667379</v>
      </c>
      <c r="AN150" s="50">
        <v>118.72581313564045</v>
      </c>
      <c r="AO150" s="50">
        <v>3.9866975811247616</v>
      </c>
      <c r="AP150" s="50">
        <v>1.2527849996686811</v>
      </c>
      <c r="AQ150" s="50">
        <v>1.743888077399866</v>
      </c>
      <c r="AR150" s="50">
        <v>0.88819252712049557</v>
      </c>
      <c r="AS150" s="50">
        <v>1624.8992535236084</v>
      </c>
      <c r="AT150" s="50">
        <v>4.27290825481957</v>
      </c>
      <c r="AU150" s="50">
        <v>0.38519668909205446</v>
      </c>
      <c r="AV150" s="50">
        <v>0.35518863683139079</v>
      </c>
      <c r="AW150" s="50">
        <v>65.154456030628268</v>
      </c>
      <c r="AX150" s="50">
        <v>28.376551855142374</v>
      </c>
      <c r="AY150" s="50">
        <v>122.10808541238742</v>
      </c>
      <c r="AZ150" s="50">
        <v>32.110267267273436</v>
      </c>
      <c r="BA150" s="50">
        <v>6.1050566175721039</v>
      </c>
    </row>
    <row r="151" spans="1:53" x14ac:dyDescent="0.2">
      <c r="A151" s="47">
        <v>1.5</v>
      </c>
      <c r="B151" s="44">
        <v>840</v>
      </c>
      <c r="C151" s="45">
        <v>1.9</v>
      </c>
      <c r="E151" s="48">
        <v>14.04</v>
      </c>
      <c r="F151" s="48">
        <v>23.42</v>
      </c>
      <c r="G151" s="48">
        <v>0</v>
      </c>
      <c r="H151" s="48">
        <v>51.19</v>
      </c>
      <c r="I151" s="48">
        <v>9.91</v>
      </c>
      <c r="J151" s="48">
        <v>0.87</v>
      </c>
      <c r="K151" s="48">
        <v>0</v>
      </c>
      <c r="L151" s="48">
        <v>0</v>
      </c>
      <c r="M151" s="48">
        <v>0</v>
      </c>
      <c r="N151" s="48">
        <v>0</v>
      </c>
      <c r="O151" s="48">
        <v>0</v>
      </c>
      <c r="P151" s="48"/>
      <c r="Q151" s="49">
        <v>62.569779276232431</v>
      </c>
      <c r="R151" s="49">
        <v>16.728865297266417</v>
      </c>
      <c r="S151" s="49">
        <v>8.0852095569857521E-2</v>
      </c>
      <c r="T151" s="49">
        <v>3.9835700641801364E-2</v>
      </c>
      <c r="U151" s="49">
        <v>1.8575750999958844</v>
      </c>
      <c r="V151" s="49">
        <v>6.013678681900088</v>
      </c>
      <c r="W151" s="49">
        <v>1.9108856508159435</v>
      </c>
      <c r="X151" s="49">
        <v>10.798528197577578</v>
      </c>
      <c r="Y151" s="49">
        <v>0.3177565267275268</v>
      </c>
      <c r="Z151" s="49">
        <v>0.46759259259259262</v>
      </c>
      <c r="AA151" s="49"/>
      <c r="AB151" s="50">
        <v>44.124432451010939</v>
      </c>
      <c r="AC151" s="50">
        <v>433.69313316764152</v>
      </c>
      <c r="AD151" s="50">
        <v>3.6115636073598392</v>
      </c>
      <c r="AE151" s="50">
        <v>0.99317972187568626</v>
      </c>
      <c r="AF151" s="50">
        <v>2.1954625960637335</v>
      </c>
      <c r="AG151" s="50">
        <v>0.13706307927023334</v>
      </c>
      <c r="AH151" s="50">
        <v>15215.298986182073</v>
      </c>
      <c r="AI151" s="50">
        <v>29.808533438751834</v>
      </c>
      <c r="AJ151" s="50">
        <v>70.85763581615798</v>
      </c>
      <c r="AK151" s="50">
        <v>837.17563933581255</v>
      </c>
      <c r="AL151" s="50">
        <v>35.284091519704646</v>
      </c>
      <c r="AM151" s="50">
        <v>4.1043726198677071</v>
      </c>
      <c r="AN151" s="50">
        <v>120.3582953298571</v>
      </c>
      <c r="AO151" s="50">
        <v>4.2223023319529238</v>
      </c>
      <c r="AP151" s="50">
        <v>1.384715505499309</v>
      </c>
      <c r="AQ151" s="50">
        <v>1.8186471389293422</v>
      </c>
      <c r="AR151" s="50">
        <v>0.89190070909564823</v>
      </c>
      <c r="AS151" s="50">
        <v>1637.8720282905842</v>
      </c>
      <c r="AT151" s="50">
        <v>4.2636823555014942</v>
      </c>
      <c r="AU151" s="50">
        <v>0.3821355564557653</v>
      </c>
      <c r="AV151" s="50">
        <v>0.35085429623548975</v>
      </c>
      <c r="AW151" s="50">
        <v>67.007561919213671</v>
      </c>
      <c r="AX151" s="50">
        <v>28.370778119960953</v>
      </c>
      <c r="AY151" s="50">
        <v>129.81544635103009</v>
      </c>
      <c r="AZ151" s="50">
        <v>40.200355917006441</v>
      </c>
      <c r="BA151" s="50">
        <v>5.8796679534887319</v>
      </c>
    </row>
    <row r="152" spans="1:53" x14ac:dyDescent="0.2">
      <c r="A152" s="47">
        <v>1.5</v>
      </c>
      <c r="B152" s="44">
        <v>840</v>
      </c>
      <c r="C152" s="45">
        <v>2</v>
      </c>
      <c r="E152" s="48">
        <v>12.53</v>
      </c>
      <c r="F152" s="48">
        <v>23.69</v>
      </c>
      <c r="G152" s="48">
        <v>0</v>
      </c>
      <c r="H152" s="48">
        <v>52.15</v>
      </c>
      <c r="I152" s="48">
        <v>10.46</v>
      </c>
      <c r="J152" s="48">
        <v>0.87</v>
      </c>
      <c r="K152" s="48">
        <v>0</v>
      </c>
      <c r="L152" s="48">
        <v>0</v>
      </c>
      <c r="M152" s="48">
        <v>0</v>
      </c>
      <c r="N152" s="48">
        <v>0</v>
      </c>
      <c r="O152" s="48">
        <v>0</v>
      </c>
      <c r="P152" s="48"/>
      <c r="Q152" s="49">
        <v>61.803053563175034</v>
      </c>
      <c r="R152" s="49">
        <v>16.385083373884331</v>
      </c>
      <c r="S152" s="49">
        <v>7.2167497082742144E-2</v>
      </c>
      <c r="T152" s="49">
        <v>3.5846518470276652E-2</v>
      </c>
      <c r="U152" s="49">
        <v>1.8594603280715574</v>
      </c>
      <c r="V152" s="49">
        <v>5.5993358223492438</v>
      </c>
      <c r="W152" s="49">
        <v>2.141766362341583</v>
      </c>
      <c r="X152" s="49">
        <v>12.103286534625235</v>
      </c>
      <c r="Y152" s="49">
        <v>0.38250364512750168</v>
      </c>
      <c r="Z152" s="49">
        <v>0.46961325966850825</v>
      </c>
      <c r="AA152" s="49"/>
      <c r="AB152" s="50">
        <v>49.315335356091168</v>
      </c>
      <c r="AC152" s="50">
        <v>484.82867761429179</v>
      </c>
      <c r="AD152" s="50">
        <v>3.9527343334543308</v>
      </c>
      <c r="AE152" s="50">
        <v>1.0907992979188399</v>
      </c>
      <c r="AF152" s="50">
        <v>2.1857015843577172</v>
      </c>
      <c r="AG152" s="50">
        <v>0.13626912478386657</v>
      </c>
      <c r="AH152" s="50">
        <v>17022.727537562485</v>
      </c>
      <c r="AI152" s="50">
        <v>33.126922958205228</v>
      </c>
      <c r="AJ152" s="50">
        <v>78.007011380698628</v>
      </c>
      <c r="AK152" s="50">
        <v>929.46711266162083</v>
      </c>
      <c r="AL152" s="50">
        <v>37.319484226146862</v>
      </c>
      <c r="AM152" s="50">
        <v>4.1019263845432787</v>
      </c>
      <c r="AN152" s="50">
        <v>121.18755051856486</v>
      </c>
      <c r="AO152" s="50">
        <v>4.3001043458548498</v>
      </c>
      <c r="AP152" s="50">
        <v>1.3815989861640114</v>
      </c>
      <c r="AQ152" s="50">
        <v>1.7765528256799059</v>
      </c>
      <c r="AR152" s="50">
        <v>0.86519943127587962</v>
      </c>
      <c r="AS152" s="50">
        <v>1612.7802128434364</v>
      </c>
      <c r="AT152" s="50">
        <v>4.1318532904265384</v>
      </c>
      <c r="AU152" s="50">
        <v>0.37007130396505822</v>
      </c>
      <c r="AV152" s="50">
        <v>0.33973248467582495</v>
      </c>
      <c r="AW152" s="50">
        <v>65.493584877705047</v>
      </c>
      <c r="AX152" s="50">
        <v>27.408314150319928</v>
      </c>
      <c r="AY152" s="50">
        <v>127.36543419221465</v>
      </c>
      <c r="AZ152" s="50">
        <v>39.537491969659747</v>
      </c>
      <c r="BA152" s="50">
        <v>5.7933187788903666</v>
      </c>
    </row>
    <row r="153" spans="1:53" x14ac:dyDescent="0.2">
      <c r="A153" s="47">
        <v>1.5</v>
      </c>
      <c r="B153" s="44">
        <v>850</v>
      </c>
      <c r="C153" s="45">
        <v>0.6</v>
      </c>
      <c r="E153" s="48">
        <v>9.1999999999999993</v>
      </c>
      <c r="F153" s="48">
        <v>10.97</v>
      </c>
      <c r="G153" s="48">
        <v>51.58</v>
      </c>
      <c r="H153" s="48">
        <v>0</v>
      </c>
      <c r="I153" s="48">
        <v>8.6</v>
      </c>
      <c r="J153" s="48">
        <v>0</v>
      </c>
      <c r="K153" s="48">
        <v>19.13</v>
      </c>
      <c r="L153" s="48">
        <v>0.52</v>
      </c>
      <c r="M153" s="48">
        <v>0.52</v>
      </c>
      <c r="N153" s="48">
        <v>0</v>
      </c>
      <c r="O153" s="48">
        <v>0</v>
      </c>
      <c r="P153" s="48"/>
      <c r="Q153" s="49">
        <v>69.596492636600132</v>
      </c>
      <c r="R153" s="49">
        <v>13.492493138333822</v>
      </c>
      <c r="S153" s="49">
        <v>2.0601756042548369</v>
      </c>
      <c r="T153" s="49">
        <v>0.49570260214177353</v>
      </c>
      <c r="U153" s="49">
        <v>3.1052927265468449</v>
      </c>
      <c r="V153" s="49">
        <v>3.5366924642732673</v>
      </c>
      <c r="W153" s="49">
        <v>1.879989555815357</v>
      </c>
      <c r="X153" s="49">
        <v>5.8331612720339576</v>
      </c>
      <c r="Y153" s="49">
        <v>0.53156715626436701</v>
      </c>
      <c r="Z153" s="49">
        <v>0.30016254289326344</v>
      </c>
      <c r="AA153" s="49"/>
      <c r="AB153" s="50">
        <v>52.843230521476926</v>
      </c>
      <c r="AC153" s="50">
        <v>475.33975934036323</v>
      </c>
      <c r="AD153" s="50">
        <v>4.136655107464219</v>
      </c>
      <c r="AE153" s="50">
        <v>1.1866228130033531</v>
      </c>
      <c r="AF153" s="50">
        <v>10.816405948190557</v>
      </c>
      <c r="AG153" s="50">
        <v>0.53191069378599021</v>
      </c>
      <c r="AH153" s="50">
        <v>7381.4167569544206</v>
      </c>
      <c r="AI153" s="50">
        <v>16.618110177953174</v>
      </c>
      <c r="AJ153" s="50">
        <v>29.619600310465323</v>
      </c>
      <c r="AK153" s="50">
        <v>186.48508704884685</v>
      </c>
      <c r="AL153" s="50">
        <v>10.643802016566971</v>
      </c>
      <c r="AM153" s="50">
        <v>2.098287927377263</v>
      </c>
      <c r="AN153" s="50">
        <v>185.27812926068225</v>
      </c>
      <c r="AO153" s="50">
        <v>3.3059052480757183</v>
      </c>
      <c r="AP153" s="50">
        <v>0.68975982540661385</v>
      </c>
      <c r="AQ153" s="50">
        <v>2.1777825782349276</v>
      </c>
      <c r="AR153" s="50">
        <v>2.3697248344032857</v>
      </c>
      <c r="AS153" s="50">
        <v>2371.57042906487</v>
      </c>
      <c r="AT153" s="50">
        <v>14.271900146570701</v>
      </c>
      <c r="AU153" s="50">
        <v>1.635235823432998</v>
      </c>
      <c r="AV153" s="50">
        <v>1.7312563531777714</v>
      </c>
      <c r="AW153" s="50">
        <v>31.833731744329484</v>
      </c>
      <c r="AX153" s="50">
        <v>109.49838213153038</v>
      </c>
      <c r="AY153" s="50">
        <v>106.58021892282137</v>
      </c>
      <c r="AZ153" s="50">
        <v>12.720236099967341</v>
      </c>
      <c r="BA153" s="50">
        <v>6.1345732618909548</v>
      </c>
    </row>
    <row r="154" spans="1:53" x14ac:dyDescent="0.2">
      <c r="A154" s="47">
        <v>1.5</v>
      </c>
      <c r="B154" s="44">
        <v>850</v>
      </c>
      <c r="C154" s="45">
        <v>0.7</v>
      </c>
      <c r="E154" s="48">
        <v>7.28</v>
      </c>
      <c r="F154" s="48">
        <v>10.01</v>
      </c>
      <c r="G154" s="48">
        <v>55.79</v>
      </c>
      <c r="H154" s="48">
        <v>0</v>
      </c>
      <c r="I154" s="48">
        <v>11.04</v>
      </c>
      <c r="J154" s="48">
        <v>0</v>
      </c>
      <c r="K154" s="48">
        <v>15.59</v>
      </c>
      <c r="L154" s="48">
        <v>0.28999999999999998</v>
      </c>
      <c r="M154" s="48">
        <v>0.28999999999999998</v>
      </c>
      <c r="N154" s="48">
        <v>0</v>
      </c>
      <c r="O154" s="48">
        <v>0</v>
      </c>
      <c r="P154" s="48"/>
      <c r="Q154" s="49">
        <v>68.648464716532771</v>
      </c>
      <c r="R154" s="49">
        <v>13.931330113117472</v>
      </c>
      <c r="S154" s="49">
        <v>1.8932703646395468</v>
      </c>
      <c r="T154" s="49">
        <v>0.43612546915852546</v>
      </c>
      <c r="U154" s="49">
        <v>3.0353039682313816</v>
      </c>
      <c r="V154" s="49">
        <v>3.6547874723286737</v>
      </c>
      <c r="W154" s="49">
        <v>2.0666639738307797</v>
      </c>
      <c r="X154" s="49">
        <v>6.3340539221608356</v>
      </c>
      <c r="Y154" s="49">
        <v>0.56546762006765616</v>
      </c>
      <c r="Z154" s="49">
        <v>0.29109236782555031</v>
      </c>
      <c r="AA154" s="49"/>
      <c r="AB154" s="50">
        <v>61.442363245656736</v>
      </c>
      <c r="AC154" s="50">
        <v>560.10415872007752</v>
      </c>
      <c r="AD154" s="50">
        <v>4.8047091500194288</v>
      </c>
      <c r="AE154" s="50">
        <v>1.3909373348590088</v>
      </c>
      <c r="AF154" s="50">
        <v>11.995768372748827</v>
      </c>
      <c r="AG154" s="50">
        <v>0.56269527744553494</v>
      </c>
      <c r="AH154" s="50">
        <v>7652.257889989849</v>
      </c>
      <c r="AI154" s="50">
        <v>17.097205763557124</v>
      </c>
      <c r="AJ154" s="50">
        <v>29.264320101080649</v>
      </c>
      <c r="AK154" s="50">
        <v>206.96291916938065</v>
      </c>
      <c r="AL154" s="50">
        <v>10.08459121262363</v>
      </c>
      <c r="AM154" s="50">
        <v>1.962654677092379</v>
      </c>
      <c r="AN154" s="50">
        <v>188.11775864267693</v>
      </c>
      <c r="AO154" s="50">
        <v>3.2298617811893737</v>
      </c>
      <c r="AP154" s="50">
        <v>0.67600703752242441</v>
      </c>
      <c r="AQ154" s="50">
        <v>2.0309157151462363</v>
      </c>
      <c r="AR154" s="50">
        <v>2.2133006151673666</v>
      </c>
      <c r="AS154" s="50">
        <v>2222.293758524605</v>
      </c>
      <c r="AT154" s="50">
        <v>13.332756293886451</v>
      </c>
      <c r="AU154" s="50">
        <v>1.5343928541772223</v>
      </c>
      <c r="AV154" s="50">
        <v>1.6952133937910603</v>
      </c>
      <c r="AW154" s="50">
        <v>30.337326445440926</v>
      </c>
      <c r="AX154" s="50">
        <v>100.13781904722525</v>
      </c>
      <c r="AY154" s="50">
        <v>102.25092295725217</v>
      </c>
      <c r="AZ154" s="50">
        <v>11.872621327429393</v>
      </c>
      <c r="BA154" s="50">
        <v>5.9424064778986185</v>
      </c>
    </row>
    <row r="155" spans="1:53" x14ac:dyDescent="0.2">
      <c r="A155" s="47">
        <v>1.5</v>
      </c>
      <c r="B155" s="44">
        <v>850</v>
      </c>
      <c r="C155" s="45">
        <v>0.8</v>
      </c>
      <c r="E155" s="48">
        <v>6.12</v>
      </c>
      <c r="F155" s="48">
        <v>9.89</v>
      </c>
      <c r="G155" s="48">
        <v>57.65</v>
      </c>
      <c r="H155" s="48">
        <v>0</v>
      </c>
      <c r="I155" s="48">
        <v>12.18</v>
      </c>
      <c r="J155" s="48">
        <v>0</v>
      </c>
      <c r="K155" s="48">
        <v>14.04</v>
      </c>
      <c r="L155" s="48">
        <v>0.13</v>
      </c>
      <c r="M155" s="48">
        <v>0.13</v>
      </c>
      <c r="N155" s="48">
        <v>0</v>
      </c>
      <c r="O155" s="48">
        <v>0</v>
      </c>
      <c r="P155" s="48"/>
      <c r="Q155" s="49">
        <v>67.715828909809986</v>
      </c>
      <c r="R155" s="49">
        <v>14.37104035667376</v>
      </c>
      <c r="S155" s="49">
        <v>1.5915734860204065</v>
      </c>
      <c r="T155" s="49">
        <v>0.36256390605180799</v>
      </c>
      <c r="U155" s="49">
        <v>2.9827387362527986</v>
      </c>
      <c r="V155" s="49">
        <v>3.8705820427527176</v>
      </c>
      <c r="W155" s="49">
        <v>2.0761871683243847</v>
      </c>
      <c r="X155" s="49">
        <v>7.0294853941141513</v>
      </c>
      <c r="Y155" s="49">
        <v>0.53640179833207258</v>
      </c>
      <c r="Z155" s="49">
        <v>0.28879753340184994</v>
      </c>
      <c r="AA155" s="49"/>
      <c r="AB155" s="50">
        <v>68.337426169535576</v>
      </c>
      <c r="AC155" s="50">
        <v>626.43424811905959</v>
      </c>
      <c r="AD155" s="50">
        <v>5.2977944903274246</v>
      </c>
      <c r="AE155" s="50">
        <v>1.5483419227498274</v>
      </c>
      <c r="AF155" s="50">
        <v>13.065577938904095</v>
      </c>
      <c r="AG155" s="50">
        <v>0.59241789598003902</v>
      </c>
      <c r="AH155" s="50">
        <v>7843.9845448051865</v>
      </c>
      <c r="AI155" s="50">
        <v>17.474321824867165</v>
      </c>
      <c r="AJ155" s="50">
        <v>29.233992687626806</v>
      </c>
      <c r="AK155" s="50">
        <v>218.20481392303472</v>
      </c>
      <c r="AL155" s="50">
        <v>9.8522049833791812</v>
      </c>
      <c r="AM155" s="50">
        <v>1.9042731058004196</v>
      </c>
      <c r="AN155" s="50">
        <v>191.32681145940387</v>
      </c>
      <c r="AO155" s="50">
        <v>3.210161124699217</v>
      </c>
      <c r="AP155" s="50">
        <v>0.66890029660869532</v>
      </c>
      <c r="AQ155" s="50">
        <v>1.9668234040928887</v>
      </c>
      <c r="AR155" s="50">
        <v>2.1441694448295867</v>
      </c>
      <c r="AS155" s="50">
        <v>2161.6671923812405</v>
      </c>
      <c r="AT155" s="50">
        <v>12.91715258649214</v>
      </c>
      <c r="AU155" s="50">
        <v>1.4893116878027224</v>
      </c>
      <c r="AV155" s="50">
        <v>1.6913693347288543</v>
      </c>
      <c r="AW155" s="50">
        <v>29.518432519374453</v>
      </c>
      <c r="AX155" s="50">
        <v>96.165846087698938</v>
      </c>
      <c r="AY155" s="50">
        <v>100.43961171800646</v>
      </c>
      <c r="AZ155" s="50">
        <v>11.526612097490363</v>
      </c>
      <c r="BA155" s="50">
        <v>5.8218050868236428</v>
      </c>
    </row>
    <row r="156" spans="1:53" x14ac:dyDescent="0.2">
      <c r="A156" s="47">
        <v>1.5</v>
      </c>
      <c r="B156" s="44">
        <v>850</v>
      </c>
      <c r="C156" s="45">
        <v>0.9</v>
      </c>
      <c r="E156" s="48">
        <v>6.33</v>
      </c>
      <c r="F156" s="48">
        <v>9.51</v>
      </c>
      <c r="G156" s="48">
        <v>56.57</v>
      </c>
      <c r="H156" s="48">
        <v>3.33</v>
      </c>
      <c r="I156" s="48">
        <v>12.37</v>
      </c>
      <c r="J156" s="48">
        <v>0</v>
      </c>
      <c r="K156" s="48">
        <v>11.89</v>
      </c>
      <c r="L156" s="48">
        <v>0</v>
      </c>
      <c r="M156" s="48">
        <v>0</v>
      </c>
      <c r="N156" s="48">
        <v>0</v>
      </c>
      <c r="O156" s="48">
        <v>0</v>
      </c>
      <c r="P156" s="48"/>
      <c r="Q156" s="49">
        <v>67.465237114029179</v>
      </c>
      <c r="R156" s="49">
        <v>14.969729443146424</v>
      </c>
      <c r="S156" s="49">
        <v>1.0747858086908948</v>
      </c>
      <c r="T156" s="49">
        <v>0.26073409644908008</v>
      </c>
      <c r="U156" s="49">
        <v>3.0418480546430109</v>
      </c>
      <c r="V156" s="49">
        <v>3.8646926286968108</v>
      </c>
      <c r="W156" s="49">
        <v>2.1914522580454543</v>
      </c>
      <c r="X156" s="49">
        <v>7.1315205962991364</v>
      </c>
      <c r="Y156" s="49">
        <v>0.56704438582594874</v>
      </c>
      <c r="Z156" s="49">
        <v>0.30188679245283018</v>
      </c>
      <c r="AA156" s="49"/>
      <c r="AB156" s="50">
        <v>67.322509814445851</v>
      </c>
      <c r="AC156" s="50">
        <v>628.10661579169334</v>
      </c>
      <c r="AD156" s="50">
        <v>5.3322531939711286</v>
      </c>
      <c r="AE156" s="50">
        <v>1.5431399759339182</v>
      </c>
      <c r="AF156" s="50">
        <v>13.873538651153241</v>
      </c>
      <c r="AG156" s="50">
        <v>0.62341072293275668</v>
      </c>
      <c r="AH156" s="50">
        <v>8043.9351031434171</v>
      </c>
      <c r="AI156" s="50">
        <v>17.757622212686645</v>
      </c>
      <c r="AJ156" s="50">
        <v>29.719120308902717</v>
      </c>
      <c r="AK156" s="50">
        <v>238.38522806750612</v>
      </c>
      <c r="AL156" s="50">
        <v>9.9947369769693566</v>
      </c>
      <c r="AM156" s="50">
        <v>1.9018237833726741</v>
      </c>
      <c r="AN156" s="50">
        <v>182.72268634643211</v>
      </c>
      <c r="AO156" s="50">
        <v>3.2052477525129777</v>
      </c>
      <c r="AP156" s="50">
        <v>0.68009621828463795</v>
      </c>
      <c r="AQ156" s="50">
        <v>1.8822238104626168</v>
      </c>
      <c r="AR156" s="50">
        <v>1.8855198531414745</v>
      </c>
      <c r="AS156" s="50">
        <v>2187.0846491974917</v>
      </c>
      <c r="AT156" s="50">
        <v>10.935720074150968</v>
      </c>
      <c r="AU156" s="50">
        <v>1.2004335037664426</v>
      </c>
      <c r="AV156" s="50">
        <v>1.3167791056505525</v>
      </c>
      <c r="AW156" s="50">
        <v>30.241584065790139</v>
      </c>
      <c r="AX156" s="50">
        <v>78.512823622449801</v>
      </c>
      <c r="AY156" s="50">
        <v>99.26921785704117</v>
      </c>
      <c r="AZ156" s="50">
        <v>11.605128887970855</v>
      </c>
      <c r="BA156" s="50">
        <v>5.7923803279362227</v>
      </c>
    </row>
    <row r="157" spans="1:53" x14ac:dyDescent="0.2">
      <c r="A157" s="47">
        <v>1.5</v>
      </c>
      <c r="B157" s="44">
        <v>850</v>
      </c>
      <c r="C157" s="45">
        <v>1</v>
      </c>
      <c r="E157" s="48">
        <v>6.61</v>
      </c>
      <c r="F157" s="48">
        <v>9.4499999999999993</v>
      </c>
      <c r="G157" s="48">
        <v>54.14</v>
      </c>
      <c r="H157" s="48">
        <v>6.4</v>
      </c>
      <c r="I157" s="48">
        <v>12.65</v>
      </c>
      <c r="J157" s="48">
        <v>0</v>
      </c>
      <c r="K157" s="48">
        <v>10.74</v>
      </c>
      <c r="L157" s="48">
        <v>0.01</v>
      </c>
      <c r="M157" s="48">
        <v>0.01</v>
      </c>
      <c r="N157" s="48">
        <v>0</v>
      </c>
      <c r="O157" s="48">
        <v>0</v>
      </c>
      <c r="P157" s="48"/>
      <c r="Q157" s="49">
        <v>66.51212937743847</v>
      </c>
      <c r="R157" s="49">
        <v>15.322363497332262</v>
      </c>
      <c r="S157" s="49">
        <v>1.0468737014639566</v>
      </c>
      <c r="T157" s="49">
        <v>0.25126629984318843</v>
      </c>
      <c r="U157" s="49">
        <v>2.9328291667183328</v>
      </c>
      <c r="V157" s="49">
        <v>4.3842662721730994</v>
      </c>
      <c r="W157" s="49">
        <v>1.9910143668482736</v>
      </c>
      <c r="X157" s="49">
        <v>7.5592573181824232</v>
      </c>
      <c r="Y157" s="49">
        <v>0.45412715452189223</v>
      </c>
      <c r="Z157" s="49">
        <v>0.29964186231595696</v>
      </c>
      <c r="AA157" s="49"/>
      <c r="AB157" s="50">
        <v>66.290633232044812</v>
      </c>
      <c r="AC157" s="50">
        <v>623.48479539282846</v>
      </c>
      <c r="AD157" s="50">
        <v>5.3063361900062009</v>
      </c>
      <c r="AE157" s="50">
        <v>1.5227379751267445</v>
      </c>
      <c r="AF157" s="50">
        <v>14.04553487860486</v>
      </c>
      <c r="AG157" s="50">
        <v>0.6363407867543639</v>
      </c>
      <c r="AH157" s="50">
        <v>8292.4451428690645</v>
      </c>
      <c r="AI157" s="50">
        <v>18.211810397287444</v>
      </c>
      <c r="AJ157" s="50">
        <v>30.664528523443717</v>
      </c>
      <c r="AK157" s="50">
        <v>253.65910960712489</v>
      </c>
      <c r="AL157" s="50">
        <v>10.344595552593944</v>
      </c>
      <c r="AM157" s="50">
        <v>1.9411022466573624</v>
      </c>
      <c r="AN157" s="50">
        <v>176.39882653951926</v>
      </c>
      <c r="AO157" s="50">
        <v>3.2402912416745338</v>
      </c>
      <c r="AP157" s="50">
        <v>0.69774271728709991</v>
      </c>
      <c r="AQ157" s="50">
        <v>1.8474075647590147</v>
      </c>
      <c r="AR157" s="50">
        <v>1.7265602042490098</v>
      </c>
      <c r="AS157" s="50">
        <v>2247.3910550630162</v>
      </c>
      <c r="AT157" s="50">
        <v>9.7398539873296333</v>
      </c>
      <c r="AU157" s="50">
        <v>1.0335285591430554</v>
      </c>
      <c r="AV157" s="50">
        <v>1.0939684239585505</v>
      </c>
      <c r="AW157" s="50">
        <v>31.308076903114994</v>
      </c>
      <c r="AX157" s="50">
        <v>68.309033764378952</v>
      </c>
      <c r="AY157" s="50">
        <v>99.505112252924448</v>
      </c>
      <c r="AZ157" s="50">
        <v>11.948121011048684</v>
      </c>
      <c r="BA157" s="50">
        <v>5.8319058720570096</v>
      </c>
    </row>
    <row r="158" spans="1:53" x14ac:dyDescent="0.2">
      <c r="A158" s="47">
        <v>1.5</v>
      </c>
      <c r="B158" s="44">
        <v>850</v>
      </c>
      <c r="C158" s="45">
        <v>1.1000000000000001</v>
      </c>
      <c r="E158" s="48">
        <v>7.63</v>
      </c>
      <c r="F158" s="48">
        <v>9.83</v>
      </c>
      <c r="G158" s="48">
        <v>48.47</v>
      </c>
      <c r="H158" s="48">
        <v>11.52</v>
      </c>
      <c r="I158" s="48">
        <v>12.31</v>
      </c>
      <c r="J158" s="48">
        <v>0.11</v>
      </c>
      <c r="K158" s="48">
        <v>10.119999999999999</v>
      </c>
      <c r="L158" s="48">
        <v>0</v>
      </c>
      <c r="M158" s="48">
        <v>0</v>
      </c>
      <c r="N158" s="48">
        <v>0</v>
      </c>
      <c r="O158" s="48">
        <v>0</v>
      </c>
      <c r="P158" s="48"/>
      <c r="Q158" s="49">
        <v>66.095366567084412</v>
      </c>
      <c r="R158" s="49">
        <v>15.577524098410962</v>
      </c>
      <c r="S158" s="49">
        <v>0.76989215226040963</v>
      </c>
      <c r="T158" s="49">
        <v>0.19740307349147107</v>
      </c>
      <c r="U158" s="49">
        <v>2.9426173218733362</v>
      </c>
      <c r="V158" s="49">
        <v>4.471812349652633</v>
      </c>
      <c r="W158" s="49">
        <v>2.0713391195538557</v>
      </c>
      <c r="X158" s="49">
        <v>7.8740453176729091</v>
      </c>
      <c r="Y158" s="49">
        <v>0.4631990248237397</v>
      </c>
      <c r="Z158" s="49">
        <v>0.31368307193077344</v>
      </c>
      <c r="AA158" s="49"/>
      <c r="AB158" s="50">
        <v>61.703232687785693</v>
      </c>
      <c r="AC158" s="50">
        <v>582.21502650747016</v>
      </c>
      <c r="AD158" s="50">
        <v>4.9896311767661707</v>
      </c>
      <c r="AE158" s="50">
        <v>1.4110951509448844</v>
      </c>
      <c r="AF158" s="50">
        <v>8.0553234327746619</v>
      </c>
      <c r="AG158" s="50">
        <v>0.42228519316453894</v>
      </c>
      <c r="AH158" s="50">
        <v>8649.0229974282538</v>
      </c>
      <c r="AI158" s="50">
        <v>18.898023976513382</v>
      </c>
      <c r="AJ158" s="50">
        <v>32.639236659569988</v>
      </c>
      <c r="AK158" s="50">
        <v>268.59509843362321</v>
      </c>
      <c r="AL158" s="50">
        <v>11.23202661015883</v>
      </c>
      <c r="AM158" s="50">
        <v>2.0615931375302416</v>
      </c>
      <c r="AN158" s="50">
        <v>166.08375564658763</v>
      </c>
      <c r="AO158" s="50">
        <v>3.3189629981782964</v>
      </c>
      <c r="AP158" s="50">
        <v>0.73485668522388314</v>
      </c>
      <c r="AQ158" s="50">
        <v>1.8350947376056073</v>
      </c>
      <c r="AR158" s="50">
        <v>1.544347083891362</v>
      </c>
      <c r="AS158" s="50">
        <v>2110.595442065237</v>
      </c>
      <c r="AT158" s="50">
        <v>8.3952155865778799</v>
      </c>
      <c r="AU158" s="50">
        <v>0.85340497055375519</v>
      </c>
      <c r="AV158" s="50">
        <v>0.86829438887991617</v>
      </c>
      <c r="AW158" s="50">
        <v>33.85989993504996</v>
      </c>
      <c r="AX158" s="50">
        <v>57.624801476382842</v>
      </c>
      <c r="AY158" s="50">
        <v>101.74985663651728</v>
      </c>
      <c r="AZ158" s="50">
        <v>12.918121600671858</v>
      </c>
      <c r="BA158" s="50">
        <v>5.9568900494164785</v>
      </c>
    </row>
    <row r="159" spans="1:53" x14ac:dyDescent="0.2">
      <c r="A159" s="47">
        <v>1.5</v>
      </c>
      <c r="B159" s="44">
        <v>850</v>
      </c>
      <c r="C159" s="45">
        <v>1.2</v>
      </c>
      <c r="E159" s="48">
        <v>8.6199999999999992</v>
      </c>
      <c r="F159" s="48">
        <v>10.14</v>
      </c>
      <c r="G159" s="48">
        <v>42.53</v>
      </c>
      <c r="H159" s="48">
        <v>17.149999999999999</v>
      </c>
      <c r="I159" s="48">
        <v>11.89</v>
      </c>
      <c r="J159" s="48">
        <v>0.25</v>
      </c>
      <c r="K159" s="48">
        <v>9.43</v>
      </c>
      <c r="L159" s="48">
        <v>0</v>
      </c>
      <c r="M159" s="48">
        <v>0</v>
      </c>
      <c r="N159" s="48">
        <v>0</v>
      </c>
      <c r="O159" s="48">
        <v>0</v>
      </c>
      <c r="P159" s="48"/>
      <c r="Q159" s="49">
        <v>65.656411849960961</v>
      </c>
      <c r="R159" s="49">
        <v>15.814206611738662</v>
      </c>
      <c r="S159" s="49">
        <v>0.56745267539173561</v>
      </c>
      <c r="T159" s="49">
        <v>0.15882254541702867</v>
      </c>
      <c r="U159" s="49">
        <v>2.8332347205886119</v>
      </c>
      <c r="V159" s="49">
        <v>4.7921215352035089</v>
      </c>
      <c r="W159" s="49">
        <v>1.9942373674485998</v>
      </c>
      <c r="X159" s="49">
        <v>8.1835126942508918</v>
      </c>
      <c r="Y159" s="49">
        <v>0.41614916332957941</v>
      </c>
      <c r="Z159" s="49">
        <v>0.33284989122552572</v>
      </c>
      <c r="AA159" s="49"/>
      <c r="AB159" s="50">
        <v>57.903798415527945</v>
      </c>
      <c r="AC159" s="50">
        <v>547.9697125730105</v>
      </c>
      <c r="AD159" s="50">
        <v>4.7232835024559563</v>
      </c>
      <c r="AE159" s="50">
        <v>1.3175194603808407</v>
      </c>
      <c r="AF159" s="50">
        <v>5.239295295589697</v>
      </c>
      <c r="AG159" s="50">
        <v>0.29543025399129835</v>
      </c>
      <c r="AH159" s="50">
        <v>9068.3875282640638</v>
      </c>
      <c r="AI159" s="50">
        <v>19.702380891787428</v>
      </c>
      <c r="AJ159" s="50">
        <v>34.994630182597135</v>
      </c>
      <c r="AK159" s="50">
        <v>286.61105384946825</v>
      </c>
      <c r="AL159" s="50">
        <v>12.314567831498405</v>
      </c>
      <c r="AM159" s="50">
        <v>2.1976803922733783</v>
      </c>
      <c r="AN159" s="50">
        <v>155.78409964078176</v>
      </c>
      <c r="AO159" s="50">
        <v>3.3909824266067066</v>
      </c>
      <c r="AP159" s="50">
        <v>0.77617922752731572</v>
      </c>
      <c r="AQ159" s="50">
        <v>1.8140366011138682</v>
      </c>
      <c r="AR159" s="50">
        <v>1.3823943795821874</v>
      </c>
      <c r="AS159" s="50">
        <v>1930.1609686817096</v>
      </c>
      <c r="AT159" s="50">
        <v>7.2883705045184266</v>
      </c>
      <c r="AU159" s="50">
        <v>0.71686760609014999</v>
      </c>
      <c r="AV159" s="50">
        <v>0.70859995619292315</v>
      </c>
      <c r="AW159" s="50">
        <v>36.920757602863674</v>
      </c>
      <c r="AX159" s="50">
        <v>49.302909937215219</v>
      </c>
      <c r="AY159" s="50">
        <v>103.8045495690112</v>
      </c>
      <c r="AZ159" s="50">
        <v>14.103786087715399</v>
      </c>
      <c r="BA159" s="50">
        <v>6.0910917318575111</v>
      </c>
    </row>
    <row r="160" spans="1:53" x14ac:dyDescent="0.2">
      <c r="A160" s="47">
        <v>1.5</v>
      </c>
      <c r="B160" s="44">
        <v>850</v>
      </c>
      <c r="C160" s="45">
        <v>1.3</v>
      </c>
      <c r="E160" s="48">
        <v>9.65</v>
      </c>
      <c r="F160" s="48">
        <v>9.9600000000000009</v>
      </c>
      <c r="G160" s="48">
        <v>35.99</v>
      </c>
      <c r="H160" s="48">
        <v>24.26</v>
      </c>
      <c r="I160" s="48">
        <v>11.58</v>
      </c>
      <c r="J160" s="48">
        <v>0.4</v>
      </c>
      <c r="K160" s="48">
        <v>8.16</v>
      </c>
      <c r="L160" s="48">
        <v>0</v>
      </c>
      <c r="M160" s="48">
        <v>0</v>
      </c>
      <c r="N160" s="48">
        <v>0</v>
      </c>
      <c r="O160" s="48">
        <v>0</v>
      </c>
      <c r="P160" s="48"/>
      <c r="Q160" s="49">
        <v>65.164723100354095</v>
      </c>
      <c r="R160" s="49">
        <v>16.050731001968192</v>
      </c>
      <c r="S160" s="49">
        <v>0.40686891338715381</v>
      </c>
      <c r="T160" s="49">
        <v>0.12641578305679629</v>
      </c>
      <c r="U160" s="49">
        <v>2.6305131137457125</v>
      </c>
      <c r="V160" s="49">
        <v>5.2174974589137602</v>
      </c>
      <c r="W160" s="49">
        <v>1.9023767996350016</v>
      </c>
      <c r="X160" s="49">
        <v>8.5008738289392891</v>
      </c>
      <c r="Y160" s="49">
        <v>0.36461480137089719</v>
      </c>
      <c r="Z160" s="49">
        <v>0.35643564356435653</v>
      </c>
      <c r="AA160" s="49"/>
      <c r="AB160" s="50">
        <v>54.492346106784886</v>
      </c>
      <c r="AC160" s="50">
        <v>518.71135834832637</v>
      </c>
      <c r="AD160" s="50">
        <v>4.5074216252119568</v>
      </c>
      <c r="AE160" s="50">
        <v>1.2362235326782309</v>
      </c>
      <c r="AF160" s="50">
        <v>3.8364714774842477</v>
      </c>
      <c r="AG160" s="50">
        <v>0.22482476142308308</v>
      </c>
      <c r="AH160" s="50">
        <v>9630.8434516212874</v>
      </c>
      <c r="AI160" s="50">
        <v>20.74328109010731</v>
      </c>
      <c r="AJ160" s="50">
        <v>38.063595395665075</v>
      </c>
      <c r="AK160" s="50">
        <v>317.36844322532727</v>
      </c>
      <c r="AL160" s="50">
        <v>13.743174769083302</v>
      </c>
      <c r="AM160" s="50">
        <v>2.3533496965356218</v>
      </c>
      <c r="AN160" s="50">
        <v>144.44521228281729</v>
      </c>
      <c r="AO160" s="50">
        <v>3.460211690229638</v>
      </c>
      <c r="AP160" s="50">
        <v>0.82682663207472551</v>
      </c>
      <c r="AQ160" s="50">
        <v>1.7665229653973591</v>
      </c>
      <c r="AR160" s="50">
        <v>1.2140407826357789</v>
      </c>
      <c r="AS160" s="50">
        <v>1769.9811180879653</v>
      </c>
      <c r="AT160" s="50">
        <v>6.2239531970748185</v>
      </c>
      <c r="AU160" s="50">
        <v>0.59515311530860404</v>
      </c>
      <c r="AV160" s="50">
        <v>0.57471073131342609</v>
      </c>
      <c r="AW160" s="50">
        <v>41.214064140499218</v>
      </c>
      <c r="AX160" s="50">
        <v>41.621660843124211</v>
      </c>
      <c r="AY160" s="50">
        <v>105.28081767886489</v>
      </c>
      <c r="AZ160" s="50">
        <v>15.646848142186666</v>
      </c>
      <c r="BA160" s="50">
        <v>6.2725576855767544</v>
      </c>
    </row>
    <row r="161" spans="1:53" x14ac:dyDescent="0.2">
      <c r="A161" s="47">
        <v>1.5</v>
      </c>
      <c r="B161" s="44">
        <v>850</v>
      </c>
      <c r="C161" s="45">
        <v>1.4</v>
      </c>
      <c r="E161" s="48">
        <v>10.7</v>
      </c>
      <c r="F161" s="48">
        <v>9.98</v>
      </c>
      <c r="G161" s="48">
        <v>30.66</v>
      </c>
      <c r="H161" s="48">
        <v>29.95</v>
      </c>
      <c r="I161" s="48">
        <v>11.23</v>
      </c>
      <c r="J161" s="48">
        <v>0.48</v>
      </c>
      <c r="K161" s="48">
        <v>7.01</v>
      </c>
      <c r="L161" s="48">
        <v>0</v>
      </c>
      <c r="M161" s="48">
        <v>0</v>
      </c>
      <c r="N161" s="48">
        <v>0</v>
      </c>
      <c r="O161" s="48">
        <v>0</v>
      </c>
      <c r="P161" s="48"/>
      <c r="Q161" s="49">
        <v>64.864676425187213</v>
      </c>
      <c r="R161" s="49">
        <v>16.278395850640621</v>
      </c>
      <c r="S161" s="49">
        <v>0.30680877852060368</v>
      </c>
      <c r="T161" s="49">
        <v>0.10369383484318929</v>
      </c>
      <c r="U161" s="49">
        <v>2.5375626009073722</v>
      </c>
      <c r="V161" s="49">
        <v>5.47801723199896</v>
      </c>
      <c r="W161" s="49">
        <v>1.8266682176872568</v>
      </c>
      <c r="X161" s="49">
        <v>8.6041770602147842</v>
      </c>
      <c r="Y161" s="49">
        <v>0.33345426644828119</v>
      </c>
      <c r="Z161" s="49">
        <v>0.37595907928388744</v>
      </c>
      <c r="AA161" s="49"/>
      <c r="AB161" s="50">
        <v>51.097018231400455</v>
      </c>
      <c r="AC161" s="50">
        <v>489.08396393633899</v>
      </c>
      <c r="AD161" s="50">
        <v>4.2815123070856389</v>
      </c>
      <c r="AE161" s="50">
        <v>1.1606689122389264</v>
      </c>
      <c r="AF161" s="50">
        <v>3.3780377766355576</v>
      </c>
      <c r="AG161" s="50">
        <v>0.20122526259595436</v>
      </c>
      <c r="AH161" s="50">
        <v>10050.293553650032</v>
      </c>
      <c r="AI161" s="50">
        <v>21.453995118674808</v>
      </c>
      <c r="AJ161" s="50">
        <v>40.662148524077935</v>
      </c>
      <c r="AK161" s="50">
        <v>347.75460796242459</v>
      </c>
      <c r="AL161" s="50">
        <v>15.113260330732164</v>
      </c>
      <c r="AM161" s="50">
        <v>2.4956097701249034</v>
      </c>
      <c r="AN161" s="50">
        <v>136.63205330896122</v>
      </c>
      <c r="AO161" s="50">
        <v>3.5221148538296196</v>
      </c>
      <c r="AP161" s="50">
        <v>0.87380660665601217</v>
      </c>
      <c r="AQ161" s="50">
        <v>1.7346730065253053</v>
      </c>
      <c r="AR161" s="50">
        <v>1.1107745750329863</v>
      </c>
      <c r="AS161" s="50">
        <v>1729.5083840563109</v>
      </c>
      <c r="AT161" s="50">
        <v>5.5973871173417846</v>
      </c>
      <c r="AU161" s="50">
        <v>0.52643344690852656</v>
      </c>
      <c r="AV161" s="50">
        <v>0.50163867822054709</v>
      </c>
      <c r="AW161" s="50">
        <v>45.384324331971683</v>
      </c>
      <c r="AX161" s="50">
        <v>37.314324179943199</v>
      </c>
      <c r="AY161" s="50">
        <v>106.69974103191572</v>
      </c>
      <c r="AZ161" s="50">
        <v>17.176760402441062</v>
      </c>
      <c r="BA161" s="50">
        <v>6.409464633780142</v>
      </c>
    </row>
    <row r="162" spans="1:53" x14ac:dyDescent="0.2">
      <c r="A162" s="47">
        <v>1.5</v>
      </c>
      <c r="B162" s="44">
        <v>850</v>
      </c>
      <c r="C162" s="45">
        <v>1.5</v>
      </c>
      <c r="E162" s="48">
        <v>11.45</v>
      </c>
      <c r="F162" s="48">
        <v>10.77</v>
      </c>
      <c r="G162" s="48">
        <v>25.24</v>
      </c>
      <c r="H162" s="48">
        <v>35.15</v>
      </c>
      <c r="I162" s="48">
        <v>11.01</v>
      </c>
      <c r="J162" s="48">
        <v>0.56999999999999995</v>
      </c>
      <c r="K162" s="48">
        <v>5.81</v>
      </c>
      <c r="L162" s="48">
        <v>0</v>
      </c>
      <c r="M162" s="48">
        <v>0</v>
      </c>
      <c r="N162" s="48">
        <v>0</v>
      </c>
      <c r="O162" s="48">
        <v>0</v>
      </c>
      <c r="P162" s="48"/>
      <c r="Q162" s="49">
        <v>64.442303672145101</v>
      </c>
      <c r="R162" s="49">
        <v>16.434433191962256</v>
      </c>
      <c r="S162" s="49">
        <v>0.233005799090647</v>
      </c>
      <c r="T162" s="49">
        <v>8.6307503399619054E-2</v>
      </c>
      <c r="U162" s="49">
        <v>2.352849323292268</v>
      </c>
      <c r="V162" s="49">
        <v>5.7390145002904482</v>
      </c>
      <c r="W162" s="49">
        <v>1.7894662967991855</v>
      </c>
      <c r="X162" s="49">
        <v>8.9226197130204596</v>
      </c>
      <c r="Y162" s="49">
        <v>0.31180724438117757</v>
      </c>
      <c r="Z162" s="49">
        <v>0.39768976897689767</v>
      </c>
      <c r="AA162" s="49"/>
      <c r="AB162" s="50">
        <v>49.178282906473086</v>
      </c>
      <c r="AC162" s="50">
        <v>472.99050343414615</v>
      </c>
      <c r="AD162" s="50">
        <v>4.1395809851031977</v>
      </c>
      <c r="AE162" s="50">
        <v>1.1154152312536199</v>
      </c>
      <c r="AF162" s="50">
        <v>2.9827318852041733</v>
      </c>
      <c r="AG162" s="50">
        <v>0.18000533457689374</v>
      </c>
      <c r="AH162" s="50">
        <v>10643.958288419908</v>
      </c>
      <c r="AI162" s="50">
        <v>22.4956011753467</v>
      </c>
      <c r="AJ162" s="50">
        <v>43.99005363146982</v>
      </c>
      <c r="AK162" s="50">
        <v>387.46991247889599</v>
      </c>
      <c r="AL162" s="50">
        <v>16.835679891224149</v>
      </c>
      <c r="AM162" s="50">
        <v>2.6644244350907131</v>
      </c>
      <c r="AN162" s="50">
        <v>130.86695163087535</v>
      </c>
      <c r="AO162" s="50">
        <v>3.6016333313163673</v>
      </c>
      <c r="AP162" s="50">
        <v>0.92920165579746705</v>
      </c>
      <c r="AQ162" s="50">
        <v>1.7152448161702778</v>
      </c>
      <c r="AR162" s="50">
        <v>1.0336521362747086</v>
      </c>
      <c r="AS162" s="50">
        <v>1675.9266035760961</v>
      </c>
      <c r="AT162" s="50">
        <v>5.1385190121429529</v>
      </c>
      <c r="AU162" s="50">
        <v>0.47716705565723638</v>
      </c>
      <c r="AV162" s="50">
        <v>0.45019503478858502</v>
      </c>
      <c r="AW162" s="50">
        <v>49.612776258524782</v>
      </c>
      <c r="AX162" s="50">
        <v>34.186608952925482</v>
      </c>
      <c r="AY162" s="50">
        <v>108.68817821239848</v>
      </c>
      <c r="AZ162" s="50">
        <v>19.076521322836715</v>
      </c>
      <c r="BA162" s="50">
        <v>6.4674969219395075</v>
      </c>
    </row>
    <row r="163" spans="1:53" x14ac:dyDescent="0.2">
      <c r="A163" s="47">
        <v>1.5</v>
      </c>
      <c r="B163" s="44">
        <v>850</v>
      </c>
      <c r="C163" s="45">
        <v>1.6</v>
      </c>
      <c r="E163" s="48">
        <v>12.37</v>
      </c>
      <c r="F163" s="48">
        <v>12.46</v>
      </c>
      <c r="G163" s="48">
        <v>19</v>
      </c>
      <c r="H163" s="48">
        <v>40.299999999999997</v>
      </c>
      <c r="I163" s="48">
        <v>10.75</v>
      </c>
      <c r="J163" s="48">
        <v>0.65</v>
      </c>
      <c r="K163" s="48">
        <v>4.46</v>
      </c>
      <c r="L163" s="48">
        <v>0</v>
      </c>
      <c r="M163" s="48">
        <v>0</v>
      </c>
      <c r="N163" s="48">
        <v>0</v>
      </c>
      <c r="O163" s="48">
        <v>0</v>
      </c>
      <c r="P163" s="48"/>
      <c r="Q163" s="49">
        <v>64.04148731689007</v>
      </c>
      <c r="R163" s="49">
        <v>16.598144396539492</v>
      </c>
      <c r="S163" s="49">
        <v>0.1712691895942563</v>
      </c>
      <c r="T163" s="49">
        <v>6.9975872753625143E-2</v>
      </c>
      <c r="U163" s="49">
        <v>2.075352744721763</v>
      </c>
      <c r="V163" s="49">
        <v>6.0963023645447523</v>
      </c>
      <c r="W163" s="49">
        <v>1.7252542237231963</v>
      </c>
      <c r="X163" s="49">
        <v>9.2222138912328528</v>
      </c>
      <c r="Y163" s="49">
        <v>0.28300010736951553</v>
      </c>
      <c r="Z163" s="49">
        <v>0.42139737991266368</v>
      </c>
      <c r="AA163" s="49"/>
      <c r="AB163" s="50">
        <v>46.903664207690426</v>
      </c>
      <c r="AC163" s="50">
        <v>453.48054979070207</v>
      </c>
      <c r="AD163" s="50">
        <v>3.954823503508198</v>
      </c>
      <c r="AE163" s="50">
        <v>1.0634345866588055</v>
      </c>
      <c r="AF163" s="50">
        <v>2.7146263441384715</v>
      </c>
      <c r="AG163" s="50">
        <v>0.16564150176637776</v>
      </c>
      <c r="AH163" s="50">
        <v>11360.614808810487</v>
      </c>
      <c r="AI163" s="50">
        <v>23.692952751979899</v>
      </c>
      <c r="AJ163" s="50">
        <v>48.275846225410014</v>
      </c>
      <c r="AK163" s="50">
        <v>442.73205003360857</v>
      </c>
      <c r="AL163" s="50">
        <v>19.31198296246955</v>
      </c>
      <c r="AM163" s="50">
        <v>2.9006865796108934</v>
      </c>
      <c r="AN163" s="50">
        <v>126.06901179830589</v>
      </c>
      <c r="AO163" s="50">
        <v>3.7123382838004648</v>
      </c>
      <c r="AP163" s="50">
        <v>1.0054176792285114</v>
      </c>
      <c r="AQ163" s="50">
        <v>1.714371449552208</v>
      </c>
      <c r="AR163" s="50">
        <v>0.97406289122557754</v>
      </c>
      <c r="AS163" s="50">
        <v>1657.0809271302637</v>
      </c>
      <c r="AT163" s="50">
        <v>4.7833970956770395</v>
      </c>
      <c r="AU163" s="50">
        <v>0.43920961094597577</v>
      </c>
      <c r="AV163" s="50">
        <v>0.41078256372928867</v>
      </c>
      <c r="AW163" s="50">
        <v>54.663268802817157</v>
      </c>
      <c r="AX163" s="50">
        <v>31.808813284539937</v>
      </c>
      <c r="AY163" s="50">
        <v>112.02322500153248</v>
      </c>
      <c r="AZ163" s="50">
        <v>21.903302337505107</v>
      </c>
      <c r="BA163" s="50">
        <v>6.4627721026890947</v>
      </c>
    </row>
    <row r="164" spans="1:53" x14ac:dyDescent="0.2">
      <c r="A164" s="47">
        <v>1.5</v>
      </c>
      <c r="B164" s="44">
        <v>850</v>
      </c>
      <c r="C164" s="45">
        <v>1.7</v>
      </c>
      <c r="E164" s="48">
        <v>13.5</v>
      </c>
      <c r="F164" s="48">
        <v>15.21</v>
      </c>
      <c r="G164" s="48">
        <v>12.23</v>
      </c>
      <c r="H164" s="48">
        <v>45.07</v>
      </c>
      <c r="I164" s="48">
        <v>10.39</v>
      </c>
      <c r="J164" s="48">
        <v>0.74</v>
      </c>
      <c r="K164" s="48">
        <v>2.85</v>
      </c>
      <c r="L164" s="48">
        <v>0</v>
      </c>
      <c r="M164" s="48">
        <v>0</v>
      </c>
      <c r="N164" s="48">
        <v>0</v>
      </c>
      <c r="O164" s="48">
        <v>0</v>
      </c>
      <c r="P164" s="48"/>
      <c r="Q164" s="49">
        <v>63.653928664732504</v>
      </c>
      <c r="R164" s="49">
        <v>16.79533295882084</v>
      </c>
      <c r="S164" s="49">
        <v>0.12854222381376354</v>
      </c>
      <c r="T164" s="49">
        <v>5.820152351992474E-2</v>
      </c>
      <c r="U164" s="49">
        <v>1.963352287819395</v>
      </c>
      <c r="V164" s="49">
        <v>6.2572309046996875</v>
      </c>
      <c r="W164" s="49">
        <v>1.7221275504575504</v>
      </c>
      <c r="X164" s="49">
        <v>9.4212838861363348</v>
      </c>
      <c r="Y164" s="49">
        <v>0.27522199143459658</v>
      </c>
      <c r="Z164" s="49">
        <v>0.44662921348314605</v>
      </c>
      <c r="AA164" s="49"/>
      <c r="AB164" s="50">
        <v>44.208994063079096</v>
      </c>
      <c r="AC164" s="50">
        <v>430.11327695958789</v>
      </c>
      <c r="AD164" s="50">
        <v>3.7256102401713243</v>
      </c>
      <c r="AE164" s="50">
        <v>1.0042114746349673</v>
      </c>
      <c r="AF164" s="50">
        <v>2.4697407260518922</v>
      </c>
      <c r="AG164" s="50">
        <v>0.15222214084807129</v>
      </c>
      <c r="AH164" s="50">
        <v>12155.159940555372</v>
      </c>
      <c r="AI164" s="50">
        <v>24.90168367393257</v>
      </c>
      <c r="AJ164" s="50">
        <v>53.427533385494243</v>
      </c>
      <c r="AK164" s="50">
        <v>524.53587471216406</v>
      </c>
      <c r="AL164" s="50">
        <v>22.822873107233193</v>
      </c>
      <c r="AM164" s="50">
        <v>3.2185374173284131</v>
      </c>
      <c r="AN164" s="50">
        <v>122.01944444222963</v>
      </c>
      <c r="AO164" s="50">
        <v>3.8372230918699515</v>
      </c>
      <c r="AP164" s="50">
        <v>1.1086201133697504</v>
      </c>
      <c r="AQ164" s="50">
        <v>1.7340987455569861</v>
      </c>
      <c r="AR164" s="50">
        <v>0.93226694951576294</v>
      </c>
      <c r="AS164" s="50">
        <v>1637.7010819673012</v>
      </c>
      <c r="AT164" s="50">
        <v>4.5292356102937266</v>
      </c>
      <c r="AU164" s="50">
        <v>0.41183163155186514</v>
      </c>
      <c r="AV164" s="50">
        <v>0.38227275402632377</v>
      </c>
      <c r="AW164" s="50">
        <v>60.219735777954291</v>
      </c>
      <c r="AX164" s="50">
        <v>30.15333532223287</v>
      </c>
      <c r="AY164" s="50">
        <v>116.93914752715717</v>
      </c>
      <c r="AZ164" s="50">
        <v>26.135224035120423</v>
      </c>
      <c r="BA164" s="50">
        <v>6.3649848115549936</v>
      </c>
    </row>
    <row r="165" spans="1:53" x14ac:dyDescent="0.2">
      <c r="A165" s="47">
        <v>1.5</v>
      </c>
      <c r="B165" s="44">
        <v>850</v>
      </c>
      <c r="C165" s="45">
        <v>1.8</v>
      </c>
      <c r="E165" s="48">
        <v>15.46</v>
      </c>
      <c r="F165" s="48">
        <v>20.72</v>
      </c>
      <c r="G165" s="48">
        <v>1.1599999999999999</v>
      </c>
      <c r="H165" s="48">
        <v>51.8</v>
      </c>
      <c r="I165" s="48">
        <v>9.6999999999999993</v>
      </c>
      <c r="J165" s="48">
        <v>0.86</v>
      </c>
      <c r="K165" s="48">
        <v>0.28999999999999998</v>
      </c>
      <c r="L165" s="48">
        <v>0</v>
      </c>
      <c r="M165" s="48">
        <v>0</v>
      </c>
      <c r="N165" s="48">
        <v>0</v>
      </c>
      <c r="O165" s="48">
        <v>0</v>
      </c>
      <c r="P165" s="48"/>
      <c r="Q165" s="49">
        <v>63.257047886827259</v>
      </c>
      <c r="R165" s="49">
        <v>17.001296483328275</v>
      </c>
      <c r="S165" s="49">
        <v>9.3780698376737789E-2</v>
      </c>
      <c r="T165" s="49">
        <v>4.6682414371335565E-2</v>
      </c>
      <c r="U165" s="49">
        <v>1.8665855977290278</v>
      </c>
      <c r="V165" s="49">
        <v>6.3685899051471164</v>
      </c>
      <c r="W165" s="49">
        <v>1.7110157815179465</v>
      </c>
      <c r="X165" s="49">
        <v>9.6550012327023111</v>
      </c>
      <c r="Y165" s="49">
        <v>0.26866477619089552</v>
      </c>
      <c r="Z165" s="49">
        <v>0.47014925373134331</v>
      </c>
      <c r="AA165" s="49"/>
      <c r="AB165" s="50">
        <v>40.061622481452119</v>
      </c>
      <c r="AC165" s="50">
        <v>393.11259840460826</v>
      </c>
      <c r="AD165" s="50">
        <v>3.3645848041323738</v>
      </c>
      <c r="AE165" s="50">
        <v>0.91390730433399892</v>
      </c>
      <c r="AF165" s="50">
        <v>2.2225079366116147</v>
      </c>
      <c r="AG165" s="50">
        <v>0.13876780145447112</v>
      </c>
      <c r="AH165" s="50">
        <v>13503.265732070684</v>
      </c>
      <c r="AI165" s="50">
        <v>26.760230473259423</v>
      </c>
      <c r="AJ165" s="50">
        <v>63.492281057833765</v>
      </c>
      <c r="AK165" s="50">
        <v>726.67194184299478</v>
      </c>
      <c r="AL165" s="50">
        <v>31.850661407073979</v>
      </c>
      <c r="AM165" s="50">
        <v>3.9233962830220062</v>
      </c>
      <c r="AN165" s="50">
        <v>117.22053222493066</v>
      </c>
      <c r="AO165" s="50">
        <v>4.0687091019650206</v>
      </c>
      <c r="AP165" s="50">
        <v>1.3308318404539292</v>
      </c>
      <c r="AQ165" s="50">
        <v>1.7944830561018892</v>
      </c>
      <c r="AR165" s="50">
        <v>0.88984137059342083</v>
      </c>
      <c r="AS165" s="50">
        <v>1651.1587004843996</v>
      </c>
      <c r="AT165" s="50">
        <v>4.2609739972616163</v>
      </c>
      <c r="AU165" s="50">
        <v>0.3824433268366102</v>
      </c>
      <c r="AV165" s="50">
        <v>0.35146086824804929</v>
      </c>
      <c r="AW165" s="50">
        <v>70.029930656353983</v>
      </c>
      <c r="AX165" s="50">
        <v>28.445960594845758</v>
      </c>
      <c r="AY165" s="50">
        <v>127.38357959938948</v>
      </c>
      <c r="AZ165" s="50">
        <v>38.367179678001563</v>
      </c>
      <c r="BA165" s="50">
        <v>6.1249535329594309</v>
      </c>
    </row>
    <row r="166" spans="1:53" x14ac:dyDescent="0.2">
      <c r="A166" s="47">
        <v>1.5</v>
      </c>
      <c r="B166" s="44">
        <v>850</v>
      </c>
      <c r="C166" s="45">
        <v>1.9</v>
      </c>
      <c r="E166" s="48">
        <v>14.49</v>
      </c>
      <c r="F166" s="48">
        <v>22.61</v>
      </c>
      <c r="G166" s="48">
        <v>0</v>
      </c>
      <c r="H166" s="48">
        <v>51.85</v>
      </c>
      <c r="I166" s="48">
        <v>9.8800000000000008</v>
      </c>
      <c r="J166" s="48">
        <v>0.87</v>
      </c>
      <c r="K166" s="48">
        <v>0</v>
      </c>
      <c r="L166" s="48">
        <v>0</v>
      </c>
      <c r="M166" s="48">
        <v>0</v>
      </c>
      <c r="N166" s="48">
        <v>0</v>
      </c>
      <c r="O166" s="48">
        <v>0</v>
      </c>
      <c r="P166" s="48"/>
      <c r="Q166" s="49">
        <v>62.737719715320175</v>
      </c>
      <c r="R166" s="49">
        <v>16.835580345342489</v>
      </c>
      <c r="S166" s="49">
        <v>8.3554914721088336E-2</v>
      </c>
      <c r="T166" s="49">
        <v>4.1837722153189622E-2</v>
      </c>
      <c r="U166" s="49">
        <v>1.848197517854435</v>
      </c>
      <c r="V166" s="49">
        <v>6.135894945572252</v>
      </c>
      <c r="W166" s="49">
        <v>1.8514922526991811</v>
      </c>
      <c r="X166" s="49">
        <v>10.465722586337197</v>
      </c>
      <c r="Y166" s="49">
        <v>0.30174771066366513</v>
      </c>
      <c r="Z166" s="49">
        <v>0.47161572052401746</v>
      </c>
      <c r="AA166" s="49"/>
      <c r="AB166" s="50">
        <v>42.798831964987194</v>
      </c>
      <c r="AC166" s="50">
        <v>420.5369633570067</v>
      </c>
      <c r="AD166" s="50">
        <v>3.5331463510060215</v>
      </c>
      <c r="AE166" s="50">
        <v>0.96716239070068277</v>
      </c>
      <c r="AF166" s="50">
        <v>2.1982582511459978</v>
      </c>
      <c r="AG166" s="50">
        <v>0.13728412060640063</v>
      </c>
      <c r="AH166" s="50">
        <v>14749.998447428765</v>
      </c>
      <c r="AI166" s="50">
        <v>28.969792575080291</v>
      </c>
      <c r="AJ166" s="50">
        <v>69.081133143556457</v>
      </c>
      <c r="AK166" s="50">
        <v>813.95319676484212</v>
      </c>
      <c r="AL166" s="50">
        <v>34.658777642812701</v>
      </c>
      <c r="AM166" s="50">
        <v>4.0666679782255803</v>
      </c>
      <c r="AN166" s="50">
        <v>118.98821619557006</v>
      </c>
      <c r="AO166" s="50">
        <v>4.1800284613234044</v>
      </c>
      <c r="AP166" s="50">
        <v>1.3738501203403981</v>
      </c>
      <c r="AQ166" s="50">
        <v>1.8055907243823137</v>
      </c>
      <c r="AR166" s="50">
        <v>0.88566081207604042</v>
      </c>
      <c r="AS166" s="50">
        <v>1641.7389449491452</v>
      </c>
      <c r="AT166" s="50">
        <v>4.2337310941879673</v>
      </c>
      <c r="AU166" s="50">
        <v>0.37944758885138119</v>
      </c>
      <c r="AV166" s="50">
        <v>0.34837744981277091</v>
      </c>
      <c r="AW166" s="50">
        <v>68.433350813759944</v>
      </c>
      <c r="AX166" s="50">
        <v>28.189817398145077</v>
      </c>
      <c r="AY166" s="50">
        <v>128.97711820016895</v>
      </c>
      <c r="AZ166" s="50">
        <v>40.164108912001311</v>
      </c>
      <c r="BA166" s="50">
        <v>5.953481376570231</v>
      </c>
    </row>
    <row r="167" spans="1:53" x14ac:dyDescent="0.2">
      <c r="A167" s="47">
        <v>1.5</v>
      </c>
      <c r="B167" s="44">
        <v>850</v>
      </c>
      <c r="C167" s="45">
        <v>2</v>
      </c>
      <c r="E167" s="48">
        <v>13.96</v>
      </c>
      <c r="F167" s="48">
        <v>23.74</v>
      </c>
      <c r="G167" s="48">
        <v>0</v>
      </c>
      <c r="H167" s="48">
        <v>51.01</v>
      </c>
      <c r="I167" s="48">
        <v>9.86</v>
      </c>
      <c r="J167" s="48">
        <v>0.87</v>
      </c>
      <c r="K167" s="48">
        <v>0</v>
      </c>
      <c r="L167" s="48">
        <v>0</v>
      </c>
      <c r="M167" s="48">
        <v>0</v>
      </c>
      <c r="N167" s="48">
        <v>0</v>
      </c>
      <c r="O167" s="48">
        <v>0</v>
      </c>
      <c r="P167" s="48"/>
      <c r="Q167" s="49">
        <v>62.54938841631391</v>
      </c>
      <c r="R167" s="49">
        <v>16.70848275654069</v>
      </c>
      <c r="S167" s="49">
        <v>8.7727488692814506E-2</v>
      </c>
      <c r="T167" s="49">
        <v>4.1673594080734025E-2</v>
      </c>
      <c r="U167" s="49">
        <v>2.0028841756477722</v>
      </c>
      <c r="V167" s="49">
        <v>5.821982847347515</v>
      </c>
      <c r="W167" s="49">
        <v>1.9228936757839816</v>
      </c>
      <c r="X167" s="49">
        <v>10.864967045592573</v>
      </c>
      <c r="Y167" s="49">
        <v>0.3302815769476285</v>
      </c>
      <c r="Z167" s="49">
        <v>0.45851528384279472</v>
      </c>
      <c r="AA167" s="49"/>
      <c r="AB167" s="50">
        <v>44.364103236166322</v>
      </c>
      <c r="AC167" s="50">
        <v>436.09392612186508</v>
      </c>
      <c r="AD167" s="50">
        <v>3.6224949005858544</v>
      </c>
      <c r="AE167" s="50">
        <v>0.99774762290513819</v>
      </c>
      <c r="AF167" s="50">
        <v>2.1949622554535604</v>
      </c>
      <c r="AG167" s="50">
        <v>0.13702210987964811</v>
      </c>
      <c r="AH167" s="50">
        <v>15300.54263658689</v>
      </c>
      <c r="AI167" s="50">
        <v>29.954654281910283</v>
      </c>
      <c r="AJ167" s="50">
        <v>71.146017017622228</v>
      </c>
      <c r="AK167" s="50">
        <v>841.1831750912778</v>
      </c>
      <c r="AL167" s="50">
        <v>35.381726783453615</v>
      </c>
      <c r="AM167" s="50">
        <v>4.1116953418548006</v>
      </c>
      <c r="AN167" s="50">
        <v>120.64720680549732</v>
      </c>
      <c r="AO167" s="50">
        <v>4.2287389391817634</v>
      </c>
      <c r="AP167" s="50">
        <v>1.3865954128215379</v>
      </c>
      <c r="AQ167" s="50">
        <v>1.8222057514754471</v>
      </c>
      <c r="AR167" s="50">
        <v>0.89383775241211616</v>
      </c>
      <c r="AS167" s="50">
        <v>1637.1583773569416</v>
      </c>
      <c r="AT167" s="50">
        <v>4.2731617835048707</v>
      </c>
      <c r="AU167" s="50">
        <v>0.38299689215079014</v>
      </c>
      <c r="AV167" s="50">
        <v>0.35165026804083221</v>
      </c>
      <c r="AW167" s="50">
        <v>66.450645933976105</v>
      </c>
      <c r="AX167" s="50">
        <v>28.458874642605924</v>
      </c>
      <c r="AY167" s="50">
        <v>130.00592958592532</v>
      </c>
      <c r="AZ167" s="50">
        <v>40.167199846562362</v>
      </c>
      <c r="BA167" s="50">
        <v>5.8467205282973582</v>
      </c>
    </row>
    <row r="168" spans="1:53" x14ac:dyDescent="0.2">
      <c r="A168" s="47">
        <v>1.5</v>
      </c>
      <c r="B168" s="44">
        <v>860</v>
      </c>
      <c r="C168" s="45">
        <v>0.6</v>
      </c>
      <c r="E168" s="48">
        <v>12.51</v>
      </c>
      <c r="F168" s="48">
        <v>11.17</v>
      </c>
      <c r="G168" s="48">
        <v>41.15</v>
      </c>
      <c r="H168" s="48">
        <v>0</v>
      </c>
      <c r="I168" s="48">
        <v>6.24</v>
      </c>
      <c r="J168" s="48">
        <v>0</v>
      </c>
      <c r="K168" s="48">
        <v>21.88</v>
      </c>
      <c r="L168" s="48">
        <v>1.06</v>
      </c>
      <c r="M168" s="48">
        <v>1.06</v>
      </c>
      <c r="N168" s="48">
        <v>5.99</v>
      </c>
      <c r="O168" s="48">
        <v>0</v>
      </c>
      <c r="P168" s="48"/>
      <c r="Q168" s="49">
        <v>69.132023682468159</v>
      </c>
      <c r="R168" s="49">
        <v>13.405541082276612</v>
      </c>
      <c r="S168" s="49">
        <v>2.6976739416611468</v>
      </c>
      <c r="T168" s="49">
        <v>0.61673760521630594</v>
      </c>
      <c r="U168" s="49">
        <v>3.130462116513713</v>
      </c>
      <c r="V168" s="49">
        <v>3.6112065593118672</v>
      </c>
      <c r="W168" s="49">
        <v>1.5765538311459961</v>
      </c>
      <c r="X168" s="49">
        <v>5.829801181406209</v>
      </c>
      <c r="Y168" s="49">
        <v>0.43657259845208524</v>
      </c>
      <c r="Z168" s="49">
        <v>0.28953260565351241</v>
      </c>
      <c r="AA168" s="49"/>
      <c r="AB168" s="50">
        <v>42.294298316398809</v>
      </c>
      <c r="AC168" s="50">
        <v>380.84420585864007</v>
      </c>
      <c r="AD168" s="50">
        <v>3.3167883661612878</v>
      </c>
      <c r="AE168" s="50">
        <v>0.94592220138927063</v>
      </c>
      <c r="AF168" s="50">
        <v>9.1285943820410491</v>
      </c>
      <c r="AG168" s="50">
        <v>0.47786899169509744</v>
      </c>
      <c r="AH168" s="50">
        <v>7279.1657384802038</v>
      </c>
      <c r="AI168" s="50">
        <v>16.568797432800618</v>
      </c>
      <c r="AJ168" s="50">
        <v>31.768802653588043</v>
      </c>
      <c r="AK168" s="50">
        <v>177.6149810865542</v>
      </c>
      <c r="AL168" s="50">
        <v>12.452815145753499</v>
      </c>
      <c r="AM168" s="50">
        <v>2.529503619350558</v>
      </c>
      <c r="AN168" s="50">
        <v>185.25654817833384</v>
      </c>
      <c r="AO168" s="50">
        <v>3.499453375364515</v>
      </c>
      <c r="AP168" s="50">
        <v>0.75222034020508743</v>
      </c>
      <c r="AQ168" s="50">
        <v>2.645737362209549</v>
      </c>
      <c r="AR168" s="50">
        <v>2.8697566856093895</v>
      </c>
      <c r="AS168" s="50">
        <v>2787.6357344789053</v>
      </c>
      <c r="AT168" s="50">
        <v>17.257703685938129</v>
      </c>
      <c r="AU168" s="50">
        <v>1.9575065815880142</v>
      </c>
      <c r="AV168" s="50">
        <v>1.8461845183973444</v>
      </c>
      <c r="AW168" s="50">
        <v>33.750458064529134</v>
      </c>
      <c r="AX168" s="50">
        <v>113.36286352746698</v>
      </c>
      <c r="AY168" s="50">
        <v>121.56008436571555</v>
      </c>
      <c r="AZ168" s="50">
        <v>12.217019330751931</v>
      </c>
      <c r="BA168" s="50">
        <v>6.9960229818618522</v>
      </c>
    </row>
    <row r="169" spans="1:53" x14ac:dyDescent="0.2">
      <c r="A169" s="47">
        <v>1.5</v>
      </c>
      <c r="B169" s="44">
        <v>860</v>
      </c>
      <c r="C169" s="45">
        <v>0.7</v>
      </c>
      <c r="E169" s="48">
        <v>8.2100000000000009</v>
      </c>
      <c r="F169" s="48">
        <v>10.73</v>
      </c>
      <c r="G169" s="48">
        <v>54.4</v>
      </c>
      <c r="H169" s="48">
        <v>0</v>
      </c>
      <c r="I169" s="48">
        <v>10.47</v>
      </c>
      <c r="J169" s="48">
        <v>0</v>
      </c>
      <c r="K169" s="48">
        <v>15.86</v>
      </c>
      <c r="L169" s="48">
        <v>0.33</v>
      </c>
      <c r="M169" s="48">
        <v>0.33</v>
      </c>
      <c r="N169" s="48">
        <v>0</v>
      </c>
      <c r="O169" s="48">
        <v>0</v>
      </c>
      <c r="P169" s="48"/>
      <c r="Q169" s="49">
        <v>68.644417790824676</v>
      </c>
      <c r="R169" s="49">
        <v>13.932521346091328</v>
      </c>
      <c r="S169" s="49">
        <v>2.2746961217899946</v>
      </c>
      <c r="T169" s="49">
        <v>0.52330785015071624</v>
      </c>
      <c r="U169" s="49">
        <v>3.1986395390409426</v>
      </c>
      <c r="V169" s="49">
        <v>3.5820021166517328</v>
      </c>
      <c r="W169" s="49">
        <v>1.9125854784365872</v>
      </c>
      <c r="X169" s="49">
        <v>5.9318297570140119</v>
      </c>
      <c r="Y169" s="49">
        <v>0.53394314580259694</v>
      </c>
      <c r="Z169" s="49">
        <v>0.29082400133712183</v>
      </c>
      <c r="AA169" s="49"/>
      <c r="AB169" s="50">
        <v>56.800068431063529</v>
      </c>
      <c r="AC169" s="50">
        <v>519.57470848654907</v>
      </c>
      <c r="AD169" s="50">
        <v>4.4806476365850845</v>
      </c>
      <c r="AE169" s="50">
        <v>1.2930454707922183</v>
      </c>
      <c r="AF169" s="50">
        <v>11.620720218864614</v>
      </c>
      <c r="AG169" s="50">
        <v>0.55493311793761213</v>
      </c>
      <c r="AH169" s="50">
        <v>7555.3442734003547</v>
      </c>
      <c r="AI169" s="50">
        <v>16.845203162373267</v>
      </c>
      <c r="AJ169" s="50">
        <v>29.287162042361963</v>
      </c>
      <c r="AK169" s="50">
        <v>205.32185912131072</v>
      </c>
      <c r="AL169" s="50">
        <v>10.262930236097175</v>
      </c>
      <c r="AM169" s="50">
        <v>2.0072440033229908</v>
      </c>
      <c r="AN169" s="50">
        <v>186.11213347666899</v>
      </c>
      <c r="AO169" s="50">
        <v>3.2470146509743918</v>
      </c>
      <c r="AP169" s="50">
        <v>0.68680216813173611</v>
      </c>
      <c r="AQ169" s="50">
        <v>2.0792698430830083</v>
      </c>
      <c r="AR169" s="50">
        <v>2.2642710744801451</v>
      </c>
      <c r="AS169" s="50">
        <v>2278.4068632561912</v>
      </c>
      <c r="AT169" s="50">
        <v>13.633755030129572</v>
      </c>
      <c r="AU169" s="50">
        <v>1.5665113189429436</v>
      </c>
      <c r="AV169" s="50">
        <v>1.714696576373208</v>
      </c>
      <c r="AW169" s="50">
        <v>30.861379305350439</v>
      </c>
      <c r="AX169" s="50">
        <v>103.2583585354603</v>
      </c>
      <c r="AY169" s="50">
        <v>104.13087578274612</v>
      </c>
      <c r="AZ169" s="50">
        <v>12.129504845440843</v>
      </c>
      <c r="BA169" s="50">
        <v>5.9540020749383871</v>
      </c>
    </row>
    <row r="170" spans="1:53" x14ac:dyDescent="0.2">
      <c r="A170" s="47">
        <v>1.5</v>
      </c>
      <c r="B170" s="44">
        <v>860</v>
      </c>
      <c r="C170" s="45">
        <v>0.8</v>
      </c>
      <c r="E170" s="48">
        <v>6.63</v>
      </c>
      <c r="F170" s="48">
        <v>10.02</v>
      </c>
      <c r="G170" s="48">
        <v>57.21</v>
      </c>
      <c r="H170" s="48">
        <v>0</v>
      </c>
      <c r="I170" s="48">
        <v>11.9</v>
      </c>
      <c r="J170" s="48">
        <v>0</v>
      </c>
      <c r="K170" s="48">
        <v>14.1</v>
      </c>
      <c r="L170" s="48">
        <v>0.15</v>
      </c>
      <c r="M170" s="48">
        <v>0.15</v>
      </c>
      <c r="N170" s="48">
        <v>0</v>
      </c>
      <c r="O170" s="48">
        <v>0</v>
      </c>
      <c r="P170" s="48"/>
      <c r="Q170" s="49">
        <v>67.804427438786192</v>
      </c>
      <c r="R170" s="49">
        <v>14.352854237760399</v>
      </c>
      <c r="S170" s="49">
        <v>1.9171388428937219</v>
      </c>
      <c r="T170" s="49">
        <v>0.43001205043450147</v>
      </c>
      <c r="U170" s="49">
        <v>3.0812106646327231</v>
      </c>
      <c r="V170" s="49">
        <v>3.7982960969511281</v>
      </c>
      <c r="W170" s="49">
        <v>1.9952911019776507</v>
      </c>
      <c r="X170" s="49">
        <v>6.6207695665636734</v>
      </c>
      <c r="Y170" s="49">
        <v>0.5253121534098566</v>
      </c>
      <c r="Z170" s="49">
        <v>0.28562473882156297</v>
      </c>
      <c r="AA170" s="49"/>
      <c r="AB170" s="50">
        <v>65.006609794695095</v>
      </c>
      <c r="AC170" s="50">
        <v>597.55218537167104</v>
      </c>
      <c r="AD170" s="50">
        <v>5.0829279995393195</v>
      </c>
      <c r="AE170" s="50">
        <v>1.4799924668161442</v>
      </c>
      <c r="AF170" s="50">
        <v>12.780438365522192</v>
      </c>
      <c r="AG170" s="50">
        <v>0.58563720918505768</v>
      </c>
      <c r="AH170" s="50">
        <v>7767.1028336167119</v>
      </c>
      <c r="AI170" s="50">
        <v>17.279312368560213</v>
      </c>
      <c r="AJ170" s="50">
        <v>29.144473901111105</v>
      </c>
      <c r="AK170" s="50">
        <v>217.434759981654</v>
      </c>
      <c r="AL170" s="50">
        <v>9.90332316258033</v>
      </c>
      <c r="AM170" s="50">
        <v>1.9189940391509048</v>
      </c>
      <c r="AN170" s="50">
        <v>189.66162624881585</v>
      </c>
      <c r="AO170" s="50">
        <v>3.2090970952842786</v>
      </c>
      <c r="AP170" s="50">
        <v>0.6729382945792951</v>
      </c>
      <c r="AQ170" s="50">
        <v>1.9834058292672194</v>
      </c>
      <c r="AR170" s="50">
        <v>2.1619859765401959</v>
      </c>
      <c r="AS170" s="50">
        <v>2181.0817374734197</v>
      </c>
      <c r="AT170" s="50">
        <v>13.022463960809683</v>
      </c>
      <c r="AU170" s="50">
        <v>1.5006043420443946</v>
      </c>
      <c r="AV170" s="50">
        <v>1.6969490861671097</v>
      </c>
      <c r="AW170" s="50">
        <v>29.776683820104019</v>
      </c>
      <c r="AX170" s="50">
        <v>97.287306456496793</v>
      </c>
      <c r="AY170" s="50">
        <v>101.0794063838384</v>
      </c>
      <c r="AZ170" s="50">
        <v>11.6043994854647</v>
      </c>
      <c r="BA170" s="50">
        <v>5.8382416813890208</v>
      </c>
    </row>
    <row r="171" spans="1:53" x14ac:dyDescent="0.2">
      <c r="A171" s="47">
        <v>1.5</v>
      </c>
      <c r="B171" s="44">
        <v>860</v>
      </c>
      <c r="C171" s="45">
        <v>0.9</v>
      </c>
      <c r="E171" s="48">
        <v>7.02</v>
      </c>
      <c r="F171" s="48">
        <v>9.85</v>
      </c>
      <c r="G171" s="48">
        <v>54.48</v>
      </c>
      <c r="H171" s="48">
        <v>4.07</v>
      </c>
      <c r="I171" s="48">
        <v>11.87</v>
      </c>
      <c r="J171" s="48">
        <v>0</v>
      </c>
      <c r="K171" s="48">
        <v>12.71</v>
      </c>
      <c r="L171" s="48">
        <v>0</v>
      </c>
      <c r="M171" s="48">
        <v>0</v>
      </c>
      <c r="N171" s="48">
        <v>0</v>
      </c>
      <c r="O171" s="48">
        <v>0</v>
      </c>
      <c r="P171" s="48"/>
      <c r="Q171" s="49">
        <v>67.045419141363922</v>
      </c>
      <c r="R171" s="49">
        <v>14.908768694541793</v>
      </c>
      <c r="S171" s="49">
        <v>1.5504825316882789</v>
      </c>
      <c r="T171" s="49">
        <v>0.3617480451364149</v>
      </c>
      <c r="U171" s="49">
        <v>2.9866554833888466</v>
      </c>
      <c r="V171" s="49">
        <v>3.9983468456816227</v>
      </c>
      <c r="W171" s="49">
        <v>2.1098631807366006</v>
      </c>
      <c r="X171" s="49">
        <v>7.0387160774625288</v>
      </c>
      <c r="Y171" s="49">
        <v>0.52768388090576457</v>
      </c>
      <c r="Z171" s="49">
        <v>0.29373196957776032</v>
      </c>
      <c r="AA171" s="49"/>
      <c r="AB171" s="50">
        <v>63.482962276450337</v>
      </c>
      <c r="AC171" s="50">
        <v>589.33520212145686</v>
      </c>
      <c r="AD171" s="50">
        <v>5.0379487710461142</v>
      </c>
      <c r="AE171" s="50">
        <v>1.4504566920269397</v>
      </c>
      <c r="AF171" s="50">
        <v>13.829015670896585</v>
      </c>
      <c r="AG171" s="50">
        <v>0.63091154464384669</v>
      </c>
      <c r="AH171" s="50">
        <v>8018.163133571381</v>
      </c>
      <c r="AI171" s="50">
        <v>17.72844418209834</v>
      </c>
      <c r="AJ171" s="50">
        <v>30.132644435303114</v>
      </c>
      <c r="AK171" s="50">
        <v>232.47702541583845</v>
      </c>
      <c r="AL171" s="50">
        <v>10.279573313913597</v>
      </c>
      <c r="AM171" s="50">
        <v>1.9565773584056783</v>
      </c>
      <c r="AN171" s="50">
        <v>181.61264841560435</v>
      </c>
      <c r="AO171" s="50">
        <v>3.25619538979416</v>
      </c>
      <c r="AP171" s="50">
        <v>0.69043252806908006</v>
      </c>
      <c r="AQ171" s="50">
        <v>1.9180873201725492</v>
      </c>
      <c r="AR171" s="50">
        <v>1.8842657499272162</v>
      </c>
      <c r="AS171" s="50">
        <v>2261.9530443503795</v>
      </c>
      <c r="AT171" s="50">
        <v>10.841891373641326</v>
      </c>
      <c r="AU171" s="50">
        <v>1.177257406574818</v>
      </c>
      <c r="AV171" s="50">
        <v>1.2768649272707731</v>
      </c>
      <c r="AW171" s="50">
        <v>31.056189357912245</v>
      </c>
      <c r="AX171" s="50">
        <v>77.805248038874055</v>
      </c>
      <c r="AY171" s="50">
        <v>101.09371036956807</v>
      </c>
      <c r="AZ171" s="50">
        <v>11.971078539166781</v>
      </c>
      <c r="BA171" s="50">
        <v>5.8663654607050546</v>
      </c>
    </row>
    <row r="172" spans="1:53" x14ac:dyDescent="0.2">
      <c r="A172" s="47">
        <v>1.5</v>
      </c>
      <c r="B172" s="44">
        <v>860</v>
      </c>
      <c r="C172" s="45">
        <v>1</v>
      </c>
      <c r="E172" s="48">
        <v>7.54</v>
      </c>
      <c r="F172" s="48">
        <v>9.6199999999999992</v>
      </c>
      <c r="G172" s="48">
        <v>51.69</v>
      </c>
      <c r="H172" s="48">
        <v>8.18</v>
      </c>
      <c r="I172" s="48">
        <v>12.3</v>
      </c>
      <c r="J172" s="48">
        <v>0.04</v>
      </c>
      <c r="K172" s="48">
        <v>10.62</v>
      </c>
      <c r="L172" s="48">
        <v>0</v>
      </c>
      <c r="M172" s="48">
        <v>0</v>
      </c>
      <c r="N172" s="48">
        <v>0</v>
      </c>
      <c r="O172" s="48">
        <v>0</v>
      </c>
      <c r="P172" s="48"/>
      <c r="Q172" s="49">
        <v>66.717204938161672</v>
      </c>
      <c r="R172" s="49">
        <v>15.356295263602297</v>
      </c>
      <c r="S172" s="49">
        <v>1.0795297170228166</v>
      </c>
      <c r="T172" s="49">
        <v>0.2707235455063452</v>
      </c>
      <c r="U172" s="49">
        <v>3.0288571169282581</v>
      </c>
      <c r="V172" s="49">
        <v>4.3010864711312617</v>
      </c>
      <c r="W172" s="49">
        <v>2.0198018110798506</v>
      </c>
      <c r="X172" s="49">
        <v>7.2265011365674923</v>
      </c>
      <c r="Y172" s="49">
        <v>0.46960269797798487</v>
      </c>
      <c r="Z172" s="49">
        <v>0.30892790437056411</v>
      </c>
      <c r="AA172" s="49"/>
      <c r="AB172" s="50">
        <v>61.267645486947458</v>
      </c>
      <c r="AC172" s="50">
        <v>577.62772038780224</v>
      </c>
      <c r="AD172" s="50">
        <v>4.9625388988446169</v>
      </c>
      <c r="AE172" s="50">
        <v>1.4116144219234772</v>
      </c>
      <c r="AF172" s="50">
        <v>10.922869390883491</v>
      </c>
      <c r="AG172" s="50">
        <v>0.53482119016776808</v>
      </c>
      <c r="AH172" s="50">
        <v>8306.1513673527679</v>
      </c>
      <c r="AI172" s="50">
        <v>18.18906476896991</v>
      </c>
      <c r="AJ172" s="50">
        <v>31.19006920203811</v>
      </c>
      <c r="AK172" s="50">
        <v>256.85158941191008</v>
      </c>
      <c r="AL172" s="50">
        <v>10.698196840067661</v>
      </c>
      <c r="AM172" s="50">
        <v>1.9988261343959151</v>
      </c>
      <c r="AN172" s="50">
        <v>171.5107474456548</v>
      </c>
      <c r="AO172" s="50">
        <v>3.2696892954663768</v>
      </c>
      <c r="AP172" s="50">
        <v>0.71494481118171405</v>
      </c>
      <c r="AQ172" s="50">
        <v>1.8601015861345818</v>
      </c>
      <c r="AR172" s="50">
        <v>1.6724438773908057</v>
      </c>
      <c r="AS172" s="50">
        <v>2218.0078809354386</v>
      </c>
      <c r="AT172" s="50">
        <v>9.2999978318153431</v>
      </c>
      <c r="AU172" s="50">
        <v>0.96992032824157204</v>
      </c>
      <c r="AV172" s="50">
        <v>1.0103232150436972</v>
      </c>
      <c r="AW172" s="50">
        <v>32.544318595398281</v>
      </c>
      <c r="AX172" s="50">
        <v>64.865410596396103</v>
      </c>
      <c r="AY172" s="50">
        <v>101.0821001969383</v>
      </c>
      <c r="AZ172" s="50">
        <v>12.370221688073709</v>
      </c>
      <c r="BA172" s="50">
        <v>5.9071294170909985</v>
      </c>
    </row>
    <row r="173" spans="1:53" x14ac:dyDescent="0.2">
      <c r="A173" s="47">
        <v>1.5</v>
      </c>
      <c r="B173" s="44">
        <v>860</v>
      </c>
      <c r="C173" s="45">
        <v>1.1000000000000001</v>
      </c>
      <c r="E173" s="48">
        <v>8.4600000000000009</v>
      </c>
      <c r="F173" s="48">
        <v>10.27</v>
      </c>
      <c r="G173" s="48">
        <v>46.47</v>
      </c>
      <c r="H173" s="48">
        <v>12.73</v>
      </c>
      <c r="I173" s="48">
        <v>11.93</v>
      </c>
      <c r="J173" s="48">
        <v>0.12</v>
      </c>
      <c r="K173" s="48">
        <v>10.01</v>
      </c>
      <c r="L173" s="48">
        <v>0</v>
      </c>
      <c r="M173" s="48">
        <v>0</v>
      </c>
      <c r="N173" s="48">
        <v>0</v>
      </c>
      <c r="O173" s="48">
        <v>0</v>
      </c>
      <c r="P173" s="48"/>
      <c r="Q173" s="49">
        <v>66.21662160835028</v>
      </c>
      <c r="R173" s="49">
        <v>15.587099341236957</v>
      </c>
      <c r="S173" s="49">
        <v>0.91271788311596513</v>
      </c>
      <c r="T173" s="49">
        <v>0.23611507513449417</v>
      </c>
      <c r="U173" s="49">
        <v>3.0064596378569726</v>
      </c>
      <c r="V173" s="49">
        <v>4.4882847885056085</v>
      </c>
      <c r="W173" s="49">
        <v>1.978315124022038</v>
      </c>
      <c r="X173" s="49">
        <v>7.5743865417776792</v>
      </c>
      <c r="Y173" s="49">
        <v>0.44077308309144203</v>
      </c>
      <c r="Z173" s="49">
        <v>0.31560125167635228</v>
      </c>
      <c r="AA173" s="49"/>
      <c r="AB173" s="50">
        <v>57.687262950671546</v>
      </c>
      <c r="AC173" s="50">
        <v>545.50382025758017</v>
      </c>
      <c r="AD173" s="50">
        <v>4.7032217802191623</v>
      </c>
      <c r="AE173" s="50">
        <v>1.3243362576409472</v>
      </c>
      <c r="AF173" s="50">
        <v>7.7278362402733523</v>
      </c>
      <c r="AG173" s="50">
        <v>0.41148956361559147</v>
      </c>
      <c r="AH173" s="50">
        <v>8634.330973768343</v>
      </c>
      <c r="AI173" s="50">
        <v>18.8106370090346</v>
      </c>
      <c r="AJ173" s="50">
        <v>33.030435719871001</v>
      </c>
      <c r="AK173" s="50">
        <v>271.16354852394744</v>
      </c>
      <c r="AL173" s="50">
        <v>11.55464788840017</v>
      </c>
      <c r="AM173" s="50">
        <v>2.1155177536538377</v>
      </c>
      <c r="AN173" s="50">
        <v>163.13730313430415</v>
      </c>
      <c r="AO173" s="50">
        <v>3.3477105680457844</v>
      </c>
      <c r="AP173" s="50">
        <v>0.75079513509241824</v>
      </c>
      <c r="AQ173" s="50">
        <v>1.8527952777027812</v>
      </c>
      <c r="AR173" s="50">
        <v>1.5220548196868802</v>
      </c>
      <c r="AS173" s="50">
        <v>2149.1482228109116</v>
      </c>
      <c r="AT173" s="50">
        <v>8.2091054306469076</v>
      </c>
      <c r="AU173" s="50">
        <v>0.82705429355230131</v>
      </c>
      <c r="AV173" s="50">
        <v>0.83451150213736913</v>
      </c>
      <c r="AW173" s="50">
        <v>34.877418765003263</v>
      </c>
      <c r="AX173" s="50">
        <v>56.360851207120319</v>
      </c>
      <c r="AY173" s="50">
        <v>103.29650087667838</v>
      </c>
      <c r="AZ173" s="50">
        <v>13.320154245572349</v>
      </c>
      <c r="BA173" s="50">
        <v>5.9923503232707409</v>
      </c>
    </row>
    <row r="174" spans="1:53" x14ac:dyDescent="0.2">
      <c r="A174" s="47">
        <v>1.5</v>
      </c>
      <c r="B174" s="44">
        <v>860</v>
      </c>
      <c r="C174" s="45">
        <v>1.2</v>
      </c>
      <c r="E174" s="48">
        <v>9.5399999999999991</v>
      </c>
      <c r="F174" s="48">
        <v>10.85</v>
      </c>
      <c r="G174" s="48">
        <v>39.92</v>
      </c>
      <c r="H174" s="48">
        <v>18.649999999999999</v>
      </c>
      <c r="I174" s="48">
        <v>11.46</v>
      </c>
      <c r="J174" s="48">
        <v>0.27</v>
      </c>
      <c r="K174" s="48">
        <v>9.32</v>
      </c>
      <c r="L174" s="48">
        <v>0</v>
      </c>
      <c r="M174" s="48">
        <v>0</v>
      </c>
      <c r="N174" s="48">
        <v>0</v>
      </c>
      <c r="O174" s="48">
        <v>0</v>
      </c>
      <c r="P174" s="48"/>
      <c r="Q174" s="49">
        <v>65.782167724019601</v>
      </c>
      <c r="R174" s="49">
        <v>15.822228924766385</v>
      </c>
      <c r="S174" s="49">
        <v>0.66755026060130485</v>
      </c>
      <c r="T174" s="49">
        <v>0.18928827878358789</v>
      </c>
      <c r="U174" s="49">
        <v>2.8169782298054629</v>
      </c>
      <c r="V174" s="49">
        <v>4.9097069826765827</v>
      </c>
      <c r="W174" s="49">
        <v>1.8857390191856753</v>
      </c>
      <c r="X174" s="49">
        <v>7.9263405801613978</v>
      </c>
      <c r="Y174" s="49">
        <v>0.38408382126251517</v>
      </c>
      <c r="Z174" s="49">
        <v>0.33574879227053139</v>
      </c>
      <c r="AA174" s="49"/>
      <c r="AB174" s="50">
        <v>54.054905592970883</v>
      </c>
      <c r="AC174" s="50">
        <v>512.4346566135074</v>
      </c>
      <c r="AD174" s="50">
        <v>4.4368188460985314</v>
      </c>
      <c r="AE174" s="50">
        <v>1.2340947000008893</v>
      </c>
      <c r="AF174" s="50">
        <v>4.9987985452749282</v>
      </c>
      <c r="AG174" s="50">
        <v>0.28529167223760465</v>
      </c>
      <c r="AH174" s="50">
        <v>9083.5334999768111</v>
      </c>
      <c r="AI174" s="50">
        <v>19.667141884341067</v>
      </c>
      <c r="AJ174" s="50">
        <v>35.652675556334017</v>
      </c>
      <c r="AK174" s="50">
        <v>290.25701638207909</v>
      </c>
      <c r="AL174" s="50">
        <v>12.815477140700445</v>
      </c>
      <c r="AM174" s="50">
        <v>2.2760063268229707</v>
      </c>
      <c r="AN174" s="50">
        <v>152.9762580392287</v>
      </c>
      <c r="AO174" s="50">
        <v>3.4323652064782011</v>
      </c>
      <c r="AP174" s="50">
        <v>0.79850717440748065</v>
      </c>
      <c r="AQ174" s="50">
        <v>1.8375145441720133</v>
      </c>
      <c r="AR174" s="50">
        <v>1.3625795768369107</v>
      </c>
      <c r="AS174" s="50">
        <v>1957.3265500474618</v>
      </c>
      <c r="AT174" s="50">
        <v>7.1281579774501509</v>
      </c>
      <c r="AU174" s="50">
        <v>0.69528398808755032</v>
      </c>
      <c r="AV174" s="50">
        <v>0.68225932513233911</v>
      </c>
      <c r="AW174" s="50">
        <v>38.31808170233316</v>
      </c>
      <c r="AX174" s="50">
        <v>48.295096130626064</v>
      </c>
      <c r="AY174" s="50">
        <v>105.90779210675815</v>
      </c>
      <c r="AZ174" s="50">
        <v>14.736382373161073</v>
      </c>
      <c r="BA174" s="50">
        <v>6.1242478376086718</v>
      </c>
    </row>
    <row r="175" spans="1:53" x14ac:dyDescent="0.2">
      <c r="A175" s="47">
        <v>1.5</v>
      </c>
      <c r="B175" s="44">
        <v>860</v>
      </c>
      <c r="C175" s="45">
        <v>1.3</v>
      </c>
      <c r="E175" s="48">
        <v>10.46</v>
      </c>
      <c r="F175" s="48">
        <v>10.8</v>
      </c>
      <c r="G175" s="48">
        <v>34.47</v>
      </c>
      <c r="H175" s="48">
        <v>24.47</v>
      </c>
      <c r="I175" s="48">
        <v>11.17</v>
      </c>
      <c r="J175" s="48">
        <v>0.38</v>
      </c>
      <c r="K175" s="48">
        <v>8.25</v>
      </c>
      <c r="L175" s="48">
        <v>0</v>
      </c>
      <c r="M175" s="48">
        <v>0</v>
      </c>
      <c r="N175" s="48">
        <v>0</v>
      </c>
      <c r="O175" s="48">
        <v>0</v>
      </c>
      <c r="P175" s="48"/>
      <c r="Q175" s="49">
        <v>65.370941510297712</v>
      </c>
      <c r="R175" s="49">
        <v>16.083191324556147</v>
      </c>
      <c r="S175" s="49">
        <v>0.48383106742928839</v>
      </c>
      <c r="T175" s="49">
        <v>0.1515576478579862</v>
      </c>
      <c r="U175" s="49">
        <v>2.6756507788703003</v>
      </c>
      <c r="V175" s="49">
        <v>5.2614085979684919</v>
      </c>
      <c r="W175" s="49">
        <v>1.8080866633967601</v>
      </c>
      <c r="X175" s="49">
        <v>8.1653324096233177</v>
      </c>
      <c r="Y175" s="49">
        <v>0.34365068398126108</v>
      </c>
      <c r="Z175" s="49">
        <v>0.35830618892508143</v>
      </c>
      <c r="AA175" s="49"/>
      <c r="AB175" s="50">
        <v>51.27393505094566</v>
      </c>
      <c r="AC175" s="50">
        <v>488.41229473846607</v>
      </c>
      <c r="AD175" s="50">
        <v>4.2561022098632844</v>
      </c>
      <c r="AE175" s="50">
        <v>1.16887745782062</v>
      </c>
      <c r="AF175" s="50">
        <v>3.9927737783606645</v>
      </c>
      <c r="AG175" s="50">
        <v>0.23435708205169303</v>
      </c>
      <c r="AH175" s="50">
        <v>9517.8844599247059</v>
      </c>
      <c r="AI175" s="50">
        <v>20.452171073415922</v>
      </c>
      <c r="AJ175" s="50">
        <v>38.159923228187822</v>
      </c>
      <c r="AK175" s="50">
        <v>315.60057856023298</v>
      </c>
      <c r="AL175" s="50">
        <v>14.059607091474126</v>
      </c>
      <c r="AM175" s="50">
        <v>2.4132163600440015</v>
      </c>
      <c r="AN175" s="50">
        <v>144.01043562544135</v>
      </c>
      <c r="AO175" s="50">
        <v>3.4932900130325213</v>
      </c>
      <c r="AP175" s="50">
        <v>0.84272418080448241</v>
      </c>
      <c r="AQ175" s="50">
        <v>1.800303782622739</v>
      </c>
      <c r="AR175" s="50">
        <v>1.2281914837102912</v>
      </c>
      <c r="AS175" s="50">
        <v>1848.2114160943704</v>
      </c>
      <c r="AT175" s="50">
        <v>6.2846021676074075</v>
      </c>
      <c r="AU175" s="50">
        <v>0.5996542334916376</v>
      </c>
      <c r="AV175" s="50">
        <v>0.57789165779652085</v>
      </c>
      <c r="AW175" s="50">
        <v>42.023498777355663</v>
      </c>
      <c r="AX175" s="50">
        <v>42.229278477950317</v>
      </c>
      <c r="AY175" s="50">
        <v>107.30849081876843</v>
      </c>
      <c r="AZ175" s="50">
        <v>16.123621548939472</v>
      </c>
      <c r="BA175" s="50">
        <v>6.2676488952155491</v>
      </c>
    </row>
    <row r="176" spans="1:53" x14ac:dyDescent="0.2">
      <c r="A176" s="47">
        <v>1.5</v>
      </c>
      <c r="B176" s="44">
        <v>860</v>
      </c>
      <c r="C176" s="45">
        <v>1.4</v>
      </c>
      <c r="E176" s="48">
        <v>11.53</v>
      </c>
      <c r="F176" s="48">
        <v>11.02</v>
      </c>
      <c r="G176" s="48">
        <v>28.08</v>
      </c>
      <c r="H176" s="48">
        <v>31.04</v>
      </c>
      <c r="I176" s="48">
        <v>10.75</v>
      </c>
      <c r="J176" s="48">
        <v>0.5</v>
      </c>
      <c r="K176" s="48">
        <v>7.08</v>
      </c>
      <c r="L176" s="48">
        <v>0</v>
      </c>
      <c r="M176" s="48">
        <v>0</v>
      </c>
      <c r="N176" s="48">
        <v>0</v>
      </c>
      <c r="O176" s="48">
        <v>0</v>
      </c>
      <c r="P176" s="48"/>
      <c r="Q176" s="49">
        <v>64.978163946162908</v>
      </c>
      <c r="R176" s="49">
        <v>16.297774155546303</v>
      </c>
      <c r="S176" s="49">
        <v>0.34904905159703331</v>
      </c>
      <c r="T176" s="49">
        <v>0.12007143184353854</v>
      </c>
      <c r="U176" s="49">
        <v>2.537974615445818</v>
      </c>
      <c r="V176" s="49">
        <v>5.5436255914536741</v>
      </c>
      <c r="W176" s="49">
        <v>1.7449233025535531</v>
      </c>
      <c r="X176" s="49">
        <v>8.4284179053971737</v>
      </c>
      <c r="Y176" s="49">
        <v>0.31476211258632125</v>
      </c>
      <c r="Z176" s="49">
        <v>0.38011049723756901</v>
      </c>
      <c r="AA176" s="49"/>
      <c r="AB176" s="50">
        <v>48.353907893715977</v>
      </c>
      <c r="AC176" s="50">
        <v>462.7167371363434</v>
      </c>
      <c r="AD176" s="50">
        <v>4.0541238956516841</v>
      </c>
      <c r="AE176" s="50">
        <v>1.1004932256843589</v>
      </c>
      <c r="AF176" s="50">
        <v>3.2898301179283171</v>
      </c>
      <c r="AG176" s="50">
        <v>0.19716526883964938</v>
      </c>
      <c r="AH176" s="50">
        <v>10054.796718745611</v>
      </c>
      <c r="AI176" s="50">
        <v>21.403853252632814</v>
      </c>
      <c r="AJ176" s="50">
        <v>41.458977988729984</v>
      </c>
      <c r="AK176" s="50">
        <v>348.89566126268704</v>
      </c>
      <c r="AL176" s="50">
        <v>15.816440644699295</v>
      </c>
      <c r="AM176" s="50">
        <v>2.5958633124032873</v>
      </c>
      <c r="AN176" s="50">
        <v>135.36598512594719</v>
      </c>
      <c r="AO176" s="50">
        <v>3.5707443418519245</v>
      </c>
      <c r="AP176" s="50">
        <v>0.89996670569065529</v>
      </c>
      <c r="AQ176" s="50">
        <v>1.7658347688358733</v>
      </c>
      <c r="AR176" s="50">
        <v>1.1094453783803964</v>
      </c>
      <c r="AS176" s="50">
        <v>1752.9638028915472</v>
      </c>
      <c r="AT176" s="50">
        <v>5.5663690513907094</v>
      </c>
      <c r="AU176" s="50">
        <v>0.52120730568577567</v>
      </c>
      <c r="AV176" s="50">
        <v>0.49485406726454001</v>
      </c>
      <c r="AW176" s="50">
        <v>46.977752124732881</v>
      </c>
      <c r="AX176" s="50">
        <v>37.252331677984351</v>
      </c>
      <c r="AY176" s="50">
        <v>109.20464667780978</v>
      </c>
      <c r="AZ176" s="50">
        <v>18.128035892042643</v>
      </c>
      <c r="BA176" s="50">
        <v>6.4157886209708082</v>
      </c>
    </row>
    <row r="177" spans="1:53" x14ac:dyDescent="0.2">
      <c r="A177" s="47">
        <v>1.5</v>
      </c>
      <c r="B177" s="44">
        <v>860</v>
      </c>
      <c r="C177" s="45">
        <v>1.5</v>
      </c>
      <c r="E177" s="48">
        <v>12.61</v>
      </c>
      <c r="F177" s="48">
        <v>11.8</v>
      </c>
      <c r="G177" s="48">
        <v>22.16</v>
      </c>
      <c r="H177" s="48">
        <v>36.78</v>
      </c>
      <c r="I177" s="48">
        <v>10.47</v>
      </c>
      <c r="J177" s="48">
        <v>0.59</v>
      </c>
      <c r="K177" s="48">
        <v>5.59</v>
      </c>
      <c r="L177" s="48">
        <v>0</v>
      </c>
      <c r="M177" s="48">
        <v>0</v>
      </c>
      <c r="N177" s="48">
        <v>0</v>
      </c>
      <c r="O177" s="48">
        <v>0</v>
      </c>
      <c r="P177" s="48"/>
      <c r="Q177" s="49">
        <v>64.633809077632606</v>
      </c>
      <c r="R177" s="49">
        <v>16.519756499656829</v>
      </c>
      <c r="S177" s="49">
        <v>0.25976977530740392</v>
      </c>
      <c r="T177" s="49">
        <v>9.9025552980757839E-2</v>
      </c>
      <c r="U177" s="49">
        <v>2.3613022704263162</v>
      </c>
      <c r="V177" s="49">
        <v>5.8752111312495732</v>
      </c>
      <c r="W177" s="49">
        <v>1.6651928055835592</v>
      </c>
      <c r="X177" s="49">
        <v>8.5859328871629472</v>
      </c>
      <c r="Y177" s="49">
        <v>0.28342688771244151</v>
      </c>
      <c r="Z177" s="49">
        <v>0.40459110473457677</v>
      </c>
      <c r="AA177" s="49"/>
      <c r="AB177" s="50">
        <v>45.604528023900272</v>
      </c>
      <c r="AC177" s="50">
        <v>439.18685980020149</v>
      </c>
      <c r="AD177" s="50">
        <v>3.8570749288187591</v>
      </c>
      <c r="AE177" s="50">
        <v>1.0397679090535916</v>
      </c>
      <c r="AF177" s="50">
        <v>2.9207437804302034</v>
      </c>
      <c r="AG177" s="50">
        <v>0.17732313251381571</v>
      </c>
      <c r="AH177" s="50">
        <v>10589.019363619625</v>
      </c>
      <c r="AI177" s="50">
        <v>22.2662651222223</v>
      </c>
      <c r="AJ177" s="50">
        <v>44.832174445433949</v>
      </c>
      <c r="AK177" s="50">
        <v>394.28964272707776</v>
      </c>
      <c r="AL177" s="50">
        <v>17.815810667617445</v>
      </c>
      <c r="AM177" s="50">
        <v>2.7921278822822519</v>
      </c>
      <c r="AN177" s="50">
        <v>128.78653972444906</v>
      </c>
      <c r="AO177" s="50">
        <v>3.6476546043812332</v>
      </c>
      <c r="AP177" s="50">
        <v>0.96545089891197877</v>
      </c>
      <c r="AQ177" s="50">
        <v>1.7448785952459434</v>
      </c>
      <c r="AR177" s="50">
        <v>1.027835978978298</v>
      </c>
      <c r="AS177" s="50">
        <v>1709.8675179667421</v>
      </c>
      <c r="AT177" s="50">
        <v>5.0846927743555534</v>
      </c>
      <c r="AU177" s="50">
        <v>0.46992354545229797</v>
      </c>
      <c r="AV177" s="50">
        <v>0.44163495881535741</v>
      </c>
      <c r="AW177" s="50">
        <v>52.146946154367292</v>
      </c>
      <c r="AX177" s="50">
        <v>33.989421408973641</v>
      </c>
      <c r="AY177" s="50">
        <v>111.55904027410142</v>
      </c>
      <c r="AZ177" s="50">
        <v>20.481142771516165</v>
      </c>
      <c r="BA177" s="50">
        <v>6.4900156148067794</v>
      </c>
    </row>
    <row r="178" spans="1:53" x14ac:dyDescent="0.2">
      <c r="A178" s="47">
        <v>1.5</v>
      </c>
      <c r="B178" s="44">
        <v>860</v>
      </c>
      <c r="C178" s="45">
        <v>1.6</v>
      </c>
      <c r="E178" s="48">
        <v>13.54</v>
      </c>
      <c r="F178" s="48">
        <v>13.73</v>
      </c>
      <c r="G178" s="48">
        <v>15.86</v>
      </c>
      <c r="H178" s="48">
        <v>41.69</v>
      </c>
      <c r="I178" s="48">
        <v>10.16</v>
      </c>
      <c r="J178" s="48">
        <v>0.68</v>
      </c>
      <c r="K178" s="48">
        <v>4.34</v>
      </c>
      <c r="L178" s="48">
        <v>0</v>
      </c>
      <c r="M178" s="48">
        <v>0</v>
      </c>
      <c r="N178" s="48">
        <v>0</v>
      </c>
      <c r="O178" s="48">
        <v>0</v>
      </c>
      <c r="P178" s="48"/>
      <c r="Q178" s="49">
        <v>64.238673245907549</v>
      </c>
      <c r="R178" s="49">
        <v>16.671394995353317</v>
      </c>
      <c r="S178" s="49">
        <v>0.19488465534461336</v>
      </c>
      <c r="T178" s="49">
        <v>8.1195463042442476E-2</v>
      </c>
      <c r="U178" s="49">
        <v>2.1568612330747006</v>
      </c>
      <c r="V178" s="49">
        <v>6.1247799341345628</v>
      </c>
      <c r="W178" s="49">
        <v>1.6454621470297957</v>
      </c>
      <c r="X178" s="49">
        <v>8.8867483261130218</v>
      </c>
      <c r="Y178" s="49">
        <v>0.26865653374079979</v>
      </c>
      <c r="Z178" s="49">
        <v>0.42616822429906542</v>
      </c>
      <c r="AA178" s="49"/>
      <c r="AB178" s="50">
        <v>43.598299828979542</v>
      </c>
      <c r="AC178" s="50">
        <v>421.67849378317089</v>
      </c>
      <c r="AD178" s="50">
        <v>3.6870507074344903</v>
      </c>
      <c r="AE178" s="50">
        <v>0.99318062160203757</v>
      </c>
      <c r="AF178" s="50">
        <v>2.6343410745926303</v>
      </c>
      <c r="AG178" s="50">
        <v>0.16162814286027638</v>
      </c>
      <c r="AH178" s="50">
        <v>11267.233997127012</v>
      </c>
      <c r="AI178" s="50">
        <v>23.387091325950273</v>
      </c>
      <c r="AJ178" s="50">
        <v>49.174844519429818</v>
      </c>
      <c r="AK178" s="50">
        <v>447.33452631592013</v>
      </c>
      <c r="AL178" s="50">
        <v>20.57745930714318</v>
      </c>
      <c r="AM178" s="50">
        <v>3.0557711289059584</v>
      </c>
      <c r="AN178" s="50">
        <v>124.42211707420753</v>
      </c>
      <c r="AO178" s="50">
        <v>3.7599932498767035</v>
      </c>
      <c r="AP178" s="50">
        <v>1.0473930240784572</v>
      </c>
      <c r="AQ178" s="50">
        <v>1.751081596594565</v>
      </c>
      <c r="AR178" s="50">
        <v>0.9745834509556337</v>
      </c>
      <c r="AS178" s="50">
        <v>1677.5553846077858</v>
      </c>
      <c r="AT178" s="50">
        <v>4.7662285350612734</v>
      </c>
      <c r="AU178" s="50">
        <v>0.43588441611826567</v>
      </c>
      <c r="AV178" s="50">
        <v>0.40634949104284435</v>
      </c>
      <c r="AW178" s="50">
        <v>57.405465826985434</v>
      </c>
      <c r="AX178" s="50">
        <v>31.86292233172809</v>
      </c>
      <c r="AY178" s="50">
        <v>115.3944414664666</v>
      </c>
      <c r="AZ178" s="50">
        <v>23.835416409198345</v>
      </c>
      <c r="BA178" s="50">
        <v>6.4670611642051172</v>
      </c>
    </row>
    <row r="179" spans="1:53" x14ac:dyDescent="0.2">
      <c r="A179" s="47">
        <v>1.5</v>
      </c>
      <c r="B179" s="44">
        <v>860</v>
      </c>
      <c r="C179" s="45">
        <v>1.7</v>
      </c>
      <c r="E179" s="48">
        <v>14.8</v>
      </c>
      <c r="F179" s="48">
        <v>16.5</v>
      </c>
      <c r="G179" s="48">
        <v>8.6</v>
      </c>
      <c r="H179" s="48">
        <v>46.71</v>
      </c>
      <c r="I179" s="48">
        <v>9.6999999999999993</v>
      </c>
      <c r="J179" s="48">
        <v>0.77</v>
      </c>
      <c r="K179" s="48">
        <v>2.91</v>
      </c>
      <c r="L179" s="48">
        <v>0</v>
      </c>
      <c r="M179" s="48">
        <v>0</v>
      </c>
      <c r="N179" s="48">
        <v>0</v>
      </c>
      <c r="O179" s="48">
        <v>0</v>
      </c>
      <c r="P179" s="48"/>
      <c r="Q179" s="49">
        <v>63.91878636300401</v>
      </c>
      <c r="R179" s="49">
        <v>16.842341555545524</v>
      </c>
      <c r="S179" s="49">
        <v>0.14538940668364705</v>
      </c>
      <c r="T179" s="49">
        <v>6.7549540992255727E-2</v>
      </c>
      <c r="U179" s="49">
        <v>1.977186618195184</v>
      </c>
      <c r="V179" s="49">
        <v>6.3458816344599285</v>
      </c>
      <c r="W179" s="49">
        <v>1.6123157357208249</v>
      </c>
      <c r="X179" s="49">
        <v>9.0905491453986276</v>
      </c>
      <c r="Y179" s="49">
        <v>0.25407277169581849</v>
      </c>
      <c r="Z179" s="49">
        <v>0.45301204819277113</v>
      </c>
      <c r="AA179" s="49"/>
      <c r="AB179" s="50">
        <v>40.958617888986034</v>
      </c>
      <c r="AC179" s="50">
        <v>398.0184173807238</v>
      </c>
      <c r="AD179" s="50">
        <v>3.4621546651469499</v>
      </c>
      <c r="AE179" s="50">
        <v>0.93418913154088268</v>
      </c>
      <c r="AF179" s="50">
        <v>2.4096948859552789</v>
      </c>
      <c r="AG179" s="50">
        <v>0.14930440855761556</v>
      </c>
      <c r="AH179" s="50">
        <v>12002.760409156986</v>
      </c>
      <c r="AI179" s="50">
        <v>24.496166195586952</v>
      </c>
      <c r="AJ179" s="50">
        <v>54.60914556370799</v>
      </c>
      <c r="AK179" s="50">
        <v>522.33590482001489</v>
      </c>
      <c r="AL179" s="50">
        <v>24.812577623290938</v>
      </c>
      <c r="AM179" s="50">
        <v>3.4329306802640147</v>
      </c>
      <c r="AN179" s="50">
        <v>120.37807748838131</v>
      </c>
      <c r="AO179" s="50">
        <v>3.8974867075978183</v>
      </c>
      <c r="AP179" s="50">
        <v>1.1620732701692411</v>
      </c>
      <c r="AQ179" s="50">
        <v>1.7760309365838147</v>
      </c>
      <c r="AR179" s="50">
        <v>0.93287534186484489</v>
      </c>
      <c r="AS179" s="50">
        <v>1667.3542952671589</v>
      </c>
      <c r="AT179" s="50">
        <v>4.5125872171603048</v>
      </c>
      <c r="AU179" s="50">
        <v>0.40862224618461235</v>
      </c>
      <c r="AV179" s="50">
        <v>0.37805599209502772</v>
      </c>
      <c r="AW179" s="50">
        <v>64.067865121951897</v>
      </c>
      <c r="AX179" s="50">
        <v>30.209184001965358</v>
      </c>
      <c r="AY179" s="50">
        <v>121.03366130161122</v>
      </c>
      <c r="AZ179" s="50">
        <v>29.450909919593478</v>
      </c>
      <c r="BA179" s="50">
        <v>6.3945792276839235</v>
      </c>
    </row>
    <row r="180" spans="1:53" x14ac:dyDescent="0.2">
      <c r="A180" s="47">
        <v>1.5</v>
      </c>
      <c r="B180" s="44">
        <v>860</v>
      </c>
      <c r="C180" s="45">
        <v>1.8</v>
      </c>
      <c r="E180" s="48">
        <v>16.27</v>
      </c>
      <c r="F180" s="48">
        <v>21.07</v>
      </c>
      <c r="G180" s="48">
        <v>0</v>
      </c>
      <c r="H180" s="48">
        <v>52.28</v>
      </c>
      <c r="I180" s="48">
        <v>9.3699999999999992</v>
      </c>
      <c r="J180" s="48">
        <v>0.87</v>
      </c>
      <c r="K180" s="48">
        <v>0.14000000000000001</v>
      </c>
      <c r="L180" s="48">
        <v>0</v>
      </c>
      <c r="M180" s="48">
        <v>0</v>
      </c>
      <c r="N180" s="48">
        <v>0</v>
      </c>
      <c r="O180" s="48">
        <v>0</v>
      </c>
      <c r="P180" s="48"/>
      <c r="Q180" s="49">
        <v>63.509075340658349</v>
      </c>
      <c r="R180" s="49">
        <v>17.033593789041884</v>
      </c>
      <c r="S180" s="49">
        <v>0.10636958447625511</v>
      </c>
      <c r="T180" s="49">
        <v>5.2759328922522608E-2</v>
      </c>
      <c r="U180" s="49">
        <v>1.9166750602188369</v>
      </c>
      <c r="V180" s="49">
        <v>6.4133963372895026</v>
      </c>
      <c r="W180" s="49">
        <v>1.6454949009604234</v>
      </c>
      <c r="X180" s="49">
        <v>9.3226356584322225</v>
      </c>
      <c r="Y180" s="49">
        <v>0.25657152847283093</v>
      </c>
      <c r="Z180" s="49">
        <v>0.46925566343042074</v>
      </c>
      <c r="AA180" s="49"/>
      <c r="AB180" s="50">
        <v>38.221588062942558</v>
      </c>
      <c r="AC180" s="50">
        <v>375.12443493888998</v>
      </c>
      <c r="AD180" s="50">
        <v>3.2275607238756066</v>
      </c>
      <c r="AE180" s="50">
        <v>0.87621560670080711</v>
      </c>
      <c r="AF180" s="50">
        <v>2.2096721619387654</v>
      </c>
      <c r="AG180" s="50">
        <v>0.13820459167615712</v>
      </c>
      <c r="AH180" s="50">
        <v>13132.02874818127</v>
      </c>
      <c r="AI180" s="50">
        <v>25.99747878178842</v>
      </c>
      <c r="AJ180" s="50">
        <v>62.593285543253742</v>
      </c>
      <c r="AK180" s="50">
        <v>720.67743241397511</v>
      </c>
      <c r="AL180" s="50">
        <v>32.489338075339909</v>
      </c>
      <c r="AM180" s="50">
        <v>4.0062953151310428</v>
      </c>
      <c r="AN180" s="50">
        <v>116.26060617770477</v>
      </c>
      <c r="AO180" s="50">
        <v>4.0620833113855541</v>
      </c>
      <c r="AP180" s="50">
        <v>1.3545752617980957</v>
      </c>
      <c r="AQ180" s="50">
        <v>1.8132883552108938</v>
      </c>
      <c r="AR180" s="50">
        <v>0.89419017569950077</v>
      </c>
      <c r="AS180" s="50">
        <v>1665.895890512445</v>
      </c>
      <c r="AT180" s="50">
        <v>4.2774887082592663</v>
      </c>
      <c r="AU180" s="50">
        <v>0.38354817773972721</v>
      </c>
      <c r="AV180" s="50">
        <v>0.3521668566599121</v>
      </c>
      <c r="AW180" s="50">
        <v>71.943447836106984</v>
      </c>
      <c r="AX180" s="50">
        <v>28.62966337519391</v>
      </c>
      <c r="AY180" s="50">
        <v>129.20662424710019</v>
      </c>
      <c r="AZ180" s="50">
        <v>40.570146695477462</v>
      </c>
      <c r="BA180" s="50">
        <v>6.1462832891194523</v>
      </c>
    </row>
    <row r="181" spans="1:53" x14ac:dyDescent="0.2">
      <c r="A181" s="47">
        <v>1.5</v>
      </c>
      <c r="B181" s="44">
        <v>860</v>
      </c>
      <c r="C181" s="45">
        <v>1.9</v>
      </c>
      <c r="E181" s="48">
        <v>15.11</v>
      </c>
      <c r="F181" s="48">
        <v>21.78</v>
      </c>
      <c r="G181" s="48">
        <v>0</v>
      </c>
      <c r="H181" s="48">
        <v>52.47</v>
      </c>
      <c r="I181" s="48">
        <v>9.77</v>
      </c>
      <c r="J181" s="48">
        <v>0.87</v>
      </c>
      <c r="K181" s="48">
        <v>0</v>
      </c>
      <c r="L181" s="48">
        <v>0</v>
      </c>
      <c r="M181" s="48">
        <v>0</v>
      </c>
      <c r="N181" s="48">
        <v>0</v>
      </c>
      <c r="O181" s="48">
        <v>0</v>
      </c>
      <c r="P181" s="48"/>
      <c r="Q181" s="49">
        <v>63.003724340567565</v>
      </c>
      <c r="R181" s="49">
        <v>16.935612048339941</v>
      </c>
      <c r="S181" s="49">
        <v>9.3887830920046822E-2</v>
      </c>
      <c r="T181" s="49">
        <v>4.5849808039880736E-2</v>
      </c>
      <c r="U181" s="49">
        <v>1.9243392473197971</v>
      </c>
      <c r="V181" s="49">
        <v>6.1854110322145699</v>
      </c>
      <c r="W181" s="49">
        <v>1.7756233162756101</v>
      </c>
      <c r="X181" s="49">
        <v>10.035552376322579</v>
      </c>
      <c r="Y181" s="49">
        <v>0.28706634159442135</v>
      </c>
      <c r="Z181" s="49">
        <v>0.4653846153846154</v>
      </c>
      <c r="AA181" s="49"/>
      <c r="AB181" s="50">
        <v>41.091380290482007</v>
      </c>
      <c r="AC181" s="50">
        <v>403.63886074106654</v>
      </c>
      <c r="AD181" s="50">
        <v>3.4257070792892903</v>
      </c>
      <c r="AE181" s="50">
        <v>0.93343066248298989</v>
      </c>
      <c r="AF181" s="50">
        <v>2.202155722773119</v>
      </c>
      <c r="AG181" s="50">
        <v>0.13759372050870289</v>
      </c>
      <c r="AH181" s="50">
        <v>14153.035026910678</v>
      </c>
      <c r="AI181" s="50">
        <v>27.878323730859734</v>
      </c>
      <c r="AJ181" s="50">
        <v>66.72910177550142</v>
      </c>
      <c r="AK181" s="50">
        <v>783.65259033821258</v>
      </c>
      <c r="AL181" s="50">
        <v>33.840918331241546</v>
      </c>
      <c r="AM181" s="50">
        <v>4.0264452933869563</v>
      </c>
      <c r="AN181" s="50">
        <v>117.47275832527808</v>
      </c>
      <c r="AO181" s="50">
        <v>4.1278294008605654</v>
      </c>
      <c r="AP181" s="50">
        <v>1.3623019382834822</v>
      </c>
      <c r="AQ181" s="50">
        <v>1.7955381055532547</v>
      </c>
      <c r="AR181" s="50">
        <v>0.88153859435892634</v>
      </c>
      <c r="AS181" s="50">
        <v>1648.1297767771994</v>
      </c>
      <c r="AT181" s="50">
        <v>4.2143565220226513</v>
      </c>
      <c r="AU181" s="50">
        <v>0.37773451964240456</v>
      </c>
      <c r="AV181" s="50">
        <v>0.34680071038259785</v>
      </c>
      <c r="AW181" s="50">
        <v>70.031147585668421</v>
      </c>
      <c r="AX181" s="50">
        <v>28.114002776609745</v>
      </c>
      <c r="AY181" s="50">
        <v>128.28850822979052</v>
      </c>
      <c r="AZ181" s="50">
        <v>40.159430237835103</v>
      </c>
      <c r="BA181" s="50">
        <v>6.034245933632822</v>
      </c>
    </row>
    <row r="182" spans="1:53" x14ac:dyDescent="0.2">
      <c r="A182" s="47">
        <v>1.5</v>
      </c>
      <c r="B182" s="44">
        <v>860</v>
      </c>
      <c r="C182" s="45">
        <v>2</v>
      </c>
      <c r="E182" s="48">
        <v>14.03</v>
      </c>
      <c r="F182" s="48">
        <v>23.26</v>
      </c>
      <c r="G182" s="48">
        <v>0</v>
      </c>
      <c r="H182" s="48">
        <v>51.45</v>
      </c>
      <c r="I182" s="48">
        <v>9.94</v>
      </c>
      <c r="J182" s="48">
        <v>0.87</v>
      </c>
      <c r="K182" s="48">
        <v>0</v>
      </c>
      <c r="L182" s="48">
        <v>0</v>
      </c>
      <c r="M182" s="48">
        <v>0</v>
      </c>
      <c r="N182" s="48">
        <v>0</v>
      </c>
      <c r="O182" s="48">
        <v>0</v>
      </c>
      <c r="P182" s="48"/>
      <c r="Q182" s="49">
        <v>62.544950397537846</v>
      </c>
      <c r="R182" s="49">
        <v>16.734471536388043</v>
      </c>
      <c r="S182" s="49">
        <v>8.8694813860597882E-2</v>
      </c>
      <c r="T182" s="49">
        <v>4.1464327545765102E-2</v>
      </c>
      <c r="U182" s="49">
        <v>1.8906303343617779</v>
      </c>
      <c r="V182" s="49">
        <v>5.9761429039379932</v>
      </c>
      <c r="W182" s="49">
        <v>1.9132377460394672</v>
      </c>
      <c r="X182" s="49">
        <v>10.810407940328506</v>
      </c>
      <c r="Y182" s="49">
        <v>0.32014591631982808</v>
      </c>
      <c r="Z182" s="49">
        <v>0.45454545454545453</v>
      </c>
      <c r="AA182" s="49"/>
      <c r="AB182" s="50">
        <v>44.159045694431036</v>
      </c>
      <c r="AC182" s="50">
        <v>434.0084255724845</v>
      </c>
      <c r="AD182" s="50">
        <v>3.6164243763458779</v>
      </c>
      <c r="AE182" s="50">
        <v>0.99365334425305707</v>
      </c>
      <c r="AF182" s="50">
        <v>2.1953597761265824</v>
      </c>
      <c r="AG182" s="50">
        <v>0.13705244205608463</v>
      </c>
      <c r="AH182" s="50">
        <v>15226.283861209116</v>
      </c>
      <c r="AI182" s="50">
        <v>29.833969585475394</v>
      </c>
      <c r="AJ182" s="50">
        <v>70.923758600508464</v>
      </c>
      <c r="AK182" s="50">
        <v>837.91530374539059</v>
      </c>
      <c r="AL182" s="50">
        <v>35.274992400133726</v>
      </c>
      <c r="AM182" s="50">
        <v>4.0934998917146626</v>
      </c>
      <c r="AN182" s="50">
        <v>120.05085514015563</v>
      </c>
      <c r="AO182" s="50">
        <v>4.216862417792095</v>
      </c>
      <c r="AP182" s="50">
        <v>1.3813097128850338</v>
      </c>
      <c r="AQ182" s="50">
        <v>1.8113063754299172</v>
      </c>
      <c r="AR182" s="50">
        <v>0.88782281505557015</v>
      </c>
      <c r="AS182" s="50">
        <v>1636.6356037484004</v>
      </c>
      <c r="AT182" s="50">
        <v>4.2437989567510854</v>
      </c>
      <c r="AU182" s="50">
        <v>0.38033118836540875</v>
      </c>
      <c r="AV182" s="50">
        <v>0.34919159722543663</v>
      </c>
      <c r="AW182" s="50">
        <v>67.183040416150675</v>
      </c>
      <c r="AX182" s="50">
        <v>28.242185941690948</v>
      </c>
      <c r="AY182" s="50">
        <v>129.35690050086657</v>
      </c>
      <c r="AZ182" s="50">
        <v>40.117813834386574</v>
      </c>
      <c r="BA182" s="50">
        <v>5.8871191382496972</v>
      </c>
    </row>
    <row r="183" spans="1:53" x14ac:dyDescent="0.2">
      <c r="A183" s="47">
        <v>1.5</v>
      </c>
      <c r="B183" s="44">
        <v>870</v>
      </c>
      <c r="C183" s="45">
        <v>0.6</v>
      </c>
      <c r="E183" s="48">
        <v>18.079999999999998</v>
      </c>
      <c r="F183" s="48">
        <v>15.51</v>
      </c>
      <c r="G183" s="48">
        <v>26.38</v>
      </c>
      <c r="H183" s="48">
        <v>0</v>
      </c>
      <c r="I183" s="48">
        <v>2.4</v>
      </c>
      <c r="J183" s="48">
        <v>0</v>
      </c>
      <c r="K183" s="48">
        <v>23.8</v>
      </c>
      <c r="L183" s="48">
        <v>1.46</v>
      </c>
      <c r="M183" s="48">
        <v>1.46</v>
      </c>
      <c r="N183" s="48">
        <v>12.36</v>
      </c>
      <c r="O183" s="48">
        <v>0</v>
      </c>
      <c r="P183" s="48"/>
      <c r="Q183" s="49">
        <v>69.880910537108747</v>
      </c>
      <c r="R183" s="49">
        <v>13.599520137016619</v>
      </c>
      <c r="S183" s="49">
        <v>2.0990194150756918</v>
      </c>
      <c r="T183" s="49">
        <v>0.58164927153500279</v>
      </c>
      <c r="U183" s="49">
        <v>3.3642199930872994</v>
      </c>
      <c r="V183" s="49">
        <v>3.5700585879931412</v>
      </c>
      <c r="W183" s="49">
        <v>1.2755154654050491</v>
      </c>
      <c r="X183" s="49">
        <v>5.6291065927784372</v>
      </c>
      <c r="Y183" s="49">
        <v>0.35728138179437058</v>
      </c>
      <c r="Z183" s="49">
        <v>0.33063564323048383</v>
      </c>
      <c r="AA183" s="49"/>
      <c r="AB183" s="50">
        <v>31.594119539265161</v>
      </c>
      <c r="AC183" s="50">
        <v>288.53570075108456</v>
      </c>
      <c r="AD183" s="50">
        <v>2.5140236125464361</v>
      </c>
      <c r="AE183" s="50">
        <v>0.71587953211305011</v>
      </c>
      <c r="AF183" s="50">
        <v>8.0238544823507496</v>
      </c>
      <c r="AG183" s="50">
        <v>0.44975842863126758</v>
      </c>
      <c r="AH183" s="50">
        <v>7014.8013795948491</v>
      </c>
      <c r="AI183" s="50">
        <v>15.906370655104348</v>
      </c>
      <c r="AJ183" s="50">
        <v>33.949925829476726</v>
      </c>
      <c r="AK183" s="50">
        <v>174.8894736313969</v>
      </c>
      <c r="AL183" s="50">
        <v>15.672123846600753</v>
      </c>
      <c r="AM183" s="50">
        <v>3.3936900459105743</v>
      </c>
      <c r="AN183" s="50">
        <v>181.15083947967557</v>
      </c>
      <c r="AO183" s="50">
        <v>3.7559720908979664</v>
      </c>
      <c r="AP183" s="50">
        <v>0.87298178665953929</v>
      </c>
      <c r="AQ183" s="50">
        <v>3.6041311139100567</v>
      </c>
      <c r="AR183" s="50">
        <v>3.8659925747484594</v>
      </c>
      <c r="AS183" s="50">
        <v>3715.7591309776753</v>
      </c>
      <c r="AT183" s="50">
        <v>23.112626393192915</v>
      </c>
      <c r="AU183" s="50">
        <v>2.5598995860095983</v>
      </c>
      <c r="AV183" s="50">
        <v>2.1046039824020157</v>
      </c>
      <c r="AW183" s="50">
        <v>36.880416935442106</v>
      </c>
      <c r="AX183" s="50">
        <v>126.97572026692164</v>
      </c>
      <c r="AY183" s="50">
        <v>153.11334698123557</v>
      </c>
      <c r="AZ183" s="50">
        <v>12.347832117542961</v>
      </c>
      <c r="BA183" s="50">
        <v>7.7541462236083563</v>
      </c>
    </row>
    <row r="184" spans="1:53" x14ac:dyDescent="0.2">
      <c r="A184" s="47">
        <v>1.5</v>
      </c>
      <c r="B184" s="44">
        <v>870</v>
      </c>
      <c r="C184" s="45">
        <v>0.71</v>
      </c>
      <c r="E184" s="48">
        <v>8.7899999999999991</v>
      </c>
      <c r="F184" s="48">
        <v>10.82</v>
      </c>
      <c r="G184" s="48">
        <v>54.14</v>
      </c>
      <c r="H184" s="48">
        <v>0</v>
      </c>
      <c r="I184" s="48">
        <v>10.220000000000001</v>
      </c>
      <c r="J184" s="48">
        <v>0</v>
      </c>
      <c r="K184" s="48">
        <v>15.71</v>
      </c>
      <c r="L184" s="48">
        <v>0.32</v>
      </c>
      <c r="M184" s="48">
        <v>0.32</v>
      </c>
      <c r="N184" s="48">
        <v>0</v>
      </c>
      <c r="O184" s="48">
        <v>0</v>
      </c>
      <c r="P184" s="48"/>
      <c r="Q184" s="49">
        <v>68.446478619203319</v>
      </c>
      <c r="R184" s="49">
        <v>14.000580114037325</v>
      </c>
      <c r="S184" s="49">
        <v>2.6167836113116629</v>
      </c>
      <c r="T184" s="49">
        <v>0.5934522664304076</v>
      </c>
      <c r="U184" s="49">
        <v>3.3368631740779109</v>
      </c>
      <c r="V184" s="49">
        <v>3.4925686892242562</v>
      </c>
      <c r="W184" s="49">
        <v>1.8902079164349568</v>
      </c>
      <c r="X184" s="49">
        <v>5.6230656092801627</v>
      </c>
      <c r="Y184" s="49">
        <v>0.54120851574569773</v>
      </c>
      <c r="Z184" s="49">
        <v>0.28788095578766631</v>
      </c>
      <c r="AA184" s="49"/>
      <c r="AB184" s="50">
        <v>54.120901275142145</v>
      </c>
      <c r="AC184" s="50">
        <v>497.26688919730299</v>
      </c>
      <c r="AD184" s="50">
        <v>4.3103881225241469</v>
      </c>
      <c r="AE184" s="50">
        <v>1.2398222252541384</v>
      </c>
      <c r="AF184" s="50">
        <v>11.476505049406082</v>
      </c>
      <c r="AG184" s="50">
        <v>0.55212601283343676</v>
      </c>
      <c r="AH184" s="50">
        <v>7466.9584830655904</v>
      </c>
      <c r="AI184" s="50">
        <v>16.607542527120987</v>
      </c>
      <c r="AJ184" s="50">
        <v>29.100009705589155</v>
      </c>
      <c r="AK184" s="50">
        <v>205.83552937189191</v>
      </c>
      <c r="AL184" s="50">
        <v>10.286227754680427</v>
      </c>
      <c r="AM184" s="50">
        <v>2.0175957998250418</v>
      </c>
      <c r="AN184" s="50">
        <v>184.20040511028679</v>
      </c>
      <c r="AO184" s="50">
        <v>3.2394607233815274</v>
      </c>
      <c r="AP184" s="50">
        <v>0.69093586885728198</v>
      </c>
      <c r="AQ184" s="50">
        <v>2.0918099629473796</v>
      </c>
      <c r="AR184" s="50">
        <v>2.2778475791916435</v>
      </c>
      <c r="AS184" s="50">
        <v>2297.3914767603655</v>
      </c>
      <c r="AT184" s="50">
        <v>13.712749715611356</v>
      </c>
      <c r="AU184" s="50">
        <v>1.5747862675131148</v>
      </c>
      <c r="AV184" s="50">
        <v>1.7244078861971317</v>
      </c>
      <c r="AW184" s="50">
        <v>31.129942717673547</v>
      </c>
      <c r="AX184" s="50">
        <v>104.29941640106125</v>
      </c>
      <c r="AY184" s="50">
        <v>104.74595605918677</v>
      </c>
      <c r="AZ184" s="50">
        <v>12.181518082355694</v>
      </c>
      <c r="BA184" s="50">
        <v>5.9635988517435665</v>
      </c>
    </row>
    <row r="185" spans="1:53" x14ac:dyDescent="0.2">
      <c r="A185" s="47">
        <v>1.5</v>
      </c>
      <c r="B185" s="44">
        <v>870</v>
      </c>
      <c r="C185" s="45">
        <v>0.8</v>
      </c>
      <c r="E185" s="48">
        <v>7.75</v>
      </c>
      <c r="F185" s="48">
        <v>10.31</v>
      </c>
      <c r="G185" s="48">
        <v>55.88</v>
      </c>
      <c r="H185" s="48">
        <v>0</v>
      </c>
      <c r="I185" s="48">
        <v>11.2</v>
      </c>
      <c r="J185" s="48">
        <v>0</v>
      </c>
      <c r="K185" s="48">
        <v>14.65</v>
      </c>
      <c r="L185" s="48">
        <v>0.21</v>
      </c>
      <c r="M185" s="48">
        <v>0.21</v>
      </c>
      <c r="N185" s="48">
        <v>0</v>
      </c>
      <c r="O185" s="48">
        <v>0</v>
      </c>
      <c r="P185" s="48"/>
      <c r="Q185" s="49">
        <v>67.80752018274913</v>
      </c>
      <c r="R185" s="49">
        <v>14.415221983968598</v>
      </c>
      <c r="S185" s="49">
        <v>2.3658982328583371</v>
      </c>
      <c r="T185" s="49">
        <v>0.52200441706808542</v>
      </c>
      <c r="U185" s="49">
        <v>3.3468341911749531</v>
      </c>
      <c r="V185" s="49">
        <v>3.6264873711711583</v>
      </c>
      <c r="W185" s="49">
        <v>1.9364345964302896</v>
      </c>
      <c r="X185" s="49">
        <v>5.9795990245794668</v>
      </c>
      <c r="Y185" s="49">
        <v>0.53396976143472041</v>
      </c>
      <c r="Z185" s="49">
        <v>0.28227785959744722</v>
      </c>
      <c r="AA185" s="49"/>
      <c r="AB185" s="50">
        <v>58.811483628312402</v>
      </c>
      <c r="AC185" s="50">
        <v>541.63939017740302</v>
      </c>
      <c r="AD185" s="50">
        <v>4.6599489528610256</v>
      </c>
      <c r="AE185" s="50">
        <v>1.3469053890069744</v>
      </c>
      <c r="AF185" s="50">
        <v>12.166660190454834</v>
      </c>
      <c r="AG185" s="50">
        <v>0.5709643912447675</v>
      </c>
      <c r="AH185" s="50">
        <v>7605.941727388441</v>
      </c>
      <c r="AI185" s="50">
        <v>16.900696706367754</v>
      </c>
      <c r="AJ185" s="50">
        <v>29.052489643980714</v>
      </c>
      <c r="AK185" s="50">
        <v>213.02871033969012</v>
      </c>
      <c r="AL185" s="50">
        <v>10.065553365605778</v>
      </c>
      <c r="AM185" s="50">
        <v>1.9621909549663417</v>
      </c>
      <c r="AN185" s="50">
        <v>186.67703855021418</v>
      </c>
      <c r="AO185" s="50">
        <v>3.219489526927934</v>
      </c>
      <c r="AP185" s="50">
        <v>0.68213115219260534</v>
      </c>
      <c r="AQ185" s="50">
        <v>2.0313406828904297</v>
      </c>
      <c r="AR185" s="50">
        <v>2.2134632774987586</v>
      </c>
      <c r="AS185" s="50">
        <v>2235.0801695933642</v>
      </c>
      <c r="AT185" s="50">
        <v>13.32875677608345</v>
      </c>
      <c r="AU185" s="50">
        <v>1.5336100727086299</v>
      </c>
      <c r="AV185" s="50">
        <v>1.7135562005872111</v>
      </c>
      <c r="AW185" s="50">
        <v>30.446664598099638</v>
      </c>
      <c r="AX185" s="50">
        <v>100.42773844955632</v>
      </c>
      <c r="AY185" s="50">
        <v>102.81898892522335</v>
      </c>
      <c r="AZ185" s="50">
        <v>11.850176337362557</v>
      </c>
      <c r="BA185" s="50">
        <v>5.9004401650725784</v>
      </c>
    </row>
    <row r="186" spans="1:53" x14ac:dyDescent="0.2">
      <c r="A186" s="47">
        <v>1.5</v>
      </c>
      <c r="B186" s="44">
        <v>870</v>
      </c>
      <c r="C186" s="45">
        <v>0.9</v>
      </c>
      <c r="E186" s="48">
        <v>7.73</v>
      </c>
      <c r="F186" s="48">
        <v>10.37</v>
      </c>
      <c r="G186" s="48">
        <v>51.97</v>
      </c>
      <c r="H186" s="48">
        <v>5.36</v>
      </c>
      <c r="I186" s="48">
        <v>11.52</v>
      </c>
      <c r="J186" s="48">
        <v>0</v>
      </c>
      <c r="K186" s="48">
        <v>12.95</v>
      </c>
      <c r="L186" s="48">
        <v>0.1</v>
      </c>
      <c r="M186" s="48">
        <v>0.1</v>
      </c>
      <c r="N186" s="48">
        <v>0</v>
      </c>
      <c r="O186" s="48">
        <v>0</v>
      </c>
      <c r="P186" s="48"/>
      <c r="Q186" s="49">
        <v>66.830727593030176</v>
      </c>
      <c r="R186" s="49">
        <v>14.902691046142163</v>
      </c>
      <c r="S186" s="49">
        <v>1.764527457532405</v>
      </c>
      <c r="T186" s="49">
        <v>0.42368747782552146</v>
      </c>
      <c r="U186" s="49">
        <v>2.8671033421680772</v>
      </c>
      <c r="V186" s="49">
        <v>4.2172500464563338</v>
      </c>
      <c r="W186" s="49">
        <v>1.9991860907714765</v>
      </c>
      <c r="X186" s="49">
        <v>6.9948269460738537</v>
      </c>
      <c r="Y186" s="49">
        <v>0.47404969322398854</v>
      </c>
      <c r="Z186" s="49">
        <v>0.29972752043596729</v>
      </c>
      <c r="AA186" s="49"/>
      <c r="AB186" s="50">
        <v>60.041456135742678</v>
      </c>
      <c r="AC186" s="50">
        <v>557.24125884632997</v>
      </c>
      <c r="AD186" s="50">
        <v>4.783521130955374</v>
      </c>
      <c r="AE186" s="50">
        <v>1.3706951334930189</v>
      </c>
      <c r="AF186" s="50">
        <v>13.251669467023602</v>
      </c>
      <c r="AG186" s="50">
        <v>0.6194407146517531</v>
      </c>
      <c r="AH186" s="50">
        <v>8063.3293435932756</v>
      </c>
      <c r="AI186" s="50">
        <v>17.812119208324479</v>
      </c>
      <c r="AJ186" s="50">
        <v>30.74956485311883</v>
      </c>
      <c r="AK186" s="50">
        <v>232.58718959697472</v>
      </c>
      <c r="AL186" s="50">
        <v>10.644545759284579</v>
      </c>
      <c r="AM186" s="50">
        <v>2.0207308227451968</v>
      </c>
      <c r="AN186" s="50">
        <v>178.2082029442291</v>
      </c>
      <c r="AO186" s="50">
        <v>3.2983354919229289</v>
      </c>
      <c r="AP186" s="50">
        <v>0.70655032098799841</v>
      </c>
      <c r="AQ186" s="50">
        <v>1.947110081004652</v>
      </c>
      <c r="AR186" s="50">
        <v>1.8518564139924569</v>
      </c>
      <c r="AS186" s="50">
        <v>2339.4895900059728</v>
      </c>
      <c r="AT186" s="50">
        <v>10.519439541251133</v>
      </c>
      <c r="AU186" s="50">
        <v>1.1236709264168714</v>
      </c>
      <c r="AV186" s="50">
        <v>1.1855359987260559</v>
      </c>
      <c r="AW186" s="50">
        <v>32.010051722580712</v>
      </c>
      <c r="AX186" s="50">
        <v>75.043544081208438</v>
      </c>
      <c r="AY186" s="50">
        <v>102.78326392512757</v>
      </c>
      <c r="AZ186" s="50">
        <v>12.414493467993609</v>
      </c>
      <c r="BA186" s="50">
        <v>5.9231174676552989</v>
      </c>
    </row>
    <row r="187" spans="1:53" x14ac:dyDescent="0.2">
      <c r="A187" s="47">
        <v>1.5</v>
      </c>
      <c r="B187" s="44">
        <v>870</v>
      </c>
      <c r="C187" s="45">
        <v>1</v>
      </c>
      <c r="E187" s="48">
        <v>8.52</v>
      </c>
      <c r="F187" s="48">
        <v>10.79</v>
      </c>
      <c r="G187" s="48">
        <v>48.54</v>
      </c>
      <c r="H187" s="48">
        <v>9.41</v>
      </c>
      <c r="I187" s="48">
        <v>11.58</v>
      </c>
      <c r="J187" s="48">
        <v>0.09</v>
      </c>
      <c r="K187" s="48">
        <v>11.08</v>
      </c>
      <c r="L187" s="48">
        <v>0</v>
      </c>
      <c r="M187" s="48">
        <v>0</v>
      </c>
      <c r="N187" s="48">
        <v>0</v>
      </c>
      <c r="O187" s="48">
        <v>0</v>
      </c>
      <c r="P187" s="48"/>
      <c r="Q187" s="49">
        <v>66.887738083059617</v>
      </c>
      <c r="R187" s="49">
        <v>15.35794895623653</v>
      </c>
      <c r="S187" s="49">
        <v>1.0716130615583424</v>
      </c>
      <c r="T187" s="49">
        <v>0.2833612116824995</v>
      </c>
      <c r="U187" s="49">
        <v>3.1047567860935947</v>
      </c>
      <c r="V187" s="49">
        <v>4.2695447551618644</v>
      </c>
      <c r="W187" s="49">
        <v>1.9434730056204397</v>
      </c>
      <c r="X187" s="49">
        <v>7.081564140587111</v>
      </c>
      <c r="Y187" s="49">
        <v>0.45519443338093313</v>
      </c>
      <c r="Z187" s="49">
        <v>0.32035268185157972</v>
      </c>
      <c r="AA187" s="49"/>
      <c r="AB187" s="50">
        <v>56.818837946626381</v>
      </c>
      <c r="AC187" s="50">
        <v>534.60666571831393</v>
      </c>
      <c r="AD187" s="50">
        <v>4.6037899993106421</v>
      </c>
      <c r="AE187" s="50">
        <v>1.3067024691382889</v>
      </c>
      <c r="AF187" s="50">
        <v>8.5946645723853621</v>
      </c>
      <c r="AG187" s="50">
        <v>0.44762194327943039</v>
      </c>
      <c r="AH187" s="50">
        <v>8326.3649656042053</v>
      </c>
      <c r="AI187" s="50">
        <v>18.210366690987062</v>
      </c>
      <c r="AJ187" s="50">
        <v>31.908210266731896</v>
      </c>
      <c r="AK187" s="50">
        <v>254.67184429298439</v>
      </c>
      <c r="AL187" s="50">
        <v>11.18267694531629</v>
      </c>
      <c r="AM187" s="50">
        <v>2.0857724324205806</v>
      </c>
      <c r="AN187" s="50">
        <v>168.78116511548882</v>
      </c>
      <c r="AO187" s="50">
        <v>3.3243741137449696</v>
      </c>
      <c r="AP187" s="50">
        <v>0.73614737427650523</v>
      </c>
      <c r="AQ187" s="50">
        <v>1.9065898264152057</v>
      </c>
      <c r="AR187" s="50">
        <v>1.6639115163168043</v>
      </c>
      <c r="AS187" s="50">
        <v>2188.1105702975597</v>
      </c>
      <c r="AT187" s="50">
        <v>9.1564824927968438</v>
      </c>
      <c r="AU187" s="50">
        <v>0.94283663226308168</v>
      </c>
      <c r="AV187" s="50">
        <v>0.97015234460257127</v>
      </c>
      <c r="AW187" s="50">
        <v>33.701777940826993</v>
      </c>
      <c r="AX187" s="50">
        <v>63.968772421319926</v>
      </c>
      <c r="AY187" s="50">
        <v>103.88939659963148</v>
      </c>
      <c r="AZ187" s="50">
        <v>12.976984250308206</v>
      </c>
      <c r="BA187" s="50">
        <v>5.9307682074115746</v>
      </c>
    </row>
    <row r="188" spans="1:53" x14ac:dyDescent="0.2">
      <c r="A188" s="47">
        <v>1.5</v>
      </c>
      <c r="B188" s="44">
        <v>870</v>
      </c>
      <c r="C188" s="45">
        <v>1.1000000000000001</v>
      </c>
      <c r="E188" s="48">
        <v>9.35</v>
      </c>
      <c r="F188" s="48">
        <v>11.05</v>
      </c>
      <c r="G188" s="48">
        <v>43.97</v>
      </c>
      <c r="H188" s="48">
        <v>14.06</v>
      </c>
      <c r="I188" s="48">
        <v>11.51</v>
      </c>
      <c r="J188" s="48">
        <v>0.16</v>
      </c>
      <c r="K188" s="48">
        <v>9.91</v>
      </c>
      <c r="L188" s="48">
        <v>0</v>
      </c>
      <c r="M188" s="48">
        <v>0</v>
      </c>
      <c r="N188" s="48">
        <v>0</v>
      </c>
      <c r="O188" s="48">
        <v>0</v>
      </c>
      <c r="P188" s="48"/>
      <c r="Q188" s="49">
        <v>66.219055936079044</v>
      </c>
      <c r="R188" s="49">
        <v>15.620261558911686</v>
      </c>
      <c r="S188" s="49">
        <v>1.0488134468015575</v>
      </c>
      <c r="T188" s="49">
        <v>0.28053986479887649</v>
      </c>
      <c r="U188" s="49">
        <v>2.9254109201284169</v>
      </c>
      <c r="V188" s="49">
        <v>4.7091041260663102</v>
      </c>
      <c r="W188" s="49">
        <v>1.8524517530215228</v>
      </c>
      <c r="X188" s="49">
        <v>7.3443623941925873</v>
      </c>
      <c r="Y188" s="49">
        <v>0.39337668130284997</v>
      </c>
      <c r="Z188" s="49">
        <v>0.32286146858440573</v>
      </c>
      <c r="AA188" s="49"/>
      <c r="AB188" s="50">
        <v>53.982755908858373</v>
      </c>
      <c r="AC188" s="50">
        <v>511.3669232100537</v>
      </c>
      <c r="AD188" s="50">
        <v>4.4241239760316668</v>
      </c>
      <c r="AE188" s="50">
        <v>1.242275210043553</v>
      </c>
      <c r="AF188" s="50">
        <v>6.7094357172550145</v>
      </c>
      <c r="AG188" s="50">
        <v>0.36786544129747661</v>
      </c>
      <c r="AH188" s="50">
        <v>8649.4517732012573</v>
      </c>
      <c r="AI188" s="50">
        <v>18.782207197731651</v>
      </c>
      <c r="AJ188" s="50">
        <v>33.602136531918099</v>
      </c>
      <c r="AK188" s="50">
        <v>274.3330889552596</v>
      </c>
      <c r="AL188" s="50">
        <v>11.98369461443221</v>
      </c>
      <c r="AM188" s="50">
        <v>2.1869945334564287</v>
      </c>
      <c r="AN188" s="50">
        <v>160.01493563959542</v>
      </c>
      <c r="AO188" s="50">
        <v>3.3813242341766236</v>
      </c>
      <c r="AP188" s="50">
        <v>0.77141015390566625</v>
      </c>
      <c r="AQ188" s="50">
        <v>1.8791431770372011</v>
      </c>
      <c r="AR188" s="50">
        <v>1.5024193308311782</v>
      </c>
      <c r="AS188" s="50">
        <v>2126.3392032337078</v>
      </c>
      <c r="AT188" s="50">
        <v>8.0344367835610129</v>
      </c>
      <c r="AU188" s="50">
        <v>0.80175433237107419</v>
      </c>
      <c r="AV188" s="50">
        <v>0.80194439856224142</v>
      </c>
      <c r="AW188" s="50">
        <v>36.055747248904026</v>
      </c>
      <c r="AX188" s="50">
        <v>55.172076660416103</v>
      </c>
      <c r="AY188" s="50">
        <v>105.39937393938969</v>
      </c>
      <c r="AZ188" s="50">
        <v>13.860712553057473</v>
      </c>
      <c r="BA188" s="50">
        <v>6.0150515902268902</v>
      </c>
    </row>
    <row r="189" spans="1:53" x14ac:dyDescent="0.2">
      <c r="A189" s="47">
        <v>1.5</v>
      </c>
      <c r="B189" s="44">
        <v>870</v>
      </c>
      <c r="C189" s="45">
        <v>1.2</v>
      </c>
      <c r="E189" s="48">
        <v>10.4</v>
      </c>
      <c r="F189" s="48">
        <v>11.43</v>
      </c>
      <c r="G189" s="48">
        <v>38.26</v>
      </c>
      <c r="H189" s="48">
        <v>19.350000000000001</v>
      </c>
      <c r="I189" s="48">
        <v>11.06</v>
      </c>
      <c r="J189" s="48">
        <v>0.26</v>
      </c>
      <c r="K189" s="48">
        <v>9.25</v>
      </c>
      <c r="L189" s="48">
        <v>0</v>
      </c>
      <c r="M189" s="48">
        <v>0</v>
      </c>
      <c r="N189" s="48">
        <v>0</v>
      </c>
      <c r="O189" s="48">
        <v>0</v>
      </c>
      <c r="P189" s="48"/>
      <c r="Q189" s="49">
        <v>65.915292123004861</v>
      </c>
      <c r="R189" s="49">
        <v>15.869326495516297</v>
      </c>
      <c r="S189" s="49">
        <v>0.77644511212148992</v>
      </c>
      <c r="T189" s="49">
        <v>0.22330603125325896</v>
      </c>
      <c r="U189" s="49">
        <v>2.8999938038817565</v>
      </c>
      <c r="V189" s="49">
        <v>4.9175726169979219</v>
      </c>
      <c r="W189" s="49">
        <v>1.792262900248677</v>
      </c>
      <c r="X189" s="49">
        <v>7.6058009169757339</v>
      </c>
      <c r="Y189" s="49">
        <v>0.3644608915491353</v>
      </c>
      <c r="Z189" s="49">
        <v>0.33891425672247594</v>
      </c>
      <c r="AA189" s="49"/>
      <c r="AB189" s="50">
        <v>50.731383827844439</v>
      </c>
      <c r="AC189" s="50">
        <v>481.82696306940647</v>
      </c>
      <c r="AD189" s="50">
        <v>4.1915452575336811</v>
      </c>
      <c r="AE189" s="50">
        <v>1.1640292247695734</v>
      </c>
      <c r="AF189" s="50">
        <v>5.122922058600615</v>
      </c>
      <c r="AG189" s="50">
        <v>0.29338413425918924</v>
      </c>
      <c r="AH189" s="50">
        <v>9001.4460113767254</v>
      </c>
      <c r="AI189" s="50">
        <v>19.431648076003903</v>
      </c>
      <c r="AJ189" s="50">
        <v>35.822279154290129</v>
      </c>
      <c r="AK189" s="50">
        <v>291.33763506916193</v>
      </c>
      <c r="AL189" s="50">
        <v>13.126464708755112</v>
      </c>
      <c r="AM189" s="50">
        <v>2.3318691228499406</v>
      </c>
      <c r="AN189" s="50">
        <v>151.33025851399478</v>
      </c>
      <c r="AO189" s="50">
        <v>3.458643531479527</v>
      </c>
      <c r="AP189" s="50">
        <v>0.81451572912102199</v>
      </c>
      <c r="AQ189" s="50">
        <v>1.8625525619910346</v>
      </c>
      <c r="AR189" s="50">
        <v>1.3625435758507178</v>
      </c>
      <c r="AS189" s="50">
        <v>2030.2799902286683</v>
      </c>
      <c r="AT189" s="50">
        <v>7.100810755276143</v>
      </c>
      <c r="AU189" s="50">
        <v>0.68973838884618488</v>
      </c>
      <c r="AV189" s="50">
        <v>0.67426568901800676</v>
      </c>
      <c r="AW189" s="50">
        <v>39.29483802402283</v>
      </c>
      <c r="AX189" s="50">
        <v>48.289304150174807</v>
      </c>
      <c r="AY189" s="50">
        <v>107.66835403260673</v>
      </c>
      <c r="AZ189" s="50">
        <v>15.181689514749483</v>
      </c>
      <c r="BA189" s="50">
        <v>6.1416588151754254</v>
      </c>
    </row>
    <row r="190" spans="1:53" x14ac:dyDescent="0.2">
      <c r="A190" s="47">
        <v>1.5</v>
      </c>
      <c r="B190" s="44">
        <v>870</v>
      </c>
      <c r="C190" s="45">
        <v>1.3</v>
      </c>
      <c r="E190" s="48">
        <v>11.53</v>
      </c>
      <c r="F190" s="48">
        <v>11.8</v>
      </c>
      <c r="G190" s="48">
        <v>31.56</v>
      </c>
      <c r="H190" s="48">
        <v>25.83</v>
      </c>
      <c r="I190" s="48">
        <v>10.56</v>
      </c>
      <c r="J190" s="48">
        <v>0.4</v>
      </c>
      <c r="K190" s="48">
        <v>8.31</v>
      </c>
      <c r="L190" s="48">
        <v>0</v>
      </c>
      <c r="M190" s="48">
        <v>0</v>
      </c>
      <c r="N190" s="48">
        <v>0</v>
      </c>
      <c r="O190" s="48">
        <v>0</v>
      </c>
      <c r="P190" s="48"/>
      <c r="Q190" s="49">
        <v>65.525707985954497</v>
      </c>
      <c r="R190" s="49">
        <v>16.108669700392849</v>
      </c>
      <c r="S190" s="49">
        <v>0.5569029111396967</v>
      </c>
      <c r="T190" s="49">
        <v>0.17658452861481663</v>
      </c>
      <c r="U190" s="49">
        <v>2.7512668693233295</v>
      </c>
      <c r="V190" s="49">
        <v>5.257094574866179</v>
      </c>
      <c r="W190" s="49">
        <v>1.7174767794099624</v>
      </c>
      <c r="X190" s="49">
        <v>7.906296650298672</v>
      </c>
      <c r="Y190" s="49">
        <v>0.32669695303202362</v>
      </c>
      <c r="Z190" s="49">
        <v>0.36111111111111105</v>
      </c>
      <c r="AA190" s="49"/>
      <c r="AB190" s="50">
        <v>47.714815102241431</v>
      </c>
      <c r="AC190" s="50">
        <v>454.71087400899245</v>
      </c>
      <c r="AD190" s="50">
        <v>3.9756275419117864</v>
      </c>
      <c r="AE190" s="50">
        <v>1.0912104235090936</v>
      </c>
      <c r="AF190" s="50">
        <v>3.8640644230480343</v>
      </c>
      <c r="AG190" s="50">
        <v>0.22876432541147415</v>
      </c>
      <c r="AH190" s="50">
        <v>9482.2008472263387</v>
      </c>
      <c r="AI190" s="50">
        <v>20.3083895726176</v>
      </c>
      <c r="AJ190" s="50">
        <v>38.850952924723899</v>
      </c>
      <c r="AK190" s="50">
        <v>316.59770600737966</v>
      </c>
      <c r="AL190" s="50">
        <v>14.74223028797442</v>
      </c>
      <c r="AM190" s="50">
        <v>2.5185907506310938</v>
      </c>
      <c r="AN190" s="50">
        <v>141.8748239476227</v>
      </c>
      <c r="AO190" s="50">
        <v>3.5416306081880919</v>
      </c>
      <c r="AP190" s="50">
        <v>0.87031530508494692</v>
      </c>
      <c r="AQ190" s="50">
        <v>1.835178764221419</v>
      </c>
      <c r="AR190" s="50">
        <v>1.2224315543270625</v>
      </c>
      <c r="AS190" s="50">
        <v>1883.3444310420964</v>
      </c>
      <c r="AT190" s="50">
        <v>6.2181163825960679</v>
      </c>
      <c r="AU190" s="50">
        <v>0.58967697591927837</v>
      </c>
      <c r="AV190" s="50">
        <v>0.56534247667641691</v>
      </c>
      <c r="AW190" s="50">
        <v>43.784923836794427</v>
      </c>
      <c r="AX190" s="50">
        <v>41.983614633018853</v>
      </c>
      <c r="AY190" s="50">
        <v>110.08761737106448</v>
      </c>
      <c r="AZ190" s="50">
        <v>17.0717754608193</v>
      </c>
      <c r="BA190" s="50">
        <v>6.2930043006225782</v>
      </c>
    </row>
    <row r="191" spans="1:53" x14ac:dyDescent="0.2">
      <c r="A191" s="47">
        <v>1.5</v>
      </c>
      <c r="B191" s="44">
        <v>870</v>
      </c>
      <c r="C191" s="45">
        <v>1.4</v>
      </c>
      <c r="E191" s="48">
        <v>12.6</v>
      </c>
      <c r="F191" s="48">
        <v>12.14</v>
      </c>
      <c r="G191" s="48">
        <v>25.32</v>
      </c>
      <c r="H191" s="48">
        <v>32.15</v>
      </c>
      <c r="I191" s="48">
        <v>10.18</v>
      </c>
      <c r="J191" s="48">
        <v>0.51</v>
      </c>
      <c r="K191" s="48">
        <v>7.09</v>
      </c>
      <c r="L191" s="48">
        <v>0</v>
      </c>
      <c r="M191" s="48">
        <v>0</v>
      </c>
      <c r="N191" s="48">
        <v>0</v>
      </c>
      <c r="O191" s="48">
        <v>0</v>
      </c>
      <c r="P191" s="48"/>
      <c r="Q191" s="49">
        <v>65.146767012395046</v>
      </c>
      <c r="R191" s="49">
        <v>16.341823699470666</v>
      </c>
      <c r="S191" s="49">
        <v>0.39987097130654753</v>
      </c>
      <c r="T191" s="49">
        <v>0.14050366417657453</v>
      </c>
      <c r="U191" s="49">
        <v>2.5867755764183107</v>
      </c>
      <c r="V191" s="49">
        <v>5.5954977967194477</v>
      </c>
      <c r="W191" s="49">
        <v>1.641079213635745</v>
      </c>
      <c r="X191" s="49">
        <v>8.1476820658776443</v>
      </c>
      <c r="Y191" s="49">
        <v>0.29328565093848913</v>
      </c>
      <c r="Z191" s="49">
        <v>0.38512241054613933</v>
      </c>
      <c r="AA191" s="49"/>
      <c r="AB191" s="50">
        <v>45.133187022630878</v>
      </c>
      <c r="AC191" s="50">
        <v>432.12781496058381</v>
      </c>
      <c r="AD191" s="50">
        <v>3.795262348582007</v>
      </c>
      <c r="AE191" s="50">
        <v>1.0313309658460648</v>
      </c>
      <c r="AF191" s="50">
        <v>3.2576275338906049</v>
      </c>
      <c r="AG191" s="50">
        <v>0.19636354137795006</v>
      </c>
      <c r="AH191" s="50">
        <v>9983.1512601943159</v>
      </c>
      <c r="AI191" s="50">
        <v>21.174589227166027</v>
      </c>
      <c r="AJ191" s="50">
        <v>42.075127782809375</v>
      </c>
      <c r="AK191" s="50">
        <v>349.93064556568828</v>
      </c>
      <c r="AL191" s="50">
        <v>16.591129198756988</v>
      </c>
      <c r="AM191" s="50">
        <v>2.7107018552477999</v>
      </c>
      <c r="AN191" s="50">
        <v>133.87692782660662</v>
      </c>
      <c r="AO191" s="50">
        <v>3.6188154370260297</v>
      </c>
      <c r="AP191" s="50">
        <v>0.93018554976520695</v>
      </c>
      <c r="AQ191" s="50">
        <v>1.8031174750890731</v>
      </c>
      <c r="AR191" s="50">
        <v>1.1111681531124962</v>
      </c>
      <c r="AS191" s="50">
        <v>1800.8536788646795</v>
      </c>
      <c r="AT191" s="50">
        <v>5.5507285301671807</v>
      </c>
      <c r="AU191" s="50">
        <v>0.51744985827734624</v>
      </c>
      <c r="AV191" s="50">
        <v>0.48947675944396635</v>
      </c>
      <c r="AW191" s="50">
        <v>48.871808162316881</v>
      </c>
      <c r="AX191" s="50">
        <v>37.346893062716404</v>
      </c>
      <c r="AY191" s="50">
        <v>112.16621423239438</v>
      </c>
      <c r="AZ191" s="50">
        <v>19.277050007029494</v>
      </c>
      <c r="BA191" s="50">
        <v>6.4253674046218041</v>
      </c>
    </row>
    <row r="192" spans="1:53" x14ac:dyDescent="0.2">
      <c r="A192" s="47">
        <v>1.5</v>
      </c>
      <c r="B192" s="44">
        <v>870</v>
      </c>
      <c r="C192" s="45">
        <v>1.5</v>
      </c>
      <c r="E192" s="48">
        <v>13.69</v>
      </c>
      <c r="F192" s="48">
        <v>13.18</v>
      </c>
      <c r="G192" s="48">
        <v>19</v>
      </c>
      <c r="H192" s="48">
        <v>38</v>
      </c>
      <c r="I192" s="48">
        <v>9.86</v>
      </c>
      <c r="J192" s="48">
        <v>0.62</v>
      </c>
      <c r="K192" s="48">
        <v>5.65</v>
      </c>
      <c r="L192" s="48">
        <v>0</v>
      </c>
      <c r="M192" s="48">
        <v>0</v>
      </c>
      <c r="N192" s="48">
        <v>0</v>
      </c>
      <c r="O192" s="48">
        <v>0</v>
      </c>
      <c r="P192" s="48"/>
      <c r="Q192" s="49">
        <v>64.790781613131657</v>
      </c>
      <c r="R192" s="49">
        <v>16.540985935937687</v>
      </c>
      <c r="S192" s="49">
        <v>0.29615490526543503</v>
      </c>
      <c r="T192" s="49">
        <v>0.11446033239032435</v>
      </c>
      <c r="U192" s="49">
        <v>2.3897821915869231</v>
      </c>
      <c r="V192" s="49">
        <v>5.9125275176403829</v>
      </c>
      <c r="W192" s="49">
        <v>1.5864127783748743</v>
      </c>
      <c r="X192" s="49">
        <v>8.3688947256727051</v>
      </c>
      <c r="Y192" s="49">
        <v>0.2683138088815174</v>
      </c>
      <c r="Z192" s="49">
        <v>0.40791100123609397</v>
      </c>
      <c r="AA192" s="49"/>
      <c r="AB192" s="50">
        <v>42.733667276796325</v>
      </c>
      <c r="AC192" s="50">
        <v>411.4012159406127</v>
      </c>
      <c r="AD192" s="50">
        <v>3.6163564714110223</v>
      </c>
      <c r="AE192" s="50">
        <v>0.97704616164404567</v>
      </c>
      <c r="AF192" s="50">
        <v>2.8255371143239794</v>
      </c>
      <c r="AG192" s="50">
        <v>0.17257891088647642</v>
      </c>
      <c r="AH192" s="50">
        <v>10539.866899284963</v>
      </c>
      <c r="AI192" s="50">
        <v>22.081924736280435</v>
      </c>
      <c r="AJ192" s="50">
        <v>45.764379435452945</v>
      </c>
      <c r="AK192" s="50">
        <v>394.9806056999011</v>
      </c>
      <c r="AL192" s="50">
        <v>18.936731737630577</v>
      </c>
      <c r="AM192" s="50">
        <v>2.9416844110955944</v>
      </c>
      <c r="AN192" s="50">
        <v>127.43365891821713</v>
      </c>
      <c r="AO192" s="50">
        <v>3.7026046418742893</v>
      </c>
      <c r="AP192" s="50">
        <v>1.0036372676314567</v>
      </c>
      <c r="AQ192" s="50">
        <v>1.7865099898468291</v>
      </c>
      <c r="AR192" s="50">
        <v>1.0305412563226832</v>
      </c>
      <c r="AS192" s="50">
        <v>1730.7728916986248</v>
      </c>
      <c r="AT192" s="50">
        <v>5.0759530519338245</v>
      </c>
      <c r="AU192" s="50">
        <v>0.46710102383963537</v>
      </c>
      <c r="AV192" s="50">
        <v>0.43745091938749159</v>
      </c>
      <c r="AW192" s="50">
        <v>54.512281688245686</v>
      </c>
      <c r="AX192" s="50">
        <v>34.111322201411582</v>
      </c>
      <c r="AY192" s="50">
        <v>115.04900117591578</v>
      </c>
      <c r="AZ192" s="50">
        <v>22.188244905134841</v>
      </c>
      <c r="BA192" s="50">
        <v>6.488329245828198</v>
      </c>
    </row>
    <row r="193" spans="1:53" x14ac:dyDescent="0.2">
      <c r="A193" s="47">
        <v>1.5</v>
      </c>
      <c r="B193" s="44">
        <v>870</v>
      </c>
      <c r="C193" s="45">
        <v>1.6</v>
      </c>
      <c r="E193" s="48">
        <v>14.99</v>
      </c>
      <c r="F193" s="48">
        <v>15.45</v>
      </c>
      <c r="G193" s="48">
        <v>11.51</v>
      </c>
      <c r="H193" s="48">
        <v>43.95</v>
      </c>
      <c r="I193" s="48">
        <v>9.4600000000000009</v>
      </c>
      <c r="J193" s="48">
        <v>0.73</v>
      </c>
      <c r="K193" s="48">
        <v>3.91</v>
      </c>
      <c r="L193" s="48">
        <v>0</v>
      </c>
      <c r="M193" s="48">
        <v>0</v>
      </c>
      <c r="N193" s="48">
        <v>0</v>
      </c>
      <c r="O193" s="48">
        <v>0</v>
      </c>
      <c r="P193" s="48"/>
      <c r="Q193" s="49">
        <v>64.41399817271261</v>
      </c>
      <c r="R193" s="49">
        <v>16.743702054189178</v>
      </c>
      <c r="S193" s="49">
        <v>0.21180519617836233</v>
      </c>
      <c r="T193" s="49">
        <v>9.1832382001976576E-2</v>
      </c>
      <c r="U193" s="49">
        <v>2.1974670265310863</v>
      </c>
      <c r="V193" s="49">
        <v>6.1866734482688823</v>
      </c>
      <c r="W193" s="49">
        <v>1.5523444142584357</v>
      </c>
      <c r="X193" s="49">
        <v>8.6021773058594597</v>
      </c>
      <c r="Y193" s="49">
        <v>0.25091746432694023</v>
      </c>
      <c r="Z193" s="49">
        <v>0.43594009983361065</v>
      </c>
      <c r="AA193" s="49"/>
      <c r="AB193" s="50">
        <v>40.135022578564048</v>
      </c>
      <c r="AC193" s="50">
        <v>388.77234644311432</v>
      </c>
      <c r="AD193" s="50">
        <v>3.4063435879905244</v>
      </c>
      <c r="AE193" s="50">
        <v>0.91903288010758521</v>
      </c>
      <c r="AF193" s="50">
        <v>2.5085805861061741</v>
      </c>
      <c r="AG193" s="50">
        <v>0.15497307597948659</v>
      </c>
      <c r="AH193" s="50">
        <v>11243.257521254658</v>
      </c>
      <c r="AI193" s="50">
        <v>23.159682814807855</v>
      </c>
      <c r="AJ193" s="50">
        <v>50.737070964684044</v>
      </c>
      <c r="AK193" s="50">
        <v>463.91983673294868</v>
      </c>
      <c r="AL193" s="50">
        <v>22.615339842075628</v>
      </c>
      <c r="AM193" s="50">
        <v>3.2843156998171863</v>
      </c>
      <c r="AN193" s="50">
        <v>121.94093097433472</v>
      </c>
      <c r="AO193" s="50">
        <v>3.8215459797745623</v>
      </c>
      <c r="AP193" s="50">
        <v>1.1111884590338745</v>
      </c>
      <c r="AQ193" s="50">
        <v>1.7925735355643915</v>
      </c>
      <c r="AR193" s="50">
        <v>0.96812569193252929</v>
      </c>
      <c r="AS193" s="50">
        <v>1690.0134675425541</v>
      </c>
      <c r="AT193" s="50">
        <v>4.707114876090448</v>
      </c>
      <c r="AU193" s="50">
        <v>0.428115147770042</v>
      </c>
      <c r="AV193" s="50">
        <v>0.3973534358752876</v>
      </c>
      <c r="AW193" s="50">
        <v>61.520505763941983</v>
      </c>
      <c r="AX193" s="50">
        <v>31.645014541145635</v>
      </c>
      <c r="AY193" s="50">
        <v>119.90672760337019</v>
      </c>
      <c r="AZ193" s="50">
        <v>27.081573709241248</v>
      </c>
      <c r="BA193" s="50">
        <v>6.4593122059769961</v>
      </c>
    </row>
    <row r="194" spans="1:53" x14ac:dyDescent="0.2">
      <c r="A194" s="47">
        <v>1.5</v>
      </c>
      <c r="B194" s="44">
        <v>870</v>
      </c>
      <c r="C194" s="45">
        <v>1.7</v>
      </c>
      <c r="E194" s="48">
        <v>16.41</v>
      </c>
      <c r="F194" s="48">
        <v>18.62</v>
      </c>
      <c r="G194" s="48">
        <v>3.64</v>
      </c>
      <c r="H194" s="48">
        <v>49.16</v>
      </c>
      <c r="I194" s="48">
        <v>8.94</v>
      </c>
      <c r="J194" s="48">
        <v>0.83</v>
      </c>
      <c r="K194" s="48">
        <v>2.4</v>
      </c>
      <c r="L194" s="48">
        <v>0</v>
      </c>
      <c r="M194" s="48">
        <v>0</v>
      </c>
      <c r="N194" s="48">
        <v>0</v>
      </c>
      <c r="O194" s="48">
        <v>0</v>
      </c>
      <c r="P194" s="48"/>
      <c r="Q194" s="49">
        <v>64.09807253564162</v>
      </c>
      <c r="R194" s="49">
        <v>16.918620138155919</v>
      </c>
      <c r="S194" s="49">
        <v>0.15752164343763125</v>
      </c>
      <c r="T194" s="49">
        <v>7.4936556496151746E-2</v>
      </c>
      <c r="U194" s="49">
        <v>2.0114896444587091</v>
      </c>
      <c r="V194" s="49">
        <v>6.4119340983226261</v>
      </c>
      <c r="W194" s="49">
        <v>1.5291447608952622</v>
      </c>
      <c r="X194" s="49">
        <v>8.7982806225920793</v>
      </c>
      <c r="Y194" s="49">
        <v>0.23848416678132878</v>
      </c>
      <c r="Z194" s="49">
        <v>0.45887445887445882</v>
      </c>
      <c r="AA194" s="49"/>
      <c r="AB194" s="50">
        <v>37.564750163088377</v>
      </c>
      <c r="AC194" s="50">
        <v>365.50002792955661</v>
      </c>
      <c r="AD194" s="50">
        <v>3.1857969962360668</v>
      </c>
      <c r="AE194" s="50">
        <v>0.8614558794356556</v>
      </c>
      <c r="AF194" s="50">
        <v>2.2883113647081887</v>
      </c>
      <c r="AG194" s="50">
        <v>0.14270610201339601</v>
      </c>
      <c r="AH194" s="50">
        <v>11955.028418293678</v>
      </c>
      <c r="AI194" s="50">
        <v>24.183919476823082</v>
      </c>
      <c r="AJ194" s="50">
        <v>56.629417517644988</v>
      </c>
      <c r="AK194" s="50">
        <v>546.80572940621585</v>
      </c>
      <c r="AL194" s="50">
        <v>28.125508918111429</v>
      </c>
      <c r="AM194" s="50">
        <v>3.7565480230455024</v>
      </c>
      <c r="AN194" s="50">
        <v>117.9427675475536</v>
      </c>
      <c r="AO194" s="50">
        <v>3.9686589998273298</v>
      </c>
      <c r="AP194" s="50">
        <v>1.2499979705917128</v>
      </c>
      <c r="AQ194" s="50">
        <v>1.8267991422676166</v>
      </c>
      <c r="AR194" s="50">
        <v>0.92901839623211402</v>
      </c>
      <c r="AS194" s="50">
        <v>1677.5541171167372</v>
      </c>
      <c r="AT194" s="50">
        <v>4.4677210917184134</v>
      </c>
      <c r="AU194" s="50">
        <v>0.4023668090523107</v>
      </c>
      <c r="AV194" s="50">
        <v>0.37066943853986684</v>
      </c>
      <c r="AW194" s="50">
        <v>69.419728088914681</v>
      </c>
      <c r="AX194" s="50">
        <v>30.077036409164705</v>
      </c>
      <c r="AY194" s="50">
        <v>126.80812076306896</v>
      </c>
      <c r="AZ194" s="50">
        <v>35.440940563054724</v>
      </c>
      <c r="BA194" s="50">
        <v>6.3690894012318484</v>
      </c>
    </row>
    <row r="195" spans="1:53" x14ac:dyDescent="0.2">
      <c r="A195" s="47">
        <v>1.5</v>
      </c>
      <c r="B195" s="44">
        <v>870</v>
      </c>
      <c r="C195" s="45">
        <v>1.8</v>
      </c>
      <c r="E195" s="48">
        <v>16.98</v>
      </c>
      <c r="F195" s="48">
        <v>20.82</v>
      </c>
      <c r="G195" s="48">
        <v>0</v>
      </c>
      <c r="H195" s="48">
        <v>52.17</v>
      </c>
      <c r="I195" s="48">
        <v>9.16</v>
      </c>
      <c r="J195" s="48">
        <v>0.87</v>
      </c>
      <c r="K195" s="48">
        <v>0</v>
      </c>
      <c r="L195" s="48">
        <v>0</v>
      </c>
      <c r="M195" s="48">
        <v>0</v>
      </c>
      <c r="N195" s="48">
        <v>0</v>
      </c>
      <c r="O195" s="48">
        <v>0</v>
      </c>
      <c r="P195" s="48"/>
      <c r="Q195" s="49">
        <v>63.767022744201675</v>
      </c>
      <c r="R195" s="49">
        <v>17.096515882685161</v>
      </c>
      <c r="S195" s="49">
        <v>0.12183011643050415</v>
      </c>
      <c r="T195" s="49">
        <v>5.909070405540829E-2</v>
      </c>
      <c r="U195" s="49">
        <v>1.9632759381790525</v>
      </c>
      <c r="V195" s="49">
        <v>6.4796140554822248</v>
      </c>
      <c r="W195" s="49">
        <v>1.5806983076937793</v>
      </c>
      <c r="X195" s="49">
        <v>8.9319522512721949</v>
      </c>
      <c r="Y195" s="49">
        <v>0.24394945349505709</v>
      </c>
      <c r="Z195" s="49">
        <v>0.46368715083798884</v>
      </c>
      <c r="AA195" s="49"/>
      <c r="AB195" s="50">
        <v>36.652082442708746</v>
      </c>
      <c r="AC195" s="50">
        <v>359.91629661342745</v>
      </c>
      <c r="AD195" s="50">
        <v>3.1173840422803929</v>
      </c>
      <c r="AE195" s="50">
        <v>0.84505844290936016</v>
      </c>
      <c r="AF195" s="50">
        <v>2.2143026632895388</v>
      </c>
      <c r="AG195" s="50">
        <v>0.13857797103406347</v>
      </c>
      <c r="AH195" s="50">
        <v>12611.244384339869</v>
      </c>
      <c r="AI195" s="50">
        <v>24.993429295576391</v>
      </c>
      <c r="AJ195" s="50">
        <v>60.341121309266235</v>
      </c>
      <c r="AK195" s="50">
        <v>703.20829573462811</v>
      </c>
      <c r="AL195" s="50">
        <v>31.717544376024602</v>
      </c>
      <c r="AM195" s="50">
        <v>3.9925109923855961</v>
      </c>
      <c r="AN195" s="50">
        <v>115.47947487202231</v>
      </c>
      <c r="AO195" s="50">
        <v>4.0199466075848873</v>
      </c>
      <c r="AP195" s="50">
        <v>1.3544165035354996</v>
      </c>
      <c r="AQ195" s="50">
        <v>1.8236153536452209</v>
      </c>
      <c r="AR195" s="50">
        <v>0.90181880071848719</v>
      </c>
      <c r="AS195" s="50">
        <v>1676.7242874147732</v>
      </c>
      <c r="AT195" s="50">
        <v>4.3156632597472431</v>
      </c>
      <c r="AU195" s="50">
        <v>0.38707795424555053</v>
      </c>
      <c r="AV195" s="50">
        <v>0.35541924816488862</v>
      </c>
      <c r="AW195" s="50">
        <v>72.89243985021406</v>
      </c>
      <c r="AX195" s="50">
        <v>28.947003625654315</v>
      </c>
      <c r="AY195" s="50">
        <v>129.82486779887347</v>
      </c>
      <c r="AZ195" s="50">
        <v>40.753945551714317</v>
      </c>
      <c r="BA195" s="50">
        <v>6.1903668118144779</v>
      </c>
    </row>
    <row r="196" spans="1:53" x14ac:dyDescent="0.2">
      <c r="A196" s="47">
        <v>1.5</v>
      </c>
      <c r="B196" s="44">
        <v>870</v>
      </c>
      <c r="C196" s="45">
        <v>1.9</v>
      </c>
      <c r="E196" s="48">
        <v>15.67</v>
      </c>
      <c r="F196" s="48">
        <v>21.51</v>
      </c>
      <c r="G196" s="48">
        <v>0</v>
      </c>
      <c r="H196" s="48">
        <v>52.38</v>
      </c>
      <c r="I196" s="48">
        <v>9.57</v>
      </c>
      <c r="J196" s="48">
        <v>0.87</v>
      </c>
      <c r="K196" s="48">
        <v>0</v>
      </c>
      <c r="L196" s="48">
        <v>0</v>
      </c>
      <c r="M196" s="48">
        <v>0</v>
      </c>
      <c r="N196" s="48">
        <v>0</v>
      </c>
      <c r="O196" s="48">
        <v>0</v>
      </c>
      <c r="P196" s="48"/>
      <c r="Q196" s="49">
        <v>63.285559595383646</v>
      </c>
      <c r="R196" s="49">
        <v>16.950311775663167</v>
      </c>
      <c r="S196" s="49">
        <v>0.10863209208074225</v>
      </c>
      <c r="T196" s="49">
        <v>5.1280355558033994E-2</v>
      </c>
      <c r="U196" s="49">
        <v>1.9538240668590316</v>
      </c>
      <c r="V196" s="49">
        <v>6.2583780084587151</v>
      </c>
      <c r="W196" s="49">
        <v>1.7126284840050923</v>
      </c>
      <c r="X196" s="49">
        <v>9.6793856219915764</v>
      </c>
      <c r="Y196" s="49">
        <v>0.27365372971883983</v>
      </c>
      <c r="Z196" s="49">
        <v>0.45695364238410596</v>
      </c>
      <c r="AA196" s="49"/>
      <c r="AB196" s="50">
        <v>39.652842093073033</v>
      </c>
      <c r="AC196" s="50">
        <v>389.46877463485322</v>
      </c>
      <c r="AD196" s="50">
        <v>3.3269528962302064</v>
      </c>
      <c r="AE196" s="50">
        <v>0.90507033867779929</v>
      </c>
      <c r="AF196" s="50">
        <v>2.20577835457427</v>
      </c>
      <c r="AG196" s="50">
        <v>0.13788676227659846</v>
      </c>
      <c r="AH196" s="50">
        <v>13653.140435976913</v>
      </c>
      <c r="AI196" s="50">
        <v>26.946380798737103</v>
      </c>
      <c r="AJ196" s="50">
        <v>64.676268556312223</v>
      </c>
      <c r="AK196" s="50">
        <v>757.67987280083878</v>
      </c>
      <c r="AL196" s="50">
        <v>33.174297507500455</v>
      </c>
      <c r="AM196" s="50">
        <v>4.0161052342458312</v>
      </c>
      <c r="AN196" s="50">
        <v>116.86745334952231</v>
      </c>
      <c r="AO196" s="50">
        <v>4.0947377225448349</v>
      </c>
      <c r="AP196" s="50">
        <v>1.359874050681656</v>
      </c>
      <c r="AQ196" s="50">
        <v>1.8038495858445651</v>
      </c>
      <c r="AR196" s="50">
        <v>0.88752480908067755</v>
      </c>
      <c r="AS196" s="50">
        <v>1656.5704711324859</v>
      </c>
      <c r="AT196" s="50">
        <v>4.2442477554297309</v>
      </c>
      <c r="AU196" s="50">
        <v>0.38049052406315992</v>
      </c>
      <c r="AV196" s="50">
        <v>0.34934287899494476</v>
      </c>
      <c r="AW196" s="50">
        <v>70.841086150576928</v>
      </c>
      <c r="AX196" s="50">
        <v>28.362958282444417</v>
      </c>
      <c r="AY196" s="50">
        <v>128.7353875373478</v>
      </c>
      <c r="AZ196" s="50">
        <v>40.328038488288954</v>
      </c>
      <c r="BA196" s="50">
        <v>6.0776758967370874</v>
      </c>
    </row>
    <row r="197" spans="1:53" x14ac:dyDescent="0.2">
      <c r="A197" s="47">
        <v>1.5</v>
      </c>
      <c r="B197" s="44">
        <v>870</v>
      </c>
      <c r="C197" s="45">
        <v>2</v>
      </c>
      <c r="E197" s="48">
        <v>14.67</v>
      </c>
      <c r="F197" s="48">
        <v>22.28</v>
      </c>
      <c r="G197" s="48">
        <v>0</v>
      </c>
      <c r="H197" s="48">
        <v>52.22</v>
      </c>
      <c r="I197" s="48">
        <v>9.86</v>
      </c>
      <c r="J197" s="48">
        <v>0.87</v>
      </c>
      <c r="K197" s="48">
        <v>0</v>
      </c>
      <c r="L197" s="48">
        <v>0</v>
      </c>
      <c r="M197" s="48">
        <v>0</v>
      </c>
      <c r="N197" s="48">
        <v>0</v>
      </c>
      <c r="O197" s="48">
        <v>0</v>
      </c>
      <c r="P197" s="48"/>
      <c r="Q197" s="49">
        <v>62.808426014691236</v>
      </c>
      <c r="R197" s="49">
        <v>16.875324542236342</v>
      </c>
      <c r="S197" s="49">
        <v>9.4790645740826324E-2</v>
      </c>
      <c r="T197" s="49">
        <v>4.4314094727676924E-2</v>
      </c>
      <c r="U197" s="49">
        <v>1.9381570469882887</v>
      </c>
      <c r="V197" s="49">
        <v>6.0738536234505895</v>
      </c>
      <c r="W197" s="49">
        <v>1.8291034784361737</v>
      </c>
      <c r="X197" s="49">
        <v>10.336030553728873</v>
      </c>
      <c r="Y197" s="49">
        <v>0.30114381936604029</v>
      </c>
      <c r="Z197" s="49">
        <v>0.45454545454545459</v>
      </c>
      <c r="AA197" s="49"/>
      <c r="AB197" s="50">
        <v>42.290539423478755</v>
      </c>
      <c r="AC197" s="50">
        <v>415.49086562824903</v>
      </c>
      <c r="AD197" s="50">
        <v>3.502654034313212</v>
      </c>
      <c r="AE197" s="50">
        <v>0.95699140532873317</v>
      </c>
      <c r="AF197" s="50">
        <v>2.1993568024144756</v>
      </c>
      <c r="AG197" s="50">
        <v>0.13736913219030283</v>
      </c>
      <c r="AH197" s="50">
        <v>14571.648619338483</v>
      </c>
      <c r="AI197" s="50">
        <v>28.646701034342943</v>
      </c>
      <c r="AJ197" s="50">
        <v>68.390805609605223</v>
      </c>
      <c r="AK197" s="50">
        <v>805.00308754297407</v>
      </c>
      <c r="AL197" s="50">
        <v>34.397118108061363</v>
      </c>
      <c r="AM197" s="50">
        <v>4.0464953737202718</v>
      </c>
      <c r="AN197" s="50">
        <v>118.30908320179488</v>
      </c>
      <c r="AO197" s="50">
        <v>4.1598221901415204</v>
      </c>
      <c r="AP197" s="50">
        <v>1.3677912991532528</v>
      </c>
      <c r="AQ197" s="50">
        <v>1.7973469827254174</v>
      </c>
      <c r="AR197" s="50">
        <v>0.88155543337469511</v>
      </c>
      <c r="AS197" s="50">
        <v>1642.7170335634064</v>
      </c>
      <c r="AT197" s="50">
        <v>4.2139609448660122</v>
      </c>
      <c r="AU197" s="50">
        <v>0.37766864330174926</v>
      </c>
      <c r="AV197" s="50">
        <v>0.34673930420140875</v>
      </c>
      <c r="AW197" s="50">
        <v>68.974636848103756</v>
      </c>
      <c r="AX197" s="50">
        <v>28.086819229763119</v>
      </c>
      <c r="AY197" s="50">
        <v>128.43723132345545</v>
      </c>
      <c r="AZ197" s="50">
        <v>40.090421778347675</v>
      </c>
      <c r="BA197" s="50">
        <v>5.9784712105145577</v>
      </c>
    </row>
    <row r="198" spans="1:53" x14ac:dyDescent="0.2">
      <c r="A198" s="47">
        <v>1.5</v>
      </c>
      <c r="B198" s="44">
        <v>880</v>
      </c>
      <c r="C198" s="45">
        <v>0.6</v>
      </c>
      <c r="E198" s="48">
        <v>21.78</v>
      </c>
      <c r="F198" s="48">
        <v>17.2</v>
      </c>
      <c r="G198" s="48">
        <v>15.44</v>
      </c>
      <c r="H198" s="48">
        <v>0</v>
      </c>
      <c r="I198" s="48">
        <v>0</v>
      </c>
      <c r="J198" s="48">
        <v>0</v>
      </c>
      <c r="K198" s="48">
        <v>26.23</v>
      </c>
      <c r="L198" s="48">
        <v>1.97</v>
      </c>
      <c r="M198" s="48">
        <v>1.97</v>
      </c>
      <c r="N198" s="48">
        <v>17.38</v>
      </c>
      <c r="O198" s="48">
        <v>0</v>
      </c>
      <c r="P198" s="48"/>
      <c r="Q198" s="49">
        <v>69.518595162962896</v>
      </c>
      <c r="R198" s="49">
        <v>13.788546659866146</v>
      </c>
      <c r="S198" s="49">
        <v>2.1462250270143794</v>
      </c>
      <c r="T198" s="49">
        <v>0.63853927727341864</v>
      </c>
      <c r="U198" s="49">
        <v>3.4702570752958128</v>
      </c>
      <c r="V198" s="49">
        <v>3.6989373031216308</v>
      </c>
      <c r="W198" s="49">
        <v>1.1189186296751625</v>
      </c>
      <c r="X198" s="49">
        <v>5.6199808647905432</v>
      </c>
      <c r="Y198" s="49">
        <v>0.30249732233387072</v>
      </c>
      <c r="Z198" s="49">
        <v>0.34655061250805935</v>
      </c>
      <c r="AA198" s="49"/>
      <c r="AB198" s="50">
        <v>27.041774023571893</v>
      </c>
      <c r="AC198" s="50">
        <v>247.73533076042486</v>
      </c>
      <c r="AD198" s="50">
        <v>2.1661779508666439</v>
      </c>
      <c r="AE198" s="50">
        <v>0.61467432161628888</v>
      </c>
      <c r="AF198" s="50">
        <v>7.1218453472014849</v>
      </c>
      <c r="AG198" s="50">
        <v>0.41486254234718217</v>
      </c>
      <c r="AH198" s="50">
        <v>6802.4316998166241</v>
      </c>
      <c r="AI198" s="50">
        <v>15.453921482040503</v>
      </c>
      <c r="AJ198" s="50">
        <v>35.536442290076437</v>
      </c>
      <c r="AK198" s="50">
        <v>169.0089665518849</v>
      </c>
      <c r="AL198" s="50">
        <v>18.92508117127722</v>
      </c>
      <c r="AM198" s="50">
        <v>4.4020234497888655</v>
      </c>
      <c r="AN198" s="50">
        <v>177.09528670794666</v>
      </c>
      <c r="AO198" s="50">
        <v>3.9242143474023883</v>
      </c>
      <c r="AP198" s="50">
        <v>0.96692136107801996</v>
      </c>
      <c r="AQ198" s="50">
        <v>4.7704176566431551</v>
      </c>
      <c r="AR198" s="50">
        <v>5.0618997521534803</v>
      </c>
      <c r="AS198" s="50">
        <v>4686.125083926976</v>
      </c>
      <c r="AT198" s="50">
        <v>30.091580581722184</v>
      </c>
      <c r="AU198" s="50">
        <v>3.2467440217836745</v>
      </c>
      <c r="AV198" s="50">
        <v>2.2513129764571533</v>
      </c>
      <c r="AW198" s="50">
        <v>39.56359016316032</v>
      </c>
      <c r="AX198" s="50">
        <v>135.57975732097054</v>
      </c>
      <c r="AY198" s="50">
        <v>185.48529277756865</v>
      </c>
      <c r="AZ198" s="50">
        <v>12.35357758768868</v>
      </c>
      <c r="BA198" s="50">
        <v>8.8449333975351347</v>
      </c>
    </row>
    <row r="199" spans="1:53" x14ac:dyDescent="0.2">
      <c r="A199" s="47">
        <v>1.5</v>
      </c>
      <c r="B199" s="44">
        <v>880</v>
      </c>
      <c r="C199" s="45">
        <v>0.7</v>
      </c>
      <c r="E199" s="48">
        <v>15</v>
      </c>
      <c r="F199" s="48">
        <v>14.64</v>
      </c>
      <c r="G199" s="48">
        <v>33.9</v>
      </c>
      <c r="H199" s="48">
        <v>0</v>
      </c>
      <c r="I199" s="48">
        <v>4.87</v>
      </c>
      <c r="J199" s="48">
        <v>0</v>
      </c>
      <c r="K199" s="48">
        <v>21.78</v>
      </c>
      <c r="L199" s="48">
        <v>1.06</v>
      </c>
      <c r="M199" s="48">
        <v>1.06</v>
      </c>
      <c r="N199" s="48">
        <v>8.76</v>
      </c>
      <c r="O199" s="48">
        <v>0</v>
      </c>
      <c r="P199" s="48"/>
      <c r="Q199" s="49">
        <v>68.646992703472193</v>
      </c>
      <c r="R199" s="49">
        <v>13.99367584857365</v>
      </c>
      <c r="S199" s="49">
        <v>2.5231489795914674</v>
      </c>
      <c r="T199" s="49">
        <v>0.65140365494278119</v>
      </c>
      <c r="U199" s="49">
        <v>3.1984227584378093</v>
      </c>
      <c r="V199" s="49">
        <v>3.7327224444005753</v>
      </c>
      <c r="W199" s="49">
        <v>1.4082735831355948</v>
      </c>
      <c r="X199" s="49">
        <v>5.8453600274459419</v>
      </c>
      <c r="Y199" s="49">
        <v>0.37727787268194396</v>
      </c>
      <c r="Z199" s="49">
        <v>0.31516381559872431</v>
      </c>
      <c r="AA199" s="49"/>
      <c r="AB199" s="50">
        <v>36.801692270324438</v>
      </c>
      <c r="AC199" s="50">
        <v>334.99508455279187</v>
      </c>
      <c r="AD199" s="50">
        <v>2.900399414003302</v>
      </c>
      <c r="AE199" s="50">
        <v>0.83041714188585147</v>
      </c>
      <c r="AF199" s="50">
        <v>9.0463947452591</v>
      </c>
      <c r="AG199" s="50">
        <v>0.48844298711509387</v>
      </c>
      <c r="AH199" s="50">
        <v>7266.6266200628206</v>
      </c>
      <c r="AI199" s="50">
        <v>16.449393990183392</v>
      </c>
      <c r="AJ199" s="50">
        <v>33.122410530942155</v>
      </c>
      <c r="AK199" s="50">
        <v>181.59210110504281</v>
      </c>
      <c r="AL199" s="50">
        <v>13.937588902410427</v>
      </c>
      <c r="AM199" s="50">
        <v>2.9012887252907738</v>
      </c>
      <c r="AN199" s="50">
        <v>186.29353057492784</v>
      </c>
      <c r="AO199" s="50">
        <v>3.6645218711736889</v>
      </c>
      <c r="AP199" s="50">
        <v>0.81742866889148025</v>
      </c>
      <c r="AQ199" s="50">
        <v>3.0480787611068276</v>
      </c>
      <c r="AR199" s="50">
        <v>3.2852458587530076</v>
      </c>
      <c r="AS199" s="50">
        <v>3226.2829189200665</v>
      </c>
      <c r="AT199" s="50">
        <v>19.692819584430307</v>
      </c>
      <c r="AU199" s="50">
        <v>2.2102231173822307</v>
      </c>
      <c r="AV199" s="50">
        <v>2.0221161826861067</v>
      </c>
      <c r="AW199" s="50">
        <v>34.956408566653622</v>
      </c>
      <c r="AX199" s="50">
        <v>120.5540985323581</v>
      </c>
      <c r="AY199" s="50">
        <v>136.61664703175023</v>
      </c>
      <c r="AZ199" s="50">
        <v>12.406319860739012</v>
      </c>
      <c r="BA199" s="50">
        <v>7.097426409680561</v>
      </c>
    </row>
    <row r="200" spans="1:53" x14ac:dyDescent="0.2">
      <c r="A200" s="47">
        <v>1.5</v>
      </c>
      <c r="B200" s="44">
        <v>880</v>
      </c>
      <c r="C200" s="45">
        <v>0.8</v>
      </c>
      <c r="E200" s="48">
        <v>9.48</v>
      </c>
      <c r="F200" s="48">
        <v>11.12</v>
      </c>
      <c r="G200" s="48">
        <v>51.16</v>
      </c>
      <c r="H200" s="48">
        <v>3.35</v>
      </c>
      <c r="I200" s="48">
        <v>9.83</v>
      </c>
      <c r="J200" s="48">
        <v>0</v>
      </c>
      <c r="K200" s="48">
        <v>14.9</v>
      </c>
      <c r="L200" s="48">
        <v>0.16</v>
      </c>
      <c r="M200" s="48">
        <v>0.16</v>
      </c>
      <c r="N200" s="48">
        <v>0</v>
      </c>
      <c r="O200" s="48">
        <v>0</v>
      </c>
      <c r="P200" s="48"/>
      <c r="Q200" s="49">
        <v>67.601637026998844</v>
      </c>
      <c r="R200" s="49">
        <v>14.478647311579806</v>
      </c>
      <c r="S200" s="49">
        <v>2.6647078590027</v>
      </c>
      <c r="T200" s="49">
        <v>0.61599857392066137</v>
      </c>
      <c r="U200" s="49">
        <v>3.2610369165221065</v>
      </c>
      <c r="V200" s="49">
        <v>3.616239978646592</v>
      </c>
      <c r="W200" s="49">
        <v>1.8992481366039271</v>
      </c>
      <c r="X200" s="49">
        <v>5.8624841967253518</v>
      </c>
      <c r="Y200" s="49">
        <v>0.52519969576652281</v>
      </c>
      <c r="Z200" s="49">
        <v>0.29182050553819938</v>
      </c>
      <c r="AA200" s="49"/>
      <c r="AB200" s="50">
        <v>51.807385108439199</v>
      </c>
      <c r="AC200" s="50">
        <v>478.89896798033237</v>
      </c>
      <c r="AD200" s="50">
        <v>4.1692764930382262</v>
      </c>
      <c r="AE200" s="50">
        <v>1.1899499467992269</v>
      </c>
      <c r="AF200" s="50">
        <v>12.242542929959724</v>
      </c>
      <c r="AG200" s="50">
        <v>0.59129966889545904</v>
      </c>
      <c r="AH200" s="50">
        <v>7610.5225077955147</v>
      </c>
      <c r="AI200" s="50">
        <v>16.845787916882667</v>
      </c>
      <c r="AJ200" s="50">
        <v>29.929244877167068</v>
      </c>
      <c r="AK200" s="50">
        <v>214.25803469522091</v>
      </c>
      <c r="AL200" s="50">
        <v>10.708201911334069</v>
      </c>
      <c r="AM200" s="50">
        <v>2.0741836249462011</v>
      </c>
      <c r="AN200" s="50">
        <v>178.12875457331941</v>
      </c>
      <c r="AO200" s="50">
        <v>3.2971834864522345</v>
      </c>
      <c r="AP200" s="50">
        <v>0.70984202460310897</v>
      </c>
      <c r="AQ200" s="50">
        <v>2.0562422340002966</v>
      </c>
      <c r="AR200" s="50">
        <v>2.045799166447225</v>
      </c>
      <c r="AS200" s="50">
        <v>2406.132672906343</v>
      </c>
      <c r="AT200" s="50">
        <v>11.832679344367781</v>
      </c>
      <c r="AU200" s="50">
        <v>1.2897451164573464</v>
      </c>
      <c r="AV200" s="50">
        <v>1.375483708012202</v>
      </c>
      <c r="AW200" s="50">
        <v>32.472330406830963</v>
      </c>
      <c r="AX200" s="50">
        <v>87.25665442830244</v>
      </c>
      <c r="AY200" s="50">
        <v>105.81491917391727</v>
      </c>
      <c r="AZ200" s="50">
        <v>12.661977525047687</v>
      </c>
      <c r="BA200" s="50">
        <v>5.9853142439610947</v>
      </c>
    </row>
    <row r="201" spans="1:53" x14ac:dyDescent="0.2">
      <c r="A201" s="47">
        <v>1.5</v>
      </c>
      <c r="B201" s="44">
        <v>880</v>
      </c>
      <c r="C201" s="45">
        <v>0.9</v>
      </c>
      <c r="E201" s="48">
        <v>8.4600000000000009</v>
      </c>
      <c r="F201" s="48">
        <v>11.07</v>
      </c>
      <c r="G201" s="48">
        <v>49.15</v>
      </c>
      <c r="H201" s="48">
        <v>6.65</v>
      </c>
      <c r="I201" s="48">
        <v>10.97</v>
      </c>
      <c r="J201" s="48">
        <v>0</v>
      </c>
      <c r="K201" s="48">
        <v>13.5</v>
      </c>
      <c r="L201" s="48">
        <v>0.2</v>
      </c>
      <c r="M201" s="48">
        <v>0.2</v>
      </c>
      <c r="N201" s="48">
        <v>0</v>
      </c>
      <c r="O201" s="48">
        <v>0</v>
      </c>
      <c r="P201" s="48"/>
      <c r="Q201" s="49">
        <v>66.702552225349038</v>
      </c>
      <c r="R201" s="49">
        <v>14.861349776661042</v>
      </c>
      <c r="S201" s="49">
        <v>1.9377511545634163</v>
      </c>
      <c r="T201" s="49">
        <v>0.47836011863956979</v>
      </c>
      <c r="U201" s="49">
        <v>2.8860580296064904</v>
      </c>
      <c r="V201" s="49">
        <v>4.2181920698126323</v>
      </c>
      <c r="W201" s="49">
        <v>1.9193472179070592</v>
      </c>
      <c r="X201" s="49">
        <v>6.9963894074607484</v>
      </c>
      <c r="Y201" s="49">
        <v>0.455016553571093</v>
      </c>
      <c r="Z201" s="49">
        <v>0.3055783429040197</v>
      </c>
      <c r="AA201" s="49"/>
      <c r="AB201" s="50">
        <v>56.913428571042708</v>
      </c>
      <c r="AC201" s="50">
        <v>526.91845363841117</v>
      </c>
      <c r="AD201" s="50">
        <v>4.5370095082207325</v>
      </c>
      <c r="AE201" s="50">
        <v>1.2953947000557722</v>
      </c>
      <c r="AF201" s="50">
        <v>12.755264938333379</v>
      </c>
      <c r="AG201" s="50">
        <v>0.61051190955536738</v>
      </c>
      <c r="AH201" s="50">
        <v>8107.6068438180855</v>
      </c>
      <c r="AI201" s="50">
        <v>17.913537045566496</v>
      </c>
      <c r="AJ201" s="50">
        <v>31.467356807458415</v>
      </c>
      <c r="AK201" s="50">
        <v>230.32756634141145</v>
      </c>
      <c r="AL201" s="50">
        <v>11.078590642179192</v>
      </c>
      <c r="AM201" s="50">
        <v>2.0977906735616361</v>
      </c>
      <c r="AN201" s="50">
        <v>175.35507326797836</v>
      </c>
      <c r="AO201" s="50">
        <v>3.3518443040351675</v>
      </c>
      <c r="AP201" s="50">
        <v>0.72351320668968</v>
      </c>
      <c r="AQ201" s="50">
        <v>1.9848860239139583</v>
      </c>
      <c r="AR201" s="50">
        <v>1.8272532060408044</v>
      </c>
      <c r="AS201" s="50">
        <v>2433.3539122730317</v>
      </c>
      <c r="AT201" s="50">
        <v>10.252852490915352</v>
      </c>
      <c r="AU201" s="50">
        <v>1.0784108053518835</v>
      </c>
      <c r="AV201" s="50">
        <v>1.1101259327734552</v>
      </c>
      <c r="AW201" s="50">
        <v>33.036734913270891</v>
      </c>
      <c r="AX201" s="50">
        <v>72.887593614905327</v>
      </c>
      <c r="AY201" s="50">
        <v>104.80634658408462</v>
      </c>
      <c r="AZ201" s="50">
        <v>12.956973676484383</v>
      </c>
      <c r="BA201" s="50">
        <v>5.9796989221592689</v>
      </c>
    </row>
    <row r="202" spans="1:53" x14ac:dyDescent="0.2">
      <c r="A202" s="47">
        <v>1.5</v>
      </c>
      <c r="B202" s="44">
        <v>880</v>
      </c>
      <c r="C202" s="45">
        <v>1</v>
      </c>
      <c r="E202" s="48">
        <v>9.36</v>
      </c>
      <c r="F202" s="48">
        <v>11.39</v>
      </c>
      <c r="G202" s="48">
        <v>45.53</v>
      </c>
      <c r="H202" s="48">
        <v>10.99</v>
      </c>
      <c r="I202" s="48">
        <v>11.14</v>
      </c>
      <c r="J202" s="48">
        <v>0.1</v>
      </c>
      <c r="K202" s="48">
        <v>11.41</v>
      </c>
      <c r="L202" s="48">
        <v>0.08</v>
      </c>
      <c r="M202" s="48">
        <v>0.08</v>
      </c>
      <c r="N202" s="48">
        <v>0</v>
      </c>
      <c r="O202" s="48">
        <v>0</v>
      </c>
      <c r="P202" s="48"/>
      <c r="Q202" s="49">
        <v>66.514807535562554</v>
      </c>
      <c r="R202" s="49">
        <v>15.241469178449696</v>
      </c>
      <c r="S202" s="49">
        <v>1.5678282850921581</v>
      </c>
      <c r="T202" s="49">
        <v>0.39861771215261826</v>
      </c>
      <c r="U202" s="49">
        <v>3.0030155387191946</v>
      </c>
      <c r="V202" s="49">
        <v>4.3892030701500078</v>
      </c>
      <c r="W202" s="49">
        <v>1.8511793790306901</v>
      </c>
      <c r="X202" s="49">
        <v>7.0338793008430711</v>
      </c>
      <c r="Y202" s="49">
        <v>0.42175751484823032</v>
      </c>
      <c r="Z202" s="49">
        <v>0.31186868686868685</v>
      </c>
      <c r="AA202" s="49"/>
      <c r="AB202" s="50">
        <v>53.557041186407737</v>
      </c>
      <c r="AC202" s="50">
        <v>503.21454722814144</v>
      </c>
      <c r="AD202" s="50">
        <v>4.3524614192589581</v>
      </c>
      <c r="AE202" s="50">
        <v>1.2299705749219481</v>
      </c>
      <c r="AF202" s="50">
        <v>8.1058695964422238</v>
      </c>
      <c r="AG202" s="50">
        <v>0.43101250996380025</v>
      </c>
      <c r="AH202" s="50">
        <v>8373.6551682748195</v>
      </c>
      <c r="AI202" s="50">
        <v>18.296330069328537</v>
      </c>
      <c r="AJ202" s="50">
        <v>32.69514429471883</v>
      </c>
      <c r="AK202" s="50">
        <v>254.11329793088601</v>
      </c>
      <c r="AL202" s="50">
        <v>11.684998062439178</v>
      </c>
      <c r="AM202" s="50">
        <v>2.170567220407567</v>
      </c>
      <c r="AN202" s="50">
        <v>165.52049991231041</v>
      </c>
      <c r="AO202" s="50">
        <v>3.3772680202574681</v>
      </c>
      <c r="AP202" s="50">
        <v>0.75691019054798692</v>
      </c>
      <c r="AQ202" s="50">
        <v>1.9395276590843116</v>
      </c>
      <c r="AR202" s="50">
        <v>1.6341551874926337</v>
      </c>
      <c r="AS202" s="50">
        <v>2250.813528736338</v>
      </c>
      <c r="AT202" s="50">
        <v>8.8869254979232704</v>
      </c>
      <c r="AU202" s="50">
        <v>0.90254101179489876</v>
      </c>
      <c r="AV202" s="50">
        <v>0.91097402497558622</v>
      </c>
      <c r="AW202" s="50">
        <v>35.02136442620818</v>
      </c>
      <c r="AX202" s="50">
        <v>61.892821123244971</v>
      </c>
      <c r="AY202" s="50">
        <v>106.07947284846557</v>
      </c>
      <c r="AZ202" s="50">
        <v>13.610070944028465</v>
      </c>
      <c r="BA202" s="50">
        <v>6.002214848869837</v>
      </c>
    </row>
    <row r="203" spans="1:53" x14ac:dyDescent="0.2">
      <c r="A203" s="47">
        <v>1.5</v>
      </c>
      <c r="B203" s="44">
        <v>880</v>
      </c>
      <c r="C203" s="45">
        <v>1.1000000000000001</v>
      </c>
      <c r="E203" s="48">
        <v>10.45</v>
      </c>
      <c r="F203" s="48">
        <v>11.75</v>
      </c>
      <c r="G203" s="48">
        <v>41.26</v>
      </c>
      <c r="H203" s="48">
        <v>15.49</v>
      </c>
      <c r="I203" s="48">
        <v>10.93</v>
      </c>
      <c r="J203" s="48">
        <v>0.2</v>
      </c>
      <c r="K203" s="48">
        <v>9.91</v>
      </c>
      <c r="L203" s="48">
        <v>0</v>
      </c>
      <c r="M203" s="48">
        <v>0</v>
      </c>
      <c r="N203" s="48">
        <v>0</v>
      </c>
      <c r="O203" s="48">
        <v>0</v>
      </c>
      <c r="P203" s="48"/>
      <c r="Q203" s="49">
        <v>66.51545991306385</v>
      </c>
      <c r="R203" s="49">
        <v>15.624995762265554</v>
      </c>
      <c r="S203" s="49">
        <v>1.0670011232986274</v>
      </c>
      <c r="T203" s="49">
        <v>0.29961377798438826</v>
      </c>
      <c r="U203" s="49">
        <v>3.019815915843822</v>
      </c>
      <c r="V203" s="49">
        <v>4.6661364793316498</v>
      </c>
      <c r="W203" s="49">
        <v>1.7558900605619345</v>
      </c>
      <c r="X203" s="49">
        <v>7.0510869676501704</v>
      </c>
      <c r="Y203" s="49">
        <v>0.37630490842681869</v>
      </c>
      <c r="Z203" s="49">
        <v>0.33357348703170031</v>
      </c>
      <c r="AA203" s="49"/>
      <c r="AB203" s="50">
        <v>49.935799696307207</v>
      </c>
      <c r="AC203" s="50">
        <v>473.6819697745222</v>
      </c>
      <c r="AD203" s="50">
        <v>4.12105394371439</v>
      </c>
      <c r="AE203" s="50">
        <v>1.1527557818265619</v>
      </c>
      <c r="AF203" s="50">
        <v>5.9320220389505689</v>
      </c>
      <c r="AG203" s="50">
        <v>0.33314119342821774</v>
      </c>
      <c r="AH203" s="50">
        <v>8612.5248332338888</v>
      </c>
      <c r="AI203" s="50">
        <v>18.64128267403434</v>
      </c>
      <c r="AJ203" s="50">
        <v>34.108294643400754</v>
      </c>
      <c r="AK203" s="50">
        <v>275.88145111009391</v>
      </c>
      <c r="AL203" s="50">
        <v>12.464331540313472</v>
      </c>
      <c r="AM203" s="50">
        <v>2.2692038010898892</v>
      </c>
      <c r="AN203" s="50">
        <v>156.50634480735698</v>
      </c>
      <c r="AO203" s="50">
        <v>3.4144308838084929</v>
      </c>
      <c r="AP203" s="50">
        <v>0.79401780979807468</v>
      </c>
      <c r="AQ203" s="50">
        <v>1.9100250730637356</v>
      </c>
      <c r="AR203" s="50">
        <v>1.4844432553860105</v>
      </c>
      <c r="AS203" s="50">
        <v>2113.3892618724731</v>
      </c>
      <c r="AT203" s="50">
        <v>7.8702180291162671</v>
      </c>
      <c r="AU203" s="50">
        <v>0.77790479849652938</v>
      </c>
      <c r="AV203" s="50">
        <v>0.77142972627685236</v>
      </c>
      <c r="AW203" s="50">
        <v>37.510063124559935</v>
      </c>
      <c r="AX203" s="50">
        <v>54.162992666750547</v>
      </c>
      <c r="AY203" s="50">
        <v>107.81946996043449</v>
      </c>
      <c r="AZ203" s="50">
        <v>14.506375195336343</v>
      </c>
      <c r="BA203" s="50">
        <v>6.0605390757004871</v>
      </c>
    </row>
    <row r="204" spans="1:53" x14ac:dyDescent="0.2">
      <c r="A204" s="47">
        <v>1.5</v>
      </c>
      <c r="B204" s="44">
        <v>880</v>
      </c>
      <c r="C204" s="45">
        <v>1.2</v>
      </c>
      <c r="E204" s="48">
        <v>11.27</v>
      </c>
      <c r="F204" s="48">
        <v>12.24</v>
      </c>
      <c r="G204" s="48">
        <v>35.659999999999997</v>
      </c>
      <c r="H204" s="48">
        <v>20.68</v>
      </c>
      <c r="I204" s="48">
        <v>10.62</v>
      </c>
      <c r="J204" s="48">
        <v>0.28999999999999998</v>
      </c>
      <c r="K204" s="48">
        <v>9.24</v>
      </c>
      <c r="L204" s="48">
        <v>0</v>
      </c>
      <c r="M204" s="48">
        <v>0</v>
      </c>
      <c r="N204" s="48">
        <v>0</v>
      </c>
      <c r="O204" s="48">
        <v>0</v>
      </c>
      <c r="P204" s="48"/>
      <c r="Q204" s="49">
        <v>65.922283716096047</v>
      </c>
      <c r="R204" s="49">
        <v>15.877730552508911</v>
      </c>
      <c r="S204" s="49">
        <v>0.88206765298357404</v>
      </c>
      <c r="T204" s="49">
        <v>0.26016022250250948</v>
      </c>
      <c r="U204" s="49">
        <v>2.8773718585241697</v>
      </c>
      <c r="V204" s="49">
        <v>5.0141241516979971</v>
      </c>
      <c r="W204" s="49">
        <v>1.7065073701754423</v>
      </c>
      <c r="X204" s="49">
        <v>7.4597544755113319</v>
      </c>
      <c r="Y204" s="49">
        <v>0.34034007107653008</v>
      </c>
      <c r="Z204" s="49">
        <v>0.34458570802279709</v>
      </c>
      <c r="AA204" s="49"/>
      <c r="AB204" s="50">
        <v>47.908510338788631</v>
      </c>
      <c r="AC204" s="50">
        <v>455.33780490639373</v>
      </c>
      <c r="AD204" s="50">
        <v>3.971480936251965</v>
      </c>
      <c r="AE204" s="50">
        <v>1.1012256340396958</v>
      </c>
      <c r="AF204" s="50">
        <v>4.785896223029626</v>
      </c>
      <c r="AG204" s="50">
        <v>0.2775630096442549</v>
      </c>
      <c r="AH204" s="50">
        <v>9011.8727937449348</v>
      </c>
      <c r="AI204" s="50">
        <v>19.398167784987233</v>
      </c>
      <c r="AJ204" s="50">
        <v>36.482341601429539</v>
      </c>
      <c r="AK204" s="50">
        <v>293.6181947580198</v>
      </c>
      <c r="AL204" s="50">
        <v>13.675236627146123</v>
      </c>
      <c r="AM204" s="50">
        <v>2.4188616341721851</v>
      </c>
      <c r="AN204" s="50">
        <v>149.00085159941582</v>
      </c>
      <c r="AO204" s="50">
        <v>3.4997208227459398</v>
      </c>
      <c r="AP204" s="50">
        <v>0.83791764606900321</v>
      </c>
      <c r="AQ204" s="50">
        <v>1.8911003550320791</v>
      </c>
      <c r="AR204" s="50">
        <v>1.3497059847941713</v>
      </c>
      <c r="AS204" s="50">
        <v>2036.4874921264197</v>
      </c>
      <c r="AT204" s="50">
        <v>6.9870646254225957</v>
      </c>
      <c r="AU204" s="50">
        <v>0.67391828003562504</v>
      </c>
      <c r="AV204" s="50">
        <v>0.65482673896280985</v>
      </c>
      <c r="AW204" s="50">
        <v>40.727112423204076</v>
      </c>
      <c r="AX204" s="50">
        <v>47.607400482414221</v>
      </c>
      <c r="AY204" s="50">
        <v>110.03694437869238</v>
      </c>
      <c r="AZ204" s="50">
        <v>15.922030701473945</v>
      </c>
      <c r="BA204" s="50">
        <v>6.1692546040335374</v>
      </c>
    </row>
    <row r="205" spans="1:53" x14ac:dyDescent="0.2">
      <c r="A205" s="47">
        <v>1.5</v>
      </c>
      <c r="B205" s="44">
        <v>880</v>
      </c>
      <c r="C205" s="45">
        <v>1.3</v>
      </c>
      <c r="E205" s="48">
        <v>12.63</v>
      </c>
      <c r="F205" s="48">
        <v>12.67</v>
      </c>
      <c r="G205" s="48">
        <v>29.13</v>
      </c>
      <c r="H205" s="48">
        <v>26.99</v>
      </c>
      <c r="I205" s="48">
        <v>10.050000000000001</v>
      </c>
      <c r="J205" s="48">
        <v>0.42</v>
      </c>
      <c r="K205" s="48">
        <v>8.11</v>
      </c>
      <c r="L205" s="48">
        <v>0</v>
      </c>
      <c r="M205" s="48">
        <v>0</v>
      </c>
      <c r="N205" s="48">
        <v>0</v>
      </c>
      <c r="O205" s="48">
        <v>0</v>
      </c>
      <c r="P205" s="48"/>
      <c r="Q205" s="49">
        <v>65.685857008724412</v>
      </c>
      <c r="R205" s="49">
        <v>16.139170427295866</v>
      </c>
      <c r="S205" s="49">
        <v>0.6447195113469697</v>
      </c>
      <c r="T205" s="49">
        <v>0.20867626485669666</v>
      </c>
      <c r="U205" s="49">
        <v>2.76845151450329</v>
      </c>
      <c r="V205" s="49">
        <v>5.3435458325283172</v>
      </c>
      <c r="W205" s="49">
        <v>1.6056874909233638</v>
      </c>
      <c r="X205" s="49">
        <v>7.6038919498210884</v>
      </c>
      <c r="Y205" s="49">
        <v>0.30049101125864719</v>
      </c>
      <c r="Z205" s="49">
        <v>0.36586791350087672</v>
      </c>
      <c r="AA205" s="49"/>
      <c r="AB205" s="50">
        <v>44.447695088605116</v>
      </c>
      <c r="AC205" s="50">
        <v>424.49885817104877</v>
      </c>
      <c r="AD205" s="50">
        <v>3.7256789636725736</v>
      </c>
      <c r="AE205" s="50">
        <v>1.0217883045883565</v>
      </c>
      <c r="AF205" s="50">
        <v>3.7402252216898955</v>
      </c>
      <c r="AG205" s="50">
        <v>0.22307157249651324</v>
      </c>
      <c r="AH205" s="50">
        <v>9393.9251985205283</v>
      </c>
      <c r="AI205" s="50">
        <v>20.032182309278081</v>
      </c>
      <c r="AJ205" s="50">
        <v>39.210245096326361</v>
      </c>
      <c r="AK205" s="50">
        <v>320.15481330339435</v>
      </c>
      <c r="AL205" s="50">
        <v>15.319599040655252</v>
      </c>
      <c r="AM205" s="50">
        <v>2.6110859081382047</v>
      </c>
      <c r="AN205" s="50">
        <v>139.58107068978356</v>
      </c>
      <c r="AO205" s="50">
        <v>3.5695889336325806</v>
      </c>
      <c r="AP205" s="50">
        <v>0.89676772497109458</v>
      </c>
      <c r="AQ205" s="50">
        <v>1.8658834186157085</v>
      </c>
      <c r="AR205" s="50">
        <v>1.2190671841363516</v>
      </c>
      <c r="AS205" s="50">
        <v>1909.740572147495</v>
      </c>
      <c r="AT205" s="50">
        <v>6.1717226794937936</v>
      </c>
      <c r="AU205" s="50">
        <v>0.58245319867088696</v>
      </c>
      <c r="AV205" s="50">
        <v>0.55609810829214235</v>
      </c>
      <c r="AW205" s="50">
        <v>45.449089663529001</v>
      </c>
      <c r="AX205" s="50">
        <v>41.851853417071169</v>
      </c>
      <c r="AY205" s="50">
        <v>112.63289176976339</v>
      </c>
      <c r="AZ205" s="50">
        <v>17.950405872889142</v>
      </c>
      <c r="BA205" s="50">
        <v>6.3089206494343149</v>
      </c>
    </row>
    <row r="206" spans="1:53" x14ac:dyDescent="0.2">
      <c r="A206" s="47">
        <v>1.5</v>
      </c>
      <c r="B206" s="44">
        <v>880</v>
      </c>
      <c r="C206" s="45">
        <v>1.4</v>
      </c>
      <c r="E206" s="48">
        <v>13.86</v>
      </c>
      <c r="F206" s="48">
        <v>13.32</v>
      </c>
      <c r="G206" s="48">
        <v>22.29</v>
      </c>
      <c r="H206" s="48">
        <v>33.5</v>
      </c>
      <c r="I206" s="48">
        <v>9.5500000000000007</v>
      </c>
      <c r="J206" s="48">
        <v>0.54</v>
      </c>
      <c r="K206" s="48">
        <v>6.93</v>
      </c>
      <c r="L206" s="48">
        <v>0</v>
      </c>
      <c r="M206" s="48">
        <v>0</v>
      </c>
      <c r="N206" s="48">
        <v>0</v>
      </c>
      <c r="O206" s="48">
        <v>0</v>
      </c>
      <c r="P206" s="48"/>
      <c r="Q206" s="49">
        <v>65.332452053110529</v>
      </c>
      <c r="R206" s="49">
        <v>16.384349410554382</v>
      </c>
      <c r="S206" s="49">
        <v>0.4594817181617899</v>
      </c>
      <c r="T206" s="49">
        <v>0.1646464403672121</v>
      </c>
      <c r="U206" s="49">
        <v>2.6278588814848907</v>
      </c>
      <c r="V206" s="49">
        <v>5.6506277310073676</v>
      </c>
      <c r="W206" s="49">
        <v>1.5407827017335078</v>
      </c>
      <c r="X206" s="49">
        <v>7.8398010635803113</v>
      </c>
      <c r="Y206" s="49">
        <v>0.27267460804019811</v>
      </c>
      <c r="Z206" s="49">
        <v>0.38977635782747599</v>
      </c>
      <c r="AA206" s="49"/>
      <c r="AB206" s="50">
        <v>41.814772184842873</v>
      </c>
      <c r="AC206" s="50">
        <v>400.97282801975393</v>
      </c>
      <c r="AD206" s="50">
        <v>3.5323469035364212</v>
      </c>
      <c r="AE206" s="50">
        <v>0.9603668936894012</v>
      </c>
      <c r="AF206" s="50">
        <v>3.1338360326066765</v>
      </c>
      <c r="AG206" s="50">
        <v>0.19024173217721266</v>
      </c>
      <c r="AH206" s="50">
        <v>9877.1965351145991</v>
      </c>
      <c r="AI206" s="50">
        <v>20.849661738455037</v>
      </c>
      <c r="AJ206" s="50">
        <v>42.623461169773947</v>
      </c>
      <c r="AK206" s="50">
        <v>353.50436288622615</v>
      </c>
      <c r="AL206" s="50">
        <v>17.483328717327051</v>
      </c>
      <c r="AM206" s="50">
        <v>2.842285904839351</v>
      </c>
      <c r="AN206" s="50">
        <v>131.7114346994056</v>
      </c>
      <c r="AO206" s="50">
        <v>3.6566323525749351</v>
      </c>
      <c r="AP206" s="50">
        <v>0.96602886079848516</v>
      </c>
      <c r="AQ206" s="50">
        <v>1.8420470425342772</v>
      </c>
      <c r="AR206" s="50">
        <v>1.1108564678856232</v>
      </c>
      <c r="AS206" s="50">
        <v>1822.2137261041244</v>
      </c>
      <c r="AT206" s="50">
        <v>5.5226492366514952</v>
      </c>
      <c r="AU206" s="50">
        <v>0.5123803379642824</v>
      </c>
      <c r="AV206" s="50">
        <v>0.4827489103193493</v>
      </c>
      <c r="AW206" s="50">
        <v>51.182568854213656</v>
      </c>
      <c r="AX206" s="50">
        <v>37.368159910464257</v>
      </c>
      <c r="AY206" s="50">
        <v>115.48455162075112</v>
      </c>
      <c r="AZ206" s="50">
        <v>20.707082653784749</v>
      </c>
      <c r="BA206" s="50">
        <v>6.4364561962993125</v>
      </c>
    </row>
    <row r="207" spans="1:53" x14ac:dyDescent="0.2">
      <c r="A207" s="47">
        <v>1.5</v>
      </c>
      <c r="B207" s="44">
        <v>880</v>
      </c>
      <c r="C207" s="45">
        <v>1.5</v>
      </c>
      <c r="E207" s="48">
        <v>15.08</v>
      </c>
      <c r="F207" s="48">
        <v>14.55</v>
      </c>
      <c r="G207" s="48">
        <v>15.45</v>
      </c>
      <c r="H207" s="48">
        <v>39.630000000000003</v>
      </c>
      <c r="I207" s="48">
        <v>9.16</v>
      </c>
      <c r="J207" s="48">
        <v>0.66</v>
      </c>
      <c r="K207" s="48">
        <v>5.47</v>
      </c>
      <c r="L207" s="48">
        <v>0</v>
      </c>
      <c r="M207" s="48">
        <v>0</v>
      </c>
      <c r="N207" s="48">
        <v>0</v>
      </c>
      <c r="O207" s="48">
        <v>0</v>
      </c>
      <c r="P207" s="48"/>
      <c r="Q207" s="49">
        <v>64.982719892673401</v>
      </c>
      <c r="R207" s="49">
        <v>16.595807406453417</v>
      </c>
      <c r="S207" s="49">
        <v>0.33596522392373968</v>
      </c>
      <c r="T207" s="49">
        <v>0.13257951973533866</v>
      </c>
      <c r="U207" s="49">
        <v>2.4459343688512489</v>
      </c>
      <c r="V207" s="49">
        <v>5.9512801321459019</v>
      </c>
      <c r="W207" s="49">
        <v>1.4951178401308254</v>
      </c>
      <c r="X207" s="49">
        <v>8.0605956160861183</v>
      </c>
      <c r="Y207" s="49">
        <v>0.25122625837337598</v>
      </c>
      <c r="Z207" s="49">
        <v>0.41295116772823781</v>
      </c>
      <c r="AA207" s="49"/>
      <c r="AB207" s="50">
        <v>39.468061267058161</v>
      </c>
      <c r="AC207" s="50">
        <v>380.36722932134387</v>
      </c>
      <c r="AD207" s="50">
        <v>3.353378752847691</v>
      </c>
      <c r="AE207" s="50">
        <v>0.9069186694486826</v>
      </c>
      <c r="AF207" s="50">
        <v>2.707264425418249</v>
      </c>
      <c r="AG207" s="50">
        <v>0.16643940077187508</v>
      </c>
      <c r="AH207" s="50">
        <v>10415.244213016706</v>
      </c>
      <c r="AI207" s="50">
        <v>21.705616639860722</v>
      </c>
      <c r="AJ207" s="50">
        <v>46.525330728246693</v>
      </c>
      <c r="AK207" s="50">
        <v>399.68232046924686</v>
      </c>
      <c r="AL207" s="50">
        <v>20.265348182014726</v>
      </c>
      <c r="AM207" s="50">
        <v>3.1172587465048767</v>
      </c>
      <c r="AN207" s="50">
        <v>125.23954981119179</v>
      </c>
      <c r="AO207" s="50">
        <v>3.7466295022866238</v>
      </c>
      <c r="AP207" s="50">
        <v>1.050410708256805</v>
      </c>
      <c r="AQ207" s="50">
        <v>1.8292386312214446</v>
      </c>
      <c r="AR207" s="50">
        <v>1.0300758801761882</v>
      </c>
      <c r="AS207" s="50">
        <v>1746.1104010903464</v>
      </c>
      <c r="AT207" s="50">
        <v>5.0488073213554063</v>
      </c>
      <c r="AU207" s="50">
        <v>0.46239277498106224</v>
      </c>
      <c r="AV207" s="50">
        <v>0.43135676610562862</v>
      </c>
      <c r="AW207" s="50">
        <v>57.688323889957481</v>
      </c>
      <c r="AX207" s="50">
        <v>34.140670558087727</v>
      </c>
      <c r="AY207" s="50">
        <v>119.01916423506022</v>
      </c>
      <c r="AZ207" s="50">
        <v>24.458842946607376</v>
      </c>
      <c r="BA207" s="50">
        <v>6.500408901379406</v>
      </c>
    </row>
    <row r="208" spans="1:53" x14ac:dyDescent="0.2">
      <c r="A208" s="47">
        <v>1.5</v>
      </c>
      <c r="B208" s="44">
        <v>880</v>
      </c>
      <c r="C208" s="45">
        <v>1.6</v>
      </c>
      <c r="E208" s="48">
        <v>15.08</v>
      </c>
      <c r="F208" s="48">
        <v>14.55</v>
      </c>
      <c r="G208" s="48">
        <v>15.45</v>
      </c>
      <c r="H208" s="48">
        <v>39.630000000000003</v>
      </c>
      <c r="I208" s="48">
        <v>9.16</v>
      </c>
      <c r="J208" s="48">
        <v>0.66</v>
      </c>
      <c r="K208" s="48">
        <v>5.47</v>
      </c>
      <c r="L208" s="48">
        <v>0</v>
      </c>
      <c r="M208" s="48">
        <v>0</v>
      </c>
      <c r="N208" s="48">
        <v>0</v>
      </c>
      <c r="O208" s="48">
        <v>0</v>
      </c>
      <c r="P208" s="48"/>
      <c r="Q208" s="49">
        <v>64.982719892673401</v>
      </c>
      <c r="R208" s="49">
        <v>16.595807406453417</v>
      </c>
      <c r="S208" s="49">
        <v>0.33596522392373968</v>
      </c>
      <c r="T208" s="49">
        <v>0.13257951973533866</v>
      </c>
      <c r="U208" s="49">
        <v>2.4459343688512489</v>
      </c>
      <c r="V208" s="49">
        <v>5.9512801321459019</v>
      </c>
      <c r="W208" s="49">
        <v>1.4951178401308254</v>
      </c>
      <c r="X208" s="49">
        <v>8.0605956160861183</v>
      </c>
      <c r="Y208" s="49">
        <v>0.25122625837337598</v>
      </c>
      <c r="Z208" s="49">
        <v>0.41295116772823781</v>
      </c>
      <c r="AA208" s="49"/>
      <c r="AB208" s="50">
        <v>39.468061267058161</v>
      </c>
      <c r="AC208" s="50">
        <v>380.36722932134387</v>
      </c>
      <c r="AD208" s="50">
        <v>3.353378752847691</v>
      </c>
      <c r="AE208" s="50">
        <v>0.9069186694486826</v>
      </c>
      <c r="AF208" s="50">
        <v>2.707264425418249</v>
      </c>
      <c r="AG208" s="50">
        <v>0.16643940077187508</v>
      </c>
      <c r="AH208" s="50">
        <v>10415.244213016706</v>
      </c>
      <c r="AI208" s="50">
        <v>21.705616639860722</v>
      </c>
      <c r="AJ208" s="50">
        <v>46.525330728246693</v>
      </c>
      <c r="AK208" s="50">
        <v>399.68232046924686</v>
      </c>
      <c r="AL208" s="50">
        <v>20.265348182014726</v>
      </c>
      <c r="AM208" s="50">
        <v>3.1172587465048767</v>
      </c>
      <c r="AN208" s="50">
        <v>125.23954981119179</v>
      </c>
      <c r="AO208" s="50">
        <v>3.7466295022866238</v>
      </c>
      <c r="AP208" s="50">
        <v>1.050410708256805</v>
      </c>
      <c r="AQ208" s="50">
        <v>1.8292386312214446</v>
      </c>
      <c r="AR208" s="50">
        <v>1.0300758801761882</v>
      </c>
      <c r="AS208" s="50">
        <v>1746.1104010903464</v>
      </c>
      <c r="AT208" s="50">
        <v>5.0488073213554063</v>
      </c>
      <c r="AU208" s="50">
        <v>0.46239277498106224</v>
      </c>
      <c r="AV208" s="50">
        <v>0.43135676610562862</v>
      </c>
      <c r="AW208" s="50">
        <v>57.688323889957481</v>
      </c>
      <c r="AX208" s="50">
        <v>34.140670558087727</v>
      </c>
      <c r="AY208" s="50">
        <v>119.01916423506022</v>
      </c>
      <c r="AZ208" s="50">
        <v>24.458842946607376</v>
      </c>
      <c r="BA208" s="50">
        <v>6.500408901379406</v>
      </c>
    </row>
    <row r="209" spans="1:53" x14ac:dyDescent="0.2">
      <c r="A209" s="47">
        <v>1.5</v>
      </c>
      <c r="B209" s="44">
        <v>880</v>
      </c>
      <c r="C209" s="45">
        <v>1.7</v>
      </c>
      <c r="E209" s="48">
        <v>17.88</v>
      </c>
      <c r="F209" s="48">
        <v>20.07</v>
      </c>
      <c r="G209" s="48">
        <v>0.01</v>
      </c>
      <c r="H209" s="48">
        <v>50.74</v>
      </c>
      <c r="I209" s="48">
        <v>8.2100000000000009</v>
      </c>
      <c r="J209" s="48">
        <v>0.87</v>
      </c>
      <c r="K209" s="48">
        <v>2.21</v>
      </c>
      <c r="L209" s="48">
        <v>0</v>
      </c>
      <c r="M209" s="48">
        <v>0</v>
      </c>
      <c r="N209" s="48">
        <v>0</v>
      </c>
      <c r="O209" s="48">
        <v>0</v>
      </c>
      <c r="P209" s="48"/>
      <c r="Q209" s="49">
        <v>64.328844867897033</v>
      </c>
      <c r="R209" s="49">
        <v>16.956816225530694</v>
      </c>
      <c r="S209" s="49">
        <v>0.18203641120234978</v>
      </c>
      <c r="T209" s="49">
        <v>8.7879808454323721E-2</v>
      </c>
      <c r="U209" s="49">
        <v>2.0916665642406032</v>
      </c>
      <c r="V209" s="49">
        <v>6.4237139682228603</v>
      </c>
      <c r="W209" s="49">
        <v>1.4506994414790606</v>
      </c>
      <c r="X209" s="49">
        <v>8.4783427129730917</v>
      </c>
      <c r="Y209" s="49">
        <v>0.22583499960543868</v>
      </c>
      <c r="Z209" s="49">
        <v>0.46252285191956127</v>
      </c>
      <c r="AA209" s="49"/>
      <c r="AB209" s="50">
        <v>34.838401378438085</v>
      </c>
      <c r="AC209" s="50">
        <v>339.0411444220162</v>
      </c>
      <c r="AD209" s="50">
        <v>2.9670166555491599</v>
      </c>
      <c r="AE209" s="50">
        <v>0.80304267360154902</v>
      </c>
      <c r="AF209" s="50">
        <v>2.2202063523756252</v>
      </c>
      <c r="AG209" s="50">
        <v>0.13908969213265285</v>
      </c>
      <c r="AH209" s="50">
        <v>11685.817742891419</v>
      </c>
      <c r="AI209" s="50">
        <v>23.531455561751216</v>
      </c>
      <c r="AJ209" s="50">
        <v>57.171026911456096</v>
      </c>
      <c r="AK209" s="50">
        <v>549.45403687758733</v>
      </c>
      <c r="AL209" s="50">
        <v>30.721733553862769</v>
      </c>
      <c r="AM209" s="50">
        <v>4.0243335098201376</v>
      </c>
      <c r="AN209" s="50">
        <v>116.12433674273666</v>
      </c>
      <c r="AO209" s="50">
        <v>4.0067356364984867</v>
      </c>
      <c r="AP209" s="50">
        <v>1.3171162720385925</v>
      </c>
      <c r="AQ209" s="50">
        <v>1.8739893401552912</v>
      </c>
      <c r="AR209" s="50">
        <v>0.9326153548165238</v>
      </c>
      <c r="AS209" s="50">
        <v>1696.2217775493996</v>
      </c>
      <c r="AT209" s="50">
        <v>4.4678995899524079</v>
      </c>
      <c r="AU209" s="50">
        <v>0.40093426954661282</v>
      </c>
      <c r="AV209" s="50">
        <v>0.36827823236203572</v>
      </c>
      <c r="AW209" s="50">
        <v>74.061984446913485</v>
      </c>
      <c r="AX209" s="50">
        <v>30.253693047817134</v>
      </c>
      <c r="AY209" s="50">
        <v>131.77623886987621</v>
      </c>
      <c r="AZ209" s="50">
        <v>41.809183558771224</v>
      </c>
      <c r="BA209" s="50">
        <v>6.3787732689045908</v>
      </c>
    </row>
    <row r="210" spans="1:53" x14ac:dyDescent="0.2">
      <c r="A210" s="47">
        <v>1.5</v>
      </c>
      <c r="B210" s="44">
        <v>880</v>
      </c>
      <c r="C210" s="45">
        <v>1.8</v>
      </c>
      <c r="E210" s="48">
        <v>17.47</v>
      </c>
      <c r="F210" s="48">
        <v>20.68</v>
      </c>
      <c r="G210" s="48">
        <v>0</v>
      </c>
      <c r="H210" s="48">
        <v>52.03</v>
      </c>
      <c r="I210" s="48">
        <v>8.9499999999999993</v>
      </c>
      <c r="J210" s="48">
        <v>0.87</v>
      </c>
      <c r="K210" s="48">
        <v>0</v>
      </c>
      <c r="L210" s="48">
        <v>0</v>
      </c>
      <c r="M210" s="48">
        <v>0</v>
      </c>
      <c r="N210" s="48">
        <v>0</v>
      </c>
      <c r="O210" s="48">
        <v>0</v>
      </c>
      <c r="P210" s="48"/>
      <c r="Q210" s="49">
        <v>63.983289532904116</v>
      </c>
      <c r="R210" s="49">
        <v>17.085732915135555</v>
      </c>
      <c r="S210" s="49">
        <v>0.14396212727478802</v>
      </c>
      <c r="T210" s="49">
        <v>6.8120808737198307E-2</v>
      </c>
      <c r="U210" s="49">
        <v>2.0377686512120676</v>
      </c>
      <c r="V210" s="49">
        <v>6.4667529131897075</v>
      </c>
      <c r="W210" s="49">
        <v>1.5354517146929318</v>
      </c>
      <c r="X210" s="49">
        <v>8.6789213368536338</v>
      </c>
      <c r="Y210" s="49">
        <v>0.23743782007832656</v>
      </c>
      <c r="Z210" s="49">
        <v>0.45754716981132076</v>
      </c>
      <c r="AA210" s="49"/>
      <c r="AB210" s="50">
        <v>35.64117044962012</v>
      </c>
      <c r="AC210" s="50">
        <v>349.97282282080937</v>
      </c>
      <c r="AD210" s="50">
        <v>3.0440405534046278</v>
      </c>
      <c r="AE210" s="50">
        <v>0.82452877718261408</v>
      </c>
      <c r="AF210" s="50">
        <v>2.2175085178122513</v>
      </c>
      <c r="AG210" s="50">
        <v>0.13883763417248524</v>
      </c>
      <c r="AH210" s="50">
        <v>12261.024782278791</v>
      </c>
      <c r="AI210" s="50">
        <v>24.330262502130523</v>
      </c>
      <c r="AJ210" s="50">
        <v>58.848815094751743</v>
      </c>
      <c r="AK210" s="50">
        <v>684.68011785892281</v>
      </c>
      <c r="AL210" s="50">
        <v>31.198850997821921</v>
      </c>
      <c r="AM210" s="50">
        <v>3.9848410850386182</v>
      </c>
      <c r="AN210" s="50">
        <v>115.01337682988431</v>
      </c>
      <c r="AO210" s="50">
        <v>3.9924444490350628</v>
      </c>
      <c r="AP210" s="50">
        <v>1.3525912152406099</v>
      </c>
      <c r="AQ210" s="50">
        <v>1.8324048560321102</v>
      </c>
      <c r="AR210" s="50">
        <v>0.90809939190071587</v>
      </c>
      <c r="AS210" s="50">
        <v>1684.4568789139373</v>
      </c>
      <c r="AT210" s="50">
        <v>4.3470551707444116</v>
      </c>
      <c r="AU210" s="50">
        <v>0.38997384989878409</v>
      </c>
      <c r="AV210" s="50">
        <v>0.35809186742979698</v>
      </c>
      <c r="AW210" s="50">
        <v>73.461476077287074</v>
      </c>
      <c r="AX210" s="50">
        <v>29.225869997203681</v>
      </c>
      <c r="AY210" s="50">
        <v>130.30633037822531</v>
      </c>
      <c r="AZ210" s="50">
        <v>40.8998851605296</v>
      </c>
      <c r="BA210" s="50">
        <v>6.2195874449443753</v>
      </c>
    </row>
    <row r="211" spans="1:53" x14ac:dyDescent="0.2">
      <c r="A211" s="47">
        <v>1.5</v>
      </c>
      <c r="B211" s="44">
        <v>880</v>
      </c>
      <c r="C211" s="45">
        <v>1.9</v>
      </c>
      <c r="E211" s="48">
        <v>16.25</v>
      </c>
      <c r="F211" s="48">
        <v>21.3</v>
      </c>
      <c r="G211" s="48">
        <v>0</v>
      </c>
      <c r="H211" s="48">
        <v>52.23</v>
      </c>
      <c r="I211" s="48">
        <v>9.35</v>
      </c>
      <c r="J211" s="48">
        <v>0.87</v>
      </c>
      <c r="K211" s="48">
        <v>0</v>
      </c>
      <c r="L211" s="48">
        <v>0</v>
      </c>
      <c r="M211" s="48">
        <v>0</v>
      </c>
      <c r="N211" s="48">
        <v>0</v>
      </c>
      <c r="O211" s="48">
        <v>0</v>
      </c>
      <c r="P211" s="48"/>
      <c r="Q211" s="49">
        <v>63.543076894645736</v>
      </c>
      <c r="R211" s="49">
        <v>16.989818296135397</v>
      </c>
      <c r="S211" s="49">
        <v>0.12480370915550054</v>
      </c>
      <c r="T211" s="49">
        <v>5.7980376921605875E-2</v>
      </c>
      <c r="U211" s="49">
        <v>2.0111949849466049</v>
      </c>
      <c r="V211" s="49">
        <v>6.2928965018217031</v>
      </c>
      <c r="W211" s="49">
        <v>1.6508128530075816</v>
      </c>
      <c r="X211" s="49">
        <v>9.3294163833658796</v>
      </c>
      <c r="Y211" s="49">
        <v>0.26232957311942046</v>
      </c>
      <c r="Z211" s="49">
        <v>0.45299145299145288</v>
      </c>
      <c r="AA211" s="49"/>
      <c r="AB211" s="50">
        <v>38.264039747512271</v>
      </c>
      <c r="AC211" s="50">
        <v>375.79834719664416</v>
      </c>
      <c r="AD211" s="50">
        <v>3.2294483165398935</v>
      </c>
      <c r="AE211" s="50">
        <v>0.87742864107642837</v>
      </c>
      <c r="AF211" s="50">
        <v>2.2095474137022877</v>
      </c>
      <c r="AG211" s="50">
        <v>0.13819189742142593</v>
      </c>
      <c r="AH211" s="50">
        <v>13171.161880548261</v>
      </c>
      <c r="AI211" s="50">
        <v>26.042355152378292</v>
      </c>
      <c r="AJ211" s="50">
        <v>62.668742905929172</v>
      </c>
      <c r="AK211" s="50">
        <v>732.45977299797153</v>
      </c>
      <c r="AL211" s="50">
        <v>32.51005982649356</v>
      </c>
      <c r="AM211" s="50">
        <v>4.0071009358241927</v>
      </c>
      <c r="AN211" s="50">
        <v>116.30024478243891</v>
      </c>
      <c r="AO211" s="50">
        <v>4.0615277621179535</v>
      </c>
      <c r="AP211" s="50">
        <v>1.3578248708652347</v>
      </c>
      <c r="AQ211" s="50">
        <v>1.8138910395113974</v>
      </c>
      <c r="AR211" s="50">
        <v>0.89460581538853001</v>
      </c>
      <c r="AS211" s="50">
        <v>1665.5570711964263</v>
      </c>
      <c r="AT211" s="50">
        <v>4.27956780769268</v>
      </c>
      <c r="AU211" s="50">
        <v>0.38374459103886338</v>
      </c>
      <c r="AV211" s="50">
        <v>0.35234495760866469</v>
      </c>
      <c r="AW211" s="50">
        <v>71.578010765635696</v>
      </c>
      <c r="AX211" s="50">
        <v>28.660242019014593</v>
      </c>
      <c r="AY211" s="50">
        <v>129.28876452392851</v>
      </c>
      <c r="AZ211" s="50">
        <v>40.507288302406188</v>
      </c>
      <c r="BA211" s="50">
        <v>6.1165328272707233</v>
      </c>
    </row>
    <row r="212" spans="1:53" x14ac:dyDescent="0.2">
      <c r="A212" s="47">
        <v>1.5</v>
      </c>
      <c r="B212" s="44">
        <v>880</v>
      </c>
      <c r="C212" s="45">
        <v>2</v>
      </c>
      <c r="E212" s="48">
        <v>15.14</v>
      </c>
      <c r="F212" s="48">
        <v>21.9</v>
      </c>
      <c r="G212" s="48">
        <v>0</v>
      </c>
      <c r="H212" s="48">
        <v>52.38</v>
      </c>
      <c r="I212" s="48">
        <v>9.7100000000000009</v>
      </c>
      <c r="J212" s="48">
        <v>0.87</v>
      </c>
      <c r="K212" s="48">
        <v>0</v>
      </c>
      <c r="L212" s="48">
        <v>0</v>
      </c>
      <c r="M212" s="48">
        <v>0</v>
      </c>
      <c r="N212" s="48">
        <v>0</v>
      </c>
      <c r="O212" s="48">
        <v>0</v>
      </c>
      <c r="P212" s="48"/>
      <c r="Q212" s="49">
        <v>63.065219372288553</v>
      </c>
      <c r="R212" s="49">
        <v>16.889019615516883</v>
      </c>
      <c r="S212" s="49">
        <v>0.10879344196494822</v>
      </c>
      <c r="T212" s="49">
        <v>5.0418059669229111E-2</v>
      </c>
      <c r="U212" s="49">
        <v>2.0005709180056135</v>
      </c>
      <c r="V212" s="49">
        <v>6.0947365662133794</v>
      </c>
      <c r="W212" s="49">
        <v>1.7728250776717271</v>
      </c>
      <c r="X212" s="49">
        <v>10.018416948669651</v>
      </c>
      <c r="Y212" s="49">
        <v>0.29087804836381498</v>
      </c>
      <c r="Z212" s="49">
        <v>0.45238095238095238</v>
      </c>
      <c r="AA212" s="49"/>
      <c r="AB212" s="50">
        <v>41.008765881294252</v>
      </c>
      <c r="AC212" s="50">
        <v>402.8394940810665</v>
      </c>
      <c r="AD212" s="50">
        <v>3.4180632727456679</v>
      </c>
      <c r="AE212" s="50">
        <v>0.93178215238063289</v>
      </c>
      <c r="AF212" s="50">
        <v>2.202354248207167</v>
      </c>
      <c r="AG212" s="50">
        <v>0.13760937691836245</v>
      </c>
      <c r="AH212" s="50">
        <v>14125.004440658251</v>
      </c>
      <c r="AI212" s="50">
        <v>27.82180787397515</v>
      </c>
      <c r="AJ212" s="50">
        <v>66.593253011352473</v>
      </c>
      <c r="AK212" s="50">
        <v>782.05525433691525</v>
      </c>
      <c r="AL212" s="50">
        <v>33.799889424734793</v>
      </c>
      <c r="AM212" s="50">
        <v>4.0281531926438863</v>
      </c>
      <c r="AN212" s="50">
        <v>117.5191271965426</v>
      </c>
      <c r="AO212" s="50">
        <v>4.1264633424205339</v>
      </c>
      <c r="AP212" s="50">
        <v>1.3627472325335093</v>
      </c>
      <c r="AQ212" s="50">
        <v>1.7979605160595522</v>
      </c>
      <c r="AR212" s="50">
        <v>0.88303572084378557</v>
      </c>
      <c r="AS212" s="50">
        <v>1648.7658199648988</v>
      </c>
      <c r="AT212" s="50">
        <v>4.2217596663102279</v>
      </c>
      <c r="AU212" s="50">
        <v>0.37841223368190191</v>
      </c>
      <c r="AV212" s="50">
        <v>0.34742658622959538</v>
      </c>
      <c r="AW212" s="50">
        <v>69.84236958143849</v>
      </c>
      <c r="AX212" s="50">
        <v>28.185967067769113</v>
      </c>
      <c r="AY212" s="50">
        <v>128.41887546495468</v>
      </c>
      <c r="AZ212" s="50">
        <v>40.159992493693991</v>
      </c>
      <c r="BA212" s="50">
        <v>6.0224542451962995</v>
      </c>
    </row>
    <row r="213" spans="1:53" x14ac:dyDescent="0.2">
      <c r="A213" s="47">
        <v>1.5</v>
      </c>
      <c r="B213" s="44">
        <v>890</v>
      </c>
      <c r="C213" s="45">
        <v>0.6</v>
      </c>
      <c r="E213" s="48">
        <v>22.24</v>
      </c>
      <c r="F213" s="48">
        <v>18</v>
      </c>
      <c r="G213" s="48">
        <v>10.73</v>
      </c>
      <c r="H213" s="48">
        <v>0</v>
      </c>
      <c r="I213" s="48">
        <v>0</v>
      </c>
      <c r="J213" s="48">
        <v>0</v>
      </c>
      <c r="K213" s="48">
        <v>27.35</v>
      </c>
      <c r="L213" s="48">
        <v>2.2000000000000002</v>
      </c>
      <c r="M213" s="48">
        <v>2.2000000000000002</v>
      </c>
      <c r="N213" s="48">
        <v>19.48</v>
      </c>
      <c r="O213" s="48">
        <v>0</v>
      </c>
      <c r="P213" s="48"/>
      <c r="Q213" s="49">
        <v>68.353372309123444</v>
      </c>
      <c r="R213" s="49">
        <v>14.140943203000045</v>
      </c>
      <c r="S213" s="49">
        <v>2.3452043040899628</v>
      </c>
      <c r="T213" s="49">
        <v>0.73765393089806763</v>
      </c>
      <c r="U213" s="49">
        <v>3.4032003204654084</v>
      </c>
      <c r="V213" s="49">
        <v>4.0078385297652233</v>
      </c>
      <c r="W213" s="49">
        <v>1.1088896044004044</v>
      </c>
      <c r="X213" s="49">
        <v>5.9028977982574427</v>
      </c>
      <c r="Y213" s="49">
        <v>0.27668020958553002</v>
      </c>
      <c r="Z213" s="49">
        <v>0.35925327061590479</v>
      </c>
      <c r="AA213" s="49"/>
      <c r="AB213" s="50">
        <v>26.654131252995054</v>
      </c>
      <c r="AC213" s="50">
        <v>243.48208979057398</v>
      </c>
      <c r="AD213" s="50">
        <v>2.1202817398713067</v>
      </c>
      <c r="AE213" s="50">
        <v>0.60280647331833104</v>
      </c>
      <c r="AF213" s="50">
        <v>6.9239100137665837</v>
      </c>
      <c r="AG213" s="50">
        <v>0.40705278357715291</v>
      </c>
      <c r="AH213" s="50">
        <v>6914.3393706689549</v>
      </c>
      <c r="AI213" s="50">
        <v>15.795778901111643</v>
      </c>
      <c r="AJ213" s="50">
        <v>37.324435171113336</v>
      </c>
      <c r="AK213" s="50">
        <v>167.2105512406068</v>
      </c>
      <c r="AL213" s="50">
        <v>21.104758530303009</v>
      </c>
      <c r="AM213" s="50">
        <v>5.0758819240387858</v>
      </c>
      <c r="AN213" s="50">
        <v>180.28728088392413</v>
      </c>
      <c r="AO213" s="50">
        <v>4.0729760224028713</v>
      </c>
      <c r="AP213" s="50">
        <v>1.0128019169989133</v>
      </c>
      <c r="AQ213" s="50">
        <v>5.5481402945791798</v>
      </c>
      <c r="AR213" s="50">
        <v>5.8404264652636009</v>
      </c>
      <c r="AS213" s="50">
        <v>5234.0704381127316</v>
      </c>
      <c r="AT213" s="50">
        <v>34.61318772560854</v>
      </c>
      <c r="AU213" s="50">
        <v>3.6784241755133409</v>
      </c>
      <c r="AV213" s="50">
        <v>2.3179678429990078</v>
      </c>
      <c r="AW213" s="50">
        <v>40.280550803247841</v>
      </c>
      <c r="AX213" s="50">
        <v>137.3223697743235</v>
      </c>
      <c r="AY213" s="50">
        <v>203.10537806599257</v>
      </c>
      <c r="AZ213" s="50">
        <v>12.381695261569234</v>
      </c>
      <c r="BA213" s="50">
        <v>9.3911692611213393</v>
      </c>
    </row>
    <row r="214" spans="1:53" x14ac:dyDescent="0.2">
      <c r="A214" s="47">
        <v>1.5</v>
      </c>
      <c r="B214" s="44">
        <v>890</v>
      </c>
      <c r="C214" s="45">
        <v>0.7</v>
      </c>
      <c r="E214" s="48">
        <v>20.7</v>
      </c>
      <c r="F214" s="48">
        <v>16.96</v>
      </c>
      <c r="G214" s="48">
        <v>19.350000000000001</v>
      </c>
      <c r="H214" s="48">
        <v>0</v>
      </c>
      <c r="I214" s="48">
        <v>1.1299999999999999</v>
      </c>
      <c r="J214" s="48">
        <v>0</v>
      </c>
      <c r="K214" s="48">
        <v>24.66</v>
      </c>
      <c r="L214" s="48">
        <v>1.75</v>
      </c>
      <c r="M214" s="48">
        <v>1.75</v>
      </c>
      <c r="N214" s="48">
        <v>15.44</v>
      </c>
      <c r="O214" s="48">
        <v>0</v>
      </c>
      <c r="P214" s="48"/>
      <c r="Q214" s="49">
        <v>68.881935509390473</v>
      </c>
      <c r="R214" s="49">
        <v>14.113537941000335</v>
      </c>
      <c r="S214" s="49">
        <v>2.3881250448051383</v>
      </c>
      <c r="T214" s="49">
        <v>0.67134171397729825</v>
      </c>
      <c r="U214" s="49">
        <v>3.561998498801306</v>
      </c>
      <c r="V214" s="49">
        <v>3.6773169077296037</v>
      </c>
      <c r="W214" s="49">
        <v>1.1509823740689713</v>
      </c>
      <c r="X214" s="49">
        <v>5.5547620102268818</v>
      </c>
      <c r="Y214" s="49">
        <v>0.3129951546056971</v>
      </c>
      <c r="Z214" s="49">
        <v>0.33382417906052125</v>
      </c>
      <c r="AA214" s="49"/>
      <c r="AB214" s="50">
        <v>28.216057500348064</v>
      </c>
      <c r="AC214" s="50">
        <v>258.98194837160293</v>
      </c>
      <c r="AD214" s="50">
        <v>2.2626956825564397</v>
      </c>
      <c r="AE214" s="50">
        <v>0.64278324063318326</v>
      </c>
      <c r="AF214" s="50">
        <v>7.4390969034188466</v>
      </c>
      <c r="AG214" s="50">
        <v>0.42846076648976811</v>
      </c>
      <c r="AH214" s="50">
        <v>6868.0519962780781</v>
      </c>
      <c r="AI214" s="50">
        <v>15.541270517266776</v>
      </c>
      <c r="AJ214" s="50">
        <v>34.829032284061682</v>
      </c>
      <c r="AK214" s="50">
        <v>173.82309378180761</v>
      </c>
      <c r="AL214" s="50">
        <v>17.611454894176319</v>
      </c>
      <c r="AM214" s="50">
        <v>3.9836951925997637</v>
      </c>
      <c r="AN214" s="50">
        <v>177.77778219157099</v>
      </c>
      <c r="AO214" s="50">
        <v>3.8562700625345143</v>
      </c>
      <c r="AP214" s="50">
        <v>0.93993717618506389</v>
      </c>
      <c r="AQ214" s="50">
        <v>4.2817559639092266</v>
      </c>
      <c r="AR214" s="50">
        <v>4.5622703337321528</v>
      </c>
      <c r="AS214" s="50">
        <v>4314.0524902054922</v>
      </c>
      <c r="AT214" s="50">
        <v>27.171363237207405</v>
      </c>
      <c r="AU214" s="50">
        <v>2.9628363822528767</v>
      </c>
      <c r="AV214" s="50">
        <v>2.2085692511121171</v>
      </c>
      <c r="AW214" s="50">
        <v>38.666753628302097</v>
      </c>
      <c r="AX214" s="50">
        <v>133.01457243201421</v>
      </c>
      <c r="AY214" s="50">
        <v>173.65423343924297</v>
      </c>
      <c r="AZ214" s="50">
        <v>12.409391189629</v>
      </c>
      <c r="BA214" s="50">
        <v>8.3349166019211793</v>
      </c>
    </row>
    <row r="215" spans="1:53" x14ac:dyDescent="0.2">
      <c r="A215" s="47">
        <v>1.5</v>
      </c>
      <c r="B215" s="44">
        <v>890</v>
      </c>
      <c r="C215" s="45">
        <v>0.8</v>
      </c>
      <c r="E215" s="48">
        <v>11.3</v>
      </c>
      <c r="F215" s="48">
        <v>12.4</v>
      </c>
      <c r="G215" s="48">
        <v>45.87</v>
      </c>
      <c r="H215" s="48">
        <v>5.24</v>
      </c>
      <c r="I215" s="48">
        <v>8.92</v>
      </c>
      <c r="J215" s="48">
        <v>0</v>
      </c>
      <c r="K215" s="48">
        <v>15.41</v>
      </c>
      <c r="L215" s="48">
        <v>0.36</v>
      </c>
      <c r="M215" s="48">
        <v>0.36</v>
      </c>
      <c r="N215" s="48">
        <v>0.5</v>
      </c>
      <c r="O215" s="48">
        <v>0</v>
      </c>
      <c r="P215" s="48"/>
      <c r="Q215" s="49">
        <v>67.473437849972242</v>
      </c>
      <c r="R215" s="49">
        <v>14.299047064083965</v>
      </c>
      <c r="S215" s="49">
        <v>3.1316302533605946</v>
      </c>
      <c r="T215" s="49">
        <v>0.75233381749093842</v>
      </c>
      <c r="U215" s="49">
        <v>2.9077585411292519</v>
      </c>
      <c r="V215" s="49">
        <v>4.0056650235527274</v>
      </c>
      <c r="W215" s="49">
        <v>1.6554867876336767</v>
      </c>
      <c r="X215" s="49">
        <v>5.774640662776604</v>
      </c>
      <c r="Y215" s="49">
        <v>0.41328637764257753</v>
      </c>
      <c r="Z215" s="49">
        <v>0.29983525535420102</v>
      </c>
      <c r="AA215" s="49"/>
      <c r="AB215" s="50">
        <v>45.96133279812689</v>
      </c>
      <c r="AC215" s="50">
        <v>425.76736282215904</v>
      </c>
      <c r="AD215" s="50">
        <v>3.7263794819285407</v>
      </c>
      <c r="AE215" s="50">
        <v>1.0572819578205968</v>
      </c>
      <c r="AF215" s="50">
        <v>11.263607142367777</v>
      </c>
      <c r="AG215" s="50">
        <v>0.56816360127494225</v>
      </c>
      <c r="AH215" s="50">
        <v>7603.655238227916</v>
      </c>
      <c r="AI215" s="50">
        <v>16.790910215378595</v>
      </c>
      <c r="AJ215" s="50">
        <v>30.942969862558027</v>
      </c>
      <c r="AK215" s="50">
        <v>213.88580178204768</v>
      </c>
      <c r="AL215" s="50">
        <v>11.52857349893228</v>
      </c>
      <c r="AM215" s="50">
        <v>2.2374860181724312</v>
      </c>
      <c r="AN215" s="50">
        <v>172.46631796667253</v>
      </c>
      <c r="AO215" s="50">
        <v>3.3803015007281561</v>
      </c>
      <c r="AP215" s="50">
        <v>0.74743483006423406</v>
      </c>
      <c r="AQ215" s="50">
        <v>2.1606870707255057</v>
      </c>
      <c r="AR215" s="50">
        <v>2.0393161391168206</v>
      </c>
      <c r="AS215" s="50">
        <v>2604.86847613087</v>
      </c>
      <c r="AT215" s="50">
        <v>11.548934145141692</v>
      </c>
      <c r="AU215" s="50">
        <v>1.2247136579036961</v>
      </c>
      <c r="AV215" s="50">
        <v>1.2440458227713365</v>
      </c>
      <c r="AW215" s="50">
        <v>34.438853992992094</v>
      </c>
      <c r="AX215" s="50">
        <v>83.847077135135606</v>
      </c>
      <c r="AY215" s="50">
        <v>110.87433409862579</v>
      </c>
      <c r="AZ215" s="50">
        <v>13.525686368396119</v>
      </c>
      <c r="BA215" s="50">
        <v>6.125623348670981</v>
      </c>
    </row>
    <row r="216" spans="1:53" x14ac:dyDescent="0.2">
      <c r="A216" s="47">
        <v>1.5</v>
      </c>
      <c r="B216" s="44">
        <v>890</v>
      </c>
      <c r="C216" s="45">
        <v>0.9</v>
      </c>
      <c r="E216" s="48">
        <v>10.91</v>
      </c>
      <c r="F216" s="48">
        <v>11.67</v>
      </c>
      <c r="G216" s="48">
        <v>46.38</v>
      </c>
      <c r="H216" s="48">
        <v>8.2799999999999994</v>
      </c>
      <c r="I216" s="48">
        <v>9.82</v>
      </c>
      <c r="J216" s="48">
        <v>0</v>
      </c>
      <c r="K216" s="48">
        <v>12.89</v>
      </c>
      <c r="L216" s="48">
        <v>0.05</v>
      </c>
      <c r="M216" s="48">
        <v>0.05</v>
      </c>
      <c r="N216" s="48">
        <v>0</v>
      </c>
      <c r="O216" s="48">
        <v>0</v>
      </c>
      <c r="P216" s="48"/>
      <c r="Q216" s="49">
        <v>67.094152820272782</v>
      </c>
      <c r="R216" s="49">
        <v>14.936600860162782</v>
      </c>
      <c r="S216" s="49">
        <v>2.3770251763757169</v>
      </c>
      <c r="T216" s="49">
        <v>0.58787841762423676</v>
      </c>
      <c r="U216" s="49">
        <v>3.3393092770320236</v>
      </c>
      <c r="V216" s="49">
        <v>3.9888441207141683</v>
      </c>
      <c r="W216" s="49">
        <v>1.6681687523458351</v>
      </c>
      <c r="X216" s="49">
        <v>6.0080205754724636</v>
      </c>
      <c r="Y216" s="49">
        <v>0.4182085591369672</v>
      </c>
      <c r="Z216" s="49">
        <v>0.30596779286390907</v>
      </c>
      <c r="AA216" s="49"/>
      <c r="AB216" s="50">
        <v>47.312181726007346</v>
      </c>
      <c r="AC216" s="50">
        <v>443.60171983417905</v>
      </c>
      <c r="AD216" s="50">
        <v>3.8925273567878489</v>
      </c>
      <c r="AE216" s="50">
        <v>1.0980230164558282</v>
      </c>
      <c r="AF216" s="50">
        <v>12.720246900156125</v>
      </c>
      <c r="AG216" s="50">
        <v>0.62775667841685623</v>
      </c>
      <c r="AH216" s="50">
        <v>7812.5662289842476</v>
      </c>
      <c r="AI216" s="50">
        <v>17.095216382585718</v>
      </c>
      <c r="AJ216" s="50">
        <v>31.17875981862035</v>
      </c>
      <c r="AK216" s="50">
        <v>234.39286635452027</v>
      </c>
      <c r="AL216" s="50">
        <v>11.446939642984987</v>
      </c>
      <c r="AM216" s="50">
        <v>2.1787635310062443</v>
      </c>
      <c r="AN216" s="50">
        <v>167.90994711269036</v>
      </c>
      <c r="AO216" s="50">
        <v>3.3678078207402833</v>
      </c>
      <c r="AP216" s="50">
        <v>0.75029409988565154</v>
      </c>
      <c r="AQ216" s="50">
        <v>2.0233130714447105</v>
      </c>
      <c r="AR216" s="50">
        <v>1.7967478871811127</v>
      </c>
      <c r="AS216" s="50">
        <v>2590.6762943515459</v>
      </c>
      <c r="AT216" s="50">
        <v>9.9463245180815711</v>
      </c>
      <c r="AU216" s="50">
        <v>1.029211393766359</v>
      </c>
      <c r="AV216" s="50">
        <v>1.0579306538598765</v>
      </c>
      <c r="AW216" s="50">
        <v>34.986035316052224</v>
      </c>
      <c r="AX216" s="50">
        <v>71.317962865969079</v>
      </c>
      <c r="AY216" s="50">
        <v>108.18034535225628</v>
      </c>
      <c r="AZ216" s="50">
        <v>13.537311835380397</v>
      </c>
      <c r="BA216" s="50">
        <v>6.0376987235049686</v>
      </c>
    </row>
    <row r="217" spans="1:53" x14ac:dyDescent="0.2">
      <c r="A217" s="47">
        <v>1.5</v>
      </c>
      <c r="B217" s="44">
        <v>890</v>
      </c>
      <c r="C217" s="45">
        <v>1</v>
      </c>
      <c r="E217" s="48">
        <v>11.01</v>
      </c>
      <c r="F217" s="48">
        <v>12.33</v>
      </c>
      <c r="G217" s="48">
        <v>43.24</v>
      </c>
      <c r="H217" s="48">
        <v>11.64</v>
      </c>
      <c r="I217" s="48">
        <v>10.09</v>
      </c>
      <c r="J217" s="48">
        <v>0.17</v>
      </c>
      <c r="K217" s="48">
        <v>11.52</v>
      </c>
      <c r="L217" s="48">
        <v>0</v>
      </c>
      <c r="M217" s="48">
        <v>0</v>
      </c>
      <c r="N217" s="48">
        <v>0</v>
      </c>
      <c r="O217" s="48">
        <v>0</v>
      </c>
      <c r="P217" s="48"/>
      <c r="Q217" s="49">
        <v>66.692395224891413</v>
      </c>
      <c r="R217" s="49">
        <v>15.306720201461513</v>
      </c>
      <c r="S217" s="49">
        <v>1.89948546035443</v>
      </c>
      <c r="T217" s="49">
        <v>0.49255295988107239</v>
      </c>
      <c r="U217" s="49">
        <v>3.1655386651387047</v>
      </c>
      <c r="V217" s="49">
        <v>4.4646703342871703</v>
      </c>
      <c r="W217" s="49">
        <v>1.6164051787872107</v>
      </c>
      <c r="X217" s="49">
        <v>6.362231975198485</v>
      </c>
      <c r="Y217" s="49">
        <v>0.36204356822804168</v>
      </c>
      <c r="Z217" s="49">
        <v>0.3161136499105901</v>
      </c>
      <c r="AA217" s="49"/>
      <c r="AB217" s="50">
        <v>47.493443786775991</v>
      </c>
      <c r="AC217" s="50">
        <v>447.89371948008517</v>
      </c>
      <c r="AD217" s="50">
        <v>3.9089607782822422</v>
      </c>
      <c r="AE217" s="50">
        <v>1.0997596096231044</v>
      </c>
      <c r="AF217" s="50">
        <v>6.3796922869809753</v>
      </c>
      <c r="AG217" s="50">
        <v>0.35472573636400706</v>
      </c>
      <c r="AH217" s="50">
        <v>8152.3746502358745</v>
      </c>
      <c r="AI217" s="50">
        <v>17.732325529892094</v>
      </c>
      <c r="AJ217" s="50">
        <v>32.579809258088282</v>
      </c>
      <c r="AK217" s="50">
        <v>252.138012079622</v>
      </c>
      <c r="AL217" s="50">
        <v>12.025356378777232</v>
      </c>
      <c r="AM217" s="50">
        <v>2.2468540990314851</v>
      </c>
      <c r="AN217" s="50">
        <v>161.44377203510814</v>
      </c>
      <c r="AO217" s="50">
        <v>3.3854106544555909</v>
      </c>
      <c r="AP217" s="50">
        <v>0.77729581797159508</v>
      </c>
      <c r="AQ217" s="50">
        <v>1.9908743427935305</v>
      </c>
      <c r="AR217" s="50">
        <v>1.6511748435735327</v>
      </c>
      <c r="AS217" s="50">
        <v>2164.2756860661971</v>
      </c>
      <c r="AT217" s="50">
        <v>8.9318949767698204</v>
      </c>
      <c r="AU217" s="50">
        <v>0.90117855750308384</v>
      </c>
      <c r="AV217" s="50">
        <v>0.90947451578644278</v>
      </c>
      <c r="AW217" s="50">
        <v>36.326724363613991</v>
      </c>
      <c r="AX217" s="50">
        <v>62.800543832372327</v>
      </c>
      <c r="AY217" s="50">
        <v>109.19820198375584</v>
      </c>
      <c r="AZ217" s="50">
        <v>14.156579013783286</v>
      </c>
      <c r="BA217" s="50">
        <v>6.023416889115679</v>
      </c>
    </row>
    <row r="218" spans="1:53" x14ac:dyDescent="0.2">
      <c r="A218" s="47">
        <v>1.5</v>
      </c>
      <c r="B218" s="44">
        <v>890</v>
      </c>
      <c r="C218" s="45">
        <v>1.1100000000000001</v>
      </c>
      <c r="E218" s="48">
        <v>11.46</v>
      </c>
      <c r="F218" s="48">
        <v>12.68</v>
      </c>
      <c r="G218" s="48">
        <v>37.630000000000003</v>
      </c>
      <c r="H218" s="48">
        <v>17.690000000000001</v>
      </c>
      <c r="I218" s="48">
        <v>10.41</v>
      </c>
      <c r="J218" s="48">
        <v>0.26</v>
      </c>
      <c r="K218" s="48">
        <v>9.8699999999999992</v>
      </c>
      <c r="L218" s="48">
        <v>0</v>
      </c>
      <c r="M218" s="48">
        <v>0</v>
      </c>
      <c r="N218" s="48">
        <v>0</v>
      </c>
      <c r="O218" s="48">
        <v>0</v>
      </c>
      <c r="P218" s="48"/>
      <c r="Q218" s="49">
        <v>66.495728247806525</v>
      </c>
      <c r="R218" s="49">
        <v>15.657894699045489</v>
      </c>
      <c r="S218" s="49">
        <v>1.0629000623006579</v>
      </c>
      <c r="T218" s="49">
        <v>0.31264398981303898</v>
      </c>
      <c r="U218" s="49">
        <v>2.9252457037912061</v>
      </c>
      <c r="V218" s="49">
        <v>4.84100969580739</v>
      </c>
      <c r="W218" s="49">
        <v>1.6805917652884761</v>
      </c>
      <c r="X218" s="49">
        <v>7.0239858361472107</v>
      </c>
      <c r="Y218" s="49">
        <v>0.34715728141258861</v>
      </c>
      <c r="Z218" s="49">
        <v>0.34397163120567376</v>
      </c>
      <c r="AA218" s="49"/>
      <c r="AB218" s="50">
        <v>46.892696115146869</v>
      </c>
      <c r="AC218" s="50">
        <v>445.0756753087756</v>
      </c>
      <c r="AD218" s="50">
        <v>3.8825479162695244</v>
      </c>
      <c r="AE218" s="50">
        <v>1.0824971353729462</v>
      </c>
      <c r="AF218" s="50">
        <v>5.0920141672809702</v>
      </c>
      <c r="AG218" s="50">
        <v>0.29303509054896487</v>
      </c>
      <c r="AH218" s="50">
        <v>8691.5805031100808</v>
      </c>
      <c r="AI218" s="50">
        <v>18.74894842302135</v>
      </c>
      <c r="AJ218" s="50">
        <v>35.144757189588795</v>
      </c>
      <c r="AK218" s="50">
        <v>280.05684721680348</v>
      </c>
      <c r="AL218" s="50">
        <v>13.186623298234409</v>
      </c>
      <c r="AM218" s="50">
        <v>2.3810539042274286</v>
      </c>
      <c r="AN218" s="50">
        <v>152.60890181876943</v>
      </c>
      <c r="AO218" s="50">
        <v>3.4680048773250869</v>
      </c>
      <c r="AP218" s="50">
        <v>0.82406287597776307</v>
      </c>
      <c r="AQ218" s="50">
        <v>1.9385493116965957</v>
      </c>
      <c r="AR218" s="50">
        <v>1.4453118512014553</v>
      </c>
      <c r="AS218" s="50">
        <v>2073.2971323549373</v>
      </c>
      <c r="AT218" s="50">
        <v>7.5714501711377427</v>
      </c>
      <c r="AU218" s="50">
        <v>0.73884719925784659</v>
      </c>
      <c r="AV218" s="50">
        <v>0.72464414265702548</v>
      </c>
      <c r="AW218" s="50">
        <v>39.396910344745301</v>
      </c>
      <c r="AX218" s="50">
        <v>52.071930755222148</v>
      </c>
      <c r="AY218" s="50">
        <v>110.67103428205333</v>
      </c>
      <c r="AZ218" s="50">
        <v>15.450080964660627</v>
      </c>
      <c r="BA218" s="50">
        <v>6.1073648053234875</v>
      </c>
    </row>
    <row r="219" spans="1:53" x14ac:dyDescent="0.2">
      <c r="A219" s="47">
        <v>1.5</v>
      </c>
      <c r="B219" s="44">
        <v>890</v>
      </c>
      <c r="C219" s="45">
        <v>1.2</v>
      </c>
      <c r="E219" s="48">
        <v>12.7</v>
      </c>
      <c r="F219" s="48">
        <v>13.23</v>
      </c>
      <c r="G219" s="48">
        <v>32.630000000000003</v>
      </c>
      <c r="H219" s="48">
        <v>22.21</v>
      </c>
      <c r="I219" s="48">
        <v>9.9499999999999993</v>
      </c>
      <c r="J219" s="48">
        <v>0.34</v>
      </c>
      <c r="K219" s="48">
        <v>8.93</v>
      </c>
      <c r="L219" s="48">
        <v>0</v>
      </c>
      <c r="M219" s="48">
        <v>0</v>
      </c>
      <c r="N219" s="48">
        <v>0</v>
      </c>
      <c r="O219" s="48">
        <v>0</v>
      </c>
      <c r="P219" s="48"/>
      <c r="Q219" s="49">
        <v>66.083622066167749</v>
      </c>
      <c r="R219" s="49">
        <v>15.915455049342128</v>
      </c>
      <c r="S219" s="49">
        <v>1.0338360557862856</v>
      </c>
      <c r="T219" s="49">
        <v>0.31082786080998825</v>
      </c>
      <c r="U219" s="49">
        <v>2.9324381952884648</v>
      </c>
      <c r="V219" s="49">
        <v>5.0889250389304035</v>
      </c>
      <c r="W219" s="49">
        <v>1.5669216434819804</v>
      </c>
      <c r="X219" s="49">
        <v>7.067974090193001</v>
      </c>
      <c r="Y219" s="49">
        <v>0.30790817932962083</v>
      </c>
      <c r="Z219" s="49">
        <v>0.34892999637286914</v>
      </c>
      <c r="AA219" s="49"/>
      <c r="AB219" s="50">
        <v>43.708575522327706</v>
      </c>
      <c r="AC219" s="50">
        <v>416.81459460012087</v>
      </c>
      <c r="AD219" s="50">
        <v>3.6555717528422713</v>
      </c>
      <c r="AE219" s="50">
        <v>1.0110601551256706</v>
      </c>
      <c r="AF219" s="50">
        <v>4.3044497913369755</v>
      </c>
      <c r="AG219" s="50">
        <v>0.25356072476397407</v>
      </c>
      <c r="AH219" s="50">
        <v>8906.9231700020591</v>
      </c>
      <c r="AI219" s="50">
        <v>19.065242624331123</v>
      </c>
      <c r="AJ219" s="50">
        <v>36.871989289004276</v>
      </c>
      <c r="AK219" s="50">
        <v>298.38220458041923</v>
      </c>
      <c r="AL219" s="50">
        <v>14.309411549989019</v>
      </c>
      <c r="AM219" s="50">
        <v>2.52650999588375</v>
      </c>
      <c r="AN219" s="50">
        <v>145.18453491570565</v>
      </c>
      <c r="AO219" s="50">
        <v>3.522997735133282</v>
      </c>
      <c r="AP219" s="50">
        <v>0.86951551041830555</v>
      </c>
      <c r="AQ219" s="50">
        <v>1.9290442507698131</v>
      </c>
      <c r="AR219" s="50">
        <v>1.3401284950742109</v>
      </c>
      <c r="AS219" s="50">
        <v>2017.0265545309419</v>
      </c>
      <c r="AT219" s="50">
        <v>6.8879164863476499</v>
      </c>
      <c r="AU219" s="50">
        <v>0.65939407665046901</v>
      </c>
      <c r="AV219" s="50">
        <v>0.63650948570437504</v>
      </c>
      <c r="AW219" s="50">
        <v>42.685559514497548</v>
      </c>
      <c r="AX219" s="50">
        <v>47.153780839769482</v>
      </c>
      <c r="AY219" s="50">
        <v>113.17373927387666</v>
      </c>
      <c r="AZ219" s="50">
        <v>16.882175206053265</v>
      </c>
      <c r="BA219" s="50">
        <v>6.1977736651018978</v>
      </c>
    </row>
    <row r="220" spans="1:53" x14ac:dyDescent="0.2">
      <c r="A220" s="47">
        <v>1.5</v>
      </c>
      <c r="B220" s="44">
        <v>890</v>
      </c>
      <c r="C220" s="45">
        <v>1.3</v>
      </c>
      <c r="E220" s="48">
        <v>13.91</v>
      </c>
      <c r="F220" s="48">
        <v>13.82</v>
      </c>
      <c r="G220" s="48">
        <v>26.2</v>
      </c>
      <c r="H220" s="48">
        <v>28.21</v>
      </c>
      <c r="I220" s="48">
        <v>9.41</v>
      </c>
      <c r="J220" s="48">
        <v>0.45</v>
      </c>
      <c r="K220" s="48">
        <v>8</v>
      </c>
      <c r="L220" s="48">
        <v>0</v>
      </c>
      <c r="M220" s="48">
        <v>0</v>
      </c>
      <c r="N220" s="48">
        <v>0</v>
      </c>
      <c r="O220" s="48">
        <v>0</v>
      </c>
      <c r="P220" s="48"/>
      <c r="Q220" s="49">
        <v>65.79295059514449</v>
      </c>
      <c r="R220" s="49">
        <v>16.180477620779385</v>
      </c>
      <c r="S220" s="49">
        <v>0.74103816937383549</v>
      </c>
      <c r="T220" s="49">
        <v>0.24438549716398633</v>
      </c>
      <c r="U220" s="49">
        <v>2.8168368835587083</v>
      </c>
      <c r="V220" s="49">
        <v>5.3979044426004013</v>
      </c>
      <c r="W220" s="49">
        <v>1.5105948445255908</v>
      </c>
      <c r="X220" s="49">
        <v>7.315811946853616</v>
      </c>
      <c r="Y220" s="49">
        <v>0.27984838571871284</v>
      </c>
      <c r="Z220" s="49">
        <v>0.37022332506203481</v>
      </c>
      <c r="AA220" s="49"/>
      <c r="AB220" s="50">
        <v>41.16772002529212</v>
      </c>
      <c r="AC220" s="50">
        <v>393.7967166789723</v>
      </c>
      <c r="AD220" s="50">
        <v>3.4678430329501504</v>
      </c>
      <c r="AE220" s="50">
        <v>0.95085204472100571</v>
      </c>
      <c r="AF220" s="50">
        <v>3.5695560467234166</v>
      </c>
      <c r="AG220" s="50">
        <v>0.21471462598341196</v>
      </c>
      <c r="AH220" s="50">
        <v>9284.7353878293725</v>
      </c>
      <c r="AI220" s="50">
        <v>19.711989075312395</v>
      </c>
      <c r="AJ220" s="50">
        <v>39.631127412111226</v>
      </c>
      <c r="AK220" s="50">
        <v>322.33884560018862</v>
      </c>
      <c r="AL220" s="50">
        <v>16.058659793221594</v>
      </c>
      <c r="AM220" s="50">
        <v>2.7316999983104746</v>
      </c>
      <c r="AN220" s="50">
        <v>137.23162739419803</v>
      </c>
      <c r="AO220" s="50">
        <v>3.6044131503619483</v>
      </c>
      <c r="AP220" s="50">
        <v>0.92939897216366019</v>
      </c>
      <c r="AQ220" s="50">
        <v>1.9084968776302913</v>
      </c>
      <c r="AR220" s="50">
        <v>1.2201445117935261</v>
      </c>
      <c r="AS220" s="50">
        <v>1930.8173115218797</v>
      </c>
      <c r="AT220" s="50">
        <v>6.1453523624726882</v>
      </c>
      <c r="AU220" s="50">
        <v>0.57690351674474261</v>
      </c>
      <c r="AV220" s="50">
        <v>0.54831401189509843</v>
      </c>
      <c r="AW220" s="50">
        <v>47.456719029838347</v>
      </c>
      <c r="AX220" s="50">
        <v>41.912321336453203</v>
      </c>
      <c r="AY220" s="50">
        <v>116.0024763895637</v>
      </c>
      <c r="AZ220" s="50">
        <v>19.150576064741969</v>
      </c>
      <c r="BA220" s="50">
        <v>6.3229110682558245</v>
      </c>
    </row>
    <row r="221" spans="1:53" x14ac:dyDescent="0.2">
      <c r="A221" s="47">
        <v>1.5</v>
      </c>
      <c r="B221" s="44">
        <v>890</v>
      </c>
      <c r="C221" s="45">
        <v>1.4</v>
      </c>
      <c r="E221" s="48">
        <v>15.26</v>
      </c>
      <c r="F221" s="48">
        <v>14.61</v>
      </c>
      <c r="G221" s="48">
        <v>18.8</v>
      </c>
      <c r="H221" s="48">
        <v>35.159999999999997</v>
      </c>
      <c r="I221" s="48">
        <v>8.86</v>
      </c>
      <c r="J221" s="48">
        <v>0.59</v>
      </c>
      <c r="K221" s="48">
        <v>6.72</v>
      </c>
      <c r="L221" s="48">
        <v>0</v>
      </c>
      <c r="M221" s="48">
        <v>0</v>
      </c>
      <c r="N221" s="48">
        <v>0</v>
      </c>
      <c r="O221" s="48">
        <v>0</v>
      </c>
      <c r="P221" s="48"/>
      <c r="Q221" s="49">
        <v>65.47776409321817</v>
      </c>
      <c r="R221" s="49">
        <v>16.425391511452201</v>
      </c>
      <c r="S221" s="49">
        <v>0.51951466745476105</v>
      </c>
      <c r="T221" s="49">
        <v>0.19053415398279258</v>
      </c>
      <c r="U221" s="49">
        <v>2.6671629748474928</v>
      </c>
      <c r="V221" s="49">
        <v>5.7007600757796508</v>
      </c>
      <c r="W221" s="49">
        <v>1.4522824822096916</v>
      </c>
      <c r="X221" s="49">
        <v>7.566590041055246</v>
      </c>
      <c r="Y221" s="49">
        <v>0.25475243001014625</v>
      </c>
      <c r="Z221" s="49">
        <v>0.3953168044077135</v>
      </c>
      <c r="AA221" s="49"/>
      <c r="AB221" s="50">
        <v>38.659647330998531</v>
      </c>
      <c r="AC221" s="50">
        <v>371.29689003971913</v>
      </c>
      <c r="AD221" s="50">
        <v>3.2808008232012198</v>
      </c>
      <c r="AE221" s="50">
        <v>0.89211185946702476</v>
      </c>
      <c r="AF221" s="50">
        <v>2.9435812216177197</v>
      </c>
      <c r="AG221" s="50">
        <v>0.1800886196345102</v>
      </c>
      <c r="AH221" s="50">
        <v>9766.7985360491093</v>
      </c>
      <c r="AI221" s="50">
        <v>20.508232609464862</v>
      </c>
      <c r="AJ221" s="50">
        <v>43.270602464038106</v>
      </c>
      <c r="AK221" s="50">
        <v>358.15206663186206</v>
      </c>
      <c r="AL221" s="50">
        <v>18.601037384481177</v>
      </c>
      <c r="AM221" s="50">
        <v>3.0029535450277418</v>
      </c>
      <c r="AN221" s="50">
        <v>129.10209099105197</v>
      </c>
      <c r="AO221" s="50">
        <v>3.6930028429864503</v>
      </c>
      <c r="AP221" s="50">
        <v>1.0091311172097011</v>
      </c>
      <c r="AQ221" s="50">
        <v>1.8844343503961578</v>
      </c>
      <c r="AR221" s="50">
        <v>1.1079922623915075</v>
      </c>
      <c r="AS221" s="50">
        <v>1819.1986968455662</v>
      </c>
      <c r="AT221" s="50">
        <v>5.478471061473611</v>
      </c>
      <c r="AU221" s="50">
        <v>0.50556979605014218</v>
      </c>
      <c r="AV221" s="50">
        <v>0.47423256870497937</v>
      </c>
      <c r="AW221" s="50">
        <v>54.071716425026267</v>
      </c>
      <c r="AX221" s="50">
        <v>37.303750785824015</v>
      </c>
      <c r="AY221" s="50">
        <v>119.37001373409757</v>
      </c>
      <c r="AZ221" s="50">
        <v>22.633045197556832</v>
      </c>
      <c r="BA221" s="50">
        <v>6.4537784800998423</v>
      </c>
    </row>
    <row r="222" spans="1:53" x14ac:dyDescent="0.2">
      <c r="A222" s="47">
        <v>1.5</v>
      </c>
      <c r="B222" s="44">
        <v>890</v>
      </c>
      <c r="C222" s="45">
        <v>1.5</v>
      </c>
      <c r="E222" s="48">
        <v>16.559999999999999</v>
      </c>
      <c r="F222" s="48">
        <v>16.11</v>
      </c>
      <c r="G222" s="48">
        <v>11.47</v>
      </c>
      <c r="H222" s="48">
        <v>41.42</v>
      </c>
      <c r="I222" s="48">
        <v>8.39</v>
      </c>
      <c r="J222" s="48">
        <v>0.7</v>
      </c>
      <c r="K222" s="48">
        <v>5.35</v>
      </c>
      <c r="L222" s="48">
        <v>0</v>
      </c>
      <c r="M222" s="48">
        <v>0</v>
      </c>
      <c r="N222" s="48">
        <v>0</v>
      </c>
      <c r="O222" s="48">
        <v>0</v>
      </c>
      <c r="P222" s="48"/>
      <c r="Q222" s="49">
        <v>65.160741998287136</v>
      </c>
      <c r="R222" s="49">
        <v>16.624694764759894</v>
      </c>
      <c r="S222" s="49">
        <v>0.37360685458238152</v>
      </c>
      <c r="T222" s="49">
        <v>0.15215495290077852</v>
      </c>
      <c r="U222" s="49">
        <v>2.4707785589130906</v>
      </c>
      <c r="V222" s="49">
        <v>5.9962415272048215</v>
      </c>
      <c r="W222" s="49">
        <v>1.4082982561305857</v>
      </c>
      <c r="X222" s="49">
        <v>7.8134830872213126</v>
      </c>
      <c r="Y222" s="49">
        <v>0.2348634973660027</v>
      </c>
      <c r="Z222" s="49">
        <v>0.42061281337047357</v>
      </c>
      <c r="AA222" s="49"/>
      <c r="AB222" s="50">
        <v>36.504042052109085</v>
      </c>
      <c r="AC222" s="50">
        <v>352.01802180643631</v>
      </c>
      <c r="AD222" s="50">
        <v>3.1113111165146239</v>
      </c>
      <c r="AE222" s="50">
        <v>0.8423718729689823</v>
      </c>
      <c r="AF222" s="50">
        <v>2.6044640737565903</v>
      </c>
      <c r="AG222" s="50">
        <v>0.1611554566216048</v>
      </c>
      <c r="AH222" s="50">
        <v>10287.16897522129</v>
      </c>
      <c r="AI222" s="50">
        <v>21.328411814209936</v>
      </c>
      <c r="AJ222" s="50">
        <v>47.410300590252483</v>
      </c>
      <c r="AK222" s="50">
        <v>403.16610613483078</v>
      </c>
      <c r="AL222" s="50">
        <v>21.941163465251947</v>
      </c>
      <c r="AM222" s="50">
        <v>3.3338361825124139</v>
      </c>
      <c r="AN222" s="50">
        <v>123.0724605961653</v>
      </c>
      <c r="AO222" s="50">
        <v>3.7993272666131452</v>
      </c>
      <c r="AP222" s="50">
        <v>1.105274680157402</v>
      </c>
      <c r="AQ222" s="50">
        <v>1.8786510143661177</v>
      </c>
      <c r="AR222" s="50">
        <v>1.030063602455273</v>
      </c>
      <c r="AS222" s="50">
        <v>1770.4716918646486</v>
      </c>
      <c r="AT222" s="50">
        <v>5.0222401670380714</v>
      </c>
      <c r="AU222" s="50">
        <v>0.4576312140701928</v>
      </c>
      <c r="AV222" s="50">
        <v>0.42516904667769356</v>
      </c>
      <c r="AW222" s="50">
        <v>61.461808512084957</v>
      </c>
      <c r="AX222" s="50">
        <v>34.195272633540156</v>
      </c>
      <c r="AY222" s="50">
        <v>123.74366410453187</v>
      </c>
      <c r="AZ222" s="50">
        <v>27.632987505571347</v>
      </c>
      <c r="BA222" s="50">
        <v>6.5120093018911831</v>
      </c>
    </row>
    <row r="223" spans="1:53" x14ac:dyDescent="0.2">
      <c r="A223" s="47">
        <v>1.5</v>
      </c>
      <c r="B223" s="44">
        <v>890</v>
      </c>
      <c r="C223" s="45">
        <v>1.6</v>
      </c>
      <c r="E223" s="48">
        <v>18.09</v>
      </c>
      <c r="F223" s="48">
        <v>18.5</v>
      </c>
      <c r="G223" s="48">
        <v>3.67</v>
      </c>
      <c r="H223" s="48">
        <v>47.35</v>
      </c>
      <c r="I223" s="48">
        <v>7.88</v>
      </c>
      <c r="J223" s="48">
        <v>0.82</v>
      </c>
      <c r="K223" s="48">
        <v>3.69</v>
      </c>
      <c r="L223" s="48">
        <v>0</v>
      </c>
      <c r="M223" s="48">
        <v>0</v>
      </c>
      <c r="N223" s="48">
        <v>0</v>
      </c>
      <c r="O223" s="48">
        <v>0</v>
      </c>
      <c r="P223" s="48"/>
      <c r="Q223" s="49">
        <v>64.847636733063752</v>
      </c>
      <c r="R223" s="49">
        <v>16.828896110068403</v>
      </c>
      <c r="S223" s="49">
        <v>0.2738181910573122</v>
      </c>
      <c r="T223" s="49">
        <v>0.12349715548386156</v>
      </c>
      <c r="U223" s="49">
        <v>2.3020225356914157</v>
      </c>
      <c r="V223" s="49">
        <v>6.2593052596705512</v>
      </c>
      <c r="W223" s="49">
        <v>1.3814695157387635</v>
      </c>
      <c r="X223" s="49">
        <v>7.9833544992259347</v>
      </c>
      <c r="Y223" s="49">
        <v>0.22070652547331987</v>
      </c>
      <c r="Z223" s="49">
        <v>0.44566544566544569</v>
      </c>
      <c r="AA223" s="49"/>
      <c r="AB223" s="50">
        <v>34.155287568691278</v>
      </c>
      <c r="AC223" s="50">
        <v>330.98250492259945</v>
      </c>
      <c r="AD223" s="50">
        <v>2.920612704615785</v>
      </c>
      <c r="AE223" s="50">
        <v>0.78975930154521357</v>
      </c>
      <c r="AF223" s="50">
        <v>2.322099251894107</v>
      </c>
      <c r="AG223" s="50">
        <v>0.1450574353323556</v>
      </c>
      <c r="AH223" s="50">
        <v>10805.835702769067</v>
      </c>
      <c r="AI223" s="50">
        <v>22.046208335892945</v>
      </c>
      <c r="AJ223" s="50">
        <v>52.125254366147139</v>
      </c>
      <c r="AK223" s="50">
        <v>466.43134318312849</v>
      </c>
      <c r="AL223" s="50">
        <v>26.801189017152879</v>
      </c>
      <c r="AM223" s="50">
        <v>3.7782146828650935</v>
      </c>
      <c r="AN223" s="50">
        <v>117.86765575605341</v>
      </c>
      <c r="AO223" s="50">
        <v>3.9112963976715642</v>
      </c>
      <c r="AP223" s="50">
        <v>1.234297553248451</v>
      </c>
      <c r="AQ223" s="50">
        <v>1.8941266725528569</v>
      </c>
      <c r="AR223" s="50">
        <v>0.97430251312742566</v>
      </c>
      <c r="AS223" s="50">
        <v>1723.8641276817852</v>
      </c>
      <c r="AT223" s="50">
        <v>4.6943706470966076</v>
      </c>
      <c r="AU223" s="50">
        <v>0.42327161350715503</v>
      </c>
      <c r="AV223" s="50">
        <v>0.39012318092769205</v>
      </c>
      <c r="AW223" s="50">
        <v>70.33681178593153</v>
      </c>
      <c r="AX223" s="50">
        <v>31.991308888091083</v>
      </c>
      <c r="AY223" s="50">
        <v>129.93002974050367</v>
      </c>
      <c r="AZ223" s="50">
        <v>36.200422851531897</v>
      </c>
      <c r="BA223" s="50">
        <v>6.4937875728626464</v>
      </c>
    </row>
    <row r="224" spans="1:53" x14ac:dyDescent="0.2">
      <c r="A224" s="47">
        <v>1.5</v>
      </c>
      <c r="B224" s="44">
        <v>890</v>
      </c>
      <c r="C224" s="45">
        <v>1.7</v>
      </c>
      <c r="E224" s="48">
        <v>18.420000000000002</v>
      </c>
      <c r="F224" s="48">
        <v>19.920000000000002</v>
      </c>
      <c r="G224" s="48">
        <v>0</v>
      </c>
      <c r="H224" s="48">
        <v>50.52</v>
      </c>
      <c r="I224" s="48">
        <v>7.99</v>
      </c>
      <c r="J224" s="48">
        <v>0.87</v>
      </c>
      <c r="K224" s="48">
        <v>2.2799999999999998</v>
      </c>
      <c r="L224" s="48">
        <v>0</v>
      </c>
      <c r="M224" s="48">
        <v>0</v>
      </c>
      <c r="N224" s="48">
        <v>0</v>
      </c>
      <c r="O224" s="48">
        <v>0</v>
      </c>
      <c r="P224" s="48"/>
      <c r="Q224" s="49">
        <v>64.505041865262996</v>
      </c>
      <c r="R224" s="49">
        <v>16.969711861609877</v>
      </c>
      <c r="S224" s="49">
        <v>0.20822276968385203</v>
      </c>
      <c r="T224" s="49">
        <v>9.8656106914008404E-2</v>
      </c>
      <c r="U224" s="49">
        <v>2.1543017902072852</v>
      </c>
      <c r="V224" s="49">
        <v>6.4251152831030449</v>
      </c>
      <c r="W224" s="49">
        <v>1.4082560843016454</v>
      </c>
      <c r="X224" s="49">
        <v>8.2306942389172857</v>
      </c>
      <c r="Y224" s="49">
        <v>0.21917989362854207</v>
      </c>
      <c r="Z224" s="49">
        <v>0.45786963434022265</v>
      </c>
      <c r="AA224" s="49"/>
      <c r="AB224" s="50">
        <v>33.833729849910696</v>
      </c>
      <c r="AC224" s="50">
        <v>329.26266204688289</v>
      </c>
      <c r="AD224" s="50">
        <v>2.893262533432321</v>
      </c>
      <c r="AE224" s="50">
        <v>0.78253203813325567</v>
      </c>
      <c r="AF224" s="50">
        <v>2.2238009417682814</v>
      </c>
      <c r="AG224" s="50">
        <v>0.13938313344231468</v>
      </c>
      <c r="AH224" s="50">
        <v>11349.46907556189</v>
      </c>
      <c r="AI224" s="50">
        <v>22.88064145020147</v>
      </c>
      <c r="AJ224" s="50">
        <v>55.695667015770027</v>
      </c>
      <c r="AK224" s="50">
        <v>534.66741205429048</v>
      </c>
      <c r="AL224" s="50">
        <v>30.198216912558248</v>
      </c>
      <c r="AM224" s="50">
        <v>4.0189799972833136</v>
      </c>
      <c r="AN224" s="50">
        <v>115.67618019148171</v>
      </c>
      <c r="AO224" s="50">
        <v>3.9785729088549293</v>
      </c>
      <c r="AP224" s="50">
        <v>1.3149500145248576</v>
      </c>
      <c r="AQ224" s="50">
        <v>1.8860440139731931</v>
      </c>
      <c r="AR224" s="50">
        <v>0.94097886972187006</v>
      </c>
      <c r="AS224" s="50">
        <v>1705.3676982732907</v>
      </c>
      <c r="AT224" s="50">
        <v>4.5096411033824761</v>
      </c>
      <c r="AU224" s="50">
        <v>0.404776411343231</v>
      </c>
      <c r="AV224" s="50">
        <v>0.37182529680903187</v>
      </c>
      <c r="AW224" s="50">
        <v>74.682633359740237</v>
      </c>
      <c r="AX224" s="50">
        <v>30.620476693739377</v>
      </c>
      <c r="AY224" s="50">
        <v>132.42621950323903</v>
      </c>
      <c r="AZ224" s="50">
        <v>42.039537663826309</v>
      </c>
      <c r="BA224" s="50">
        <v>6.4170150599237745</v>
      </c>
    </row>
    <row r="225" spans="1:53" x14ac:dyDescent="0.2">
      <c r="A225" s="47">
        <v>1.5</v>
      </c>
      <c r="B225" s="44">
        <v>890</v>
      </c>
      <c r="C225" s="45">
        <v>1.8</v>
      </c>
      <c r="E225" s="48">
        <v>18.399999999999999</v>
      </c>
      <c r="F225" s="48">
        <v>20.329999999999998</v>
      </c>
      <c r="G225" s="48">
        <v>0</v>
      </c>
      <c r="H225" s="48">
        <v>51.75</v>
      </c>
      <c r="I225" s="48">
        <v>8.65</v>
      </c>
      <c r="J225" s="48">
        <v>0.87</v>
      </c>
      <c r="K225" s="48">
        <v>0</v>
      </c>
      <c r="L225" s="48">
        <v>0</v>
      </c>
      <c r="M225" s="48">
        <v>0</v>
      </c>
      <c r="N225" s="48">
        <v>0</v>
      </c>
      <c r="O225" s="48">
        <v>0</v>
      </c>
      <c r="P225" s="48"/>
      <c r="Q225" s="49">
        <v>64.248748301031668</v>
      </c>
      <c r="R225" s="49">
        <v>17.183962008090518</v>
      </c>
      <c r="S225" s="49">
        <v>0.16096307972413987</v>
      </c>
      <c r="T225" s="49">
        <v>7.593342099563706E-2</v>
      </c>
      <c r="U225" s="49">
        <v>2.0525609949161487</v>
      </c>
      <c r="V225" s="49">
        <v>6.5801185230543195</v>
      </c>
      <c r="W225" s="49">
        <v>1.4581061334720506</v>
      </c>
      <c r="X225" s="49">
        <v>8.2396075387155161</v>
      </c>
      <c r="Y225" s="49">
        <v>0.22159268535412882</v>
      </c>
      <c r="Z225" s="49">
        <v>0.45679012345679004</v>
      </c>
      <c r="AA225" s="49"/>
      <c r="AB225" s="50">
        <v>33.869423966307359</v>
      </c>
      <c r="AC225" s="50">
        <v>332.54345813489221</v>
      </c>
      <c r="AD225" s="50">
        <v>2.9148883046476777</v>
      </c>
      <c r="AE225" s="50">
        <v>0.78827624488309211</v>
      </c>
      <c r="AF225" s="50">
        <v>2.2236284055654916</v>
      </c>
      <c r="AG225" s="50">
        <v>0.13933525339839131</v>
      </c>
      <c r="AH225" s="50">
        <v>11647.303428337091</v>
      </c>
      <c r="AI225" s="50">
        <v>23.165999225786859</v>
      </c>
      <c r="AJ225" s="50">
        <v>56.221474360354328</v>
      </c>
      <c r="AK225" s="50">
        <v>652.14371890270934</v>
      </c>
      <c r="AL225" s="50">
        <v>30.269562472751957</v>
      </c>
      <c r="AM225" s="50">
        <v>3.9719505323623623</v>
      </c>
      <c r="AN225" s="50">
        <v>114.1688863329056</v>
      </c>
      <c r="AO225" s="50">
        <v>3.942836123336745</v>
      </c>
      <c r="AP225" s="50">
        <v>1.3497775460408796</v>
      </c>
      <c r="AQ225" s="50">
        <v>1.8499323125096669</v>
      </c>
      <c r="AR225" s="50">
        <v>0.92051833266194505</v>
      </c>
      <c r="AS225" s="50">
        <v>1699.5623396050858</v>
      </c>
      <c r="AT225" s="50">
        <v>4.4090788987903666</v>
      </c>
      <c r="AU225" s="50">
        <v>0.39569319907094708</v>
      </c>
      <c r="AV225" s="50">
        <v>0.36336927588841866</v>
      </c>
      <c r="AW225" s="50">
        <v>74.714187728789668</v>
      </c>
      <c r="AX225" s="50">
        <v>29.737207850621861</v>
      </c>
      <c r="AY225" s="50">
        <v>131.29204012153457</v>
      </c>
      <c r="AZ225" s="50">
        <v>41.227104936337192</v>
      </c>
      <c r="BA225" s="50">
        <v>6.2895580095866102</v>
      </c>
    </row>
    <row r="226" spans="1:53" x14ac:dyDescent="0.2">
      <c r="A226" s="47">
        <v>1.5</v>
      </c>
      <c r="B226" s="44">
        <v>890</v>
      </c>
      <c r="C226" s="45">
        <v>1.9</v>
      </c>
      <c r="E226" s="48">
        <v>16.850000000000001</v>
      </c>
      <c r="F226" s="48">
        <v>21.07</v>
      </c>
      <c r="G226" s="48">
        <v>0</v>
      </c>
      <c r="H226" s="48">
        <v>52.08</v>
      </c>
      <c r="I226" s="48">
        <v>9.1300000000000008</v>
      </c>
      <c r="J226" s="48">
        <v>0.87</v>
      </c>
      <c r="K226" s="48">
        <v>0</v>
      </c>
      <c r="L226" s="48">
        <v>0</v>
      </c>
      <c r="M226" s="48">
        <v>0</v>
      </c>
      <c r="N226" s="48">
        <v>0</v>
      </c>
      <c r="O226" s="48">
        <v>0</v>
      </c>
      <c r="P226" s="48"/>
      <c r="Q226" s="49">
        <v>63.785033184233953</v>
      </c>
      <c r="R226" s="49">
        <v>17.01400785095651</v>
      </c>
      <c r="S226" s="49">
        <v>0.14490060251779002</v>
      </c>
      <c r="T226" s="49">
        <v>6.5531946772430127E-2</v>
      </c>
      <c r="U226" s="49">
        <v>2.070685491545516</v>
      </c>
      <c r="V226" s="49">
        <v>6.3278506360995319</v>
      </c>
      <c r="W226" s="49">
        <v>1.5926673581746758</v>
      </c>
      <c r="X226" s="49">
        <v>8.9993229296995843</v>
      </c>
      <c r="Y226" s="49">
        <v>0.25169168012416787</v>
      </c>
      <c r="Z226" s="49">
        <v>0.4463414634146341</v>
      </c>
      <c r="AA226" s="49"/>
      <c r="AB226" s="50">
        <v>36.926305679170888</v>
      </c>
      <c r="AC226" s="50">
        <v>362.63178518287543</v>
      </c>
      <c r="AD226" s="50">
        <v>3.1345482551902313</v>
      </c>
      <c r="AE226" s="50">
        <v>0.85055970847712414</v>
      </c>
      <c r="AF226" s="50">
        <v>2.2134594204708939</v>
      </c>
      <c r="AG226" s="50">
        <v>0.13850893615769536</v>
      </c>
      <c r="AH226" s="50">
        <v>12707.128890950562</v>
      </c>
      <c r="AI226" s="50">
        <v>25.16912606588885</v>
      </c>
      <c r="AJ226" s="50">
        <v>60.720334550367681</v>
      </c>
      <c r="AK226" s="50">
        <v>708.08708995825145</v>
      </c>
      <c r="AL226" s="50">
        <v>31.850449979665861</v>
      </c>
      <c r="AM226" s="50">
        <v>3.9976107779399244</v>
      </c>
      <c r="AN226" s="50">
        <v>115.71227738392638</v>
      </c>
      <c r="AO226" s="50">
        <v>4.0276674060128839</v>
      </c>
      <c r="AP226" s="50">
        <v>1.3556510047245356</v>
      </c>
      <c r="AQ226" s="50">
        <v>1.8242163112157734</v>
      </c>
      <c r="AR226" s="50">
        <v>0.90194415121592864</v>
      </c>
      <c r="AS226" s="50">
        <v>1674.9361742577817</v>
      </c>
      <c r="AT226" s="50">
        <v>4.3162041831203188</v>
      </c>
      <c r="AU226" s="50">
        <v>0.38712197604823012</v>
      </c>
      <c r="AV226" s="50">
        <v>0.3554610333411668</v>
      </c>
      <c r="AW226" s="50">
        <v>72.364673445465371</v>
      </c>
      <c r="AX226" s="50">
        <v>28.969828799273746</v>
      </c>
      <c r="AY226" s="50">
        <v>129.85752490990683</v>
      </c>
      <c r="AZ226" s="50">
        <v>40.69706400551329</v>
      </c>
      <c r="BA226" s="50">
        <v>6.1588230813240177</v>
      </c>
    </row>
    <row r="227" spans="1:53" x14ac:dyDescent="0.2">
      <c r="A227" s="47">
        <v>1.5</v>
      </c>
      <c r="B227" s="44">
        <v>890</v>
      </c>
      <c r="C227" s="45">
        <v>2</v>
      </c>
      <c r="E227" s="48">
        <v>15.63</v>
      </c>
      <c r="F227" s="48">
        <v>21.73</v>
      </c>
      <c r="G227" s="48">
        <v>0</v>
      </c>
      <c r="H227" s="48">
        <v>52.26</v>
      </c>
      <c r="I227" s="48">
        <v>9.51</v>
      </c>
      <c r="J227" s="48">
        <v>0.87</v>
      </c>
      <c r="K227" s="48">
        <v>0</v>
      </c>
      <c r="L227" s="48">
        <v>0</v>
      </c>
      <c r="M227" s="48">
        <v>0</v>
      </c>
      <c r="N227" s="48">
        <v>0</v>
      </c>
      <c r="O227" s="48">
        <v>0</v>
      </c>
      <c r="P227" s="48"/>
      <c r="Q227" s="49">
        <v>63.328783291507143</v>
      </c>
      <c r="R227" s="49">
        <v>16.888974177184995</v>
      </c>
      <c r="S227" s="49">
        <v>0.12763906840697303</v>
      </c>
      <c r="T227" s="49">
        <v>5.7432902365824358E-2</v>
      </c>
      <c r="U227" s="49">
        <v>2.0677831420947235</v>
      </c>
      <c r="V227" s="49">
        <v>6.1072441860180771</v>
      </c>
      <c r="W227" s="49">
        <v>1.7170801989884743</v>
      </c>
      <c r="X227" s="49">
        <v>9.7050630334337882</v>
      </c>
      <c r="Y227" s="49">
        <v>0.28115466594893279</v>
      </c>
      <c r="Z227" s="49">
        <v>0.44508670520231214</v>
      </c>
      <c r="AA227" s="49"/>
      <c r="AB227" s="50">
        <v>39.748188819198404</v>
      </c>
      <c r="AC227" s="50">
        <v>390.42806539640361</v>
      </c>
      <c r="AD227" s="50">
        <v>3.3307082691031615</v>
      </c>
      <c r="AE227" s="50">
        <v>0.90691944866668506</v>
      </c>
      <c r="AF227" s="50">
        <v>2.2055261269766855</v>
      </c>
      <c r="AG227" s="50">
        <v>0.13786574758180753</v>
      </c>
      <c r="AH227" s="50">
        <v>13687.220418373159</v>
      </c>
      <c r="AI227" s="50">
        <v>27.003937213751328</v>
      </c>
      <c r="AJ227" s="50">
        <v>64.786948076108544</v>
      </c>
      <c r="AK227" s="50">
        <v>759.2526140936609</v>
      </c>
      <c r="AL227" s="50">
        <v>33.214274224032778</v>
      </c>
      <c r="AM227" s="50">
        <v>4.0201502304358785</v>
      </c>
      <c r="AN227" s="50">
        <v>117.02569204744178</v>
      </c>
      <c r="AO227" s="50">
        <v>4.0976745649720518</v>
      </c>
      <c r="AP227" s="50">
        <v>1.3608866898907248</v>
      </c>
      <c r="AQ227" s="50">
        <v>1.8061944840987851</v>
      </c>
      <c r="AR227" s="50">
        <v>0.88885406075485385</v>
      </c>
      <c r="AS227" s="50">
        <v>1656.2392048132956</v>
      </c>
      <c r="AT227" s="50">
        <v>4.250782776284213</v>
      </c>
      <c r="AU227" s="50">
        <v>0.38108614686763698</v>
      </c>
      <c r="AV227" s="50">
        <v>0.3498934686980954</v>
      </c>
      <c r="AW227" s="50">
        <v>70.436379997874226</v>
      </c>
      <c r="AX227" s="50">
        <v>28.429259112570062</v>
      </c>
      <c r="AY227" s="50">
        <v>128.86252111708998</v>
      </c>
      <c r="AZ227" s="50">
        <v>40.302829094010335</v>
      </c>
      <c r="BA227" s="50">
        <v>6.053220552276728</v>
      </c>
    </row>
    <row r="228" spans="1:53" x14ac:dyDescent="0.2">
      <c r="A228" s="47">
        <v>1.5</v>
      </c>
      <c r="B228" s="44">
        <v>900</v>
      </c>
      <c r="C228" s="45">
        <v>0.6</v>
      </c>
      <c r="E228" s="48">
        <v>23.28</v>
      </c>
      <c r="F228" s="48">
        <v>18.62</v>
      </c>
      <c r="G228" s="48">
        <v>7.57</v>
      </c>
      <c r="H228" s="48">
        <v>0</v>
      </c>
      <c r="I228" s="48">
        <v>0</v>
      </c>
      <c r="J228" s="48">
        <v>0</v>
      </c>
      <c r="K228" s="48">
        <v>27.45</v>
      </c>
      <c r="L228" s="48">
        <v>2.2799999999999998</v>
      </c>
      <c r="M228" s="48">
        <v>2.2799999999999998</v>
      </c>
      <c r="N228" s="48">
        <v>20.79</v>
      </c>
      <c r="O228" s="48">
        <v>0</v>
      </c>
      <c r="P228" s="48"/>
      <c r="Q228" s="49">
        <v>67.242512829701667</v>
      </c>
      <c r="R228" s="49">
        <v>14.504329726906759</v>
      </c>
      <c r="S228" s="49">
        <v>2.737606454295149</v>
      </c>
      <c r="T228" s="49">
        <v>0.88727855201260386</v>
      </c>
      <c r="U228" s="49">
        <v>3.4740940323937979</v>
      </c>
      <c r="V228" s="49">
        <v>4.1832815339769427</v>
      </c>
      <c r="W228" s="49">
        <v>1.0745431896502931</v>
      </c>
      <c r="X228" s="49">
        <v>5.8963536810627968</v>
      </c>
      <c r="Y228" s="49">
        <v>0.25686609445784808</v>
      </c>
      <c r="Z228" s="49">
        <v>0.36618141097424411</v>
      </c>
      <c r="AA228" s="49"/>
      <c r="AB228" s="50">
        <v>25.632908891226467</v>
      </c>
      <c r="AC228" s="50">
        <v>234.74737181643044</v>
      </c>
      <c r="AD228" s="50">
        <v>2.0466152189005933</v>
      </c>
      <c r="AE228" s="50">
        <v>0.58137574092631905</v>
      </c>
      <c r="AF228" s="50">
        <v>6.8043235912909408</v>
      </c>
      <c r="AG228" s="50">
        <v>0.40378278566355613</v>
      </c>
      <c r="AH228" s="50">
        <v>6873.9507094449364</v>
      </c>
      <c r="AI228" s="50">
        <v>15.675913895167991</v>
      </c>
      <c r="AJ228" s="50">
        <v>37.807881866740793</v>
      </c>
      <c r="AK228" s="50">
        <v>168.04071679811921</v>
      </c>
      <c r="AL228" s="50">
        <v>22.483956622728851</v>
      </c>
      <c r="AM228" s="50">
        <v>5.5831021343101179</v>
      </c>
      <c r="AN228" s="50">
        <v>179.56681332665195</v>
      </c>
      <c r="AO228" s="50">
        <v>4.1344045691738751</v>
      </c>
      <c r="AP228" s="50">
        <v>1.0530158439061095</v>
      </c>
      <c r="AQ228" s="50">
        <v>6.1630778660112036</v>
      </c>
      <c r="AR228" s="50">
        <v>6.4502293717283292</v>
      </c>
      <c r="AS228" s="50">
        <v>5721.8227618346154</v>
      </c>
      <c r="AT228" s="50">
        <v>38.10616168127487</v>
      </c>
      <c r="AU228" s="50">
        <v>4.0000568212871528</v>
      </c>
      <c r="AV228" s="50">
        <v>2.3911960707471489</v>
      </c>
      <c r="AW228" s="50">
        <v>41.242883110281063</v>
      </c>
      <c r="AX228" s="50">
        <v>139.72735749130482</v>
      </c>
      <c r="AY228" s="50">
        <v>219.2883779996051</v>
      </c>
      <c r="AZ228" s="50">
        <v>12.449883330984717</v>
      </c>
      <c r="BA228" s="50">
        <v>9.7817674804367858</v>
      </c>
    </row>
    <row r="229" spans="1:53" x14ac:dyDescent="0.2">
      <c r="A229" s="47">
        <v>1.5</v>
      </c>
      <c r="B229" s="44">
        <v>900</v>
      </c>
      <c r="C229" s="45">
        <v>0.7</v>
      </c>
      <c r="E229" s="48">
        <v>22.34</v>
      </c>
      <c r="F229" s="48">
        <v>18.54</v>
      </c>
      <c r="G229" s="48">
        <v>10.17</v>
      </c>
      <c r="H229" s="48">
        <v>0</v>
      </c>
      <c r="I229" s="48">
        <v>0</v>
      </c>
      <c r="J229" s="48">
        <v>0</v>
      </c>
      <c r="K229" s="48">
        <v>27.07</v>
      </c>
      <c r="L229" s="48">
        <v>2.14</v>
      </c>
      <c r="M229" s="48">
        <v>2.14</v>
      </c>
      <c r="N229" s="48">
        <v>19.739999999999998</v>
      </c>
      <c r="O229" s="48">
        <v>0</v>
      </c>
      <c r="P229" s="48"/>
      <c r="Q229" s="49">
        <v>68.089979509055382</v>
      </c>
      <c r="R229" s="49">
        <v>14.347203656334665</v>
      </c>
      <c r="S229" s="49">
        <v>2.392901380870843</v>
      </c>
      <c r="T229" s="49">
        <v>0.7293553570250626</v>
      </c>
      <c r="U229" s="49">
        <v>3.4611557200879726</v>
      </c>
      <c r="V229" s="49">
        <v>3.9577169190435892</v>
      </c>
      <c r="W229" s="49">
        <v>1.097940494777339</v>
      </c>
      <c r="X229" s="49">
        <v>5.9237469628051524</v>
      </c>
      <c r="Y229" s="49">
        <v>0.27741764184656853</v>
      </c>
      <c r="Z229" s="49">
        <v>0.35204678362573105</v>
      </c>
      <c r="AA229" s="49"/>
      <c r="AB229" s="50">
        <v>26.557088441669848</v>
      </c>
      <c r="AC229" s="50">
        <v>242.83802921600858</v>
      </c>
      <c r="AD229" s="50">
        <v>2.1118262889680222</v>
      </c>
      <c r="AE229" s="50">
        <v>0.60099209989401492</v>
      </c>
      <c r="AF229" s="50">
        <v>7.0088016063959753</v>
      </c>
      <c r="AG229" s="50">
        <v>0.41262408563594527</v>
      </c>
      <c r="AH229" s="50">
        <v>6936.9274433369847</v>
      </c>
      <c r="AI229" s="50">
        <v>15.830964981609572</v>
      </c>
      <c r="AJ229" s="50">
        <v>37.515219803409558</v>
      </c>
      <c r="AK229" s="50">
        <v>168.57657809009302</v>
      </c>
      <c r="AL229" s="50">
        <v>21.37365869741744</v>
      </c>
      <c r="AM229" s="50">
        <v>5.1604939085214347</v>
      </c>
      <c r="AN229" s="50">
        <v>181.10726853536539</v>
      </c>
      <c r="AO229" s="50">
        <v>4.0979711160148087</v>
      </c>
      <c r="AP229" s="50">
        <v>1.0225342577242693</v>
      </c>
      <c r="AQ229" s="50">
        <v>5.6434785614647325</v>
      </c>
      <c r="AR229" s="50">
        <v>5.9300055775161935</v>
      </c>
      <c r="AS229" s="50">
        <v>5349.6599084397758</v>
      </c>
      <c r="AT229" s="50">
        <v>35.113390726088667</v>
      </c>
      <c r="AU229" s="50">
        <v>3.7236041906215918</v>
      </c>
      <c r="AV229" s="50">
        <v>2.3570367836096544</v>
      </c>
      <c r="AW229" s="50">
        <v>40.221196587640854</v>
      </c>
      <c r="AX229" s="50">
        <v>137.6038463905677</v>
      </c>
      <c r="AY229" s="50">
        <v>206.58693289980292</v>
      </c>
      <c r="AZ229" s="50">
        <v>12.368860548650808</v>
      </c>
      <c r="BA229" s="50">
        <v>9.3168217349486344</v>
      </c>
    </row>
    <row r="230" spans="1:53" x14ac:dyDescent="0.2">
      <c r="A230" s="47">
        <v>1.5</v>
      </c>
      <c r="B230" s="44">
        <v>900</v>
      </c>
      <c r="C230" s="45">
        <v>0.8</v>
      </c>
      <c r="E230" s="48">
        <v>17.670000000000002</v>
      </c>
      <c r="F230" s="48">
        <v>15.39</v>
      </c>
      <c r="G230" s="48">
        <v>28.94</v>
      </c>
      <c r="H230" s="48">
        <v>0</v>
      </c>
      <c r="I230" s="48">
        <v>4.13</v>
      </c>
      <c r="J230" s="48">
        <v>0</v>
      </c>
      <c r="K230" s="48">
        <v>21.26</v>
      </c>
      <c r="L230" s="48">
        <v>1.26</v>
      </c>
      <c r="M230" s="48">
        <v>1.26</v>
      </c>
      <c r="N230" s="48">
        <v>11.35</v>
      </c>
      <c r="O230" s="48">
        <v>0</v>
      </c>
      <c r="P230" s="48"/>
      <c r="Q230" s="49">
        <v>67.653149269596923</v>
      </c>
      <c r="R230" s="49">
        <v>14.571191547694959</v>
      </c>
      <c r="S230" s="49">
        <v>2.9227644617780704</v>
      </c>
      <c r="T230" s="49">
        <v>0.75728279804913212</v>
      </c>
      <c r="U230" s="49">
        <v>3.5880474358618644</v>
      </c>
      <c r="V230" s="49">
        <v>3.7475294724105512</v>
      </c>
      <c r="W230" s="49">
        <v>1.2718606402540813</v>
      </c>
      <c r="X230" s="49">
        <v>5.4881743743544185</v>
      </c>
      <c r="Y230" s="49">
        <v>0.33938642767657085</v>
      </c>
      <c r="Z230" s="49">
        <v>0.31593811394891941</v>
      </c>
      <c r="AA230" s="49"/>
      <c r="AB230" s="50">
        <v>32.130918652492589</v>
      </c>
      <c r="AC230" s="50">
        <v>295.84494857588044</v>
      </c>
      <c r="AD230" s="50">
        <v>2.578521564348474</v>
      </c>
      <c r="AE230" s="50">
        <v>0.73446385698739525</v>
      </c>
      <c r="AF230" s="50">
        <v>8.3507862547283747</v>
      </c>
      <c r="AG230" s="50">
        <v>0.46399644217327746</v>
      </c>
      <c r="AH230" s="50">
        <v>7064.590563798416</v>
      </c>
      <c r="AI230" s="50">
        <v>15.881199869191491</v>
      </c>
      <c r="AJ230" s="50">
        <v>33.336154201793647</v>
      </c>
      <c r="AK230" s="50">
        <v>185.52061296561277</v>
      </c>
      <c r="AL230" s="50">
        <v>14.996268840138308</v>
      </c>
      <c r="AM230" s="50">
        <v>3.2111340912421991</v>
      </c>
      <c r="AN230" s="50">
        <v>180.62886347788486</v>
      </c>
      <c r="AO230" s="50">
        <v>3.6993310095696263</v>
      </c>
      <c r="AP230" s="50">
        <v>0.87135367574992961</v>
      </c>
      <c r="AQ230" s="50">
        <v>3.4007943283457753</v>
      </c>
      <c r="AR230" s="50">
        <v>3.6547689189618828</v>
      </c>
      <c r="AS230" s="50">
        <v>3566.5469907707757</v>
      </c>
      <c r="AT230" s="50">
        <v>21.852960219003794</v>
      </c>
      <c r="AU230" s="50">
        <v>2.4322228198116265</v>
      </c>
      <c r="AV230" s="50">
        <v>2.0981009561887216</v>
      </c>
      <c r="AW230" s="50">
        <v>36.460498760051884</v>
      </c>
      <c r="AX230" s="50">
        <v>124.06636389951856</v>
      </c>
      <c r="AY230" s="50">
        <v>149.29519907075385</v>
      </c>
      <c r="AZ230" s="50">
        <v>12.275000940643167</v>
      </c>
      <c r="BA230" s="50">
        <v>7.4910607988688005</v>
      </c>
    </row>
    <row r="231" spans="1:53" x14ac:dyDescent="0.2">
      <c r="A231" s="47">
        <v>1.5</v>
      </c>
      <c r="B231" s="44">
        <v>900</v>
      </c>
      <c r="C231" s="45">
        <v>0.9</v>
      </c>
      <c r="E231" s="48">
        <v>12.02</v>
      </c>
      <c r="F231" s="48">
        <v>12.66</v>
      </c>
      <c r="G231" s="48">
        <v>43.06</v>
      </c>
      <c r="H231" s="48">
        <v>8.6999999999999993</v>
      </c>
      <c r="I231" s="48">
        <v>9.01</v>
      </c>
      <c r="J231" s="48">
        <v>0</v>
      </c>
      <c r="K231" s="48">
        <v>14.1</v>
      </c>
      <c r="L231" s="48">
        <v>0.45</v>
      </c>
      <c r="M231" s="48">
        <v>0.45</v>
      </c>
      <c r="N231" s="48">
        <v>0</v>
      </c>
      <c r="O231" s="48">
        <v>0</v>
      </c>
      <c r="P231" s="48"/>
      <c r="Q231" s="49">
        <v>66.92131857930228</v>
      </c>
      <c r="R231" s="49">
        <v>14.877562795591368</v>
      </c>
      <c r="S231" s="49">
        <v>2.6959500988880385</v>
      </c>
      <c r="T231" s="49">
        <v>0.68533412160486129</v>
      </c>
      <c r="U231" s="49">
        <v>3.2988235835569397</v>
      </c>
      <c r="V231" s="49">
        <v>4.0662877171373646</v>
      </c>
      <c r="W231" s="49">
        <v>1.5940163038448438</v>
      </c>
      <c r="X231" s="49">
        <v>5.8607068000742988</v>
      </c>
      <c r="Y231" s="49">
        <v>0.3920077512289315</v>
      </c>
      <c r="Z231" s="49">
        <v>0.31183528770111812</v>
      </c>
      <c r="AA231" s="49"/>
      <c r="AB231" s="50">
        <v>44.194774020556835</v>
      </c>
      <c r="AC231" s="50">
        <v>412.59455290057247</v>
      </c>
      <c r="AD231" s="50">
        <v>3.6289866406781321</v>
      </c>
      <c r="AE231" s="50">
        <v>1.0218999027641549</v>
      </c>
      <c r="AF231" s="50">
        <v>10.944895125248017</v>
      </c>
      <c r="AG231" s="50">
        <v>0.56227501436826333</v>
      </c>
      <c r="AH231" s="50">
        <v>7752.6826210003655</v>
      </c>
      <c r="AI231" s="50">
        <v>16.992297962536217</v>
      </c>
      <c r="AJ231" s="50">
        <v>31.762303009676316</v>
      </c>
      <c r="AK231" s="50">
        <v>226.39582146325324</v>
      </c>
      <c r="AL231" s="50">
        <v>12.001622569541881</v>
      </c>
      <c r="AM231" s="50">
        <v>2.2961194052679121</v>
      </c>
      <c r="AN231" s="50">
        <v>164.23406763729804</v>
      </c>
      <c r="AO231" s="50">
        <v>3.3982371140871206</v>
      </c>
      <c r="AP231" s="50">
        <v>0.77267707351614923</v>
      </c>
      <c r="AQ231" s="50">
        <v>2.1145989684397932</v>
      </c>
      <c r="AR231" s="50">
        <v>1.8471270906239659</v>
      </c>
      <c r="AS231" s="50">
        <v>2693.745300084413</v>
      </c>
      <c r="AT231" s="50">
        <v>10.167319945839457</v>
      </c>
      <c r="AU231" s="50">
        <v>1.0439454613403714</v>
      </c>
      <c r="AV231" s="50">
        <v>1.0272506090660503</v>
      </c>
      <c r="AW231" s="50">
        <v>36.196051142227006</v>
      </c>
      <c r="AX231" s="50">
        <v>73.104623516930261</v>
      </c>
      <c r="AY231" s="50">
        <v>111.13866017003453</v>
      </c>
      <c r="AZ231" s="50">
        <v>14.354309703747628</v>
      </c>
      <c r="BA231" s="50">
        <v>6.1399266666548167</v>
      </c>
    </row>
    <row r="232" spans="1:53" x14ac:dyDescent="0.2">
      <c r="A232" s="47">
        <v>1.5</v>
      </c>
      <c r="B232" s="44">
        <v>900</v>
      </c>
      <c r="C232" s="45">
        <v>1</v>
      </c>
      <c r="E232" s="48">
        <v>12.65</v>
      </c>
      <c r="F232" s="48">
        <v>12.98</v>
      </c>
      <c r="G232" s="48">
        <v>40.25</v>
      </c>
      <c r="H232" s="48">
        <v>12.96</v>
      </c>
      <c r="I232" s="48">
        <v>9.1300000000000008</v>
      </c>
      <c r="J232" s="48">
        <v>0.1</v>
      </c>
      <c r="K232" s="48">
        <v>11.94</v>
      </c>
      <c r="L232" s="48">
        <v>0</v>
      </c>
      <c r="M232" s="48">
        <v>0</v>
      </c>
      <c r="N232" s="48">
        <v>0</v>
      </c>
      <c r="O232" s="48">
        <v>0</v>
      </c>
      <c r="P232" s="48"/>
      <c r="Q232" s="49">
        <v>66.7300905273475</v>
      </c>
      <c r="R232" s="49">
        <v>15.316316393326209</v>
      </c>
      <c r="S232" s="49">
        <v>2.0987738321122165</v>
      </c>
      <c r="T232" s="49">
        <v>0.55699277857111273</v>
      </c>
      <c r="U232" s="49">
        <v>3.3107054687996227</v>
      </c>
      <c r="V232" s="49">
        <v>4.3773854568049897</v>
      </c>
      <c r="W232" s="49">
        <v>1.5183740675746145</v>
      </c>
      <c r="X232" s="49">
        <v>6.0913614754637484</v>
      </c>
      <c r="Y232" s="49">
        <v>0.34686780100988884</v>
      </c>
      <c r="Z232" s="49">
        <v>0.32114607136579365</v>
      </c>
      <c r="AA232" s="49"/>
      <c r="AB232" s="50">
        <v>42.779910982986756</v>
      </c>
      <c r="AC232" s="50">
        <v>403.79102756797209</v>
      </c>
      <c r="AD232" s="50">
        <v>3.5595525913986474</v>
      </c>
      <c r="AE232" s="50">
        <v>0.99591707363033533</v>
      </c>
      <c r="AF232" s="50">
        <v>8.0181658511078986</v>
      </c>
      <c r="AG232" s="50">
        <v>0.44022705870551043</v>
      </c>
      <c r="AH232" s="50">
        <v>7977.1399685227007</v>
      </c>
      <c r="AI232" s="50">
        <v>17.303621380061902</v>
      </c>
      <c r="AJ232" s="50">
        <v>32.737170228323166</v>
      </c>
      <c r="AK232" s="50">
        <v>248.30701883362639</v>
      </c>
      <c r="AL232" s="50">
        <v>12.510837501107957</v>
      </c>
      <c r="AM232" s="50">
        <v>2.344565894355644</v>
      </c>
      <c r="AN232" s="50">
        <v>158.36699493096151</v>
      </c>
      <c r="AO232" s="50">
        <v>3.4436642124522594</v>
      </c>
      <c r="AP232" s="50">
        <v>0.800111874851133</v>
      </c>
      <c r="AQ232" s="50">
        <v>2.0401057717722493</v>
      </c>
      <c r="AR232" s="50">
        <v>1.6443440440959187</v>
      </c>
      <c r="AS232" s="50">
        <v>2484.8648700044096</v>
      </c>
      <c r="AT232" s="50">
        <v>8.8137763606713744</v>
      </c>
      <c r="AU232" s="50">
        <v>0.87983634687790313</v>
      </c>
      <c r="AV232" s="50">
        <v>0.8791891983354081</v>
      </c>
      <c r="AW232" s="50">
        <v>38.118459794939177</v>
      </c>
      <c r="AX232" s="50">
        <v>62.496448895703345</v>
      </c>
      <c r="AY232" s="50">
        <v>112.36828725725617</v>
      </c>
      <c r="AZ232" s="50">
        <v>14.929071216536121</v>
      </c>
      <c r="BA232" s="50">
        <v>6.1038566061445723</v>
      </c>
    </row>
    <row r="233" spans="1:53" x14ac:dyDescent="0.2">
      <c r="A233" s="47">
        <v>1.5</v>
      </c>
      <c r="B233" s="44">
        <v>900</v>
      </c>
      <c r="C233" s="45">
        <v>1.1000000000000001</v>
      </c>
      <c r="E233" s="48">
        <v>13.4</v>
      </c>
      <c r="F233" s="48">
        <v>13.69</v>
      </c>
      <c r="G233" s="48">
        <v>34.61</v>
      </c>
      <c r="H233" s="48">
        <v>18.59</v>
      </c>
      <c r="I233" s="48">
        <v>9.42</v>
      </c>
      <c r="J233" s="48">
        <v>0.31</v>
      </c>
      <c r="K233" s="48">
        <v>9.99</v>
      </c>
      <c r="L233" s="48">
        <v>0</v>
      </c>
      <c r="M233" s="48">
        <v>0</v>
      </c>
      <c r="N233" s="48">
        <v>0</v>
      </c>
      <c r="O233" s="48">
        <v>0</v>
      </c>
      <c r="P233" s="48"/>
      <c r="Q233" s="49">
        <v>66.436659381921231</v>
      </c>
      <c r="R233" s="49">
        <v>15.661136438874845</v>
      </c>
      <c r="S233" s="49">
        <v>1.5877807151790058</v>
      </c>
      <c r="T233" s="49">
        <v>0.45376442781682641</v>
      </c>
      <c r="U233" s="49">
        <v>3.1562946246885972</v>
      </c>
      <c r="V233" s="49">
        <v>4.7506387325073387</v>
      </c>
      <c r="W233" s="49">
        <v>1.5249828156838334</v>
      </c>
      <c r="X233" s="49">
        <v>6.4287428633283268</v>
      </c>
      <c r="Y233" s="49">
        <v>0.32100584817127592</v>
      </c>
      <c r="Z233" s="49">
        <v>0.33749710848947495</v>
      </c>
      <c r="AA233" s="49"/>
      <c r="AB233" s="50">
        <v>41.453799394402814</v>
      </c>
      <c r="AC233" s="50">
        <v>394.43587232673474</v>
      </c>
      <c r="AD233" s="50">
        <v>3.4726720196636394</v>
      </c>
      <c r="AE233" s="50">
        <v>0.9646792647524306</v>
      </c>
      <c r="AF233" s="50">
        <v>4.5325594111076786</v>
      </c>
      <c r="AG233" s="50">
        <v>0.26578119987279364</v>
      </c>
      <c r="AH233" s="50">
        <v>8417.8566526253526</v>
      </c>
      <c r="AI233" s="50">
        <v>18.072869126455501</v>
      </c>
      <c r="AJ233" s="50">
        <v>35.034554008148007</v>
      </c>
      <c r="AK233" s="50">
        <v>277.17368229518263</v>
      </c>
      <c r="AL233" s="50">
        <v>13.725909502207122</v>
      </c>
      <c r="AM233" s="50">
        <v>2.4953600854077211</v>
      </c>
      <c r="AN233" s="50">
        <v>148.5058506819268</v>
      </c>
      <c r="AO233" s="50">
        <v>3.4818073077826908</v>
      </c>
      <c r="AP233" s="50">
        <v>0.85411782303201467</v>
      </c>
      <c r="AQ233" s="50">
        <v>2.0034699402458385</v>
      </c>
      <c r="AR233" s="50">
        <v>1.4641081304971022</v>
      </c>
      <c r="AS233" s="50">
        <v>2064.3633483019576</v>
      </c>
      <c r="AT233" s="50">
        <v>7.6260503363503194</v>
      </c>
      <c r="AU233" s="50">
        <v>0.73932851519237075</v>
      </c>
      <c r="AV233" s="50">
        <v>0.72066887997447227</v>
      </c>
      <c r="AW233" s="50">
        <v>41.410184777389262</v>
      </c>
      <c r="AX233" s="50">
        <v>52.969287367935188</v>
      </c>
      <c r="AY233" s="50">
        <v>114.72442762913343</v>
      </c>
      <c r="AZ233" s="50">
        <v>16.402932745298806</v>
      </c>
      <c r="BA233" s="50">
        <v>6.1661187772644892</v>
      </c>
    </row>
    <row r="234" spans="1:53" x14ac:dyDescent="0.2">
      <c r="A234" s="47">
        <v>1.5</v>
      </c>
      <c r="B234" s="44">
        <v>900</v>
      </c>
      <c r="C234" s="45">
        <v>1.2</v>
      </c>
      <c r="E234" s="48">
        <v>13.72</v>
      </c>
      <c r="F234" s="48">
        <v>14.37</v>
      </c>
      <c r="G234" s="48">
        <v>29.29</v>
      </c>
      <c r="H234" s="48">
        <v>23.84</v>
      </c>
      <c r="I234" s="48">
        <v>9.36</v>
      </c>
      <c r="J234" s="48">
        <v>0.39</v>
      </c>
      <c r="K234" s="48">
        <v>9.0299999999999994</v>
      </c>
      <c r="L234" s="48">
        <v>0</v>
      </c>
      <c r="M234" s="48">
        <v>0</v>
      </c>
      <c r="N234" s="48">
        <v>0</v>
      </c>
      <c r="O234" s="48">
        <v>0</v>
      </c>
      <c r="P234" s="48"/>
      <c r="Q234" s="49">
        <v>66.097125162405987</v>
      </c>
      <c r="R234" s="49">
        <v>15.916347383543716</v>
      </c>
      <c r="S234" s="49">
        <v>1.0590463092329587</v>
      </c>
      <c r="T234" s="49">
        <v>0.33655973050315308</v>
      </c>
      <c r="U234" s="49">
        <v>2.8686166728206874</v>
      </c>
      <c r="V234" s="49">
        <v>5.2091564899404261</v>
      </c>
      <c r="W234" s="49">
        <v>1.5146292564792541</v>
      </c>
      <c r="X234" s="49">
        <v>6.9985189950738018</v>
      </c>
      <c r="Y234" s="49">
        <v>0.2907628633165858</v>
      </c>
      <c r="Z234" s="49">
        <v>0.36162870945479642</v>
      </c>
      <c r="AA234" s="49"/>
      <c r="AB234" s="50">
        <v>41.266961391818413</v>
      </c>
      <c r="AC234" s="50">
        <v>393.48250296212893</v>
      </c>
      <c r="AD234" s="50">
        <v>3.4560051930542284</v>
      </c>
      <c r="AE234" s="50">
        <v>0.95504638428570332</v>
      </c>
      <c r="AF234" s="50">
        <v>3.9317196087247668</v>
      </c>
      <c r="AG234" s="50">
        <v>0.23446079682919918</v>
      </c>
      <c r="AH234" s="50">
        <v>8924.1006383887616</v>
      </c>
      <c r="AI234" s="50">
        <v>19.045660803717738</v>
      </c>
      <c r="AJ234" s="50">
        <v>37.7569329964061</v>
      </c>
      <c r="AK234" s="50">
        <v>299.86287366743306</v>
      </c>
      <c r="AL234" s="50">
        <v>15.12130590564548</v>
      </c>
      <c r="AM234" s="50">
        <v>2.6537131850799169</v>
      </c>
      <c r="AN234" s="50">
        <v>142.66232588355336</v>
      </c>
      <c r="AO234" s="50">
        <v>3.573977825367729</v>
      </c>
      <c r="AP234" s="50">
        <v>0.90135978670565398</v>
      </c>
      <c r="AQ234" s="50">
        <v>1.968439352359844</v>
      </c>
      <c r="AR234" s="50">
        <v>1.3270392275381044</v>
      </c>
      <c r="AS234" s="50">
        <v>1999.9982013032052</v>
      </c>
      <c r="AT234" s="50">
        <v>6.7692015252593736</v>
      </c>
      <c r="AU234" s="50">
        <v>0.64299168716614274</v>
      </c>
      <c r="AV234" s="50">
        <v>0.61666634386485797</v>
      </c>
      <c r="AW234" s="50">
        <v>44.645091996702668</v>
      </c>
      <c r="AX234" s="50">
        <v>46.48305958558759</v>
      </c>
      <c r="AY234" s="50">
        <v>116.4891221957715</v>
      </c>
      <c r="AZ234" s="50">
        <v>18.083441185665418</v>
      </c>
      <c r="BA234" s="50">
        <v>6.2230781247356735</v>
      </c>
    </row>
    <row r="235" spans="1:53" x14ac:dyDescent="0.2">
      <c r="A235" s="47">
        <v>1.5</v>
      </c>
      <c r="B235" s="44">
        <v>900</v>
      </c>
      <c r="C235" s="45">
        <v>1.3</v>
      </c>
      <c r="E235" s="48">
        <v>15.4</v>
      </c>
      <c r="F235" s="48">
        <v>15.04</v>
      </c>
      <c r="G235" s="48">
        <v>22.7</v>
      </c>
      <c r="H235" s="48">
        <v>29.91</v>
      </c>
      <c r="I235" s="48">
        <v>8.6999999999999993</v>
      </c>
      <c r="J235" s="48">
        <v>0.5</v>
      </c>
      <c r="K235" s="48">
        <v>7.75</v>
      </c>
      <c r="L235" s="48">
        <v>0</v>
      </c>
      <c r="M235" s="48">
        <v>0</v>
      </c>
      <c r="N235" s="48">
        <v>0</v>
      </c>
      <c r="O235" s="48">
        <v>0</v>
      </c>
      <c r="P235" s="48"/>
      <c r="Q235" s="49">
        <v>65.89501762285181</v>
      </c>
      <c r="R235" s="49">
        <v>16.212647578884471</v>
      </c>
      <c r="S235" s="49">
        <v>0.84246606479422614</v>
      </c>
      <c r="T235" s="49">
        <v>0.28556674175687857</v>
      </c>
      <c r="U235" s="49">
        <v>2.8453200064930155</v>
      </c>
      <c r="V235" s="49">
        <v>5.4687171311690514</v>
      </c>
      <c r="W235" s="49">
        <v>1.4108134438763003</v>
      </c>
      <c r="X235" s="49">
        <v>7.03945141017424</v>
      </c>
      <c r="Y235" s="49">
        <v>0.25797886598217773</v>
      </c>
      <c r="Z235" s="49">
        <v>0.37664543524416133</v>
      </c>
      <c r="AA235" s="49"/>
      <c r="AB235" s="50">
        <v>37.911817336975162</v>
      </c>
      <c r="AC235" s="50">
        <v>363.40002913643957</v>
      </c>
      <c r="AD235" s="50">
        <v>3.2125491920457252</v>
      </c>
      <c r="AE235" s="50">
        <v>0.87997056709646004</v>
      </c>
      <c r="AF235" s="50">
        <v>3.3175398900468074</v>
      </c>
      <c r="AG235" s="50">
        <v>0.20148800349353121</v>
      </c>
      <c r="AH235" s="50">
        <v>9168.1912475867612</v>
      </c>
      <c r="AI235" s="50">
        <v>19.359727200454646</v>
      </c>
      <c r="AJ235" s="50">
        <v>40.140515968837313</v>
      </c>
      <c r="AK235" s="50">
        <v>326.79612986940737</v>
      </c>
      <c r="AL235" s="50">
        <v>17.005137050854987</v>
      </c>
      <c r="AM235" s="50">
        <v>2.8812046791193597</v>
      </c>
      <c r="AN235" s="50">
        <v>134.08899553585738</v>
      </c>
      <c r="AO235" s="50">
        <v>3.6363583825917467</v>
      </c>
      <c r="AP235" s="50">
        <v>0.97025559295235819</v>
      </c>
      <c r="AQ235" s="50">
        <v>1.9528254240103096</v>
      </c>
      <c r="AR235" s="50">
        <v>1.2146720076626549</v>
      </c>
      <c r="AS235" s="50">
        <v>1927.0710285204138</v>
      </c>
      <c r="AT235" s="50">
        <v>6.0790766331959523</v>
      </c>
      <c r="AU235" s="50">
        <v>0.56707141949310536</v>
      </c>
      <c r="AV235" s="50">
        <v>0.53610202434513721</v>
      </c>
      <c r="AW235" s="50">
        <v>50.13900817498768</v>
      </c>
      <c r="AX235" s="50">
        <v>41.710945349725534</v>
      </c>
      <c r="AY235" s="50">
        <v>119.94357894027843</v>
      </c>
      <c r="AZ235" s="50">
        <v>20.795316618826501</v>
      </c>
      <c r="BA235" s="50">
        <v>6.3491824800992811</v>
      </c>
    </row>
    <row r="236" spans="1:53" x14ac:dyDescent="0.2">
      <c r="A236" s="47">
        <v>1.5</v>
      </c>
      <c r="B236" s="44">
        <v>900</v>
      </c>
      <c r="C236" s="45">
        <v>1.4</v>
      </c>
      <c r="E236" s="48">
        <v>16.86</v>
      </c>
      <c r="F236" s="48">
        <v>16.05</v>
      </c>
      <c r="G236" s="48">
        <v>14.96</v>
      </c>
      <c r="H236" s="48">
        <v>36.92</v>
      </c>
      <c r="I236" s="48">
        <v>8.08</v>
      </c>
      <c r="J236" s="48">
        <v>0.63</v>
      </c>
      <c r="K236" s="48">
        <v>6.49</v>
      </c>
      <c r="L236" s="48">
        <v>0</v>
      </c>
      <c r="M236" s="48">
        <v>0</v>
      </c>
      <c r="N236" s="48">
        <v>0</v>
      </c>
      <c r="O236" s="48">
        <v>0</v>
      </c>
      <c r="P236" s="48"/>
      <c r="Q236" s="49">
        <v>65.614773612455679</v>
      </c>
      <c r="R236" s="49">
        <v>16.46642206231493</v>
      </c>
      <c r="S236" s="49">
        <v>0.58548478915388535</v>
      </c>
      <c r="T236" s="49">
        <v>0.22038348919191947</v>
      </c>
      <c r="U236" s="49">
        <v>2.7106156491413</v>
      </c>
      <c r="V236" s="49">
        <v>5.7518122512250285</v>
      </c>
      <c r="W236" s="49">
        <v>1.3582496288687911</v>
      </c>
      <c r="X236" s="49">
        <v>7.2922585176484604</v>
      </c>
      <c r="Y236" s="49">
        <v>0.23614290062745169</v>
      </c>
      <c r="Z236" s="49">
        <v>0.40154669839381329</v>
      </c>
      <c r="AA236" s="49"/>
      <c r="AB236" s="50">
        <v>35.565542235768774</v>
      </c>
      <c r="AC236" s="50">
        <v>342.1181213740881</v>
      </c>
      <c r="AD236" s="50">
        <v>3.0334560581515713</v>
      </c>
      <c r="AE236" s="50">
        <v>0.8249620941596103</v>
      </c>
      <c r="AF236" s="50">
        <v>2.8179207842536833</v>
      </c>
      <c r="AG236" s="50">
        <v>0.17364957930446751</v>
      </c>
      <c r="AH236" s="50">
        <v>9607.4099504292881</v>
      </c>
      <c r="AI236" s="50">
        <v>20.061540142019869</v>
      </c>
      <c r="AJ236" s="50">
        <v>43.809499016501697</v>
      </c>
      <c r="AK236" s="50">
        <v>362.28849256528275</v>
      </c>
      <c r="AL236" s="50">
        <v>19.92000185431797</v>
      </c>
      <c r="AM236" s="50">
        <v>3.1953957768925334</v>
      </c>
      <c r="AN236" s="50">
        <v>126.46034766038784</v>
      </c>
      <c r="AO236" s="50">
        <v>3.7328839940810399</v>
      </c>
      <c r="AP236" s="50">
        <v>1.0595858218964174</v>
      </c>
      <c r="AQ236" s="50">
        <v>1.9347108241695548</v>
      </c>
      <c r="AR236" s="50">
        <v>1.1075053313100192</v>
      </c>
      <c r="AS236" s="50">
        <v>1843.511893983765</v>
      </c>
      <c r="AT236" s="50">
        <v>5.4454996504260569</v>
      </c>
      <c r="AU236" s="50">
        <v>0.49978796465812009</v>
      </c>
      <c r="AV236" s="50">
        <v>0.4666976821880231</v>
      </c>
      <c r="AW236" s="50">
        <v>57.537130026108258</v>
      </c>
      <c r="AX236" s="50">
        <v>37.351309449761779</v>
      </c>
      <c r="AY236" s="50">
        <v>124.03554022150068</v>
      </c>
      <c r="AZ236" s="50">
        <v>25.225751194507726</v>
      </c>
      <c r="BA236" s="50">
        <v>6.4739202297519318</v>
      </c>
    </row>
    <row r="237" spans="1:53" x14ac:dyDescent="0.2">
      <c r="A237" s="47">
        <v>1.5</v>
      </c>
      <c r="B237" s="44">
        <v>900</v>
      </c>
      <c r="C237" s="45">
        <v>1.5</v>
      </c>
      <c r="E237" s="48">
        <v>18.399999999999999</v>
      </c>
      <c r="F237" s="48">
        <v>17.71</v>
      </c>
      <c r="G237" s="48">
        <v>7.08</v>
      </c>
      <c r="H237" s="48">
        <v>43.53</v>
      </c>
      <c r="I237" s="48">
        <v>7.51</v>
      </c>
      <c r="J237" s="48">
        <v>0.76</v>
      </c>
      <c r="K237" s="48">
        <v>5.01</v>
      </c>
      <c r="L237" s="48">
        <v>0</v>
      </c>
      <c r="M237" s="48">
        <v>0</v>
      </c>
      <c r="N237" s="48">
        <v>0</v>
      </c>
      <c r="O237" s="48">
        <v>0</v>
      </c>
      <c r="P237" s="48"/>
      <c r="Q237" s="49">
        <v>65.324734097575643</v>
      </c>
      <c r="R237" s="49">
        <v>16.690018296179129</v>
      </c>
      <c r="S237" s="49">
        <v>0.41559697715325228</v>
      </c>
      <c r="T237" s="49">
        <v>0.17378857709908338</v>
      </c>
      <c r="U237" s="49">
        <v>2.5395973137479926</v>
      </c>
      <c r="V237" s="49">
        <v>6.037212000437413</v>
      </c>
      <c r="W237" s="49">
        <v>1.3202381741663012</v>
      </c>
      <c r="X237" s="49">
        <v>7.4988145636411794</v>
      </c>
      <c r="Y237" s="49">
        <v>0.21868342110077404</v>
      </c>
      <c r="Z237" s="49">
        <v>0.42706645056726095</v>
      </c>
      <c r="AA237" s="49"/>
      <c r="AB237" s="50">
        <v>33.333301813080951</v>
      </c>
      <c r="AC237" s="50">
        <v>321.95738005939256</v>
      </c>
      <c r="AD237" s="50">
        <v>2.8572105267727426</v>
      </c>
      <c r="AE237" s="50">
        <v>0.77378958030426959</v>
      </c>
      <c r="AF237" s="50">
        <v>2.4613324935006116</v>
      </c>
      <c r="AG237" s="50">
        <v>0.15332286639419421</v>
      </c>
      <c r="AH237" s="50">
        <v>10053.486236876317</v>
      </c>
      <c r="AI237" s="50">
        <v>20.712522283075057</v>
      </c>
      <c r="AJ237" s="50">
        <v>47.920117057333201</v>
      </c>
      <c r="AK237" s="50">
        <v>409.06954274905524</v>
      </c>
      <c r="AL237" s="50">
        <v>23.909174226988871</v>
      </c>
      <c r="AM237" s="50">
        <v>3.5909085460800547</v>
      </c>
      <c r="AN237" s="50">
        <v>120.1604177708235</v>
      </c>
      <c r="AO237" s="50">
        <v>3.8329245179669247</v>
      </c>
      <c r="AP237" s="50">
        <v>1.1716195638876328</v>
      </c>
      <c r="AQ237" s="50">
        <v>1.9327564625559106</v>
      </c>
      <c r="AR237" s="50">
        <v>1.0298298302709088</v>
      </c>
      <c r="AS237" s="50">
        <v>1775.2676107434618</v>
      </c>
      <c r="AT237" s="50">
        <v>4.9934839055050517</v>
      </c>
      <c r="AU237" s="50">
        <v>0.4526260173510146</v>
      </c>
      <c r="AV237" s="50">
        <v>0.41871941721815864</v>
      </c>
      <c r="AW237" s="50">
        <v>66.372128134137114</v>
      </c>
      <c r="AX237" s="50">
        <v>34.275497189504087</v>
      </c>
      <c r="AY237" s="50">
        <v>129.30875546585759</v>
      </c>
      <c r="AZ237" s="50">
        <v>32.240683985397908</v>
      </c>
      <c r="BA237" s="50">
        <v>6.5371009811620882</v>
      </c>
    </row>
    <row r="238" spans="1:53" x14ac:dyDescent="0.2">
      <c r="A238" s="47">
        <v>1.5</v>
      </c>
      <c r="B238" s="44">
        <v>900</v>
      </c>
      <c r="C238" s="45">
        <v>1.6</v>
      </c>
      <c r="E238" s="48">
        <v>19.7</v>
      </c>
      <c r="F238" s="48">
        <v>19.850000000000001</v>
      </c>
      <c r="G238" s="48">
        <v>0</v>
      </c>
      <c r="H238" s="48">
        <v>49.12</v>
      </c>
      <c r="I238" s="48">
        <v>7.14</v>
      </c>
      <c r="J238" s="48">
        <v>0.87</v>
      </c>
      <c r="K238" s="48">
        <v>3.33</v>
      </c>
      <c r="L238" s="48">
        <v>0</v>
      </c>
      <c r="M238" s="48">
        <v>0</v>
      </c>
      <c r="N238" s="48">
        <v>0</v>
      </c>
      <c r="O238" s="48">
        <v>0</v>
      </c>
      <c r="P238" s="48"/>
      <c r="Q238" s="49">
        <v>65.026261058233956</v>
      </c>
      <c r="R238" s="49">
        <v>16.875121675293887</v>
      </c>
      <c r="S238" s="49">
        <v>0.30490208155651333</v>
      </c>
      <c r="T238" s="49">
        <v>0.13976685942982817</v>
      </c>
      <c r="U238" s="49">
        <v>2.3627463785578269</v>
      </c>
      <c r="V238" s="49">
        <v>6.2862426191011771</v>
      </c>
      <c r="W238" s="49">
        <v>1.3081731123705802</v>
      </c>
      <c r="X238" s="49">
        <v>7.6967862154562345</v>
      </c>
      <c r="Y238" s="49">
        <v>0.20810095817740265</v>
      </c>
      <c r="Z238" s="49">
        <v>0.44967880085653095</v>
      </c>
      <c r="AA238" s="49"/>
      <c r="AB238" s="50">
        <v>31.662009328159872</v>
      </c>
      <c r="AC238" s="50">
        <v>307.19361160256767</v>
      </c>
      <c r="AD238" s="50">
        <v>2.721422972926951</v>
      </c>
      <c r="AE238" s="50">
        <v>0.73607287564584778</v>
      </c>
      <c r="AF238" s="50">
        <v>2.2323305825682076</v>
      </c>
      <c r="AG238" s="50">
        <v>0.14009257876293862</v>
      </c>
      <c r="AH238" s="50">
        <v>10528.866635350269</v>
      </c>
      <c r="AI238" s="50">
        <v>21.371493832267603</v>
      </c>
      <c r="AJ238" s="50">
        <v>52.260155475828647</v>
      </c>
      <c r="AK238" s="50">
        <v>472.03659479637111</v>
      </c>
      <c r="AL238" s="50">
        <v>28.98226609006845</v>
      </c>
      <c r="AM238" s="50">
        <v>4.0340936308322393</v>
      </c>
      <c r="AN238" s="50">
        <v>115.56183397066457</v>
      </c>
      <c r="AO238" s="50">
        <v>3.9300233481393083</v>
      </c>
      <c r="AP238" s="50">
        <v>1.299732780017079</v>
      </c>
      <c r="AQ238" s="50">
        <v>1.9397873779667734</v>
      </c>
      <c r="AR238" s="50">
        <v>0.97602632162362712</v>
      </c>
      <c r="AS238" s="50">
        <v>1730.4115837529482</v>
      </c>
      <c r="AT238" s="50">
        <v>4.684000437422057</v>
      </c>
      <c r="AU238" s="50">
        <v>0.42076063345034975</v>
      </c>
      <c r="AV238" s="50">
        <v>0.38662518143757685</v>
      </c>
      <c r="AW238" s="50">
        <v>75.359005018549993</v>
      </c>
      <c r="AX238" s="50">
        <v>32.130425441496399</v>
      </c>
      <c r="AY238" s="50">
        <v>135.00768301867174</v>
      </c>
      <c r="AZ238" s="50">
        <v>42.913717651880845</v>
      </c>
      <c r="BA238" s="50">
        <v>6.5126729159648047</v>
      </c>
    </row>
    <row r="239" spans="1:53" x14ac:dyDescent="0.2">
      <c r="A239" s="47">
        <v>1.5</v>
      </c>
      <c r="B239" s="44">
        <v>900</v>
      </c>
      <c r="C239" s="45">
        <v>1.7</v>
      </c>
      <c r="E239" s="48">
        <v>19.2</v>
      </c>
      <c r="F239" s="48">
        <v>19.96</v>
      </c>
      <c r="G239" s="48">
        <v>0</v>
      </c>
      <c r="H239" s="48">
        <v>50.39</v>
      </c>
      <c r="I239" s="48">
        <v>7.78</v>
      </c>
      <c r="J239" s="48">
        <v>0.87</v>
      </c>
      <c r="K239" s="48">
        <v>1.8</v>
      </c>
      <c r="L239" s="48">
        <v>0</v>
      </c>
      <c r="M239" s="48">
        <v>0</v>
      </c>
      <c r="N239" s="48">
        <v>0</v>
      </c>
      <c r="O239" s="48">
        <v>0</v>
      </c>
      <c r="P239" s="48"/>
      <c r="Q239" s="49">
        <v>64.724604336413137</v>
      </c>
      <c r="R239" s="49">
        <v>17.00406829433291</v>
      </c>
      <c r="S239" s="49">
        <v>0.2416073556441522</v>
      </c>
      <c r="T239" s="49">
        <v>0.11132449806407517</v>
      </c>
      <c r="U239" s="49">
        <v>2.2681532420350821</v>
      </c>
      <c r="V239" s="49">
        <v>6.3905327700925021</v>
      </c>
      <c r="W239" s="49">
        <v>1.362214897387289</v>
      </c>
      <c r="X239" s="49">
        <v>7.8974946060308522</v>
      </c>
      <c r="Y239" s="49">
        <v>0.21316139771044021</v>
      </c>
      <c r="Z239" s="49">
        <v>0.45095367847411449</v>
      </c>
      <c r="AA239" s="49"/>
      <c r="AB239" s="50">
        <v>32.477526989613665</v>
      </c>
      <c r="AC239" s="50">
        <v>316.75393968649377</v>
      </c>
      <c r="AD239" s="50">
        <v>2.7957166854483222</v>
      </c>
      <c r="AE239" s="50">
        <v>0.75579482155312028</v>
      </c>
      <c r="AF239" s="50">
        <v>2.2289576817953902</v>
      </c>
      <c r="AG239" s="50">
        <v>0.13979488055982442</v>
      </c>
      <c r="AH239" s="50">
        <v>10959.377807518367</v>
      </c>
      <c r="AI239" s="50">
        <v>22.05483444268279</v>
      </c>
      <c r="AJ239" s="50">
        <v>53.771566293290128</v>
      </c>
      <c r="AK239" s="50">
        <v>537.98564450468461</v>
      </c>
      <c r="AL239" s="50">
        <v>29.466575045501376</v>
      </c>
      <c r="AM239" s="50">
        <v>4.0009905741677105</v>
      </c>
      <c r="AN239" s="50">
        <v>114.74607254423336</v>
      </c>
      <c r="AO239" s="50">
        <v>3.9295335796605224</v>
      </c>
      <c r="AP239" s="50">
        <v>1.3208867019406478</v>
      </c>
      <c r="AQ239" s="50">
        <v>1.8970993375060177</v>
      </c>
      <c r="AR239" s="50">
        <v>0.94977824477244477</v>
      </c>
      <c r="AS239" s="50">
        <v>1717.4035166691165</v>
      </c>
      <c r="AT239" s="50">
        <v>4.5539963062813236</v>
      </c>
      <c r="AU239" s="50">
        <v>0.40890880122469581</v>
      </c>
      <c r="AV239" s="50">
        <v>0.37562678355117274</v>
      </c>
      <c r="AW239" s="50">
        <v>75.305984852231262</v>
      </c>
      <c r="AX239" s="50">
        <v>31.018225667324852</v>
      </c>
      <c r="AY239" s="50">
        <v>133.23172202459412</v>
      </c>
      <c r="AZ239" s="50">
        <v>42.134633751871689</v>
      </c>
      <c r="BA239" s="50">
        <v>6.4218868720408615</v>
      </c>
    </row>
    <row r="240" spans="1:53" x14ac:dyDescent="0.2">
      <c r="A240" s="47">
        <v>1.5</v>
      </c>
      <c r="B240" s="44">
        <v>900</v>
      </c>
      <c r="C240" s="45">
        <v>1.8</v>
      </c>
      <c r="E240" s="48">
        <v>18.809999999999999</v>
      </c>
      <c r="F240" s="48">
        <v>20.21</v>
      </c>
      <c r="G240" s="48">
        <v>0</v>
      </c>
      <c r="H240" s="48">
        <v>51.48</v>
      </c>
      <c r="I240" s="48">
        <v>8.41</v>
      </c>
      <c r="J240" s="48">
        <v>0.87</v>
      </c>
      <c r="K240" s="48">
        <v>0.21</v>
      </c>
      <c r="L240" s="48">
        <v>0</v>
      </c>
      <c r="M240" s="48">
        <v>0</v>
      </c>
      <c r="N240" s="48">
        <v>0</v>
      </c>
      <c r="O240" s="48">
        <v>0</v>
      </c>
      <c r="P240" s="48"/>
      <c r="Q240" s="49">
        <v>64.446603636289296</v>
      </c>
      <c r="R240" s="49">
        <v>17.134539932894263</v>
      </c>
      <c r="S240" s="49">
        <v>0.18958998226553669</v>
      </c>
      <c r="T240" s="49">
        <v>8.8067715708870009E-2</v>
      </c>
      <c r="U240" s="49">
        <v>2.1188797379295372</v>
      </c>
      <c r="V240" s="49">
        <v>6.5407220307642788</v>
      </c>
      <c r="W240" s="49">
        <v>1.4209936840873143</v>
      </c>
      <c r="X240" s="49">
        <v>8.0606032800609029</v>
      </c>
      <c r="Y240" s="49">
        <v>0.21725333646708606</v>
      </c>
      <c r="Z240" s="49">
        <v>0.45296167247386759</v>
      </c>
      <c r="AA240" s="49"/>
      <c r="AB240" s="50">
        <v>33.142105315968635</v>
      </c>
      <c r="AC240" s="50">
        <v>325.13445095463908</v>
      </c>
      <c r="AD240" s="50">
        <v>2.8588545635039955</v>
      </c>
      <c r="AE240" s="50">
        <v>0.77279903035553255</v>
      </c>
      <c r="AF240" s="50">
        <v>2.2263403306103489</v>
      </c>
      <c r="AG240" s="50">
        <v>0.13955865228734562</v>
      </c>
      <c r="AH240" s="50">
        <v>11370.047765134328</v>
      </c>
      <c r="AI240" s="50">
        <v>22.662297353539476</v>
      </c>
      <c r="AJ240" s="50">
        <v>55.085663199916326</v>
      </c>
      <c r="AK240" s="50">
        <v>626.40463490752688</v>
      </c>
      <c r="AL240" s="50">
        <v>29.868776778265225</v>
      </c>
      <c r="AM240" s="50">
        <v>3.9710224369406699</v>
      </c>
      <c r="AN240" s="50">
        <v>113.95892067060674</v>
      </c>
      <c r="AO240" s="50">
        <v>3.9244233428901096</v>
      </c>
      <c r="AP240" s="50">
        <v>1.3453409800681002</v>
      </c>
      <c r="AQ240" s="50">
        <v>1.8616729833545658</v>
      </c>
      <c r="AR240" s="50">
        <v>0.92837371554322112</v>
      </c>
      <c r="AS240" s="50">
        <v>1706.8309601100311</v>
      </c>
      <c r="AT240" s="50">
        <v>4.4481924829149913</v>
      </c>
      <c r="AU240" s="50">
        <v>0.39928432135009945</v>
      </c>
      <c r="AV240" s="50">
        <v>0.36669052665390228</v>
      </c>
      <c r="AW240" s="50">
        <v>75.131389923719539</v>
      </c>
      <c r="AX240" s="50">
        <v>30.087619096293697</v>
      </c>
      <c r="AY240" s="50">
        <v>131.86353629485757</v>
      </c>
      <c r="AZ240" s="50">
        <v>41.434619204648094</v>
      </c>
      <c r="BA240" s="50">
        <v>6.3234557792333819</v>
      </c>
    </row>
    <row r="241" spans="1:53" x14ac:dyDescent="0.2">
      <c r="A241" s="47">
        <v>1.5</v>
      </c>
      <c r="B241" s="44">
        <v>900</v>
      </c>
      <c r="C241" s="45">
        <v>1.9</v>
      </c>
      <c r="E241" s="48">
        <v>17.47</v>
      </c>
      <c r="F241" s="48">
        <v>20.85</v>
      </c>
      <c r="G241" s="48">
        <v>0</v>
      </c>
      <c r="H241" s="48">
        <v>51.92</v>
      </c>
      <c r="I241" s="48">
        <v>8.89</v>
      </c>
      <c r="J241" s="48">
        <v>0.87</v>
      </c>
      <c r="K241" s="48">
        <v>0</v>
      </c>
      <c r="L241" s="48">
        <v>0</v>
      </c>
      <c r="M241" s="48">
        <v>0</v>
      </c>
      <c r="N241" s="48">
        <v>0</v>
      </c>
      <c r="O241" s="48">
        <v>0</v>
      </c>
      <c r="P241" s="48"/>
      <c r="Q241" s="49">
        <v>64.018655007958074</v>
      </c>
      <c r="R241" s="49">
        <v>17.038376886505898</v>
      </c>
      <c r="S241" s="49">
        <v>0.16617861756243141</v>
      </c>
      <c r="T241" s="49">
        <v>7.3524689629804477E-2</v>
      </c>
      <c r="U241" s="49">
        <v>2.1350556365944562</v>
      </c>
      <c r="V241" s="49">
        <v>6.3533001173990371</v>
      </c>
      <c r="W241" s="49">
        <v>1.5358475050194369</v>
      </c>
      <c r="X241" s="49">
        <v>8.6790615393308475</v>
      </c>
      <c r="Y241" s="49">
        <v>0.24174011563114919</v>
      </c>
      <c r="Z241" s="49">
        <v>0.44092827004219409</v>
      </c>
      <c r="AA241" s="49"/>
      <c r="AB241" s="50">
        <v>35.638469846143771</v>
      </c>
      <c r="AC241" s="50">
        <v>349.95974017769163</v>
      </c>
      <c r="AD241" s="50">
        <v>3.0418937917368045</v>
      </c>
      <c r="AE241" s="50">
        <v>0.82444988309482037</v>
      </c>
      <c r="AF241" s="50">
        <v>2.2175149110178465</v>
      </c>
      <c r="AG241" s="50">
        <v>0.13883769780607808</v>
      </c>
      <c r="AH241" s="50">
        <v>12260.72575002088</v>
      </c>
      <c r="AI241" s="50">
        <v>24.325610046857399</v>
      </c>
      <c r="AJ241" s="50">
        <v>58.827214993327935</v>
      </c>
      <c r="AK241" s="50">
        <v>684.52880001909239</v>
      </c>
      <c r="AL241" s="50">
        <v>31.194296121823232</v>
      </c>
      <c r="AM241" s="50">
        <v>3.9876754319493748</v>
      </c>
      <c r="AN241" s="50">
        <v>115.10928280189053</v>
      </c>
      <c r="AO241" s="50">
        <v>3.9929963920418707</v>
      </c>
      <c r="AP241" s="50">
        <v>1.3533252090942218</v>
      </c>
      <c r="AQ241" s="50">
        <v>1.8350061101266197</v>
      </c>
      <c r="AR241" s="50">
        <v>0.90967312138079715</v>
      </c>
      <c r="AS241" s="50">
        <v>1684.708370655344</v>
      </c>
      <c r="AT241" s="50">
        <v>4.3548341164462272</v>
      </c>
      <c r="AU241" s="50">
        <v>0.390685678853123</v>
      </c>
      <c r="AV241" s="50">
        <v>0.35874960824172897</v>
      </c>
      <c r="AW241" s="50">
        <v>73.150549174422906</v>
      </c>
      <c r="AX241" s="50">
        <v>29.304499787548323</v>
      </c>
      <c r="AY241" s="50">
        <v>130.44501498034177</v>
      </c>
      <c r="AZ241" s="50">
        <v>40.890221947171732</v>
      </c>
      <c r="BA241" s="50">
        <v>6.2008116536096063</v>
      </c>
    </row>
    <row r="242" spans="1:53" x14ac:dyDescent="0.2">
      <c r="A242" s="47">
        <v>1.5</v>
      </c>
      <c r="B242" s="44">
        <v>910</v>
      </c>
      <c r="C242" s="45">
        <v>0.6</v>
      </c>
      <c r="E242" s="48">
        <v>24.27</v>
      </c>
      <c r="F242" s="48">
        <v>18.89</v>
      </c>
      <c r="G242" s="48">
        <v>4.66</v>
      </c>
      <c r="H242" s="48">
        <v>0</v>
      </c>
      <c r="I242" s="48">
        <v>0</v>
      </c>
      <c r="J242" s="48">
        <v>0</v>
      </c>
      <c r="K242" s="48">
        <v>27.85</v>
      </c>
      <c r="L242" s="48">
        <v>2.5099999999999998</v>
      </c>
      <c r="M242" s="48">
        <v>2.5099999999999998</v>
      </c>
      <c r="N242" s="48">
        <v>21.82</v>
      </c>
      <c r="O242" s="48">
        <v>0</v>
      </c>
      <c r="P242" s="48"/>
      <c r="Q242" s="49">
        <v>66.161094432877178</v>
      </c>
      <c r="R242" s="49">
        <v>14.806699444434507</v>
      </c>
      <c r="S242" s="49">
        <v>3.1484407448906273</v>
      </c>
      <c r="T242" s="49">
        <v>1.0517499829233217</v>
      </c>
      <c r="U242" s="49">
        <v>3.5357390532065547</v>
      </c>
      <c r="V242" s="49">
        <v>4.3705029701477587</v>
      </c>
      <c r="W242" s="49">
        <v>1.0420141204741689</v>
      </c>
      <c r="X242" s="49">
        <v>5.8837592510458911</v>
      </c>
      <c r="Y242" s="49">
        <v>0.23841972596553121</v>
      </c>
      <c r="Z242" s="49">
        <v>0.37322515212981744</v>
      </c>
      <c r="AA242" s="49"/>
      <c r="AB242" s="50">
        <v>24.731590028998244</v>
      </c>
      <c r="AC242" s="50">
        <v>226.83995009625175</v>
      </c>
      <c r="AD242" s="50">
        <v>1.981851852083643</v>
      </c>
      <c r="AE242" s="50">
        <v>0.56208940807557228</v>
      </c>
      <c r="AF242" s="50">
        <v>6.5160614994266837</v>
      </c>
      <c r="AG242" s="50">
        <v>0.38971530379434177</v>
      </c>
      <c r="AH242" s="50">
        <v>6815.0474218115169</v>
      </c>
      <c r="AI242" s="50">
        <v>15.527225839531166</v>
      </c>
      <c r="AJ242" s="50">
        <v>38.16671551959918</v>
      </c>
      <c r="AK242" s="50">
        <v>167.58551599976772</v>
      </c>
      <c r="AL242" s="50">
        <v>23.847317541615478</v>
      </c>
      <c r="AM242" s="50">
        <v>6.1302518637291428</v>
      </c>
      <c r="AN242" s="50">
        <v>177.32018480883076</v>
      </c>
      <c r="AO242" s="50">
        <v>4.1637148118409266</v>
      </c>
      <c r="AP242" s="50">
        <v>1.0893435086524599</v>
      </c>
      <c r="AQ242" s="50">
        <v>6.846995783201022</v>
      </c>
      <c r="AR242" s="50">
        <v>7.1257187457864051</v>
      </c>
      <c r="AS242" s="50">
        <v>6139.6380747121921</v>
      </c>
      <c r="AT242" s="50">
        <v>41.965677840020724</v>
      </c>
      <c r="AU242" s="50">
        <v>4.3474571050406245</v>
      </c>
      <c r="AV242" s="50">
        <v>2.395759933632406</v>
      </c>
      <c r="AW242" s="50">
        <v>42.313088185138049</v>
      </c>
      <c r="AX242" s="50">
        <v>142.50463033514887</v>
      </c>
      <c r="AY242" s="50">
        <v>234.12881973025981</v>
      </c>
      <c r="AZ242" s="50">
        <v>12.599304485964744</v>
      </c>
      <c r="BA242" s="50">
        <v>10.289526980967489</v>
      </c>
    </row>
    <row r="243" spans="1:53" x14ac:dyDescent="0.2">
      <c r="A243" s="47">
        <v>1.5</v>
      </c>
      <c r="B243" s="44">
        <v>910</v>
      </c>
      <c r="C243" s="45">
        <v>0.7</v>
      </c>
      <c r="E243" s="48">
        <v>23.42</v>
      </c>
      <c r="F243" s="48">
        <v>19.02</v>
      </c>
      <c r="G243" s="48">
        <v>7.08</v>
      </c>
      <c r="H243" s="48">
        <v>0</v>
      </c>
      <c r="I243" s="48">
        <v>0</v>
      </c>
      <c r="J243" s="48">
        <v>0</v>
      </c>
      <c r="K243" s="48">
        <v>27.16</v>
      </c>
      <c r="L243" s="48">
        <v>2.2200000000000002</v>
      </c>
      <c r="M243" s="48">
        <v>2.2200000000000002</v>
      </c>
      <c r="N243" s="48">
        <v>21.1</v>
      </c>
      <c r="O243" s="48">
        <v>0</v>
      </c>
      <c r="P243" s="48"/>
      <c r="Q243" s="49">
        <v>67.045998076725084</v>
      </c>
      <c r="R243" s="49">
        <v>14.684165982843014</v>
      </c>
      <c r="S243" s="49">
        <v>2.7635626852242265</v>
      </c>
      <c r="T243" s="49">
        <v>0.86600199644836962</v>
      </c>
      <c r="U243" s="49">
        <v>3.5091762704592142</v>
      </c>
      <c r="V243" s="49">
        <v>4.155547016986687</v>
      </c>
      <c r="W243" s="49">
        <v>1.0639067141255312</v>
      </c>
      <c r="X243" s="49">
        <v>5.9116412571878723</v>
      </c>
      <c r="Y243" s="49">
        <v>0.25602085833142663</v>
      </c>
      <c r="Z243" s="49">
        <v>0.35839379534650989</v>
      </c>
      <c r="AA243" s="49"/>
      <c r="AB243" s="50">
        <v>25.498431917347006</v>
      </c>
      <c r="AC243" s="50">
        <v>233.77843267818795</v>
      </c>
      <c r="AD243" s="50">
        <v>2.0364850149385596</v>
      </c>
      <c r="AE243" s="50">
        <v>0.57884998601256032</v>
      </c>
      <c r="AF243" s="50">
        <v>6.8778234641263163</v>
      </c>
      <c r="AG243" s="50">
        <v>0.4087278044871997</v>
      </c>
      <c r="AH243" s="50">
        <v>6883.8033330898625</v>
      </c>
      <c r="AI243" s="50">
        <v>15.680626802963834</v>
      </c>
      <c r="AJ243" s="50">
        <v>37.920707950547822</v>
      </c>
      <c r="AK243" s="50">
        <v>169.36289419948849</v>
      </c>
      <c r="AL243" s="50">
        <v>22.721758224533875</v>
      </c>
      <c r="AM243" s="50">
        <v>5.6675814706702825</v>
      </c>
      <c r="AN243" s="50">
        <v>180.10252650569191</v>
      </c>
      <c r="AO243" s="50">
        <v>4.1531588130754278</v>
      </c>
      <c r="AP243" s="50">
        <v>1.062175121617116</v>
      </c>
      <c r="AQ243" s="50">
        <v>6.2623832264396349</v>
      </c>
      <c r="AR243" s="50">
        <v>6.5435582366130021</v>
      </c>
      <c r="AS243" s="50">
        <v>5844.7019434481854</v>
      </c>
      <c r="AT243" s="50">
        <v>38.623574564719839</v>
      </c>
      <c r="AU243" s="50">
        <v>4.0457699141462022</v>
      </c>
      <c r="AV243" s="50">
        <v>2.4307557748831026</v>
      </c>
      <c r="AW243" s="50">
        <v>41.206358459073485</v>
      </c>
      <c r="AX243" s="50">
        <v>139.73333156859451</v>
      </c>
      <c r="AY243" s="50">
        <v>222.99987647665176</v>
      </c>
      <c r="AZ243" s="50">
        <v>12.403934454091887</v>
      </c>
      <c r="BA243" s="50">
        <v>9.7355297234945599</v>
      </c>
    </row>
    <row r="244" spans="1:53" x14ac:dyDescent="0.2">
      <c r="A244" s="47">
        <v>1.5</v>
      </c>
      <c r="B244" s="44">
        <v>910</v>
      </c>
      <c r="C244" s="45">
        <v>0.8</v>
      </c>
      <c r="E244" s="48">
        <v>22.07</v>
      </c>
      <c r="F244" s="48">
        <v>18.72</v>
      </c>
      <c r="G244" s="48">
        <v>11.13</v>
      </c>
      <c r="H244" s="48">
        <v>0</v>
      </c>
      <c r="I244" s="48">
        <v>0.44</v>
      </c>
      <c r="J244" s="48">
        <v>0</v>
      </c>
      <c r="K244" s="48">
        <v>26.25</v>
      </c>
      <c r="L244" s="48">
        <v>1.98</v>
      </c>
      <c r="M244" s="48">
        <v>1.98</v>
      </c>
      <c r="N244" s="48">
        <v>19.41</v>
      </c>
      <c r="O244" s="48">
        <v>0</v>
      </c>
      <c r="P244" s="48"/>
      <c r="Q244" s="49">
        <v>67.7155198293881</v>
      </c>
      <c r="R244" s="49">
        <v>14.574581824657415</v>
      </c>
      <c r="S244" s="49">
        <v>2.494734496929806</v>
      </c>
      <c r="T244" s="49">
        <v>0.73340423902402863</v>
      </c>
      <c r="U244" s="49">
        <v>3.4660632928030921</v>
      </c>
      <c r="V244" s="49">
        <v>3.9879159503971673</v>
      </c>
      <c r="W244" s="49">
        <v>1.1006858291900246</v>
      </c>
      <c r="X244" s="49">
        <v>5.9270945376103601</v>
      </c>
      <c r="Y244" s="49">
        <v>0.27600527264883912</v>
      </c>
      <c r="Z244" s="49">
        <v>0.34384768400113669</v>
      </c>
      <c r="AA244" s="49"/>
      <c r="AB244" s="50">
        <v>26.827513575334432</v>
      </c>
      <c r="AC244" s="50">
        <v>245.69920917332576</v>
      </c>
      <c r="AD244" s="50">
        <v>2.1342507459299904</v>
      </c>
      <c r="AE244" s="50">
        <v>0.60796811953068342</v>
      </c>
      <c r="AF244" s="50">
        <v>7.2274089080914843</v>
      </c>
      <c r="AG244" s="50">
        <v>0.42440892419364257</v>
      </c>
      <c r="AH244" s="50">
        <v>6974.4286547877628</v>
      </c>
      <c r="AI244" s="50">
        <v>15.882072887785109</v>
      </c>
      <c r="AJ244" s="50">
        <v>37.375004722280678</v>
      </c>
      <c r="AK244" s="50">
        <v>171.47228451950909</v>
      </c>
      <c r="AL244" s="50">
        <v>20.972427089922046</v>
      </c>
      <c r="AM244" s="50">
        <v>5.0149476425187922</v>
      </c>
      <c r="AN244" s="50">
        <v>182.30569521596905</v>
      </c>
      <c r="AO244" s="50">
        <v>4.0959842668169282</v>
      </c>
      <c r="AP244" s="50">
        <v>1.0195494602469886</v>
      </c>
      <c r="AQ244" s="50">
        <v>5.466470892789081</v>
      </c>
      <c r="AR244" s="50">
        <v>5.7502926074787579</v>
      </c>
      <c r="AS244" s="50">
        <v>5280.810510575885</v>
      </c>
      <c r="AT244" s="50">
        <v>34.060536338138427</v>
      </c>
      <c r="AU244" s="50">
        <v>3.6250211225676101</v>
      </c>
      <c r="AV244" s="50">
        <v>2.3887766341213066</v>
      </c>
      <c r="AW244" s="50">
        <v>39.876157557365012</v>
      </c>
      <c r="AX244" s="50">
        <v>136.40885918466938</v>
      </c>
      <c r="AY244" s="50">
        <v>204.40167981742806</v>
      </c>
      <c r="AZ244" s="50">
        <v>12.313887721496783</v>
      </c>
      <c r="BA244" s="50">
        <v>9.0984566742866253</v>
      </c>
    </row>
    <row r="245" spans="1:53" x14ac:dyDescent="0.2">
      <c r="A245" s="47">
        <v>1.5</v>
      </c>
      <c r="B245" s="44">
        <v>910</v>
      </c>
      <c r="C245" s="45">
        <v>0.9</v>
      </c>
      <c r="E245" s="48">
        <v>14.29</v>
      </c>
      <c r="F245" s="48">
        <v>13.41</v>
      </c>
      <c r="G245" s="48">
        <v>40.08</v>
      </c>
      <c r="H245" s="48">
        <v>10.51</v>
      </c>
      <c r="I245" s="48">
        <v>8.17</v>
      </c>
      <c r="J245" s="48">
        <v>0</v>
      </c>
      <c r="K245" s="48">
        <v>13.29</v>
      </c>
      <c r="L245" s="48">
        <v>0.26</v>
      </c>
      <c r="M245" s="48">
        <v>0.26</v>
      </c>
      <c r="N245" s="48">
        <v>0</v>
      </c>
      <c r="O245" s="48">
        <v>0</v>
      </c>
      <c r="P245" s="48"/>
      <c r="Q245" s="49">
        <v>66.818106262623218</v>
      </c>
      <c r="R245" s="49">
        <v>14.955953743280917</v>
      </c>
      <c r="S245" s="49">
        <v>3.0176750873679405</v>
      </c>
      <c r="T245" s="49">
        <v>0.79749405489229364</v>
      </c>
      <c r="U245" s="49">
        <v>3.3732464191963345</v>
      </c>
      <c r="V245" s="49">
        <v>4.1897851051152699</v>
      </c>
      <c r="W245" s="49">
        <v>1.4313308200905315</v>
      </c>
      <c r="X245" s="49">
        <v>5.4164085074334833</v>
      </c>
      <c r="Y245" s="49">
        <v>0.34162392203433845</v>
      </c>
      <c r="Z245" s="49">
        <v>0.32022865142323842</v>
      </c>
      <c r="AA245" s="49"/>
      <c r="AB245" s="50">
        <v>38.581695469167741</v>
      </c>
      <c r="AC245" s="50">
        <v>363.63580670789048</v>
      </c>
      <c r="AD245" s="50">
        <v>3.2354631198189163</v>
      </c>
      <c r="AE245" s="50">
        <v>0.90429777277274337</v>
      </c>
      <c r="AF245" s="50">
        <v>11.122382674224246</v>
      </c>
      <c r="AG245" s="50">
        <v>0.58567738705998307</v>
      </c>
      <c r="AH245" s="50">
        <v>7526.673612206896</v>
      </c>
      <c r="AI245" s="50">
        <v>16.344622281301856</v>
      </c>
      <c r="AJ245" s="50">
        <v>31.56626123820676</v>
      </c>
      <c r="AK245" s="50">
        <v>232.20129850554952</v>
      </c>
      <c r="AL245" s="50">
        <v>12.433576974440642</v>
      </c>
      <c r="AM245" s="50">
        <v>2.3892525695544982</v>
      </c>
      <c r="AN245" s="50">
        <v>158.32684586193406</v>
      </c>
      <c r="AO245" s="50">
        <v>3.4227943753538259</v>
      </c>
      <c r="AP245" s="50">
        <v>0.80359902393121663</v>
      </c>
      <c r="AQ245" s="50">
        <v>2.1519942841877229</v>
      </c>
      <c r="AR245" s="50">
        <v>1.808839902061151</v>
      </c>
      <c r="AS245" s="50">
        <v>2887.1436648823628</v>
      </c>
      <c r="AT245" s="50">
        <v>9.8240342094905131</v>
      </c>
      <c r="AU245" s="50">
        <v>0.99333673361162433</v>
      </c>
      <c r="AV245" s="50">
        <v>0.98126251304100609</v>
      </c>
      <c r="AW245" s="50">
        <v>38.41214770200483</v>
      </c>
      <c r="AX245" s="50">
        <v>71.181844844453991</v>
      </c>
      <c r="AY245" s="50">
        <v>115.09977828161813</v>
      </c>
      <c r="AZ245" s="50">
        <v>15.123984305241819</v>
      </c>
      <c r="BA245" s="50">
        <v>6.188168492168229</v>
      </c>
    </row>
    <row r="246" spans="1:53" x14ac:dyDescent="0.2">
      <c r="A246" s="47">
        <v>1.5</v>
      </c>
      <c r="B246" s="44">
        <v>910</v>
      </c>
      <c r="C246" s="45">
        <v>1</v>
      </c>
      <c r="E246" s="48">
        <v>14.13</v>
      </c>
      <c r="F246" s="48">
        <v>13.73</v>
      </c>
      <c r="G246" s="48">
        <v>37.4</v>
      </c>
      <c r="H246" s="48">
        <v>14.5</v>
      </c>
      <c r="I246" s="48">
        <v>8.51</v>
      </c>
      <c r="J246" s="48">
        <v>0.1</v>
      </c>
      <c r="K246" s="48">
        <v>11.64</v>
      </c>
      <c r="L246" s="48">
        <v>0</v>
      </c>
      <c r="M246" s="48">
        <v>0</v>
      </c>
      <c r="N246" s="48">
        <v>0</v>
      </c>
      <c r="O246" s="48">
        <v>0</v>
      </c>
      <c r="P246" s="48"/>
      <c r="Q246" s="49">
        <v>66.635509662882484</v>
      </c>
      <c r="R246" s="49">
        <v>15.303918592691767</v>
      </c>
      <c r="S246" s="49">
        <v>2.3591712048434599</v>
      </c>
      <c r="T246" s="49">
        <v>0.64477959169953047</v>
      </c>
      <c r="U246" s="49">
        <v>3.3357793195220515</v>
      </c>
      <c r="V246" s="49">
        <v>4.4379002695698579</v>
      </c>
      <c r="W246" s="49">
        <v>1.4122288900320601</v>
      </c>
      <c r="X246" s="49">
        <v>5.8707124687587955</v>
      </c>
      <c r="Y246" s="49">
        <v>0.31822005999448472</v>
      </c>
      <c r="Z246" s="49">
        <v>0.32758883635809066</v>
      </c>
      <c r="AA246" s="49"/>
      <c r="AB246" s="50">
        <v>39.267984035614553</v>
      </c>
      <c r="AC246" s="50">
        <v>372.06053259451568</v>
      </c>
      <c r="AD246" s="50">
        <v>3.2998564928874652</v>
      </c>
      <c r="AE246" s="50">
        <v>0.9194940348218148</v>
      </c>
      <c r="AF246" s="50">
        <v>7.924804854932467</v>
      </c>
      <c r="AG246" s="50">
        <v>0.44186710596373213</v>
      </c>
      <c r="AH246" s="50">
        <v>7872.2196870603493</v>
      </c>
      <c r="AI246" s="50">
        <v>16.988840581452529</v>
      </c>
      <c r="AJ246" s="50">
        <v>32.957120924817403</v>
      </c>
      <c r="AK246" s="50">
        <v>251.63662174931778</v>
      </c>
      <c r="AL246" s="50">
        <v>13.001097843163942</v>
      </c>
      <c r="AM246" s="50">
        <v>2.4381338901441367</v>
      </c>
      <c r="AN246" s="50">
        <v>154.16731057888975</v>
      </c>
      <c r="AO246" s="50">
        <v>3.4722026134519757</v>
      </c>
      <c r="AP246" s="50">
        <v>0.82718211420872056</v>
      </c>
      <c r="AQ246" s="50">
        <v>2.076745557536102</v>
      </c>
      <c r="AR246" s="50">
        <v>1.6228819605569151</v>
      </c>
      <c r="AS246" s="50">
        <v>2610.2322605486697</v>
      </c>
      <c r="AT246" s="50">
        <v>8.6156430765230958</v>
      </c>
      <c r="AU246" s="50">
        <v>0.85100628282309876</v>
      </c>
      <c r="AV246" s="50">
        <v>0.8421428832416028</v>
      </c>
      <c r="AW246" s="50">
        <v>39.911243937607381</v>
      </c>
      <c r="AX246" s="50">
        <v>61.343990116069193</v>
      </c>
      <c r="AY246" s="50">
        <v>115.38621047006382</v>
      </c>
      <c r="AZ246" s="50">
        <v>15.721314247670724</v>
      </c>
      <c r="BA246" s="50">
        <v>6.1506754930802305</v>
      </c>
    </row>
    <row r="247" spans="1:53" x14ac:dyDescent="0.2">
      <c r="A247" s="47">
        <v>1.5</v>
      </c>
      <c r="B247" s="44">
        <v>910</v>
      </c>
      <c r="C247" s="45">
        <v>1.1000000000000001</v>
      </c>
      <c r="E247" s="48">
        <v>14.97</v>
      </c>
      <c r="F247" s="48">
        <v>14.42</v>
      </c>
      <c r="G247" s="48">
        <v>31.89</v>
      </c>
      <c r="H247" s="48">
        <v>20.03</v>
      </c>
      <c r="I247" s="48">
        <v>8.7200000000000006</v>
      </c>
      <c r="J247" s="48">
        <v>0.26</v>
      </c>
      <c r="K247" s="48">
        <v>9.7200000000000006</v>
      </c>
      <c r="L247" s="48">
        <v>0</v>
      </c>
      <c r="M247" s="48">
        <v>0</v>
      </c>
      <c r="N247" s="48">
        <v>0</v>
      </c>
      <c r="O247" s="48">
        <v>0</v>
      </c>
      <c r="P247" s="48"/>
      <c r="Q247" s="49">
        <v>66.438814968448114</v>
      </c>
      <c r="R247" s="49">
        <v>15.665641177386453</v>
      </c>
      <c r="S247" s="49">
        <v>1.7832121095107665</v>
      </c>
      <c r="T247" s="49">
        <v>0.52327515628951826</v>
      </c>
      <c r="U247" s="49">
        <v>3.2177581662617789</v>
      </c>
      <c r="V247" s="49">
        <v>4.7745025575244462</v>
      </c>
      <c r="W247" s="49">
        <v>1.4281042161172288</v>
      </c>
      <c r="X247" s="49">
        <v>6.1686916484616852</v>
      </c>
      <c r="Y247" s="49">
        <v>0.29911057726141277</v>
      </c>
      <c r="Z247" s="49">
        <v>0.34343637093536733</v>
      </c>
      <c r="AA247" s="49"/>
      <c r="AB247" s="50">
        <v>37.91953216508071</v>
      </c>
      <c r="AC247" s="50">
        <v>361.92703178872046</v>
      </c>
      <c r="AD247" s="50">
        <v>3.2096408149772606</v>
      </c>
      <c r="AE247" s="50">
        <v>0.88847414427173499</v>
      </c>
      <c r="AF247" s="50">
        <v>5.0573675558195665</v>
      </c>
      <c r="AG247" s="50">
        <v>0.29713407876882286</v>
      </c>
      <c r="AH247" s="50">
        <v>8249.1784975214414</v>
      </c>
      <c r="AI247" s="50">
        <v>17.621584664920523</v>
      </c>
      <c r="AJ247" s="50">
        <v>35.072739531804444</v>
      </c>
      <c r="AK247" s="50">
        <v>279.64913485269307</v>
      </c>
      <c r="AL247" s="50">
        <v>14.238428646831709</v>
      </c>
      <c r="AM247" s="50">
        <v>2.5930172154046511</v>
      </c>
      <c r="AN247" s="50">
        <v>145.30356451263665</v>
      </c>
      <c r="AO247" s="50">
        <v>3.5167174067885498</v>
      </c>
      <c r="AP247" s="50">
        <v>0.88223937125392393</v>
      </c>
      <c r="AQ247" s="50">
        <v>2.0398393635073298</v>
      </c>
      <c r="AR247" s="50">
        <v>1.4533952709992515</v>
      </c>
      <c r="AS247" s="50">
        <v>2282.0576369935234</v>
      </c>
      <c r="AT247" s="50">
        <v>7.5174545356123321</v>
      </c>
      <c r="AU247" s="50">
        <v>0.72341968647870802</v>
      </c>
      <c r="AV247" s="50">
        <v>0.70050448418929734</v>
      </c>
      <c r="AW247" s="50">
        <v>43.41220189310242</v>
      </c>
      <c r="AX247" s="50">
        <v>52.604556536835162</v>
      </c>
      <c r="AY247" s="50">
        <v>117.77245023198452</v>
      </c>
      <c r="AZ247" s="50">
        <v>17.319716483902578</v>
      </c>
      <c r="BA247" s="50">
        <v>6.2112739329374644</v>
      </c>
    </row>
    <row r="248" spans="1:53" x14ac:dyDescent="0.2">
      <c r="A248" s="47">
        <v>1.5</v>
      </c>
      <c r="B248" s="44">
        <v>910</v>
      </c>
      <c r="C248" s="45">
        <v>1.2</v>
      </c>
      <c r="E248" s="48">
        <v>16.05</v>
      </c>
      <c r="F248" s="48">
        <v>15.58</v>
      </c>
      <c r="G248" s="48">
        <v>25.65</v>
      </c>
      <c r="H248" s="48">
        <v>25.49</v>
      </c>
      <c r="I248" s="48">
        <v>8.3800000000000008</v>
      </c>
      <c r="J248" s="48">
        <v>0.39</v>
      </c>
      <c r="K248" s="48">
        <v>8.4499999999999993</v>
      </c>
      <c r="L248" s="48">
        <v>0</v>
      </c>
      <c r="M248" s="48">
        <v>0</v>
      </c>
      <c r="N248" s="48">
        <v>0</v>
      </c>
      <c r="O248" s="48">
        <v>0</v>
      </c>
      <c r="P248" s="48"/>
      <c r="Q248" s="49">
        <v>66.201419436566667</v>
      </c>
      <c r="R248" s="49">
        <v>15.983149845858444</v>
      </c>
      <c r="S248" s="49">
        <v>1.337109346958788</v>
      </c>
      <c r="T248" s="49">
        <v>0.42525883603314002</v>
      </c>
      <c r="U248" s="49">
        <v>3.0444919885876423</v>
      </c>
      <c r="V248" s="49">
        <v>5.2044145981303709</v>
      </c>
      <c r="W248" s="49">
        <v>1.3462539140410366</v>
      </c>
      <c r="X248" s="49">
        <v>6.4579020338239177</v>
      </c>
      <c r="Y248" s="49">
        <v>0.25867537811546826</v>
      </c>
      <c r="Z248" s="49">
        <v>0.36180904522613067</v>
      </c>
      <c r="AA248" s="49"/>
      <c r="AB248" s="50">
        <v>36.213611155670719</v>
      </c>
      <c r="AC248" s="50">
        <v>347.07674149674546</v>
      </c>
      <c r="AD248" s="50">
        <v>3.0777968077997149</v>
      </c>
      <c r="AE248" s="50">
        <v>0.84760213295665177</v>
      </c>
      <c r="AF248" s="50">
        <v>3.937997107033905</v>
      </c>
      <c r="AG248" s="50">
        <v>0.23717220685362631</v>
      </c>
      <c r="AH248" s="50">
        <v>8599.2962585235982</v>
      </c>
      <c r="AI248" s="50">
        <v>18.203617096784107</v>
      </c>
      <c r="AJ248" s="50">
        <v>37.489321426137415</v>
      </c>
      <c r="AK248" s="50">
        <v>304.80485026740934</v>
      </c>
      <c r="AL248" s="50">
        <v>15.879615164134027</v>
      </c>
      <c r="AM248" s="50">
        <v>2.8019715689778488</v>
      </c>
      <c r="AN248" s="50">
        <v>138.05375473335255</v>
      </c>
      <c r="AO248" s="50">
        <v>3.5895902388679746</v>
      </c>
      <c r="AP248" s="50">
        <v>0.94603263421443096</v>
      </c>
      <c r="AQ248" s="50">
        <v>2.027468917561877</v>
      </c>
      <c r="AR248" s="50">
        <v>1.329963952034048</v>
      </c>
      <c r="AS248" s="50">
        <v>2120.8178013340175</v>
      </c>
      <c r="AT248" s="50">
        <v>6.7373597992064163</v>
      </c>
      <c r="AU248" s="50">
        <v>0.63539653678858476</v>
      </c>
      <c r="AV248" s="50">
        <v>0.60543585947580802</v>
      </c>
      <c r="AW248" s="50">
        <v>47.662549483061426</v>
      </c>
      <c r="AX248" s="50">
        <v>46.795398944719167</v>
      </c>
      <c r="AY248" s="50">
        <v>121.28126572098181</v>
      </c>
      <c r="AZ248" s="50">
        <v>19.632004508307134</v>
      </c>
      <c r="BA248" s="50">
        <v>6.2674896980199772</v>
      </c>
    </row>
    <row r="249" spans="1:53" x14ac:dyDescent="0.2">
      <c r="A249" s="47">
        <v>1.5</v>
      </c>
      <c r="B249" s="44">
        <v>910</v>
      </c>
      <c r="C249" s="45">
        <v>1.3</v>
      </c>
      <c r="E249" s="48">
        <v>17.11</v>
      </c>
      <c r="F249" s="48">
        <v>16.440000000000001</v>
      </c>
      <c r="G249" s="48">
        <v>18.739999999999998</v>
      </c>
      <c r="H249" s="48">
        <v>31.77</v>
      </c>
      <c r="I249" s="48">
        <v>7.89</v>
      </c>
      <c r="J249" s="48">
        <v>0.56000000000000005</v>
      </c>
      <c r="K249" s="48">
        <v>7.49</v>
      </c>
      <c r="L249" s="48">
        <v>0</v>
      </c>
      <c r="M249" s="48">
        <v>0</v>
      </c>
      <c r="N249" s="48">
        <v>0</v>
      </c>
      <c r="O249" s="48">
        <v>0</v>
      </c>
      <c r="P249" s="48"/>
      <c r="Q249" s="49">
        <v>65.98109633476858</v>
      </c>
      <c r="R249" s="49">
        <v>16.251047724256864</v>
      </c>
      <c r="S249" s="49">
        <v>0.94111174373006368</v>
      </c>
      <c r="T249" s="49">
        <v>0.32906279826671259</v>
      </c>
      <c r="U249" s="49">
        <v>2.8915858216963208</v>
      </c>
      <c r="V249" s="49">
        <v>5.5234573395647075</v>
      </c>
      <c r="W249" s="49">
        <v>1.3064483946277461</v>
      </c>
      <c r="X249" s="49">
        <v>6.7761898430890257</v>
      </c>
      <c r="Y249" s="49">
        <v>0.23652728975918996</v>
      </c>
      <c r="Z249" s="49">
        <v>0.38396156688839617</v>
      </c>
      <c r="AA249" s="49"/>
      <c r="AB249" s="50">
        <v>34.739459807578648</v>
      </c>
      <c r="AC249" s="50">
        <v>333.64025609587338</v>
      </c>
      <c r="AD249" s="50">
        <v>2.9612499659167222</v>
      </c>
      <c r="AE249" s="50">
        <v>0.81036274865360514</v>
      </c>
      <c r="AF249" s="50">
        <v>3.0657022719647999</v>
      </c>
      <c r="AG249" s="50">
        <v>0.18794646296399514</v>
      </c>
      <c r="AH249" s="50">
        <v>9013.0519905461151</v>
      </c>
      <c r="AI249" s="50">
        <v>18.923543703217383</v>
      </c>
      <c r="AJ249" s="50">
        <v>40.598345735099493</v>
      </c>
      <c r="AK249" s="50">
        <v>330.85804895258843</v>
      </c>
      <c r="AL249" s="50">
        <v>18.150223205711121</v>
      </c>
      <c r="AM249" s="50">
        <v>3.0646494478996877</v>
      </c>
      <c r="AN249" s="50">
        <v>130.71748567556617</v>
      </c>
      <c r="AO249" s="50">
        <v>3.6673462375377452</v>
      </c>
      <c r="AP249" s="50">
        <v>1.0190618825913131</v>
      </c>
      <c r="AQ249" s="50">
        <v>2.0063618824849989</v>
      </c>
      <c r="AR249" s="50">
        <v>1.2113090360178951</v>
      </c>
      <c r="AS249" s="50">
        <v>1918.1961818374077</v>
      </c>
      <c r="AT249" s="50">
        <v>6.0219500368556229</v>
      </c>
      <c r="AU249" s="50">
        <v>0.55803848466060924</v>
      </c>
      <c r="AV249" s="50">
        <v>0.52465185818893079</v>
      </c>
      <c r="AW249" s="50">
        <v>53.421842229469817</v>
      </c>
      <c r="AX249" s="50">
        <v>41.625235322417701</v>
      </c>
      <c r="AY249" s="50">
        <v>124.7914386968019</v>
      </c>
      <c r="AZ249" s="50">
        <v>23.043202888097984</v>
      </c>
      <c r="BA249" s="50">
        <v>6.3799466055552836</v>
      </c>
    </row>
    <row r="250" spans="1:53" x14ac:dyDescent="0.2">
      <c r="A250" s="47">
        <v>1.5</v>
      </c>
      <c r="B250" s="44">
        <v>910</v>
      </c>
      <c r="C250" s="45">
        <v>1.4</v>
      </c>
      <c r="E250" s="48">
        <v>18.71</v>
      </c>
      <c r="F250" s="48">
        <v>17.53</v>
      </c>
      <c r="G250" s="48">
        <v>10.66</v>
      </c>
      <c r="H250" s="48">
        <v>39.04</v>
      </c>
      <c r="I250" s="48">
        <v>7.25</v>
      </c>
      <c r="J250" s="48">
        <v>0.69</v>
      </c>
      <c r="K250" s="48">
        <v>6.12</v>
      </c>
      <c r="L250" s="48">
        <v>0</v>
      </c>
      <c r="M250" s="48">
        <v>0</v>
      </c>
      <c r="N250" s="48">
        <v>0</v>
      </c>
      <c r="O250" s="48">
        <v>0</v>
      </c>
      <c r="P250" s="48"/>
      <c r="Q250" s="49">
        <v>65.746330873359028</v>
      </c>
      <c r="R250" s="49">
        <v>16.508319574063552</v>
      </c>
      <c r="S250" s="49">
        <v>0.6495040445618685</v>
      </c>
      <c r="T250" s="49">
        <v>0.25136534717061798</v>
      </c>
      <c r="U250" s="49">
        <v>2.7643991359813458</v>
      </c>
      <c r="V250" s="49">
        <v>5.775983190959642</v>
      </c>
      <c r="W250" s="49">
        <v>1.2897449373947523</v>
      </c>
      <c r="X250" s="49">
        <v>7.0143528965091946</v>
      </c>
      <c r="Y250" s="49">
        <v>0.22329444092105635</v>
      </c>
      <c r="Z250" s="49">
        <v>0.40823774765380599</v>
      </c>
      <c r="AA250" s="49"/>
      <c r="AB250" s="50">
        <v>32.532025960294717</v>
      </c>
      <c r="AC250" s="50">
        <v>313.55392240048081</v>
      </c>
      <c r="AD250" s="50">
        <v>2.7918098668034315</v>
      </c>
      <c r="AE250" s="50">
        <v>0.75885080600714194</v>
      </c>
      <c r="AF250" s="50">
        <v>2.6467905118835469</v>
      </c>
      <c r="AG250" s="50">
        <v>0.16431896803487556</v>
      </c>
      <c r="AH250" s="50">
        <v>9401.0741458895427</v>
      </c>
      <c r="AI250" s="50">
        <v>19.508279671611362</v>
      </c>
      <c r="AJ250" s="50">
        <v>44.223637384179831</v>
      </c>
      <c r="AK250" s="50">
        <v>367.9815733169462</v>
      </c>
      <c r="AL250" s="50">
        <v>21.510255820339999</v>
      </c>
      <c r="AM250" s="50">
        <v>3.4262571338482801</v>
      </c>
      <c r="AN250" s="50">
        <v>123.22509774390083</v>
      </c>
      <c r="AO250" s="50">
        <v>3.7618951953004189</v>
      </c>
      <c r="AP250" s="50">
        <v>1.1200928891387478</v>
      </c>
      <c r="AQ250" s="50">
        <v>1.9885316606032641</v>
      </c>
      <c r="AR250" s="50">
        <v>1.1049046047711599</v>
      </c>
      <c r="AS250" s="50">
        <v>1845.6346972847814</v>
      </c>
      <c r="AT250" s="50">
        <v>5.399967708916356</v>
      </c>
      <c r="AU250" s="50">
        <v>0.4927362566559505</v>
      </c>
      <c r="AV250" s="50">
        <v>0.45791794877272995</v>
      </c>
      <c r="AW250" s="50">
        <v>61.987736572426137</v>
      </c>
      <c r="AX250" s="50">
        <v>37.341047466644952</v>
      </c>
      <c r="AY250" s="50">
        <v>129.48993023104242</v>
      </c>
      <c r="AZ250" s="50">
        <v>28.92687742934249</v>
      </c>
      <c r="BA250" s="50">
        <v>6.5092104642889641</v>
      </c>
    </row>
    <row r="251" spans="1:53" x14ac:dyDescent="0.2">
      <c r="A251" s="47">
        <v>1.5</v>
      </c>
      <c r="B251" s="44">
        <v>910</v>
      </c>
      <c r="C251" s="45">
        <v>1.5</v>
      </c>
      <c r="E251" s="48">
        <v>20.350000000000001</v>
      </c>
      <c r="F251" s="48">
        <v>19.440000000000001</v>
      </c>
      <c r="G251" s="48">
        <v>2.3199999999999998</v>
      </c>
      <c r="H251" s="48">
        <v>45.88</v>
      </c>
      <c r="I251" s="48">
        <v>6.59</v>
      </c>
      <c r="J251" s="48">
        <v>0.83</v>
      </c>
      <c r="K251" s="48">
        <v>4.58</v>
      </c>
      <c r="L251" s="48">
        <v>0</v>
      </c>
      <c r="M251" s="48">
        <v>0</v>
      </c>
      <c r="N251" s="48">
        <v>0</v>
      </c>
      <c r="O251" s="48">
        <v>0</v>
      </c>
      <c r="P251" s="48"/>
      <c r="Q251" s="49">
        <v>65.475062804778531</v>
      </c>
      <c r="R251" s="49">
        <v>16.734698092431376</v>
      </c>
      <c r="S251" s="49">
        <v>0.45764138809138605</v>
      </c>
      <c r="T251" s="49">
        <v>0.19733768810203781</v>
      </c>
      <c r="U251" s="49">
        <v>2.5948287426790171</v>
      </c>
      <c r="V251" s="49">
        <v>6.0602857181628025</v>
      </c>
      <c r="W251" s="49">
        <v>1.2485921449893806</v>
      </c>
      <c r="X251" s="49">
        <v>7.2315534207654766</v>
      </c>
      <c r="Y251" s="49">
        <v>0.20602859387426636</v>
      </c>
      <c r="Z251" s="49">
        <v>0.43459614010007153</v>
      </c>
      <c r="AA251" s="49"/>
      <c r="AB251" s="50">
        <v>30.516789247170948</v>
      </c>
      <c r="AC251" s="50">
        <v>295.23589676500558</v>
      </c>
      <c r="AD251" s="50">
        <v>2.6298698733724319</v>
      </c>
      <c r="AE251" s="50">
        <v>0.71231970648980469</v>
      </c>
      <c r="AF251" s="50">
        <v>2.317551329172475</v>
      </c>
      <c r="AG251" s="50">
        <v>0.14527333004463183</v>
      </c>
      <c r="AH251" s="50">
        <v>9808.4347239682156</v>
      </c>
      <c r="AI251" s="50">
        <v>20.076758451761261</v>
      </c>
      <c r="AJ251" s="50">
        <v>48.380356278300802</v>
      </c>
      <c r="AK251" s="50">
        <v>416.35389190814112</v>
      </c>
      <c r="AL251" s="50">
        <v>26.322640217881339</v>
      </c>
      <c r="AM251" s="50">
        <v>3.8988140411637966</v>
      </c>
      <c r="AN251" s="50">
        <v>117.11099084072596</v>
      </c>
      <c r="AO251" s="50">
        <v>3.8621403982887998</v>
      </c>
      <c r="AP251" s="50">
        <v>1.2494262690521734</v>
      </c>
      <c r="AQ251" s="50">
        <v>1.9905419210805044</v>
      </c>
      <c r="AR251" s="50">
        <v>1.0287703822222296</v>
      </c>
      <c r="AS251" s="50">
        <v>1773.0092939849092</v>
      </c>
      <c r="AT251" s="50">
        <v>4.9600881028471235</v>
      </c>
      <c r="AU251" s="50">
        <v>0.44720150223794297</v>
      </c>
      <c r="AV251" s="50">
        <v>0.41191152146692356</v>
      </c>
      <c r="AW251" s="50">
        <v>72.306797342420623</v>
      </c>
      <c r="AX251" s="50">
        <v>34.339817012778362</v>
      </c>
      <c r="AY251" s="50">
        <v>135.73179409758194</v>
      </c>
      <c r="AZ251" s="50">
        <v>39.329472967866835</v>
      </c>
      <c r="BA251" s="50">
        <v>6.561569433474439</v>
      </c>
    </row>
    <row r="252" spans="1:53" x14ac:dyDescent="0.2">
      <c r="A252" s="47">
        <v>1.5</v>
      </c>
      <c r="B252" s="44">
        <v>910</v>
      </c>
      <c r="C252" s="45">
        <v>1.6</v>
      </c>
      <c r="E252" s="48">
        <v>20.49</v>
      </c>
      <c r="F252" s="48">
        <v>19.739999999999998</v>
      </c>
      <c r="G252" s="48">
        <v>0</v>
      </c>
      <c r="H252" s="48">
        <v>49.02</v>
      </c>
      <c r="I252" s="48">
        <v>6.93</v>
      </c>
      <c r="J252" s="48">
        <v>0.87</v>
      </c>
      <c r="K252" s="48">
        <v>2.96</v>
      </c>
      <c r="L252" s="48">
        <v>0</v>
      </c>
      <c r="M252" s="48">
        <v>0</v>
      </c>
      <c r="N252" s="48">
        <v>0</v>
      </c>
      <c r="O252" s="48">
        <v>0</v>
      </c>
      <c r="P252" s="48"/>
      <c r="Q252" s="49">
        <v>65.194100905031306</v>
      </c>
      <c r="R252" s="49">
        <v>16.906230299012289</v>
      </c>
      <c r="S252" s="49">
        <v>0.34748701347686506</v>
      </c>
      <c r="T252" s="49">
        <v>0.15470740640011213</v>
      </c>
      <c r="U252" s="49">
        <v>2.4401324248756229</v>
      </c>
      <c r="V252" s="49">
        <v>6.2881931614963786</v>
      </c>
      <c r="W252" s="49">
        <v>1.2666504565230274</v>
      </c>
      <c r="X252" s="49">
        <v>7.4024983331843917</v>
      </c>
      <c r="Y252" s="49">
        <v>0.20143313412808828</v>
      </c>
      <c r="Z252" s="49">
        <v>0.44246959775491118</v>
      </c>
      <c r="AA252" s="49"/>
      <c r="AB252" s="50">
        <v>30.458030775397329</v>
      </c>
      <c r="AC252" s="50">
        <v>296.03531290264647</v>
      </c>
      <c r="AD252" s="50">
        <v>2.6342875806681789</v>
      </c>
      <c r="AE252" s="50">
        <v>0.71190013179550427</v>
      </c>
      <c r="AF252" s="50">
        <v>2.2375859931343598</v>
      </c>
      <c r="AG252" s="50">
        <v>0.14051482898036477</v>
      </c>
      <c r="AH252" s="50">
        <v>10177.394494808388</v>
      </c>
      <c r="AI252" s="50">
        <v>20.632535098804421</v>
      </c>
      <c r="AJ252" s="50">
        <v>50.533891353002126</v>
      </c>
      <c r="AK252" s="50">
        <v>471.06460664639292</v>
      </c>
      <c r="AL252" s="50">
        <v>28.297129446137276</v>
      </c>
      <c r="AM252" s="50">
        <v>4.0147896332722084</v>
      </c>
      <c r="AN252" s="50">
        <v>114.59639763838048</v>
      </c>
      <c r="AO252" s="50">
        <v>3.8822096216438684</v>
      </c>
      <c r="AP252" s="50">
        <v>1.3031317761949344</v>
      </c>
      <c r="AQ252" s="50">
        <v>1.9505600279931934</v>
      </c>
      <c r="AR252" s="50">
        <v>0.98490638128913366</v>
      </c>
      <c r="AS252" s="50">
        <v>1742.9021307085945</v>
      </c>
      <c r="AT252" s="50">
        <v>4.7289443178428145</v>
      </c>
      <c r="AU252" s="50">
        <v>0.42495514083305824</v>
      </c>
      <c r="AV252" s="50">
        <v>0.39048858186483915</v>
      </c>
      <c r="AW252" s="50">
        <v>76.213336933068547</v>
      </c>
      <c r="AX252" s="50">
        <v>32.551653414596807</v>
      </c>
      <c r="AY252" s="50">
        <v>135.76615585388402</v>
      </c>
      <c r="AZ252" s="50">
        <v>43.059660183166415</v>
      </c>
      <c r="BA252" s="50">
        <v>6.5397442285380389</v>
      </c>
    </row>
    <row r="253" spans="1:53" x14ac:dyDescent="0.2">
      <c r="A253" s="47">
        <v>1.5</v>
      </c>
      <c r="B253" s="44">
        <v>910</v>
      </c>
      <c r="C253" s="45">
        <v>1.7</v>
      </c>
      <c r="E253" s="48">
        <v>20.010000000000002</v>
      </c>
      <c r="F253" s="48">
        <v>19.71</v>
      </c>
      <c r="G253" s="48">
        <v>0</v>
      </c>
      <c r="H253" s="48">
        <v>50.27</v>
      </c>
      <c r="I253" s="48">
        <v>7.54</v>
      </c>
      <c r="J253" s="48">
        <v>0.87</v>
      </c>
      <c r="K253" s="48">
        <v>1.6</v>
      </c>
      <c r="L253" s="48">
        <v>0</v>
      </c>
      <c r="M253" s="48">
        <v>0</v>
      </c>
      <c r="N253" s="48">
        <v>0</v>
      </c>
      <c r="O253" s="48">
        <v>0</v>
      </c>
      <c r="P253" s="48"/>
      <c r="Q253" s="49">
        <v>64.920432798753652</v>
      </c>
      <c r="R253" s="49">
        <v>17.03872745353409</v>
      </c>
      <c r="S253" s="49">
        <v>0.27347549465092497</v>
      </c>
      <c r="T253" s="49">
        <v>0.1240540520737132</v>
      </c>
      <c r="U253" s="49">
        <v>2.3204963579974143</v>
      </c>
      <c r="V253" s="49">
        <v>6.4333736782160491</v>
      </c>
      <c r="W253" s="49">
        <v>1.310860091729078</v>
      </c>
      <c r="X253" s="49">
        <v>7.5785800730450728</v>
      </c>
      <c r="Y253" s="49">
        <v>0.2037593581992232</v>
      </c>
      <c r="Z253" s="49">
        <v>0.44708680142687274</v>
      </c>
      <c r="AA253" s="49"/>
      <c r="AB253" s="50">
        <v>31.182474182170708</v>
      </c>
      <c r="AC253" s="50">
        <v>304.41563743345358</v>
      </c>
      <c r="AD253" s="50">
        <v>2.7012405390246821</v>
      </c>
      <c r="AE253" s="50">
        <v>0.72938531940917206</v>
      </c>
      <c r="AF253" s="50">
        <v>2.2343287554356279</v>
      </c>
      <c r="AG253" s="50">
        <v>0.14022893279044765</v>
      </c>
      <c r="AH253" s="50">
        <v>10549.985430559027</v>
      </c>
      <c r="AI253" s="50">
        <v>21.233207002540048</v>
      </c>
      <c r="AJ253" s="50">
        <v>51.877438188130277</v>
      </c>
      <c r="AK253" s="50">
        <v>528.86282085421453</v>
      </c>
      <c r="AL253" s="50">
        <v>28.739056531976704</v>
      </c>
      <c r="AM253" s="50">
        <v>3.9835134145747193</v>
      </c>
      <c r="AN253" s="50">
        <v>113.83274346723765</v>
      </c>
      <c r="AO253" s="50">
        <v>3.8830253286223306</v>
      </c>
      <c r="AP253" s="50">
        <v>1.3211601589042121</v>
      </c>
      <c r="AQ253" s="50">
        <v>1.9089249860011155</v>
      </c>
      <c r="AR253" s="50">
        <v>0.95904713482620563</v>
      </c>
      <c r="AS253" s="50">
        <v>1730.3036221316204</v>
      </c>
      <c r="AT253" s="50">
        <v>4.6007077086687493</v>
      </c>
      <c r="AU253" s="50">
        <v>0.41324885672922484</v>
      </c>
      <c r="AV253" s="50">
        <v>0.37962849996895792</v>
      </c>
      <c r="AW253" s="50">
        <v>76.369200947454942</v>
      </c>
      <c r="AX253" s="50">
        <v>31.442300982220285</v>
      </c>
      <c r="AY253" s="50">
        <v>133.97009493831285</v>
      </c>
      <c r="AZ253" s="50">
        <v>42.343780302710947</v>
      </c>
      <c r="BA253" s="50">
        <v>6.4710502242048609</v>
      </c>
    </row>
    <row r="254" spans="1:53" x14ac:dyDescent="0.2">
      <c r="A254" s="47">
        <v>1.5</v>
      </c>
      <c r="B254" s="44">
        <v>910</v>
      </c>
      <c r="C254" s="45">
        <v>1.8</v>
      </c>
      <c r="E254" s="48">
        <v>19.46</v>
      </c>
      <c r="F254" s="48">
        <v>20.11</v>
      </c>
      <c r="G254" s="48">
        <v>0</v>
      </c>
      <c r="H254" s="48">
        <v>51.36</v>
      </c>
      <c r="I254" s="48">
        <v>8.1999999999999993</v>
      </c>
      <c r="J254" s="48">
        <v>0.87</v>
      </c>
      <c r="K254" s="48">
        <v>0</v>
      </c>
      <c r="L254" s="48">
        <v>0</v>
      </c>
      <c r="M254" s="48">
        <v>0</v>
      </c>
      <c r="N254" s="48">
        <v>0</v>
      </c>
      <c r="O254" s="48">
        <v>0</v>
      </c>
      <c r="P254" s="48"/>
      <c r="Q254" s="49">
        <v>64.631299523760092</v>
      </c>
      <c r="R254" s="49">
        <v>17.144043712404255</v>
      </c>
      <c r="S254" s="49">
        <v>0.22005948954481486</v>
      </c>
      <c r="T254" s="49">
        <v>9.9762474186475047E-2</v>
      </c>
      <c r="U254" s="49">
        <v>2.2129815677639488</v>
      </c>
      <c r="V254" s="49">
        <v>6.5218702812495062</v>
      </c>
      <c r="W254" s="49">
        <v>1.3786772038073809</v>
      </c>
      <c r="X254" s="49">
        <v>7.7913057472835332</v>
      </c>
      <c r="Y254" s="49">
        <v>0.2113929201828964</v>
      </c>
      <c r="Z254" s="49">
        <v>0.44693572496263079</v>
      </c>
      <c r="AA254" s="49"/>
      <c r="AB254" s="50">
        <v>32.050879319003911</v>
      </c>
      <c r="AC254" s="50">
        <v>314.66803185366666</v>
      </c>
      <c r="AD254" s="50">
        <v>2.7784433878500896</v>
      </c>
      <c r="AE254" s="50">
        <v>0.75053854949909704</v>
      </c>
      <c r="AF254" s="50">
        <v>2.2306399116991753</v>
      </c>
      <c r="AG254" s="50">
        <v>0.13990481766336599</v>
      </c>
      <c r="AH254" s="50">
        <v>11018.374666992391</v>
      </c>
      <c r="AI254" s="50">
        <v>21.963469221396348</v>
      </c>
      <c r="AJ254" s="50">
        <v>53.478053552259858</v>
      </c>
      <c r="AK254" s="50">
        <v>618.49519768483435</v>
      </c>
      <c r="AL254" s="50">
        <v>29.264238340067905</v>
      </c>
      <c r="AM254" s="50">
        <v>3.9576487151870943</v>
      </c>
      <c r="AN254" s="50">
        <v>113.25288697795283</v>
      </c>
      <c r="AO254" s="50">
        <v>3.8866563135047025</v>
      </c>
      <c r="AP254" s="50">
        <v>1.3464458651186058</v>
      </c>
      <c r="AQ254" s="50">
        <v>1.8714647560959017</v>
      </c>
      <c r="AR254" s="50">
        <v>0.93591245628008224</v>
      </c>
      <c r="AS254" s="50">
        <v>1717.0552620838371</v>
      </c>
      <c r="AT254" s="50">
        <v>4.4861125764195329</v>
      </c>
      <c r="AU254" s="50">
        <v>0.40280498918981678</v>
      </c>
      <c r="AV254" s="50">
        <v>0.3699347453439753</v>
      </c>
      <c r="AW254" s="50">
        <v>75.818392874759184</v>
      </c>
      <c r="AX254" s="50">
        <v>30.430540838332199</v>
      </c>
      <c r="AY254" s="50">
        <v>132.4833572645417</v>
      </c>
      <c r="AZ254" s="50">
        <v>41.568068433982063</v>
      </c>
      <c r="BA254" s="50">
        <v>6.3477108985184785</v>
      </c>
    </row>
    <row r="255" spans="1:53" x14ac:dyDescent="0.2">
      <c r="A255" s="47">
        <v>1.5</v>
      </c>
      <c r="B255" s="44">
        <v>910</v>
      </c>
      <c r="C255" s="45">
        <v>1.9</v>
      </c>
      <c r="E255" s="48">
        <v>18.07</v>
      </c>
      <c r="F255" s="48">
        <v>20.65</v>
      </c>
      <c r="G255" s="48">
        <v>0</v>
      </c>
      <c r="H255" s="48">
        <v>51.75</v>
      </c>
      <c r="I255" s="48">
        <v>8.66</v>
      </c>
      <c r="J255" s="48">
        <v>0.87</v>
      </c>
      <c r="K255" s="48">
        <v>0</v>
      </c>
      <c r="L255" s="48">
        <v>0</v>
      </c>
      <c r="M255" s="48">
        <v>0</v>
      </c>
      <c r="N255" s="48">
        <v>0</v>
      </c>
      <c r="O255" s="48">
        <v>0</v>
      </c>
      <c r="P255" s="48"/>
      <c r="Q255" s="49">
        <v>64.235514673482925</v>
      </c>
      <c r="R255" s="49">
        <v>17.044204047592075</v>
      </c>
      <c r="S255" s="49">
        <v>0.19376499550469006</v>
      </c>
      <c r="T255" s="49">
        <v>8.4122000891063239E-2</v>
      </c>
      <c r="U255" s="49">
        <v>2.205517893630851</v>
      </c>
      <c r="V255" s="49">
        <v>6.3610864269588081</v>
      </c>
      <c r="W255" s="49">
        <v>1.4846486918085082</v>
      </c>
      <c r="X255" s="49">
        <v>8.391141270131083</v>
      </c>
      <c r="Y255" s="49">
        <v>0.23339545985673843</v>
      </c>
      <c r="Z255" s="49">
        <v>0.43626570915619389</v>
      </c>
      <c r="AA255" s="49"/>
      <c r="AB255" s="50">
        <v>34.474679046410124</v>
      </c>
      <c r="AC255" s="50">
        <v>338.5110607018579</v>
      </c>
      <c r="AD255" s="50">
        <v>2.9571104117643832</v>
      </c>
      <c r="AE255" s="50">
        <v>0.80065989928519643</v>
      </c>
      <c r="AF255" s="50">
        <v>2.2214548661159945</v>
      </c>
      <c r="AG255" s="50">
        <v>0.13915743533279742</v>
      </c>
      <c r="AH255" s="50">
        <v>11857.57938113335</v>
      </c>
      <c r="AI255" s="50">
        <v>23.561048861691216</v>
      </c>
      <c r="AJ255" s="50">
        <v>57.102439725119766</v>
      </c>
      <c r="AK255" s="50">
        <v>663.16347322162721</v>
      </c>
      <c r="AL255" s="50">
        <v>30.584461625141394</v>
      </c>
      <c r="AM255" s="50">
        <v>3.9784892420792155</v>
      </c>
      <c r="AN255" s="50">
        <v>114.54359825064454</v>
      </c>
      <c r="AO255" s="50">
        <v>3.9601322638103351</v>
      </c>
      <c r="AP255" s="50">
        <v>1.3511901175839294</v>
      </c>
      <c r="AQ255" s="50">
        <v>1.8458911000130249</v>
      </c>
      <c r="AR255" s="50">
        <v>0.91747054534691574</v>
      </c>
      <c r="AS255" s="50">
        <v>1694.3124126274583</v>
      </c>
      <c r="AT255" s="50">
        <v>4.3938212831196033</v>
      </c>
      <c r="AU255" s="50">
        <v>0.39428325211507309</v>
      </c>
      <c r="AV255" s="50">
        <v>0.36206977715977584</v>
      </c>
      <c r="AW255" s="50">
        <v>73.895737399260994</v>
      </c>
      <c r="AX255" s="50">
        <v>29.642966061684152</v>
      </c>
      <c r="AY255" s="50">
        <v>131.05234984924039</v>
      </c>
      <c r="AZ255" s="50">
        <v>41.082398650353213</v>
      </c>
      <c r="BA255" s="50">
        <v>6.2409670214163722</v>
      </c>
    </row>
    <row r="256" spans="1:53" x14ac:dyDescent="0.2">
      <c r="A256" s="47">
        <v>1.5</v>
      </c>
      <c r="B256" s="44">
        <v>910</v>
      </c>
      <c r="C256" s="45">
        <v>2</v>
      </c>
      <c r="E256" s="48">
        <v>16.809999999999999</v>
      </c>
      <c r="F256" s="48">
        <v>21.28</v>
      </c>
      <c r="G256" s="48">
        <v>0</v>
      </c>
      <c r="H256" s="48">
        <v>51.97</v>
      </c>
      <c r="I256" s="48">
        <v>9.07</v>
      </c>
      <c r="J256" s="48">
        <v>0.87</v>
      </c>
      <c r="K256" s="48">
        <v>0</v>
      </c>
      <c r="L256" s="48">
        <v>0</v>
      </c>
      <c r="M256" s="48">
        <v>0</v>
      </c>
      <c r="N256" s="48">
        <v>0</v>
      </c>
      <c r="O256" s="48">
        <v>0</v>
      </c>
      <c r="P256" s="48"/>
      <c r="Q256" s="49">
        <v>63.823871070360617</v>
      </c>
      <c r="R256" s="49">
        <v>16.949113971944101</v>
      </c>
      <c r="S256" s="49">
        <v>0.16906425533067621</v>
      </c>
      <c r="T256" s="49">
        <v>7.2210702899019152E-2</v>
      </c>
      <c r="U256" s="49">
        <v>2.1803579507403819</v>
      </c>
      <c r="V256" s="49">
        <v>6.1897773839685248</v>
      </c>
      <c r="W256" s="49">
        <v>1.5961435333868925</v>
      </c>
      <c r="X256" s="49">
        <v>9.0194611313697983</v>
      </c>
      <c r="Y256" s="49">
        <v>0.25786767994611437</v>
      </c>
      <c r="Z256" s="49">
        <v>0.43225806451612914</v>
      </c>
      <c r="AA256" s="49"/>
      <c r="AB256" s="50">
        <v>37.009203911896194</v>
      </c>
      <c r="AC256" s="50">
        <v>363.46429790463668</v>
      </c>
      <c r="AD256" s="50">
        <v>3.1380590736132659</v>
      </c>
      <c r="AE256" s="50">
        <v>0.85219604153733919</v>
      </c>
      <c r="AF256" s="50">
        <v>2.2132043162699535</v>
      </c>
      <c r="AG256" s="50">
        <v>0.13848762351177515</v>
      </c>
      <c r="AH256" s="50">
        <v>12736.667779244133</v>
      </c>
      <c r="AI256" s="50">
        <v>25.219711180890151</v>
      </c>
      <c r="AJ256" s="50">
        <v>60.819590445140733</v>
      </c>
      <c r="AK256" s="50">
        <v>709.47285529064197</v>
      </c>
      <c r="AL256" s="50">
        <v>31.887244191533281</v>
      </c>
      <c r="AM256" s="50">
        <v>4.0012496028370244</v>
      </c>
      <c r="AN256" s="50">
        <v>115.85601158143737</v>
      </c>
      <c r="AO256" s="50">
        <v>4.0303715848429675</v>
      </c>
      <c r="AP256" s="50">
        <v>1.3565508945300802</v>
      </c>
      <c r="AQ256" s="50">
        <v>1.8263230541845372</v>
      </c>
      <c r="AR256" s="50">
        <v>0.90314697744389894</v>
      </c>
      <c r="AS256" s="50">
        <v>1674.5612843658321</v>
      </c>
      <c r="AT256" s="50">
        <v>4.3221273363889097</v>
      </c>
      <c r="AU256" s="50">
        <v>0.38766236683949123</v>
      </c>
      <c r="AV256" s="50">
        <v>0.3559607735205858</v>
      </c>
      <c r="AW256" s="50">
        <v>71.966245129385797</v>
      </c>
      <c r="AX256" s="50">
        <v>29.036265090430145</v>
      </c>
      <c r="AY256" s="50">
        <v>129.97110463834383</v>
      </c>
      <c r="AZ256" s="50">
        <v>40.66983301879938</v>
      </c>
      <c r="BA256" s="50">
        <v>6.1345830662906273</v>
      </c>
    </row>
    <row r="257" spans="1:53" x14ac:dyDescent="0.2">
      <c r="A257" s="47">
        <v>1.5</v>
      </c>
      <c r="B257" s="44">
        <v>920</v>
      </c>
      <c r="C257" s="45">
        <v>0.6</v>
      </c>
      <c r="E257" s="48">
        <v>25.85</v>
      </c>
      <c r="F257" s="48">
        <v>19.440000000000001</v>
      </c>
      <c r="G257" s="48">
        <v>2.9</v>
      </c>
      <c r="H257" s="48">
        <v>0</v>
      </c>
      <c r="I257" s="48">
        <v>0</v>
      </c>
      <c r="J257" s="48">
        <v>0</v>
      </c>
      <c r="K257" s="48">
        <v>27.16</v>
      </c>
      <c r="L257" s="48">
        <v>2.46</v>
      </c>
      <c r="M257" s="48">
        <v>2.46</v>
      </c>
      <c r="N257" s="48">
        <v>22.19</v>
      </c>
      <c r="O257" s="48">
        <v>0</v>
      </c>
      <c r="P257" s="48"/>
      <c r="Q257" s="49">
        <v>65.150055752835001</v>
      </c>
      <c r="R257" s="49">
        <v>15.155851772214865</v>
      </c>
      <c r="S257" s="49">
        <v>3.6402475379119421</v>
      </c>
      <c r="T257" s="49">
        <v>1.25299188323663</v>
      </c>
      <c r="U257" s="49">
        <v>3.7095212025762887</v>
      </c>
      <c r="V257" s="49">
        <v>4.4465438015957428</v>
      </c>
      <c r="W257" s="49">
        <v>0.98838325892429324</v>
      </c>
      <c r="X257" s="49">
        <v>5.6564047907052437</v>
      </c>
      <c r="Y257" s="49">
        <v>0.22228123752420689</v>
      </c>
      <c r="Z257" s="49">
        <v>0.38025380253802532</v>
      </c>
      <c r="AA257" s="49"/>
      <c r="AB257" s="50">
        <v>23.35787642734039</v>
      </c>
      <c r="AC257" s="50">
        <v>215.55938681918238</v>
      </c>
      <c r="AD257" s="50">
        <v>1.8937124987285374</v>
      </c>
      <c r="AE257" s="50">
        <v>0.53547495784132459</v>
      </c>
      <c r="AF257" s="50">
        <v>6.4552730558848728</v>
      </c>
      <c r="AG257" s="50">
        <v>0.38977610752895048</v>
      </c>
      <c r="AH257" s="50">
        <v>6631.6256307573558</v>
      </c>
      <c r="AI257" s="50">
        <v>14.988505166774196</v>
      </c>
      <c r="AJ257" s="50">
        <v>37.267814670623387</v>
      </c>
      <c r="AK257" s="50">
        <v>170.11469014949085</v>
      </c>
      <c r="AL257" s="50">
        <v>24.094996728164492</v>
      </c>
      <c r="AM257" s="50">
        <v>6.3629467155335258</v>
      </c>
      <c r="AN257" s="50">
        <v>172.94864684478497</v>
      </c>
      <c r="AO257" s="50">
        <v>4.1332547020942583</v>
      </c>
      <c r="AP257" s="50">
        <v>1.1222916763611046</v>
      </c>
      <c r="AQ257" s="50">
        <v>7.1842416340239925</v>
      </c>
      <c r="AR257" s="50">
        <v>7.4581509881153645</v>
      </c>
      <c r="AS257" s="50">
        <v>6549.3770779604347</v>
      </c>
      <c r="AT257" s="50">
        <v>43.791640846097259</v>
      </c>
      <c r="AU257" s="50">
        <v>4.5011449345752474</v>
      </c>
      <c r="AV257" s="50">
        <v>2.4690000185377068</v>
      </c>
      <c r="AW257" s="50">
        <v>43.648122037736663</v>
      </c>
      <c r="AX257" s="50">
        <v>146.41122705111553</v>
      </c>
      <c r="AY257" s="50">
        <v>249.35296640564749</v>
      </c>
      <c r="AZ257" s="50">
        <v>12.813417058653634</v>
      </c>
      <c r="BA257" s="50">
        <v>10.490387519884115</v>
      </c>
    </row>
    <row r="258" spans="1:53" x14ac:dyDescent="0.2">
      <c r="A258" s="47">
        <v>1.5</v>
      </c>
      <c r="B258" s="44">
        <v>920</v>
      </c>
      <c r="C258" s="45">
        <v>0.7</v>
      </c>
      <c r="E258" s="48">
        <v>24.38</v>
      </c>
      <c r="F258" s="48">
        <v>19.579999999999998</v>
      </c>
      <c r="G258" s="48">
        <v>4.18</v>
      </c>
      <c r="H258" s="48">
        <v>0</v>
      </c>
      <c r="I258" s="48">
        <v>0</v>
      </c>
      <c r="J258" s="48">
        <v>0</v>
      </c>
      <c r="K258" s="48">
        <v>27.35</v>
      </c>
      <c r="L258" s="48">
        <v>2.34</v>
      </c>
      <c r="M258" s="48">
        <v>2.34</v>
      </c>
      <c r="N258" s="48">
        <v>22.16</v>
      </c>
      <c r="O258" s="48">
        <v>0</v>
      </c>
      <c r="P258" s="48"/>
      <c r="Q258" s="49">
        <v>66.070723819902312</v>
      </c>
      <c r="R258" s="49">
        <v>14.989828704255242</v>
      </c>
      <c r="S258" s="49">
        <v>3.1091142923884831</v>
      </c>
      <c r="T258" s="49">
        <v>1.0113357831152039</v>
      </c>
      <c r="U258" s="49">
        <v>3.5543283463744171</v>
      </c>
      <c r="V258" s="49">
        <v>4.3302108541192261</v>
      </c>
      <c r="W258" s="49">
        <v>1.0337360096306905</v>
      </c>
      <c r="X258" s="49">
        <v>5.9007221902144273</v>
      </c>
      <c r="Y258" s="49">
        <v>0.23872648341069166</v>
      </c>
      <c r="Z258" s="49">
        <v>0.36702069418591921</v>
      </c>
      <c r="AA258" s="49"/>
      <c r="AB258" s="50">
        <v>24.633321663973632</v>
      </c>
      <c r="AC258" s="50">
        <v>226.27964870877122</v>
      </c>
      <c r="AD258" s="50">
        <v>1.9739290755190877</v>
      </c>
      <c r="AE258" s="50">
        <v>0.56052667885495733</v>
      </c>
      <c r="AF258" s="50">
        <v>6.7123795350703768</v>
      </c>
      <c r="AG258" s="50">
        <v>0.40221342413731703</v>
      </c>
      <c r="AH258" s="50">
        <v>6838.1892301573616</v>
      </c>
      <c r="AI258" s="50">
        <v>15.552570216072681</v>
      </c>
      <c r="AJ258" s="50">
        <v>38.313260939664438</v>
      </c>
      <c r="AK258" s="50">
        <v>169.70383659525172</v>
      </c>
      <c r="AL258" s="50">
        <v>24.114593993184521</v>
      </c>
      <c r="AM258" s="50">
        <v>6.2250119101616495</v>
      </c>
      <c r="AN258" s="50">
        <v>178.85889135255391</v>
      </c>
      <c r="AO258" s="50">
        <v>4.2005939422837857</v>
      </c>
      <c r="AP258" s="50">
        <v>1.1008511097289737</v>
      </c>
      <c r="AQ258" s="50">
        <v>6.9557036666324326</v>
      </c>
      <c r="AR258" s="50">
        <v>7.2210801769404238</v>
      </c>
      <c r="AS258" s="50">
        <v>6352.8097361965265</v>
      </c>
      <c r="AT258" s="50">
        <v>42.473860750923656</v>
      </c>
      <c r="AU258" s="50">
        <v>4.3895455729955666</v>
      </c>
      <c r="AV258" s="50">
        <v>2.4803897258414778</v>
      </c>
      <c r="AW258" s="50">
        <v>42.174804047937805</v>
      </c>
      <c r="AX258" s="50">
        <v>142.4447079688569</v>
      </c>
      <c r="AY258" s="50">
        <v>239.92670170712358</v>
      </c>
      <c r="AZ258" s="50">
        <v>12.530764749146359</v>
      </c>
      <c r="BA258" s="50">
        <v>10.125933301276762</v>
      </c>
    </row>
    <row r="259" spans="1:53" x14ac:dyDescent="0.2">
      <c r="A259" s="47">
        <v>1.5</v>
      </c>
      <c r="B259" s="44">
        <v>920</v>
      </c>
      <c r="C259" s="45">
        <v>0.8</v>
      </c>
      <c r="E259" s="48">
        <v>24.28</v>
      </c>
      <c r="F259" s="48">
        <v>18.690000000000001</v>
      </c>
      <c r="G259" s="48">
        <v>10.47</v>
      </c>
      <c r="H259" s="48">
        <v>0</v>
      </c>
      <c r="I259" s="48">
        <v>0</v>
      </c>
      <c r="J259" s="48">
        <v>0</v>
      </c>
      <c r="K259" s="48">
        <v>25.11</v>
      </c>
      <c r="L259" s="48">
        <v>2.0099999999999998</v>
      </c>
      <c r="M259" s="48">
        <v>2.0099999999999998</v>
      </c>
      <c r="N259" s="48">
        <v>19.440000000000001</v>
      </c>
      <c r="O259" s="48">
        <v>0</v>
      </c>
      <c r="P259" s="48"/>
      <c r="Q259" s="49">
        <v>67.046236742382931</v>
      </c>
      <c r="R259" s="49">
        <v>14.861105154738869</v>
      </c>
      <c r="S259" s="49">
        <v>3.0615707248176838</v>
      </c>
      <c r="T259" s="49">
        <v>0.89228367767956474</v>
      </c>
      <c r="U259" s="49">
        <v>3.9105989408042956</v>
      </c>
      <c r="V259" s="49">
        <v>3.7644226724311447</v>
      </c>
      <c r="W259" s="49">
        <v>1.0223311475725976</v>
      </c>
      <c r="X259" s="49">
        <v>5.4414509395729072</v>
      </c>
      <c r="Y259" s="49">
        <v>0.27157714118015186</v>
      </c>
      <c r="Z259" s="49">
        <v>0.34189678587596201</v>
      </c>
      <c r="AA259" s="49"/>
      <c r="AB259" s="50">
        <v>24.584916196740561</v>
      </c>
      <c r="AC259" s="50">
        <v>227.41790402449905</v>
      </c>
      <c r="AD259" s="50">
        <v>1.9970254471052802</v>
      </c>
      <c r="AE259" s="50">
        <v>0.56524070819011152</v>
      </c>
      <c r="AF259" s="50">
        <v>6.9232261347956614</v>
      </c>
      <c r="AG259" s="50">
        <v>0.41108071118734635</v>
      </c>
      <c r="AH259" s="50">
        <v>6636.2327654863911</v>
      </c>
      <c r="AI259" s="50">
        <v>14.927812894451016</v>
      </c>
      <c r="AJ259" s="50">
        <v>35.475551721316194</v>
      </c>
      <c r="AK259" s="50">
        <v>174.7761241127406</v>
      </c>
      <c r="AL259" s="50">
        <v>20.428058967051154</v>
      </c>
      <c r="AM259" s="50">
        <v>4.9786804665355007</v>
      </c>
      <c r="AN259" s="50">
        <v>172.73226527020606</v>
      </c>
      <c r="AO259" s="50">
        <v>3.9638773799564877</v>
      </c>
      <c r="AP259" s="50">
        <v>1.0398682891512585</v>
      </c>
      <c r="AQ259" s="50">
        <v>5.4755219205881067</v>
      </c>
      <c r="AR259" s="50">
        <v>5.7700487210947813</v>
      </c>
      <c r="AS259" s="50">
        <v>5382.1448156905572</v>
      </c>
      <c r="AT259" s="50">
        <v>34.123279411742047</v>
      </c>
      <c r="AU259" s="50">
        <v>3.624031226781081</v>
      </c>
      <c r="AV259" s="50">
        <v>2.387993624219507</v>
      </c>
      <c r="AW259" s="50">
        <v>41.321923155087966</v>
      </c>
      <c r="AX259" s="50">
        <v>140.34855739892086</v>
      </c>
      <c r="AY259" s="50">
        <v>210.56884084415034</v>
      </c>
      <c r="AZ259" s="50">
        <v>12.450406402391653</v>
      </c>
      <c r="BA259" s="50">
        <v>9.2470711058156212</v>
      </c>
    </row>
    <row r="260" spans="1:53" x14ac:dyDescent="0.2">
      <c r="A260" s="47">
        <v>1.5</v>
      </c>
      <c r="B260" s="44">
        <v>920</v>
      </c>
      <c r="C260" s="45">
        <v>0.9</v>
      </c>
      <c r="E260" s="48">
        <v>16.96</v>
      </c>
      <c r="F260" s="48">
        <v>14.49</v>
      </c>
      <c r="G260" s="48">
        <v>34.74</v>
      </c>
      <c r="H260" s="48">
        <v>11.34</v>
      </c>
      <c r="I260" s="48">
        <v>6.79</v>
      </c>
      <c r="J260" s="48">
        <v>0</v>
      </c>
      <c r="K260" s="48">
        <v>13.71</v>
      </c>
      <c r="L260" s="48">
        <v>0.38</v>
      </c>
      <c r="M260" s="48">
        <v>0.38</v>
      </c>
      <c r="N260" s="48">
        <v>1.59</v>
      </c>
      <c r="O260" s="48">
        <v>0</v>
      </c>
      <c r="P260" s="48"/>
      <c r="Q260" s="49">
        <v>66.765677955930173</v>
      </c>
      <c r="R260" s="49">
        <v>14.952346652738832</v>
      </c>
      <c r="S260" s="49">
        <v>3.2789597750498154</v>
      </c>
      <c r="T260" s="49">
        <v>0.89324622124833253</v>
      </c>
      <c r="U260" s="49">
        <v>3.5212534823479342</v>
      </c>
      <c r="V260" s="49">
        <v>4.1301179628397859</v>
      </c>
      <c r="W260" s="49">
        <v>1.2831051161358755</v>
      </c>
      <c r="X260" s="49">
        <v>5.1752928337092543</v>
      </c>
      <c r="Y260" s="49">
        <v>0.31067033137562933</v>
      </c>
      <c r="Z260" s="49">
        <v>0.3268706770069168</v>
      </c>
      <c r="AA260" s="49"/>
      <c r="AB260" s="50">
        <v>33.57085849811849</v>
      </c>
      <c r="AC260" s="50">
        <v>317.27060941341119</v>
      </c>
      <c r="AD260" s="50">
        <v>2.8368461383784465</v>
      </c>
      <c r="AE260" s="50">
        <v>0.79041796285398225</v>
      </c>
      <c r="AF260" s="50">
        <v>10.291928766117584</v>
      </c>
      <c r="AG260" s="50">
        <v>0.56337909030999811</v>
      </c>
      <c r="AH260" s="50">
        <v>7296.724032218377</v>
      </c>
      <c r="AI260" s="50">
        <v>15.799954800324347</v>
      </c>
      <c r="AJ260" s="50">
        <v>31.901290516055507</v>
      </c>
      <c r="AK260" s="50">
        <v>229.65629104122721</v>
      </c>
      <c r="AL260" s="50">
        <v>13.375418253913692</v>
      </c>
      <c r="AM260" s="50">
        <v>2.6103631719885874</v>
      </c>
      <c r="AN260" s="50">
        <v>154.26687340952719</v>
      </c>
      <c r="AO260" s="50">
        <v>3.4818698702952986</v>
      </c>
      <c r="AP260" s="50">
        <v>0.85058766694338472</v>
      </c>
      <c r="AQ260" s="50">
        <v>2.317358482349388</v>
      </c>
      <c r="AR260" s="50">
        <v>1.8915335667697111</v>
      </c>
      <c r="AS260" s="50">
        <v>3197.4387121629284</v>
      </c>
      <c r="AT260" s="50">
        <v>10.17288847086165</v>
      </c>
      <c r="AU260" s="50">
        <v>1.0159708291425504</v>
      </c>
      <c r="AV260" s="50">
        <v>0.98204316702437822</v>
      </c>
      <c r="AW260" s="50">
        <v>40.731119008153215</v>
      </c>
      <c r="AX260" s="50">
        <v>72.855939663819171</v>
      </c>
      <c r="AY260" s="50">
        <v>123.35947568157845</v>
      </c>
      <c r="AZ260" s="50">
        <v>15.669782764425063</v>
      </c>
      <c r="BA260" s="50">
        <v>6.4260241260340845</v>
      </c>
    </row>
    <row r="261" spans="1:53" x14ac:dyDescent="0.2">
      <c r="A261" s="47">
        <v>1.5</v>
      </c>
      <c r="B261" s="44">
        <v>920</v>
      </c>
      <c r="C261" s="45">
        <v>1</v>
      </c>
      <c r="E261" s="48">
        <v>16.5</v>
      </c>
      <c r="F261" s="48">
        <v>14.77</v>
      </c>
      <c r="G261" s="48">
        <v>32.86</v>
      </c>
      <c r="H261" s="48">
        <v>17.13</v>
      </c>
      <c r="I261" s="48">
        <v>7.75</v>
      </c>
      <c r="J261" s="48">
        <v>0.17</v>
      </c>
      <c r="K261" s="48">
        <v>10.83</v>
      </c>
      <c r="L261" s="48">
        <v>0</v>
      </c>
      <c r="M261" s="48">
        <v>0</v>
      </c>
      <c r="N261" s="48">
        <v>0</v>
      </c>
      <c r="O261" s="48">
        <v>0</v>
      </c>
      <c r="P261" s="48"/>
      <c r="Q261" s="49">
        <v>66.576612743087168</v>
      </c>
      <c r="R261" s="49">
        <v>15.309767060990561</v>
      </c>
      <c r="S261" s="49">
        <v>2.6452863270246896</v>
      </c>
      <c r="T261" s="49">
        <v>0.74712525912495997</v>
      </c>
      <c r="U261" s="49">
        <v>3.3829058481398957</v>
      </c>
      <c r="V261" s="49">
        <v>4.4788946357749149</v>
      </c>
      <c r="W261" s="49">
        <v>1.3233069104980775</v>
      </c>
      <c r="X261" s="49">
        <v>5.536101215359726</v>
      </c>
      <c r="Y261" s="49">
        <v>0.29545390506136027</v>
      </c>
      <c r="Z261" s="49">
        <v>0.3348666053357866</v>
      </c>
      <c r="AA261" s="49"/>
      <c r="AB261" s="50">
        <v>34.688569100409175</v>
      </c>
      <c r="AC261" s="50">
        <v>330.74195353942031</v>
      </c>
      <c r="AD261" s="50">
        <v>2.9576350317485542</v>
      </c>
      <c r="AE261" s="50">
        <v>0.81914044940676534</v>
      </c>
      <c r="AF261" s="50">
        <v>6.2367352304076507</v>
      </c>
      <c r="AG261" s="50">
        <v>0.36236908055815981</v>
      </c>
      <c r="AH261" s="50">
        <v>7709.8099189058139</v>
      </c>
      <c r="AI261" s="50">
        <v>16.492054480846022</v>
      </c>
      <c r="AJ261" s="50">
        <v>33.244676053296999</v>
      </c>
      <c r="AK261" s="50">
        <v>259.87481495444877</v>
      </c>
      <c r="AL261" s="50">
        <v>13.81978716142644</v>
      </c>
      <c r="AM261" s="50">
        <v>2.5939668956319966</v>
      </c>
      <c r="AN261" s="50">
        <v>146.76762171997788</v>
      </c>
      <c r="AO261" s="50">
        <v>3.4880248090103305</v>
      </c>
      <c r="AP261" s="50">
        <v>0.87491884112860929</v>
      </c>
      <c r="AQ261" s="50">
        <v>2.1302765905640513</v>
      </c>
      <c r="AR261" s="50">
        <v>1.5844056356752312</v>
      </c>
      <c r="AS261" s="50">
        <v>2569.0078660951376</v>
      </c>
      <c r="AT261" s="50">
        <v>8.289359739280048</v>
      </c>
      <c r="AU261" s="50">
        <v>0.80612717356510155</v>
      </c>
      <c r="AV261" s="50">
        <v>0.78661013834055715</v>
      </c>
      <c r="AW261" s="50">
        <v>43.175795243776321</v>
      </c>
      <c r="AX261" s="50">
        <v>59.288489663916586</v>
      </c>
      <c r="AY261" s="50">
        <v>120.41805589218666</v>
      </c>
      <c r="AZ261" s="50">
        <v>17.170454538952455</v>
      </c>
      <c r="BA261" s="50">
        <v>6.2412654106492305</v>
      </c>
    </row>
    <row r="262" spans="1:53" x14ac:dyDescent="0.2">
      <c r="A262" s="47">
        <v>1.5</v>
      </c>
      <c r="B262" s="44">
        <v>920</v>
      </c>
      <c r="C262" s="45">
        <v>1.1000000000000001</v>
      </c>
      <c r="E262" s="48">
        <v>16.899999999999999</v>
      </c>
      <c r="F262" s="48">
        <v>15.57</v>
      </c>
      <c r="G262" s="48">
        <v>28.04</v>
      </c>
      <c r="H262" s="48">
        <v>21.88</v>
      </c>
      <c r="I262" s="48">
        <v>7.82</v>
      </c>
      <c r="J262" s="48">
        <v>0.3</v>
      </c>
      <c r="K262" s="48">
        <v>9.48</v>
      </c>
      <c r="L262" s="48">
        <v>0</v>
      </c>
      <c r="M262" s="48">
        <v>0</v>
      </c>
      <c r="N262" s="48">
        <v>0</v>
      </c>
      <c r="O262" s="48">
        <v>0</v>
      </c>
      <c r="P262" s="48"/>
      <c r="Q262" s="49">
        <v>66.434784711299429</v>
      </c>
      <c r="R262" s="49">
        <v>15.679677154949751</v>
      </c>
      <c r="S262" s="49">
        <v>1.9778956933640148</v>
      </c>
      <c r="T262" s="49">
        <v>0.59987377407046982</v>
      </c>
      <c r="U262" s="49">
        <v>3.2724709773983043</v>
      </c>
      <c r="V262" s="49">
        <v>4.8143583948777238</v>
      </c>
      <c r="W262" s="49">
        <v>1.3162950128853985</v>
      </c>
      <c r="X262" s="49">
        <v>5.9046442811549067</v>
      </c>
      <c r="Y262" s="49">
        <v>0.27341026673167529</v>
      </c>
      <c r="Z262" s="49">
        <v>0.35091420534458512</v>
      </c>
      <c r="AA262" s="49"/>
      <c r="AB262" s="50">
        <v>34.348648606854994</v>
      </c>
      <c r="AC262" s="50">
        <v>328.70993249614213</v>
      </c>
      <c r="AD262" s="50">
        <v>2.9322911139247005</v>
      </c>
      <c r="AE262" s="50">
        <v>0.80917881305427797</v>
      </c>
      <c r="AF262" s="50">
        <v>4.6275556457944402</v>
      </c>
      <c r="AG262" s="50">
        <v>0.2763617401402173</v>
      </c>
      <c r="AH262" s="50">
        <v>8074.3123462875692</v>
      </c>
      <c r="AI262" s="50">
        <v>17.150099165229673</v>
      </c>
      <c r="AJ262" s="50">
        <v>35.284576465444765</v>
      </c>
      <c r="AK262" s="50">
        <v>282.18060692260963</v>
      </c>
      <c r="AL262" s="50">
        <v>15.028099604366998</v>
      </c>
      <c r="AM262" s="50">
        <v>2.7420196495524736</v>
      </c>
      <c r="AN262" s="50">
        <v>140.79642819697511</v>
      </c>
      <c r="AO262" s="50">
        <v>3.5425656106912209</v>
      </c>
      <c r="AP262" s="50">
        <v>0.92304767418732536</v>
      </c>
      <c r="AQ262" s="50">
        <v>2.0963260233705583</v>
      </c>
      <c r="AR262" s="50">
        <v>1.4444320640567312</v>
      </c>
      <c r="AS262" s="50">
        <v>2314.6715810093397</v>
      </c>
      <c r="AT262" s="50">
        <v>7.4050723080727989</v>
      </c>
      <c r="AU262" s="50">
        <v>0.70601063130195663</v>
      </c>
      <c r="AV262" s="50">
        <v>0.67810663261024351</v>
      </c>
      <c r="AW262" s="50">
        <v>46.226605818121378</v>
      </c>
      <c r="AX262" s="50">
        <v>52.24808884510982</v>
      </c>
      <c r="AY262" s="50">
        <v>122.42261669391331</v>
      </c>
      <c r="AZ262" s="50">
        <v>18.819717064861958</v>
      </c>
      <c r="BA262" s="50">
        <v>6.2692341754300669</v>
      </c>
    </row>
    <row r="263" spans="1:53" x14ac:dyDescent="0.2">
      <c r="A263" s="47">
        <v>1.5</v>
      </c>
      <c r="B263" s="44">
        <v>920</v>
      </c>
      <c r="C263" s="45">
        <v>1.2</v>
      </c>
      <c r="E263" s="48">
        <v>17.84</v>
      </c>
      <c r="F263" s="48">
        <v>16.739999999999998</v>
      </c>
      <c r="G263" s="48">
        <v>21.73</v>
      </c>
      <c r="H263" s="48">
        <v>27.48</v>
      </c>
      <c r="I263" s="48">
        <v>7.51</v>
      </c>
      <c r="J263" s="48">
        <v>0.46</v>
      </c>
      <c r="K263" s="48">
        <v>8.24</v>
      </c>
      <c r="L263" s="48">
        <v>0</v>
      </c>
      <c r="M263" s="48">
        <v>0</v>
      </c>
      <c r="N263" s="48">
        <v>0</v>
      </c>
      <c r="O263" s="48">
        <v>0</v>
      </c>
      <c r="P263" s="48"/>
      <c r="Q263" s="49">
        <v>66.246498098483215</v>
      </c>
      <c r="R263" s="49">
        <v>15.998287769457638</v>
      </c>
      <c r="S263" s="49">
        <v>1.4668000417590707</v>
      </c>
      <c r="T263" s="49">
        <v>0.48306580292283036</v>
      </c>
      <c r="U263" s="49">
        <v>3.0888279059064265</v>
      </c>
      <c r="V263" s="49">
        <v>5.2286850368225881</v>
      </c>
      <c r="W263" s="49">
        <v>1.2670745481523975</v>
      </c>
      <c r="X263" s="49">
        <v>6.220760796495834</v>
      </c>
      <c r="Y263" s="49">
        <v>0.24233139675255408</v>
      </c>
      <c r="Z263" s="49">
        <v>0.36990154711673695</v>
      </c>
      <c r="AA263" s="49"/>
      <c r="AB263" s="50">
        <v>33.17240738712411</v>
      </c>
      <c r="AC263" s="50">
        <v>318.49947760516437</v>
      </c>
      <c r="AD263" s="50">
        <v>2.8381709794325256</v>
      </c>
      <c r="AE263" s="50">
        <v>0.77975793988307851</v>
      </c>
      <c r="AF263" s="50">
        <v>3.5208376605955478</v>
      </c>
      <c r="AG263" s="50">
        <v>0.21465755233458522</v>
      </c>
      <c r="AH263" s="50">
        <v>8435.4061191448345</v>
      </c>
      <c r="AI263" s="50">
        <v>17.764120343946846</v>
      </c>
      <c r="AJ263" s="50">
        <v>37.804041874903909</v>
      </c>
      <c r="AK263" s="50">
        <v>307.3875896721085</v>
      </c>
      <c r="AL263" s="50">
        <v>16.850388542105019</v>
      </c>
      <c r="AM263" s="50">
        <v>2.9701413356424791</v>
      </c>
      <c r="AN263" s="50">
        <v>133.92420062591165</v>
      </c>
      <c r="AO263" s="50">
        <v>3.6094668389853837</v>
      </c>
      <c r="AP263" s="50">
        <v>0.99057547494400922</v>
      </c>
      <c r="AQ263" s="50">
        <v>2.0788569499143859</v>
      </c>
      <c r="AR263" s="50">
        <v>1.3201541389841533</v>
      </c>
      <c r="AS263" s="50">
        <v>2083.8955829709398</v>
      </c>
      <c r="AT263" s="50">
        <v>6.6361259139525171</v>
      </c>
      <c r="AU263" s="50">
        <v>0.62099383062132452</v>
      </c>
      <c r="AV263" s="50">
        <v>0.58784469941931938</v>
      </c>
      <c r="AW263" s="50">
        <v>50.860055082135723</v>
      </c>
      <c r="AX263" s="50">
        <v>46.449519515700253</v>
      </c>
      <c r="AY263" s="50">
        <v>125.98769226990139</v>
      </c>
      <c r="AZ263" s="50">
        <v>21.603945320378394</v>
      </c>
      <c r="BA263" s="50">
        <v>6.3224700652671908</v>
      </c>
    </row>
    <row r="264" spans="1:53" x14ac:dyDescent="0.2">
      <c r="A264" s="47">
        <v>1.5</v>
      </c>
      <c r="B264" s="44">
        <v>920</v>
      </c>
      <c r="C264" s="45">
        <v>1.3</v>
      </c>
      <c r="E264" s="48">
        <v>19.059999999999999</v>
      </c>
      <c r="F264" s="48">
        <v>18.100000000000001</v>
      </c>
      <c r="G264" s="48">
        <v>13.78</v>
      </c>
      <c r="H264" s="48">
        <v>34.24</v>
      </c>
      <c r="I264" s="48">
        <v>6.95</v>
      </c>
      <c r="J264" s="48">
        <v>0.64</v>
      </c>
      <c r="K264" s="48">
        <v>7.23</v>
      </c>
      <c r="L264" s="48">
        <v>0</v>
      </c>
      <c r="M264" s="48">
        <v>0</v>
      </c>
      <c r="N264" s="48">
        <v>0</v>
      </c>
      <c r="O264" s="48">
        <v>0</v>
      </c>
      <c r="P264" s="48"/>
      <c r="Q264" s="49">
        <v>66.024089515973898</v>
      </c>
      <c r="R264" s="49">
        <v>16.274596902325477</v>
      </c>
      <c r="S264" s="49">
        <v>1.0319141037910591</v>
      </c>
      <c r="T264" s="49">
        <v>0.3742679108308109</v>
      </c>
      <c r="U264" s="49">
        <v>2.887530956833352</v>
      </c>
      <c r="V264" s="49">
        <v>5.6055548959776917</v>
      </c>
      <c r="W264" s="49">
        <v>1.2266463404022587</v>
      </c>
      <c r="X264" s="49">
        <v>6.5753993738654692</v>
      </c>
      <c r="Y264" s="49">
        <v>0.21882692492806521</v>
      </c>
      <c r="Z264" s="49">
        <v>0.39265814487053419</v>
      </c>
      <c r="AA264" s="49"/>
      <c r="AB264" s="50">
        <v>31.730064856337986</v>
      </c>
      <c r="AC264" s="50">
        <v>305.21727926711696</v>
      </c>
      <c r="AD264" s="50">
        <v>2.7193061084240377</v>
      </c>
      <c r="AE264" s="50">
        <v>0.74327632310127478</v>
      </c>
      <c r="AF264" s="50">
        <v>2.7935186846376721</v>
      </c>
      <c r="AG264" s="50">
        <v>0.17290054982022471</v>
      </c>
      <c r="AH264" s="50">
        <v>8862.1258647627492</v>
      </c>
      <c r="AI264" s="50">
        <v>18.492797004933134</v>
      </c>
      <c r="AJ264" s="50">
        <v>41.287430881615471</v>
      </c>
      <c r="AK264" s="50">
        <v>335.46344274937871</v>
      </c>
      <c r="AL264" s="50">
        <v>19.77026162221485</v>
      </c>
      <c r="AM264" s="50">
        <v>3.3150795345725994</v>
      </c>
      <c r="AN264" s="50">
        <v>126.85590587263158</v>
      </c>
      <c r="AO264" s="50">
        <v>3.7065942723289509</v>
      </c>
      <c r="AP264" s="50">
        <v>1.0826053319384801</v>
      </c>
      <c r="AQ264" s="50">
        <v>2.0688186993708628</v>
      </c>
      <c r="AR264" s="50">
        <v>1.2026508485968179</v>
      </c>
      <c r="AS264" s="50">
        <v>1896.7657296616599</v>
      </c>
      <c r="AT264" s="50">
        <v>5.9307001265463821</v>
      </c>
      <c r="AU264" s="50">
        <v>0.54527153468866385</v>
      </c>
      <c r="AV264" s="50">
        <v>0.50936660509598319</v>
      </c>
      <c r="AW264" s="50">
        <v>57.917818478362641</v>
      </c>
      <c r="AX264" s="50">
        <v>41.325606451894103</v>
      </c>
      <c r="AY264" s="50">
        <v>130.99534359336675</v>
      </c>
      <c r="AZ264" s="50">
        <v>26.633358162790159</v>
      </c>
      <c r="BA264" s="50">
        <v>6.4244394875197584</v>
      </c>
    </row>
    <row r="265" spans="1:53" x14ac:dyDescent="0.2">
      <c r="A265" s="47">
        <v>1.5</v>
      </c>
      <c r="B265" s="44">
        <v>920</v>
      </c>
      <c r="C265" s="45">
        <v>1.4</v>
      </c>
      <c r="E265" s="48">
        <v>22.03</v>
      </c>
      <c r="F265" s="48">
        <v>21.01</v>
      </c>
      <c r="G265" s="48">
        <v>1.1299999999999999</v>
      </c>
      <c r="H265" s="48">
        <v>43.51</v>
      </c>
      <c r="I265" s="48">
        <v>5.38</v>
      </c>
      <c r="J265" s="48">
        <v>0.85</v>
      </c>
      <c r="K265" s="48">
        <v>6.09</v>
      </c>
      <c r="L265" s="48">
        <v>0</v>
      </c>
      <c r="M265" s="48">
        <v>0</v>
      </c>
      <c r="N265" s="48">
        <v>0</v>
      </c>
      <c r="O265" s="48">
        <v>0</v>
      </c>
      <c r="P265" s="48"/>
      <c r="Q265" s="49">
        <v>65.836274645628819</v>
      </c>
      <c r="R265" s="49">
        <v>16.587754439248549</v>
      </c>
      <c r="S265" s="49">
        <v>0.68906374701806417</v>
      </c>
      <c r="T265" s="49">
        <v>0.278513397919745</v>
      </c>
      <c r="U265" s="49">
        <v>2.8443838036643641</v>
      </c>
      <c r="V265" s="49">
        <v>5.8168143892214141</v>
      </c>
      <c r="W265" s="49">
        <v>1.1618885480522483</v>
      </c>
      <c r="X265" s="49">
        <v>6.785307029246801</v>
      </c>
      <c r="Y265" s="49">
        <v>0.19974653999708733</v>
      </c>
      <c r="Z265" s="49">
        <v>0.41877084325869457</v>
      </c>
      <c r="AA265" s="49"/>
      <c r="AB265" s="50">
        <v>28.275777737134742</v>
      </c>
      <c r="AC265" s="50">
        <v>272.631610130269</v>
      </c>
      <c r="AD265" s="50">
        <v>2.4370218635719305</v>
      </c>
      <c r="AE265" s="50">
        <v>0.66261561261300672</v>
      </c>
      <c r="AF265" s="50">
        <v>2.2875649412947001</v>
      </c>
      <c r="AG265" s="50">
        <v>0.14378712835753468</v>
      </c>
      <c r="AH265" s="50">
        <v>9129.6204246022789</v>
      </c>
      <c r="AI265" s="50">
        <v>18.779192418055505</v>
      </c>
      <c r="AJ265" s="50">
        <v>45.861575868217258</v>
      </c>
      <c r="AK265" s="50">
        <v>369.48095675276727</v>
      </c>
      <c r="AL265" s="50">
        <v>26.080951842331359</v>
      </c>
      <c r="AM265" s="50">
        <v>4.0477555939828926</v>
      </c>
      <c r="AN265" s="50">
        <v>117.84221002667483</v>
      </c>
      <c r="AO265" s="50">
        <v>3.8481982517435278</v>
      </c>
      <c r="AP265" s="50">
        <v>1.2593558352142113</v>
      </c>
      <c r="AQ265" s="50">
        <v>2.1120179404612855</v>
      </c>
      <c r="AR265" s="50">
        <v>1.0992716431037619</v>
      </c>
      <c r="AS265" s="50">
        <v>1799.8252977976788</v>
      </c>
      <c r="AT265" s="50">
        <v>5.3062166833982527</v>
      </c>
      <c r="AU265" s="50">
        <v>0.47851161160077527</v>
      </c>
      <c r="AV265" s="50">
        <v>0.44058116650755558</v>
      </c>
      <c r="AW265" s="50">
        <v>72.518275671367974</v>
      </c>
      <c r="AX265" s="50">
        <v>37.303967290880287</v>
      </c>
      <c r="AY265" s="50">
        <v>142.65756873562299</v>
      </c>
      <c r="AZ265" s="50">
        <v>42.873172134749097</v>
      </c>
      <c r="BA265" s="50">
        <v>6.5656425076421057</v>
      </c>
    </row>
    <row r="266" spans="1:53" x14ac:dyDescent="0.2">
      <c r="A266" s="47">
        <v>1.5</v>
      </c>
      <c r="B266" s="44">
        <v>920</v>
      </c>
      <c r="C266" s="45">
        <v>1.5</v>
      </c>
      <c r="E266" s="48">
        <v>21.75</v>
      </c>
      <c r="F266" s="48">
        <v>20.36</v>
      </c>
      <c r="G266" s="48">
        <v>0</v>
      </c>
      <c r="H266" s="48">
        <v>46.69</v>
      </c>
      <c r="I266" s="48">
        <v>5.93</v>
      </c>
      <c r="J266" s="48">
        <v>0.87</v>
      </c>
      <c r="K266" s="48">
        <v>4.41</v>
      </c>
      <c r="L266" s="48">
        <v>0</v>
      </c>
      <c r="M266" s="48">
        <v>0</v>
      </c>
      <c r="N266" s="48">
        <v>0</v>
      </c>
      <c r="O266" s="48">
        <v>0</v>
      </c>
      <c r="P266" s="48"/>
      <c r="Q266" s="49">
        <v>65.595864259734157</v>
      </c>
      <c r="R266" s="49">
        <v>16.770412288523545</v>
      </c>
      <c r="S266" s="49">
        <v>0.5166253686520641</v>
      </c>
      <c r="T266" s="49">
        <v>0.21656778024217788</v>
      </c>
      <c r="U266" s="49">
        <v>2.7159014151214795</v>
      </c>
      <c r="V266" s="49">
        <v>6.0246428864819359</v>
      </c>
      <c r="W266" s="49">
        <v>1.18873927493848</v>
      </c>
      <c r="X266" s="49">
        <v>6.9712467263061617</v>
      </c>
      <c r="Y266" s="49">
        <v>0.19731281958732647</v>
      </c>
      <c r="Z266" s="49">
        <v>0.42766898294377759</v>
      </c>
      <c r="AA266" s="49"/>
      <c r="AB266" s="50">
        <v>28.705561017101793</v>
      </c>
      <c r="AC266" s="50">
        <v>277.97750171325589</v>
      </c>
      <c r="AD266" s="50">
        <v>2.4849976434120213</v>
      </c>
      <c r="AE266" s="50">
        <v>0.67313132737925963</v>
      </c>
      <c r="AF266" s="50">
        <v>2.2461607163819601</v>
      </c>
      <c r="AG266" s="50">
        <v>0.14123764553090806</v>
      </c>
      <c r="AH266" s="50">
        <v>9490.524338020814</v>
      </c>
      <c r="AI266" s="50">
        <v>19.374072148713964</v>
      </c>
      <c r="AJ266" s="50">
        <v>47.621018021206908</v>
      </c>
      <c r="AK266" s="50">
        <v>412.91242457887199</v>
      </c>
      <c r="AL266" s="50">
        <v>27.241182112366872</v>
      </c>
      <c r="AM266" s="50">
        <v>4.0589482165265105</v>
      </c>
      <c r="AN266" s="50">
        <v>115.36422234851885</v>
      </c>
      <c r="AO266" s="50">
        <v>3.849685169401845</v>
      </c>
      <c r="AP266" s="50">
        <v>1.2888002359372694</v>
      </c>
      <c r="AQ266" s="50">
        <v>2.0339679896022651</v>
      </c>
      <c r="AR266" s="50">
        <v>1.0391457128560244</v>
      </c>
      <c r="AS266" s="50">
        <v>1771.9438294449451</v>
      </c>
      <c r="AT266" s="50">
        <v>4.9992440755516361</v>
      </c>
      <c r="AU266" s="50">
        <v>0.44975819071666157</v>
      </c>
      <c r="AV266" s="50">
        <v>0.41347092921296891</v>
      </c>
      <c r="AW266" s="50">
        <v>75.615289252982308</v>
      </c>
      <c r="AX266" s="50">
        <v>34.876473352507901</v>
      </c>
      <c r="AY266" s="50">
        <v>139.9004813884074</v>
      </c>
      <c r="AZ266" s="50">
        <v>44.243882493576592</v>
      </c>
      <c r="BA266" s="50">
        <v>6.582983890936033</v>
      </c>
    </row>
    <row r="267" spans="1:53" x14ac:dyDescent="0.2">
      <c r="A267" s="47">
        <v>1.5</v>
      </c>
      <c r="B267" s="44">
        <v>920</v>
      </c>
      <c r="C267" s="45">
        <v>1.6</v>
      </c>
      <c r="E267" s="48">
        <v>21.27</v>
      </c>
      <c r="F267" s="48">
        <v>19.760000000000002</v>
      </c>
      <c r="G267" s="48">
        <v>0</v>
      </c>
      <c r="H267" s="48">
        <v>48.72</v>
      </c>
      <c r="I267" s="48">
        <v>6.66</v>
      </c>
      <c r="J267" s="48">
        <v>0.87</v>
      </c>
      <c r="K267" s="48">
        <v>2.73</v>
      </c>
      <c r="L267" s="48">
        <v>0</v>
      </c>
      <c r="M267" s="48">
        <v>0</v>
      </c>
      <c r="N267" s="48">
        <v>0</v>
      </c>
      <c r="O267" s="48">
        <v>0</v>
      </c>
      <c r="P267" s="48"/>
      <c r="Q267" s="49">
        <v>65.339330248200881</v>
      </c>
      <c r="R267" s="49">
        <v>16.931382210146477</v>
      </c>
      <c r="S267" s="49">
        <v>0.40025851265280732</v>
      </c>
      <c r="T267" s="49">
        <v>0.17235315076632099</v>
      </c>
      <c r="U267" s="49">
        <v>2.5638823666856871</v>
      </c>
      <c r="V267" s="49">
        <v>6.2376655294330883</v>
      </c>
      <c r="W267" s="49">
        <v>1.225003441733191</v>
      </c>
      <c r="X267" s="49">
        <v>7.1301245403815532</v>
      </c>
      <c r="Y267" s="49">
        <v>0.19638812564618638</v>
      </c>
      <c r="Z267" s="49">
        <v>0.43425324675324672</v>
      </c>
      <c r="AA267" s="49"/>
      <c r="AB267" s="50">
        <v>29.354310228732459</v>
      </c>
      <c r="AC267" s="50">
        <v>285.647064169575</v>
      </c>
      <c r="AD267" s="50">
        <v>2.5513687408315837</v>
      </c>
      <c r="AE267" s="50">
        <v>0.68927591916610031</v>
      </c>
      <c r="AF267" s="50">
        <v>2.2428118700036124</v>
      </c>
      <c r="AG267" s="50">
        <v>0.14093734047161496</v>
      </c>
      <c r="AH267" s="50">
        <v>9839.8563247198817</v>
      </c>
      <c r="AI267" s="50">
        <v>19.936892995090915</v>
      </c>
      <c r="AJ267" s="50">
        <v>48.903489574444265</v>
      </c>
      <c r="AK267" s="50">
        <v>465.61780792183333</v>
      </c>
      <c r="AL267" s="50">
        <v>27.648245154074271</v>
      </c>
      <c r="AM267" s="50">
        <v>4.0022763915766406</v>
      </c>
      <c r="AN267" s="50">
        <v>113.85631279169344</v>
      </c>
      <c r="AO267" s="50">
        <v>3.8392537597594703</v>
      </c>
      <c r="AP267" s="50">
        <v>1.3054016779462141</v>
      </c>
      <c r="AQ267" s="50">
        <v>1.9670233980126863</v>
      </c>
      <c r="AR267" s="50">
        <v>0.99728422054394783</v>
      </c>
      <c r="AS267" s="50">
        <v>1756.132054566528</v>
      </c>
      <c r="AT267" s="50">
        <v>4.7912592019053646</v>
      </c>
      <c r="AU267" s="50">
        <v>0.43073846706073859</v>
      </c>
      <c r="AV267" s="50">
        <v>0.39582577065515284</v>
      </c>
      <c r="AW267" s="50">
        <v>76.800052393630466</v>
      </c>
      <c r="AX267" s="50">
        <v>33.129114768572386</v>
      </c>
      <c r="AY267" s="50">
        <v>136.79718700739394</v>
      </c>
      <c r="AZ267" s="50">
        <v>43.266989416262021</v>
      </c>
      <c r="BA267" s="50">
        <v>6.5578637682841654</v>
      </c>
    </row>
    <row r="268" spans="1:53" x14ac:dyDescent="0.2">
      <c r="A268" s="47">
        <v>1.5</v>
      </c>
      <c r="B268" s="44">
        <v>920</v>
      </c>
      <c r="C268" s="45">
        <v>1.7</v>
      </c>
      <c r="E268" s="48">
        <v>20.69</v>
      </c>
      <c r="F268" s="48">
        <v>19.62</v>
      </c>
      <c r="G268" s="48">
        <v>0</v>
      </c>
      <c r="H268" s="48">
        <v>50.24</v>
      </c>
      <c r="I268" s="48">
        <v>7.36</v>
      </c>
      <c r="J268" s="48">
        <v>0.87</v>
      </c>
      <c r="K268" s="48">
        <v>1.21</v>
      </c>
      <c r="L268" s="48">
        <v>0</v>
      </c>
      <c r="M268" s="48">
        <v>0</v>
      </c>
      <c r="N268" s="48">
        <v>0</v>
      </c>
      <c r="O268" s="48">
        <v>0</v>
      </c>
      <c r="P268" s="48"/>
      <c r="Q268" s="49">
        <v>65.06669832251022</v>
      </c>
      <c r="R268" s="49">
        <v>17.056382855724873</v>
      </c>
      <c r="S268" s="49">
        <v>0.31184769278814184</v>
      </c>
      <c r="T268" s="49">
        <v>0.13754926464191553</v>
      </c>
      <c r="U268" s="49">
        <v>2.4019681948891036</v>
      </c>
      <c r="V268" s="49">
        <v>6.421655239574303</v>
      </c>
      <c r="W268" s="49">
        <v>1.2752465959093964</v>
      </c>
      <c r="X268" s="49">
        <v>7.3286518339620397</v>
      </c>
      <c r="Y268" s="49">
        <v>0.19858534105825551</v>
      </c>
      <c r="Z268" s="49">
        <v>0.44016649323621232</v>
      </c>
      <c r="AA268" s="49"/>
      <c r="AB268" s="50">
        <v>30.171458305790701</v>
      </c>
      <c r="AC268" s="50">
        <v>294.98863445733025</v>
      </c>
      <c r="AD268" s="50">
        <v>2.6273945895133353</v>
      </c>
      <c r="AE268" s="50">
        <v>0.70894386904176943</v>
      </c>
      <c r="AF268" s="50">
        <v>2.2388550457168197</v>
      </c>
      <c r="AG268" s="50">
        <v>0.14059155932665371</v>
      </c>
      <c r="AH268" s="50">
        <v>10250.240638280784</v>
      </c>
      <c r="AI268" s="50">
        <v>20.607200492731401</v>
      </c>
      <c r="AJ268" s="50">
        <v>50.415267248808568</v>
      </c>
      <c r="AK268" s="50">
        <v>530.04873686443602</v>
      </c>
      <c r="AL268" s="50">
        <v>28.156785082821127</v>
      </c>
      <c r="AM268" s="50">
        <v>3.9654879986040639</v>
      </c>
      <c r="AN268" s="50">
        <v>112.97223689039245</v>
      </c>
      <c r="AO268" s="50">
        <v>3.8415542518037404</v>
      </c>
      <c r="AP268" s="50">
        <v>1.3247769860745178</v>
      </c>
      <c r="AQ268" s="50">
        <v>1.9165013503369377</v>
      </c>
      <c r="AR268" s="50">
        <v>0.96561525554453109</v>
      </c>
      <c r="AS268" s="50">
        <v>1740.8189550069542</v>
      </c>
      <c r="AT268" s="50">
        <v>4.6340349961522325</v>
      </c>
      <c r="AU268" s="50">
        <v>0.41636909092298108</v>
      </c>
      <c r="AV268" s="50">
        <v>0.38249835121774817</v>
      </c>
      <c r="AW268" s="50">
        <v>77.130066882416386</v>
      </c>
      <c r="AX268" s="50">
        <v>31.762238634432379</v>
      </c>
      <c r="AY268" s="50">
        <v>134.53625975893729</v>
      </c>
      <c r="AZ268" s="50">
        <v>42.431992804016616</v>
      </c>
      <c r="BA268" s="50">
        <v>6.4900548534312481</v>
      </c>
    </row>
    <row r="269" spans="1:53" x14ac:dyDescent="0.2">
      <c r="A269" s="47">
        <v>1.5</v>
      </c>
      <c r="B269" s="44">
        <v>920</v>
      </c>
      <c r="C269" s="45">
        <v>1.8</v>
      </c>
      <c r="E269" s="48">
        <v>20.14</v>
      </c>
      <c r="F269" s="48">
        <v>19.96</v>
      </c>
      <c r="G269" s="48">
        <v>0</v>
      </c>
      <c r="H269" s="48">
        <v>51.11</v>
      </c>
      <c r="I269" s="48">
        <v>7.92</v>
      </c>
      <c r="J269" s="48">
        <v>0.87</v>
      </c>
      <c r="K269" s="48">
        <v>0</v>
      </c>
      <c r="L269" s="48">
        <v>0</v>
      </c>
      <c r="M269" s="48">
        <v>0</v>
      </c>
      <c r="N269" s="48">
        <v>0</v>
      </c>
      <c r="O269" s="48">
        <v>0</v>
      </c>
      <c r="P269" s="48"/>
      <c r="Q269" s="49">
        <v>64.825549760946359</v>
      </c>
      <c r="R269" s="49">
        <v>17.140525343857348</v>
      </c>
      <c r="S269" s="49">
        <v>0.2578804693266345</v>
      </c>
      <c r="T269" s="49">
        <v>0.11474898384863848</v>
      </c>
      <c r="U269" s="49">
        <v>2.3060925907130865</v>
      </c>
      <c r="V269" s="49">
        <v>6.4915892880973676</v>
      </c>
      <c r="W269" s="49">
        <v>1.3324681148230049</v>
      </c>
      <c r="X269" s="49">
        <v>7.5311454483875595</v>
      </c>
      <c r="Y269" s="49">
        <v>0.20526069282697035</v>
      </c>
      <c r="Z269" s="49">
        <v>0.44233206590621038</v>
      </c>
      <c r="AA269" s="49"/>
      <c r="AB269" s="50">
        <v>30.983729859314124</v>
      </c>
      <c r="AC269" s="50">
        <v>304.17916697502642</v>
      </c>
      <c r="AD269" s="50">
        <v>2.6974965866607641</v>
      </c>
      <c r="AE269" s="50">
        <v>0.72817582662178282</v>
      </c>
      <c r="AF269" s="50">
        <v>2.2351605856613452</v>
      </c>
      <c r="AG269" s="50">
        <v>0.14027258914933355</v>
      </c>
      <c r="AH269" s="50">
        <v>10649.482187381956</v>
      </c>
      <c r="AI269" s="50">
        <v>21.255759436664228</v>
      </c>
      <c r="AJ269" s="50">
        <v>51.855317623494031</v>
      </c>
      <c r="AK269" s="50">
        <v>598.68262501495383</v>
      </c>
      <c r="AL269" s="50">
        <v>28.653651853031178</v>
      </c>
      <c r="AM269" s="50">
        <v>3.9483499933206017</v>
      </c>
      <c r="AN269" s="50">
        <v>112.66776308013047</v>
      </c>
      <c r="AO269" s="50">
        <v>3.8513823458966248</v>
      </c>
      <c r="AP269" s="50">
        <v>1.3442640370894126</v>
      </c>
      <c r="AQ269" s="50">
        <v>1.885395533967964</v>
      </c>
      <c r="AR269" s="50">
        <v>0.94597371774385997</v>
      </c>
      <c r="AS269" s="50">
        <v>1728.4483143792613</v>
      </c>
      <c r="AT269" s="50">
        <v>4.5365289197301415</v>
      </c>
      <c r="AU269" s="50">
        <v>0.40746371168807227</v>
      </c>
      <c r="AV269" s="50">
        <v>0.37423626846533586</v>
      </c>
      <c r="AW269" s="50">
        <v>76.545284396984783</v>
      </c>
      <c r="AX269" s="50">
        <v>30.886072300976597</v>
      </c>
      <c r="AY269" s="50">
        <v>133.26361108119289</v>
      </c>
      <c r="AZ269" s="50">
        <v>41.793934967345095</v>
      </c>
      <c r="BA269" s="50">
        <v>6.3869732637937613</v>
      </c>
    </row>
    <row r="270" spans="1:53" x14ac:dyDescent="0.2">
      <c r="A270" s="47">
        <v>1.5</v>
      </c>
      <c r="B270" s="44">
        <v>920</v>
      </c>
      <c r="C270" s="45">
        <v>1.9</v>
      </c>
      <c r="E270" s="48">
        <v>18.89</v>
      </c>
      <c r="F270" s="48">
        <v>20.440000000000001</v>
      </c>
      <c r="G270" s="48">
        <v>0</v>
      </c>
      <c r="H270" s="48">
        <v>51.48</v>
      </c>
      <c r="I270" s="48">
        <v>8.33</v>
      </c>
      <c r="J270" s="48">
        <v>0.87</v>
      </c>
      <c r="K270" s="48">
        <v>0</v>
      </c>
      <c r="L270" s="48">
        <v>0</v>
      </c>
      <c r="M270" s="48">
        <v>0</v>
      </c>
      <c r="N270" s="48">
        <v>0</v>
      </c>
      <c r="O270" s="48">
        <v>0</v>
      </c>
      <c r="P270" s="48"/>
      <c r="Q270" s="49">
        <v>64.502040058007637</v>
      </c>
      <c r="R270" s="49">
        <v>17.060342664336474</v>
      </c>
      <c r="S270" s="49">
        <v>0.22862769106197323</v>
      </c>
      <c r="T270" s="49">
        <v>9.7042216974250597E-2</v>
      </c>
      <c r="U270" s="49">
        <v>2.314219800061601</v>
      </c>
      <c r="V270" s="49">
        <v>6.3469854489588764</v>
      </c>
      <c r="W270" s="49">
        <v>1.421074978487868</v>
      </c>
      <c r="X270" s="49">
        <v>8.0296671421113253</v>
      </c>
      <c r="Y270" s="49">
        <v>0.22389762666321744</v>
      </c>
      <c r="Z270" s="49">
        <v>0.43072289156626509</v>
      </c>
      <c r="AA270" s="49"/>
      <c r="AB270" s="50">
        <v>33.00091350287537</v>
      </c>
      <c r="AC270" s="50">
        <v>324.01939664861874</v>
      </c>
      <c r="AD270" s="50">
        <v>2.8478532890877588</v>
      </c>
      <c r="AE270" s="50">
        <v>0.77024678769660349</v>
      </c>
      <c r="AF270" s="50">
        <v>2.2268625426616158</v>
      </c>
      <c r="AG270" s="50">
        <v>0.13959646012464563</v>
      </c>
      <c r="AH270" s="50">
        <v>11347.536836137566</v>
      </c>
      <c r="AI270" s="50">
        <v>22.589043603782446</v>
      </c>
      <c r="AJ270" s="50">
        <v>54.894784319660538</v>
      </c>
      <c r="AK270" s="50">
        <v>635.98003374365555</v>
      </c>
      <c r="AL270" s="50">
        <v>29.785635776655251</v>
      </c>
      <c r="AM270" s="50">
        <v>3.9666176500717274</v>
      </c>
      <c r="AN270" s="50">
        <v>113.80392080567489</v>
      </c>
      <c r="AO270" s="50">
        <v>3.9159870336696958</v>
      </c>
      <c r="AP270" s="50">
        <v>1.3484044063893665</v>
      </c>
      <c r="AQ270" s="50">
        <v>1.8617168592844162</v>
      </c>
      <c r="AR270" s="50">
        <v>0.92881902378110792</v>
      </c>
      <c r="AS270" s="50">
        <v>1707.6580461119886</v>
      </c>
      <c r="AT270" s="50">
        <v>4.4506062332900713</v>
      </c>
      <c r="AU270" s="50">
        <v>0.39952549677467503</v>
      </c>
      <c r="AV270" s="50">
        <v>0.36690889327011661</v>
      </c>
      <c r="AW270" s="50">
        <v>74.808753166007833</v>
      </c>
      <c r="AX270" s="50">
        <v>30.146142112103824</v>
      </c>
      <c r="AY270" s="50">
        <v>131.92277039995614</v>
      </c>
      <c r="AZ270" s="50">
        <v>41.342389919499055</v>
      </c>
      <c r="BA270" s="50">
        <v>6.2893081761006293</v>
      </c>
    </row>
    <row r="271" spans="1:53" x14ac:dyDescent="0.2">
      <c r="A271" s="47">
        <v>1.5</v>
      </c>
      <c r="B271" s="44">
        <v>920</v>
      </c>
      <c r="C271" s="45">
        <v>2</v>
      </c>
      <c r="E271" s="48">
        <v>17.45</v>
      </c>
      <c r="F271" s="48">
        <v>21.06</v>
      </c>
      <c r="G271" s="48">
        <v>0</v>
      </c>
      <c r="H271" s="48">
        <v>51.79</v>
      </c>
      <c r="I271" s="48">
        <v>8.83</v>
      </c>
      <c r="J271" s="48">
        <v>0.87</v>
      </c>
      <c r="K271" s="48">
        <v>0</v>
      </c>
      <c r="L271" s="48">
        <v>0</v>
      </c>
      <c r="M271" s="48">
        <v>0</v>
      </c>
      <c r="N271" s="48">
        <v>0</v>
      </c>
      <c r="O271" s="48">
        <v>0</v>
      </c>
      <c r="P271" s="48"/>
      <c r="Q271" s="49">
        <v>64.048131915913473</v>
      </c>
      <c r="R271" s="49">
        <v>16.97868368282036</v>
      </c>
      <c r="S271" s="49">
        <v>0.19620641025055141</v>
      </c>
      <c r="T271" s="49">
        <v>8.2200065775794418E-2</v>
      </c>
      <c r="U271" s="49">
        <v>2.2520409065011826</v>
      </c>
      <c r="V271" s="49">
        <v>6.2150648372456212</v>
      </c>
      <c r="W271" s="49">
        <v>1.5377275350254591</v>
      </c>
      <c r="X271" s="49">
        <v>8.6899446464675574</v>
      </c>
      <c r="Y271" s="49">
        <v>0.24741938745516706</v>
      </c>
      <c r="Z271" s="49">
        <v>0.42752293577981654</v>
      </c>
      <c r="AA271" s="49"/>
      <c r="AB271" s="50">
        <v>35.675383857004576</v>
      </c>
      <c r="AC271" s="50">
        <v>350.33915715850685</v>
      </c>
      <c r="AD271" s="50">
        <v>3.0422376737679309</v>
      </c>
      <c r="AE271" s="50">
        <v>0.82517677614446072</v>
      </c>
      <c r="AF271" s="50">
        <v>2.217392308336906</v>
      </c>
      <c r="AG271" s="50">
        <v>0.13882728214218437</v>
      </c>
      <c r="AH271" s="50">
        <v>12274.280994740924</v>
      </c>
      <c r="AI271" s="50">
        <v>24.346396046517928</v>
      </c>
      <c r="AJ271" s="50">
        <v>58.860767911984141</v>
      </c>
      <c r="AK271" s="50">
        <v>685.08395792554234</v>
      </c>
      <c r="AL271" s="50">
        <v>31.21014788562271</v>
      </c>
      <c r="AM271" s="50">
        <v>3.9915740345886612</v>
      </c>
      <c r="AN271" s="50">
        <v>115.24823949089351</v>
      </c>
      <c r="AO271" s="50">
        <v>3.9948864119050933</v>
      </c>
      <c r="AP271" s="50">
        <v>1.3543413084894296</v>
      </c>
      <c r="AQ271" s="50">
        <v>1.8378873633555595</v>
      </c>
      <c r="AR271" s="50">
        <v>0.91137018297407635</v>
      </c>
      <c r="AS271" s="50">
        <v>1684.7139192570978</v>
      </c>
      <c r="AT271" s="50">
        <v>4.3632035357195011</v>
      </c>
      <c r="AU271" s="50">
        <v>0.39145031645596517</v>
      </c>
      <c r="AV271" s="50">
        <v>0.35945619304975079</v>
      </c>
      <c r="AW271" s="50">
        <v>72.763254525098461</v>
      </c>
      <c r="AX271" s="50">
        <v>29.390057000788712</v>
      </c>
      <c r="AY271" s="50">
        <v>130.6093356987617</v>
      </c>
      <c r="AZ271" s="50">
        <v>40.874777822973279</v>
      </c>
      <c r="BA271" s="50">
        <v>6.1774254116522505</v>
      </c>
    </row>
    <row r="272" spans="1:53" x14ac:dyDescent="0.2">
      <c r="A272" s="47">
        <v>1.5</v>
      </c>
      <c r="B272" s="44">
        <v>930</v>
      </c>
      <c r="C272" s="45">
        <v>0.6</v>
      </c>
      <c r="E272" s="48">
        <v>27.12</v>
      </c>
      <c r="F272" s="48">
        <v>19.98</v>
      </c>
      <c r="G272" s="48">
        <v>0</v>
      </c>
      <c r="H272" s="48">
        <v>0</v>
      </c>
      <c r="I272" s="48">
        <v>0</v>
      </c>
      <c r="J272" s="48">
        <v>0</v>
      </c>
      <c r="K272" s="48">
        <v>27.19</v>
      </c>
      <c r="L272" s="48">
        <v>2.58</v>
      </c>
      <c r="M272" s="48">
        <v>2.58</v>
      </c>
      <c r="N272" s="48">
        <v>23.12</v>
      </c>
      <c r="O272" s="48">
        <v>0</v>
      </c>
      <c r="P272" s="48"/>
      <c r="Q272" s="49">
        <v>64.177066795828225</v>
      </c>
      <c r="R272" s="49">
        <v>15.41052679921872</v>
      </c>
      <c r="S272" s="49">
        <v>4.0648747284610458</v>
      </c>
      <c r="T272" s="49">
        <v>1.4479506378426117</v>
      </c>
      <c r="U272" s="49">
        <v>3.7906802779700897</v>
      </c>
      <c r="V272" s="49">
        <v>4.5649086798869591</v>
      </c>
      <c r="W272" s="49">
        <v>0.95170224952207139</v>
      </c>
      <c r="X272" s="49">
        <v>5.5922898312702651</v>
      </c>
      <c r="Y272" s="49">
        <v>0.20848220988850941</v>
      </c>
      <c r="Z272" s="49">
        <v>0.38836565096952907</v>
      </c>
      <c r="AA272" s="49"/>
      <c r="AB272" s="50">
        <v>22.384720912978981</v>
      </c>
      <c r="AC272" s="50">
        <v>207.16292509063038</v>
      </c>
      <c r="AD272" s="50">
        <v>1.8250049267163835</v>
      </c>
      <c r="AE272" s="50">
        <v>0.51516363780271324</v>
      </c>
      <c r="AF272" s="50">
        <v>6.2817829194748853</v>
      </c>
      <c r="AG272" s="50">
        <v>0.38256305811217878</v>
      </c>
      <c r="AH272" s="50">
        <v>6532.5087640279298</v>
      </c>
      <c r="AI272" s="50">
        <v>14.714700407994188</v>
      </c>
      <c r="AJ272" s="50">
        <v>37.218169622187801</v>
      </c>
      <c r="AK272" s="50">
        <v>170.75103055998218</v>
      </c>
      <c r="AL272" s="50">
        <v>25.321451911356448</v>
      </c>
      <c r="AM272" s="50">
        <v>6.9718644378612336</v>
      </c>
      <c r="AN272" s="50">
        <v>170.2644936647433</v>
      </c>
      <c r="AO272" s="50">
        <v>4.1498029303122861</v>
      </c>
      <c r="AP272" s="50">
        <v>1.1648289310002256</v>
      </c>
      <c r="AQ272" s="50">
        <v>7.997893941939429</v>
      </c>
      <c r="AR272" s="50">
        <v>8.2461814912795823</v>
      </c>
      <c r="AS272" s="50">
        <v>7153.5686418679443</v>
      </c>
      <c r="AT272" s="50">
        <v>48.203213349196162</v>
      </c>
      <c r="AU272" s="50">
        <v>4.8771502362159831</v>
      </c>
      <c r="AV272" s="50">
        <v>2.5150089877743116</v>
      </c>
      <c r="AW272" s="50">
        <v>44.965118316897922</v>
      </c>
      <c r="AX272" s="50">
        <v>150.0687598737764</v>
      </c>
      <c r="AY272" s="50">
        <v>271.10504754692926</v>
      </c>
      <c r="AZ272" s="50">
        <v>13.01631892820771</v>
      </c>
      <c r="BA272" s="50">
        <v>10.963255581443905</v>
      </c>
    </row>
    <row r="273" spans="1:53" x14ac:dyDescent="0.2">
      <c r="A273" s="47">
        <v>1.5</v>
      </c>
      <c r="B273" s="44">
        <v>930</v>
      </c>
      <c r="C273" s="45">
        <v>0.7</v>
      </c>
      <c r="E273" s="48">
        <v>26.36</v>
      </c>
      <c r="F273" s="48">
        <v>19.8</v>
      </c>
      <c r="G273" s="48">
        <v>3.33</v>
      </c>
      <c r="H273" s="48">
        <v>0</v>
      </c>
      <c r="I273" s="48">
        <v>0</v>
      </c>
      <c r="J273" s="48">
        <v>0</v>
      </c>
      <c r="K273" s="48">
        <v>26.25</v>
      </c>
      <c r="L273" s="48">
        <v>2.37</v>
      </c>
      <c r="M273" s="48">
        <v>2.37</v>
      </c>
      <c r="N273" s="48">
        <v>21.9</v>
      </c>
      <c r="O273" s="48">
        <v>0</v>
      </c>
      <c r="P273" s="48"/>
      <c r="Q273" s="49">
        <v>65.001384179576917</v>
      </c>
      <c r="R273" s="49">
        <v>15.372449186290233</v>
      </c>
      <c r="S273" s="49">
        <v>3.720400319146548</v>
      </c>
      <c r="T273" s="49">
        <v>1.2349994025473294</v>
      </c>
      <c r="U273" s="49">
        <v>3.8352514630848442</v>
      </c>
      <c r="V273" s="49">
        <v>4.3504069576035729</v>
      </c>
      <c r="W273" s="49">
        <v>0.96717295349009169</v>
      </c>
      <c r="X273" s="49">
        <v>5.5179355382604713</v>
      </c>
      <c r="Y273" s="49">
        <v>0.22231781139455978</v>
      </c>
      <c r="Z273" s="49">
        <v>0.37175051015881472</v>
      </c>
      <c r="AA273" s="49"/>
      <c r="AB273" s="50">
        <v>22.924973263877291</v>
      </c>
      <c r="AC273" s="50">
        <v>212.34162857600592</v>
      </c>
      <c r="AD273" s="50">
        <v>1.8690849908383187</v>
      </c>
      <c r="AE273" s="50">
        <v>0.52804129467738825</v>
      </c>
      <c r="AF273" s="50">
        <v>6.4853240521051774</v>
      </c>
      <c r="AG273" s="50">
        <v>0.39230621569063484</v>
      </c>
      <c r="AH273" s="50">
        <v>6553.1964429784739</v>
      </c>
      <c r="AI273" s="50">
        <v>14.734391529828809</v>
      </c>
      <c r="AJ273" s="50">
        <v>36.540814287833804</v>
      </c>
      <c r="AK273" s="50">
        <v>172.96752629002998</v>
      </c>
      <c r="AL273" s="50">
        <v>23.499797912208749</v>
      </c>
      <c r="AM273" s="50">
        <v>6.1834612157874416</v>
      </c>
      <c r="AN273" s="50">
        <v>170.63918733237196</v>
      </c>
      <c r="AO273" s="50">
        <v>4.0836867035668805</v>
      </c>
      <c r="AP273" s="50">
        <v>1.1263029779476108</v>
      </c>
      <c r="AQ273" s="50">
        <v>6.9766659944491041</v>
      </c>
      <c r="AR273" s="50">
        <v>7.2539144551903565</v>
      </c>
      <c r="AS273" s="50">
        <v>6509.4514525402574</v>
      </c>
      <c r="AT273" s="50">
        <v>42.582867546023039</v>
      </c>
      <c r="AU273" s="50">
        <v>4.3896770257148843</v>
      </c>
      <c r="AV273" s="50">
        <v>2.4831114578669675</v>
      </c>
      <c r="AW273" s="50">
        <v>43.784164195311128</v>
      </c>
      <c r="AX273" s="50">
        <v>147.21412461893763</v>
      </c>
      <c r="AY273" s="50">
        <v>249.4296800264199</v>
      </c>
      <c r="AZ273" s="50">
        <v>12.848450649443242</v>
      </c>
      <c r="BA273" s="50">
        <v>10.265066991042781</v>
      </c>
    </row>
    <row r="274" spans="1:53" x14ac:dyDescent="0.2">
      <c r="A274" s="47">
        <v>1.5</v>
      </c>
      <c r="B274" s="44">
        <v>930</v>
      </c>
      <c r="C274" s="45">
        <v>0.8</v>
      </c>
      <c r="E274" s="48">
        <v>25.86</v>
      </c>
      <c r="F274" s="48">
        <v>19.61</v>
      </c>
      <c r="G274" s="48">
        <v>6.34</v>
      </c>
      <c r="H274" s="48">
        <v>0</v>
      </c>
      <c r="I274" s="48">
        <v>0</v>
      </c>
      <c r="J274" s="48">
        <v>0</v>
      </c>
      <c r="K274" s="48">
        <v>25.09</v>
      </c>
      <c r="L274" s="48">
        <v>2.1800000000000002</v>
      </c>
      <c r="M274" s="48">
        <v>2.1800000000000002</v>
      </c>
      <c r="N274" s="48">
        <v>20.93</v>
      </c>
      <c r="O274" s="48">
        <v>0</v>
      </c>
      <c r="P274" s="48"/>
      <c r="Q274" s="49">
        <v>65.885246708122182</v>
      </c>
      <c r="R274" s="49">
        <v>15.317478374808202</v>
      </c>
      <c r="S274" s="49">
        <v>3.355497567589369</v>
      </c>
      <c r="T274" s="49">
        <v>1.0417086409413019</v>
      </c>
      <c r="U274" s="49">
        <v>3.8451494237042123</v>
      </c>
      <c r="V274" s="49">
        <v>4.1767422381134036</v>
      </c>
      <c r="W274" s="49">
        <v>0.97041759952586559</v>
      </c>
      <c r="X274" s="49">
        <v>5.4077594471954553</v>
      </c>
      <c r="Y274" s="49">
        <v>0.23233839777582119</v>
      </c>
      <c r="Z274" s="49">
        <v>0.35624686402408434</v>
      </c>
      <c r="AA274" s="49"/>
      <c r="AB274" s="50">
        <v>23.272267707915834</v>
      </c>
      <c r="AC274" s="50">
        <v>216.00840553826492</v>
      </c>
      <c r="AD274" s="50">
        <v>1.9011124384338067</v>
      </c>
      <c r="AE274" s="50">
        <v>0.53728155486264606</v>
      </c>
      <c r="AF274" s="50">
        <v>6.6622025544136259</v>
      </c>
      <c r="AG274" s="50">
        <v>0.40058128009862182</v>
      </c>
      <c r="AH274" s="50">
        <v>6546.8693009959561</v>
      </c>
      <c r="AI274" s="50">
        <v>14.674315907143386</v>
      </c>
      <c r="AJ274" s="50">
        <v>35.7553304828159</v>
      </c>
      <c r="AK274" s="50">
        <v>176.1463685399701</v>
      </c>
      <c r="AL274" s="50">
        <v>21.949802803721237</v>
      </c>
      <c r="AM274" s="50">
        <v>5.5834550979655937</v>
      </c>
      <c r="AN274" s="50">
        <v>170.10642601317809</v>
      </c>
      <c r="AO274" s="50">
        <v>4.0077098742937469</v>
      </c>
      <c r="AP274" s="50">
        <v>1.0958870735934556</v>
      </c>
      <c r="AQ274" s="50">
        <v>6.2283188829184377</v>
      </c>
      <c r="AR274" s="50">
        <v>6.5175949587912196</v>
      </c>
      <c r="AS274" s="50">
        <v>6008.3766247648064</v>
      </c>
      <c r="AT274" s="50">
        <v>38.371534654350747</v>
      </c>
      <c r="AU274" s="50">
        <v>4.0116686761707454</v>
      </c>
      <c r="AV274" s="50">
        <v>2.4532082849699273</v>
      </c>
      <c r="AW274" s="50">
        <v>42.816736717867521</v>
      </c>
      <c r="AX274" s="50">
        <v>144.34546352138881</v>
      </c>
      <c r="AY274" s="50">
        <v>233.13836461922529</v>
      </c>
      <c r="AZ274" s="50">
        <v>12.639204774058884</v>
      </c>
      <c r="BA274" s="50">
        <v>9.7157834205627438</v>
      </c>
    </row>
    <row r="275" spans="1:53" x14ac:dyDescent="0.2">
      <c r="A275" s="47">
        <v>1.5</v>
      </c>
      <c r="B275" s="44">
        <v>930</v>
      </c>
      <c r="C275" s="45">
        <v>0.9</v>
      </c>
      <c r="E275" s="48">
        <v>25.44</v>
      </c>
      <c r="F275" s="48">
        <v>19.37</v>
      </c>
      <c r="G275" s="48">
        <v>9.25</v>
      </c>
      <c r="H275" s="48">
        <v>2.69</v>
      </c>
      <c r="I275" s="48">
        <v>0</v>
      </c>
      <c r="J275" s="48">
        <v>0</v>
      </c>
      <c r="K275" s="48">
        <v>23.16</v>
      </c>
      <c r="L275" s="48">
        <v>1.9</v>
      </c>
      <c r="M275" s="48">
        <v>1.9</v>
      </c>
      <c r="N275" s="48">
        <v>18.190000000000001</v>
      </c>
      <c r="O275" s="48">
        <v>0</v>
      </c>
      <c r="P275" s="48"/>
      <c r="Q275" s="49">
        <v>67.017623747094831</v>
      </c>
      <c r="R275" s="49">
        <v>15.126919650740131</v>
      </c>
      <c r="S275" s="49">
        <v>2.9249248746484318</v>
      </c>
      <c r="T275" s="49">
        <v>0.85592469814289029</v>
      </c>
      <c r="U275" s="49">
        <v>3.8693811174549895</v>
      </c>
      <c r="V275" s="49">
        <v>3.9365626208265545</v>
      </c>
      <c r="W275" s="49">
        <v>0.97835943880570464</v>
      </c>
      <c r="X275" s="49">
        <v>5.2903038522864581</v>
      </c>
      <c r="Y275" s="49">
        <v>0.24853140494441819</v>
      </c>
      <c r="Z275" s="49">
        <v>0.34281034281034284</v>
      </c>
      <c r="AA275" s="49"/>
      <c r="AB275" s="50">
        <v>23.619798904219827</v>
      </c>
      <c r="AC275" s="50">
        <v>220.10344750645717</v>
      </c>
      <c r="AD275" s="50">
        <v>1.943795174956424</v>
      </c>
      <c r="AE275" s="50">
        <v>0.54773679178024459</v>
      </c>
      <c r="AF275" s="50">
        <v>6.95234151075437</v>
      </c>
      <c r="AG275" s="50">
        <v>0.41668168748592499</v>
      </c>
      <c r="AH275" s="50">
        <v>6571.025055480929</v>
      </c>
      <c r="AI275" s="50">
        <v>14.617213470744627</v>
      </c>
      <c r="AJ275" s="50">
        <v>34.994129136602879</v>
      </c>
      <c r="AK275" s="50">
        <v>183.02676601090425</v>
      </c>
      <c r="AL275" s="50">
        <v>20.48267030124919</v>
      </c>
      <c r="AM275" s="50">
        <v>4.9198485095052558</v>
      </c>
      <c r="AN275" s="50">
        <v>164.03908617093205</v>
      </c>
      <c r="AO275" s="50">
        <v>3.9086219525943702</v>
      </c>
      <c r="AP275" s="50">
        <v>1.0672018798278742</v>
      </c>
      <c r="AQ275" s="50">
        <v>5.0334162464502334</v>
      </c>
      <c r="AR275" s="50">
        <v>4.6341996697952093</v>
      </c>
      <c r="AS275" s="50">
        <v>5541.8363574906798</v>
      </c>
      <c r="AT275" s="50">
        <v>25.92197638609543</v>
      </c>
      <c r="AU275" s="50">
        <v>2.6144032832006054</v>
      </c>
      <c r="AV275" s="50">
        <v>1.8953217606194317</v>
      </c>
      <c r="AW275" s="50">
        <v>43.259241490529121</v>
      </c>
      <c r="AX275" s="50">
        <v>123.31061764363977</v>
      </c>
      <c r="AY275" s="50">
        <v>209.13629524689006</v>
      </c>
      <c r="AZ275" s="50">
        <v>13.185061845481888</v>
      </c>
      <c r="BA275" s="50">
        <v>8.9801953135763668</v>
      </c>
    </row>
    <row r="276" spans="1:53" x14ac:dyDescent="0.2">
      <c r="A276" s="47">
        <v>1.5</v>
      </c>
      <c r="B276" s="44">
        <v>930</v>
      </c>
      <c r="C276" s="45">
        <v>1</v>
      </c>
      <c r="E276" s="48">
        <v>18.52</v>
      </c>
      <c r="F276" s="48">
        <v>15.73</v>
      </c>
      <c r="G276" s="48">
        <v>29.6</v>
      </c>
      <c r="H276" s="48">
        <v>18.47</v>
      </c>
      <c r="I276" s="48">
        <v>6.81</v>
      </c>
      <c r="J276" s="48">
        <v>0.22</v>
      </c>
      <c r="K276" s="48">
        <v>10.66</v>
      </c>
      <c r="L276" s="48">
        <v>0</v>
      </c>
      <c r="M276" s="48">
        <v>0</v>
      </c>
      <c r="N276" s="48">
        <v>0</v>
      </c>
      <c r="O276" s="48">
        <v>0</v>
      </c>
      <c r="P276" s="48"/>
      <c r="Q276" s="49">
        <v>66.514015790868527</v>
      </c>
      <c r="R276" s="49">
        <v>15.31732642980233</v>
      </c>
      <c r="S276" s="49">
        <v>2.8905506259539351</v>
      </c>
      <c r="T276" s="49">
        <v>0.84322130258327288</v>
      </c>
      <c r="U276" s="49">
        <v>3.5116277421794697</v>
      </c>
      <c r="V276" s="49">
        <v>4.4349200705453757</v>
      </c>
      <c r="W276" s="49">
        <v>1.2215122151331665</v>
      </c>
      <c r="X276" s="49">
        <v>5.266825822933936</v>
      </c>
      <c r="Y276" s="49">
        <v>0.27543049157658289</v>
      </c>
      <c r="Z276" s="49">
        <v>0.34210526315789469</v>
      </c>
      <c r="AA276" s="49"/>
      <c r="AB276" s="50">
        <v>31.493810095075823</v>
      </c>
      <c r="AC276" s="50">
        <v>301.10670126651189</v>
      </c>
      <c r="AD276" s="50">
        <v>2.7083987157898899</v>
      </c>
      <c r="AE276" s="50">
        <v>0.74770795477249541</v>
      </c>
      <c r="AF276" s="50">
        <v>5.4239055185830436</v>
      </c>
      <c r="AG276" s="50">
        <v>0.3219256796813012</v>
      </c>
      <c r="AH276" s="50">
        <v>7488.3837706445829</v>
      </c>
      <c r="AI276" s="50">
        <v>15.936813737508196</v>
      </c>
      <c r="AJ276" s="50">
        <v>33.086904059664647</v>
      </c>
      <c r="AK276" s="50">
        <v>260.19453609766913</v>
      </c>
      <c r="AL276" s="50">
        <v>14.385096218821239</v>
      </c>
      <c r="AM276" s="50">
        <v>2.7199112403919545</v>
      </c>
      <c r="AN276" s="50">
        <v>142.0295744897669</v>
      </c>
      <c r="AO276" s="50">
        <v>3.4890158898766561</v>
      </c>
      <c r="AP276" s="50">
        <v>0.90917041249474284</v>
      </c>
      <c r="AQ276" s="50">
        <v>2.1921294049236333</v>
      </c>
      <c r="AR276" s="50">
        <v>1.5881576613725237</v>
      </c>
      <c r="AS276" s="50">
        <v>2553.5177784326033</v>
      </c>
      <c r="AT276" s="50">
        <v>8.2470809718957483</v>
      </c>
      <c r="AU276" s="50">
        <v>0.7954893239954034</v>
      </c>
      <c r="AV276" s="50">
        <v>0.77041517709790297</v>
      </c>
      <c r="AW276" s="50">
        <v>45.691244418324352</v>
      </c>
      <c r="AX276" s="50">
        <v>59.638773440176251</v>
      </c>
      <c r="AY276" s="50">
        <v>125.00323981611194</v>
      </c>
      <c r="AZ276" s="50">
        <v>18.43019531931709</v>
      </c>
      <c r="BA276" s="50">
        <v>6.3066187067123227</v>
      </c>
    </row>
    <row r="277" spans="1:53" x14ac:dyDescent="0.2">
      <c r="A277" s="47">
        <v>1.5</v>
      </c>
      <c r="B277" s="44">
        <v>930</v>
      </c>
      <c r="C277" s="45">
        <v>1.1000000000000001</v>
      </c>
      <c r="E277" s="48">
        <v>21.66</v>
      </c>
      <c r="F277" s="48">
        <v>20.53</v>
      </c>
      <c r="G277" s="48">
        <v>15.01</v>
      </c>
      <c r="H277" s="48">
        <v>26.98</v>
      </c>
      <c r="I277" s="48">
        <v>4.9800000000000004</v>
      </c>
      <c r="J277" s="48">
        <v>0.55000000000000004</v>
      </c>
      <c r="K277" s="48">
        <v>10.29</v>
      </c>
      <c r="L277" s="48">
        <v>0</v>
      </c>
      <c r="M277" s="48">
        <v>0</v>
      </c>
      <c r="N277" s="48">
        <v>0</v>
      </c>
      <c r="O277" s="48">
        <v>0</v>
      </c>
      <c r="P277" s="48"/>
      <c r="Q277" s="49">
        <v>66.472234140836491</v>
      </c>
      <c r="R277" s="49">
        <v>15.718049428618993</v>
      </c>
      <c r="S277" s="49">
        <v>2.0743299958112207</v>
      </c>
      <c r="T277" s="49">
        <v>0.65739882124636961</v>
      </c>
      <c r="U277" s="49">
        <v>3.3764239323753555</v>
      </c>
      <c r="V277" s="49">
        <v>4.8589156417946375</v>
      </c>
      <c r="W277" s="49">
        <v>1.1206912875965096</v>
      </c>
      <c r="X277" s="49">
        <v>5.7219567517204126</v>
      </c>
      <c r="Y277" s="49">
        <v>0.23064637672585378</v>
      </c>
      <c r="Z277" s="49">
        <v>0.36099313949689643</v>
      </c>
      <c r="AA277" s="49"/>
      <c r="AB277" s="50">
        <v>27.997809742045263</v>
      </c>
      <c r="AC277" s="50">
        <v>267.86451195971915</v>
      </c>
      <c r="AD277" s="50">
        <v>2.4009703244974672</v>
      </c>
      <c r="AE277" s="50">
        <v>0.66128562249441647</v>
      </c>
      <c r="AF277" s="50">
        <v>3.1245487595833445</v>
      </c>
      <c r="AG277" s="50">
        <v>0.19369656602574262</v>
      </c>
      <c r="AH277" s="50">
        <v>7788.7666754685943</v>
      </c>
      <c r="AI277" s="50">
        <v>16.384216507291693</v>
      </c>
      <c r="AJ277" s="50">
        <v>36.975780560978947</v>
      </c>
      <c r="AK277" s="50">
        <v>277.13455708044097</v>
      </c>
      <c r="AL277" s="50">
        <v>18.422806177603164</v>
      </c>
      <c r="AM277" s="50">
        <v>3.3695542692949125</v>
      </c>
      <c r="AN277" s="50">
        <v>131.38160009222358</v>
      </c>
      <c r="AO277" s="50">
        <v>3.6658811607707458</v>
      </c>
      <c r="AP277" s="50">
        <v>1.0630735902036825</v>
      </c>
      <c r="AQ277" s="50">
        <v>2.3256827657671937</v>
      </c>
      <c r="AR277" s="50">
        <v>1.4450817204607058</v>
      </c>
      <c r="AS277" s="50">
        <v>2126.1260548007235</v>
      </c>
      <c r="AT277" s="50">
        <v>7.2268346710715754</v>
      </c>
      <c r="AU277" s="50">
        <v>0.67162197238255006</v>
      </c>
      <c r="AV277" s="50">
        <v>0.63152877296091547</v>
      </c>
      <c r="AW277" s="50">
        <v>55.394787805382329</v>
      </c>
      <c r="AX277" s="50">
        <v>52.25115181116761</v>
      </c>
      <c r="AY277" s="50">
        <v>140.95888351800639</v>
      </c>
      <c r="AZ277" s="50">
        <v>26.685282484370461</v>
      </c>
      <c r="BA277" s="50">
        <v>6.3677950974915287</v>
      </c>
    </row>
    <row r="278" spans="1:53" x14ac:dyDescent="0.2">
      <c r="A278" s="47">
        <v>1.5</v>
      </c>
      <c r="B278" s="44">
        <v>930</v>
      </c>
      <c r="C278" s="45">
        <v>1.2</v>
      </c>
      <c r="E278" s="48">
        <v>22.59</v>
      </c>
      <c r="F278" s="48">
        <v>21.75</v>
      </c>
      <c r="G278" s="48">
        <v>7.98</v>
      </c>
      <c r="H278" s="48">
        <v>33.36</v>
      </c>
      <c r="I278" s="48">
        <v>4.62</v>
      </c>
      <c r="J278" s="48">
        <v>0.71</v>
      </c>
      <c r="K278" s="48">
        <v>8.99</v>
      </c>
      <c r="L278" s="48">
        <v>0</v>
      </c>
      <c r="M278" s="48">
        <v>0</v>
      </c>
      <c r="N278" s="48">
        <v>0</v>
      </c>
      <c r="O278" s="48">
        <v>0</v>
      </c>
      <c r="P278" s="48"/>
      <c r="Q278" s="49">
        <v>66.312863810412054</v>
      </c>
      <c r="R278" s="49">
        <v>16.08291360423139</v>
      </c>
      <c r="S278" s="49">
        <v>1.489905935898185</v>
      </c>
      <c r="T278" s="49">
        <v>0.51510280487298454</v>
      </c>
      <c r="U278" s="49">
        <v>3.2301699067462253</v>
      </c>
      <c r="V278" s="49">
        <v>5.2206981843025941</v>
      </c>
      <c r="W278" s="49">
        <v>1.0966823688182545</v>
      </c>
      <c r="X278" s="49">
        <v>6.0516633847183092</v>
      </c>
      <c r="Y278" s="49">
        <v>0.21006431134358988</v>
      </c>
      <c r="Z278" s="49">
        <v>0.38129496402877699</v>
      </c>
      <c r="AA278" s="49"/>
      <c r="AB278" s="50">
        <v>27.232301587328109</v>
      </c>
      <c r="AC278" s="50">
        <v>261.2153180723987</v>
      </c>
      <c r="AD278" s="50">
        <v>2.3395927616285523</v>
      </c>
      <c r="AE278" s="50">
        <v>0.64180371301212302</v>
      </c>
      <c r="AF278" s="50">
        <v>2.6145660591196966</v>
      </c>
      <c r="AG278" s="50">
        <v>0.16355551528769341</v>
      </c>
      <c r="AH278" s="50">
        <v>8140.4678722050385</v>
      </c>
      <c r="AI278" s="50">
        <v>16.977707695361783</v>
      </c>
      <c r="AJ278" s="50">
        <v>39.870315501947324</v>
      </c>
      <c r="AK278" s="50">
        <v>301.77001024835772</v>
      </c>
      <c r="AL278" s="50">
        <v>21.326077258564279</v>
      </c>
      <c r="AM278" s="50">
        <v>3.7238623909762962</v>
      </c>
      <c r="AN278" s="50">
        <v>125.15632898617608</v>
      </c>
      <c r="AO278" s="50">
        <v>3.7430089377701847</v>
      </c>
      <c r="AP278" s="50">
        <v>1.1536438054698941</v>
      </c>
      <c r="AQ278" s="50">
        <v>2.2943141517792647</v>
      </c>
      <c r="AR278" s="50">
        <v>1.3107469546326715</v>
      </c>
      <c r="AS278" s="50">
        <v>1954.2614588758929</v>
      </c>
      <c r="AT278" s="50">
        <v>6.43954531603028</v>
      </c>
      <c r="AU278" s="50">
        <v>0.58905909601953377</v>
      </c>
      <c r="AV278" s="50">
        <v>0.54752817289180167</v>
      </c>
      <c r="AW278" s="50">
        <v>62.230043323782141</v>
      </c>
      <c r="AX278" s="50">
        <v>46.226937388392891</v>
      </c>
      <c r="AY278" s="50">
        <v>145.58552718615709</v>
      </c>
      <c r="AZ278" s="50">
        <v>33.468860449067286</v>
      </c>
      <c r="BA278" s="50">
        <v>6.4328585539506156</v>
      </c>
    </row>
    <row r="279" spans="1:53" x14ac:dyDescent="0.2">
      <c r="A279" s="47">
        <v>1.5</v>
      </c>
      <c r="B279" s="44">
        <v>930</v>
      </c>
      <c r="C279" s="45">
        <v>1.3</v>
      </c>
      <c r="E279" s="48">
        <v>23.97</v>
      </c>
      <c r="F279" s="48">
        <v>22.96</v>
      </c>
      <c r="G279" s="48">
        <v>0.23</v>
      </c>
      <c r="H279" s="48">
        <v>40.44</v>
      </c>
      <c r="I279" s="48">
        <v>4.1900000000000004</v>
      </c>
      <c r="J279" s="48">
        <v>0.86</v>
      </c>
      <c r="K279" s="48">
        <v>7.35</v>
      </c>
      <c r="L279" s="48">
        <v>0</v>
      </c>
      <c r="M279" s="48">
        <v>0</v>
      </c>
      <c r="N279" s="48">
        <v>0</v>
      </c>
      <c r="O279" s="48">
        <v>0</v>
      </c>
      <c r="P279" s="48"/>
      <c r="Q279" s="49">
        <v>66.121693920840571</v>
      </c>
      <c r="R279" s="49">
        <v>16.410212035387222</v>
      </c>
      <c r="S279" s="49">
        <v>1.039506658494169</v>
      </c>
      <c r="T279" s="49">
        <v>0.39841824962349498</v>
      </c>
      <c r="U279" s="49">
        <v>3.0218786737583483</v>
      </c>
      <c r="V279" s="49">
        <v>5.6239918472080985</v>
      </c>
      <c r="W279" s="49">
        <v>1.0757973009282165</v>
      </c>
      <c r="X279" s="49">
        <v>6.3085013137598667</v>
      </c>
      <c r="Y279" s="49">
        <v>0.191287137349296</v>
      </c>
      <c r="Z279" s="49">
        <v>0.40589711417816815</v>
      </c>
      <c r="AA279" s="49"/>
      <c r="AB279" s="50">
        <v>26.041827083331153</v>
      </c>
      <c r="AC279" s="50">
        <v>250.69340991686954</v>
      </c>
      <c r="AD279" s="50">
        <v>2.2482568186845593</v>
      </c>
      <c r="AE279" s="50">
        <v>0.61377231226543971</v>
      </c>
      <c r="AF279" s="50">
        <v>2.2820419908383518</v>
      </c>
      <c r="AG279" s="50">
        <v>0.14382572567495966</v>
      </c>
      <c r="AH279" s="50">
        <v>8444.7528617846965</v>
      </c>
      <c r="AI279" s="50">
        <v>17.421774355553225</v>
      </c>
      <c r="AJ279" s="50">
        <v>42.958226166709508</v>
      </c>
      <c r="AK279" s="50">
        <v>334.09575842979427</v>
      </c>
      <c r="AL279" s="50">
        <v>25.413886118298979</v>
      </c>
      <c r="AM279" s="50">
        <v>4.1836225990852727</v>
      </c>
      <c r="AN279" s="50">
        <v>118.6282908423228</v>
      </c>
      <c r="AO279" s="50">
        <v>3.8143934634892394</v>
      </c>
      <c r="AP279" s="50">
        <v>1.2710783032729329</v>
      </c>
      <c r="AQ279" s="50">
        <v>2.2633133528402567</v>
      </c>
      <c r="AR279" s="50">
        <v>1.1945735374099338</v>
      </c>
      <c r="AS279" s="50">
        <v>1844.8224366525235</v>
      </c>
      <c r="AT279" s="50">
        <v>5.7798696345893443</v>
      </c>
      <c r="AU279" s="50">
        <v>0.52178714286939021</v>
      </c>
      <c r="AV279" s="50">
        <v>0.4803991063055531</v>
      </c>
      <c r="AW279" s="50">
        <v>72.056549665272314</v>
      </c>
      <c r="AX279" s="50">
        <v>41.319110753856044</v>
      </c>
      <c r="AY279" s="50">
        <v>151.26443199239372</v>
      </c>
      <c r="AZ279" s="50">
        <v>46.552555836741881</v>
      </c>
      <c r="BA279" s="50">
        <v>6.5265423743921831</v>
      </c>
    </row>
    <row r="280" spans="1:53" x14ac:dyDescent="0.2">
      <c r="A280" s="47">
        <v>1.5</v>
      </c>
      <c r="B280" s="44">
        <v>930</v>
      </c>
      <c r="C280" s="45">
        <v>1.4</v>
      </c>
      <c r="E280" s="48">
        <v>23.26</v>
      </c>
      <c r="F280" s="48">
        <v>21.61</v>
      </c>
      <c r="G280" s="48">
        <v>0</v>
      </c>
      <c r="H280" s="48">
        <v>43.56</v>
      </c>
      <c r="I280" s="48">
        <v>4.88</v>
      </c>
      <c r="J280" s="48">
        <v>0.87</v>
      </c>
      <c r="K280" s="48">
        <v>5.84</v>
      </c>
      <c r="L280" s="48">
        <v>0</v>
      </c>
      <c r="M280" s="48">
        <v>0</v>
      </c>
      <c r="N280" s="48">
        <v>0</v>
      </c>
      <c r="O280" s="48">
        <v>0</v>
      </c>
      <c r="P280" s="48"/>
      <c r="Q280" s="49">
        <v>65.907852412826045</v>
      </c>
      <c r="R280" s="49">
        <v>16.628628205380853</v>
      </c>
      <c r="S280" s="49">
        <v>0.78442778020888382</v>
      </c>
      <c r="T280" s="49">
        <v>0.3083531884735326</v>
      </c>
      <c r="U280" s="49">
        <v>2.9736638426553181</v>
      </c>
      <c r="V280" s="49">
        <v>5.7645721681657989</v>
      </c>
      <c r="W280" s="49">
        <v>1.1123607429616802</v>
      </c>
      <c r="X280" s="49">
        <v>6.5201416593278969</v>
      </c>
      <c r="Y280" s="49">
        <v>0.19296501292924517</v>
      </c>
      <c r="Z280" s="49">
        <v>0.41201000834028356</v>
      </c>
      <c r="AA280" s="49"/>
      <c r="AB280" s="50">
        <v>26.850475095461903</v>
      </c>
      <c r="AC280" s="50">
        <v>259.30216771099691</v>
      </c>
      <c r="AD280" s="50">
        <v>2.3260613793766751</v>
      </c>
      <c r="AE280" s="50">
        <v>0.63237513728804928</v>
      </c>
      <c r="AF280" s="50">
        <v>2.256565976827198</v>
      </c>
      <c r="AG280" s="50">
        <v>0.14211369045815198</v>
      </c>
      <c r="AH280" s="50">
        <v>8805.6043495608155</v>
      </c>
      <c r="AI280" s="50">
        <v>18.07365457186507</v>
      </c>
      <c r="AJ280" s="50">
        <v>44.564810734473248</v>
      </c>
      <c r="AK280" s="50">
        <v>366.36196312103357</v>
      </c>
      <c r="AL280" s="50">
        <v>26.088934148292985</v>
      </c>
      <c r="AM280" s="50">
        <v>4.1203314166591003</v>
      </c>
      <c r="AN280" s="50">
        <v>116.47832116578009</v>
      </c>
      <c r="AO280" s="50">
        <v>3.8117196040366226</v>
      </c>
      <c r="AP280" s="50">
        <v>1.2806376863027524</v>
      </c>
      <c r="AQ280" s="50">
        <v>2.1510725226203058</v>
      </c>
      <c r="AR280" s="50">
        <v>1.1173013512406793</v>
      </c>
      <c r="AS280" s="50">
        <v>1808.7810500744883</v>
      </c>
      <c r="AT280" s="50">
        <v>5.390429578592868</v>
      </c>
      <c r="AU280" s="50">
        <v>0.48576788499010354</v>
      </c>
      <c r="AV280" s="50">
        <v>0.44685326557164351</v>
      </c>
      <c r="AW280" s="50">
        <v>74.287590862880649</v>
      </c>
      <c r="AX280" s="50">
        <v>38.17935514325675</v>
      </c>
      <c r="AY280" s="50">
        <v>145.87660925031864</v>
      </c>
      <c r="AZ280" s="50">
        <v>45.748485925538361</v>
      </c>
      <c r="BA280" s="50">
        <v>6.5748617566106597</v>
      </c>
    </row>
    <row r="281" spans="1:53" x14ac:dyDescent="0.2">
      <c r="A281" s="47">
        <v>1.5</v>
      </c>
      <c r="B281" s="44">
        <v>930</v>
      </c>
      <c r="C281" s="45">
        <v>1.5</v>
      </c>
      <c r="E281" s="48">
        <v>22.57</v>
      </c>
      <c r="F281" s="48">
        <v>20.39</v>
      </c>
      <c r="G281" s="48">
        <v>0</v>
      </c>
      <c r="H281" s="48">
        <v>46.29</v>
      </c>
      <c r="I281" s="48">
        <v>5.64</v>
      </c>
      <c r="J281" s="48">
        <v>0.87</v>
      </c>
      <c r="K281" s="48">
        <v>4.24</v>
      </c>
      <c r="L281" s="48">
        <v>0</v>
      </c>
      <c r="M281" s="48">
        <v>0</v>
      </c>
      <c r="N281" s="48">
        <v>0</v>
      </c>
      <c r="O281" s="48">
        <v>0</v>
      </c>
      <c r="P281" s="48"/>
      <c r="Q281" s="49">
        <v>65.682959058898945</v>
      </c>
      <c r="R281" s="49">
        <v>16.798223462459521</v>
      </c>
      <c r="S281" s="49">
        <v>0.59488457582626486</v>
      </c>
      <c r="T281" s="49">
        <v>0.23846600850020855</v>
      </c>
      <c r="U281" s="49">
        <v>2.8570793160773404</v>
      </c>
      <c r="V281" s="49">
        <v>5.9609797411404237</v>
      </c>
      <c r="W281" s="49">
        <v>1.150041721712262</v>
      </c>
      <c r="X281" s="49">
        <v>6.7173661153850315</v>
      </c>
      <c r="Y281" s="49">
        <v>0.19292830569027267</v>
      </c>
      <c r="Z281" s="49">
        <v>0.41675854465270118</v>
      </c>
      <c r="AA281" s="49"/>
      <c r="AB281" s="50">
        <v>27.674480280519937</v>
      </c>
      <c r="AC281" s="50">
        <v>268.29510059334058</v>
      </c>
      <c r="AD281" s="50">
        <v>2.4069914966866088</v>
      </c>
      <c r="AE281" s="50">
        <v>0.65178087574128141</v>
      </c>
      <c r="AF281" s="50">
        <v>2.251701809044917</v>
      </c>
      <c r="AG281" s="50">
        <v>0.14168793013092273</v>
      </c>
      <c r="AH281" s="50">
        <v>9177.1645626888003</v>
      </c>
      <c r="AI281" s="50">
        <v>18.724454692958673</v>
      </c>
      <c r="AJ281" s="50">
        <v>46.089734120431345</v>
      </c>
      <c r="AK281" s="50">
        <v>407.10119367089055</v>
      </c>
      <c r="AL281" s="50">
        <v>26.609235156196902</v>
      </c>
      <c r="AM281" s="50">
        <v>4.0475801976615511</v>
      </c>
      <c r="AN281" s="50">
        <v>114.63694176015476</v>
      </c>
      <c r="AO281" s="50">
        <v>3.8065576667534842</v>
      </c>
      <c r="AP281" s="50">
        <v>1.2905521649996183</v>
      </c>
      <c r="AQ281" s="50">
        <v>2.0546085723397343</v>
      </c>
      <c r="AR281" s="50">
        <v>1.0547358937558315</v>
      </c>
      <c r="AS281" s="50">
        <v>1786.5823657411436</v>
      </c>
      <c r="AT281" s="50">
        <v>5.0779386234369435</v>
      </c>
      <c r="AU281" s="50">
        <v>0.45706834865196327</v>
      </c>
      <c r="AV281" s="50">
        <v>0.42022623174642265</v>
      </c>
      <c r="AW281" s="50">
        <v>76.193222903087474</v>
      </c>
      <c r="AX281" s="50">
        <v>35.615622797574787</v>
      </c>
      <c r="AY281" s="50">
        <v>141.15308905745098</v>
      </c>
      <c r="AZ281" s="50">
        <v>44.524861281529198</v>
      </c>
      <c r="BA281" s="50">
        <v>6.606040368608709</v>
      </c>
    </row>
    <row r="282" spans="1:53" x14ac:dyDescent="0.2">
      <c r="A282" s="47">
        <v>1.5</v>
      </c>
      <c r="B282" s="44">
        <v>930</v>
      </c>
      <c r="C282" s="45">
        <v>1.6</v>
      </c>
      <c r="E282" s="48">
        <v>22.11</v>
      </c>
      <c r="F282" s="48">
        <v>19.739999999999998</v>
      </c>
      <c r="G282" s="48">
        <v>0</v>
      </c>
      <c r="H282" s="48">
        <v>48.47</v>
      </c>
      <c r="I282" s="48">
        <v>6.4</v>
      </c>
      <c r="J282" s="48">
        <v>0.87</v>
      </c>
      <c r="K282" s="48">
        <v>2.41</v>
      </c>
      <c r="L282" s="48">
        <v>0</v>
      </c>
      <c r="M282" s="48">
        <v>0</v>
      </c>
      <c r="N282" s="48">
        <v>0</v>
      </c>
      <c r="O282" s="48">
        <v>0</v>
      </c>
      <c r="P282" s="48"/>
      <c r="Q282" s="49">
        <v>65.474238857474475</v>
      </c>
      <c r="R282" s="49">
        <v>16.957177103058392</v>
      </c>
      <c r="S282" s="49">
        <v>0.45785830828761398</v>
      </c>
      <c r="T282" s="49">
        <v>0.19184880616886171</v>
      </c>
      <c r="U282" s="49">
        <v>2.6710545932884555</v>
      </c>
      <c r="V282" s="49">
        <v>6.2062059760698869</v>
      </c>
      <c r="W282" s="49">
        <v>1.1835672879083312</v>
      </c>
      <c r="X282" s="49">
        <v>6.8580490677439858</v>
      </c>
      <c r="Y282" s="49">
        <v>0.1907070587847024</v>
      </c>
      <c r="Z282" s="49">
        <v>0.42756183745583037</v>
      </c>
      <c r="AA282" s="49"/>
      <c r="AB282" s="50">
        <v>28.252278351760161</v>
      </c>
      <c r="AC282" s="50">
        <v>275.3046200803459</v>
      </c>
      <c r="AD282" s="50">
        <v>2.468520407290185</v>
      </c>
      <c r="AE282" s="50">
        <v>0.66657751420161537</v>
      </c>
      <c r="AF282" s="50">
        <v>2.248462172091938</v>
      </c>
      <c r="AG282" s="50">
        <v>0.14139380359165404</v>
      </c>
      <c r="AH282" s="50">
        <v>9506.0665533883202</v>
      </c>
      <c r="AI282" s="50">
        <v>19.244344922885912</v>
      </c>
      <c r="AJ282" s="50">
        <v>47.274828102177381</v>
      </c>
      <c r="AK282" s="50">
        <v>461.91444876264171</v>
      </c>
      <c r="AL282" s="50">
        <v>26.983232662901955</v>
      </c>
      <c r="AM282" s="50">
        <v>3.986309761885964</v>
      </c>
      <c r="AN282" s="50">
        <v>112.99072131900809</v>
      </c>
      <c r="AO282" s="50">
        <v>3.7927121101318071</v>
      </c>
      <c r="AP282" s="50">
        <v>1.3084653017666585</v>
      </c>
      <c r="AQ282" s="50">
        <v>1.9827299092435955</v>
      </c>
      <c r="AR282" s="50">
        <v>1.009549106473306</v>
      </c>
      <c r="AS282" s="50">
        <v>1770.3037616193483</v>
      </c>
      <c r="AT282" s="50">
        <v>4.8532035819677359</v>
      </c>
      <c r="AU282" s="50">
        <v>0.43650411499065944</v>
      </c>
      <c r="AV282" s="50">
        <v>0.40114394842533657</v>
      </c>
      <c r="AW282" s="50">
        <v>77.530022304548041</v>
      </c>
      <c r="AX282" s="50">
        <v>33.708210406680273</v>
      </c>
      <c r="AY282" s="50">
        <v>137.8124120756811</v>
      </c>
      <c r="AZ282" s="50">
        <v>43.468810227386498</v>
      </c>
      <c r="BA282" s="50">
        <v>6.5799973655768449</v>
      </c>
    </row>
    <row r="283" spans="1:53" x14ac:dyDescent="0.2">
      <c r="A283" s="47">
        <v>1.5</v>
      </c>
      <c r="B283" s="44">
        <v>930</v>
      </c>
      <c r="C283" s="45">
        <v>1.7</v>
      </c>
      <c r="E283" s="48">
        <v>21.59</v>
      </c>
      <c r="F283" s="48">
        <v>19.45</v>
      </c>
      <c r="G283" s="48">
        <v>0</v>
      </c>
      <c r="H283" s="48">
        <v>50.14</v>
      </c>
      <c r="I283" s="48">
        <v>7.09</v>
      </c>
      <c r="J283" s="48">
        <v>0.87</v>
      </c>
      <c r="K283" s="48">
        <v>0.86</v>
      </c>
      <c r="L283" s="48">
        <v>0</v>
      </c>
      <c r="M283" s="48">
        <v>0</v>
      </c>
      <c r="N283" s="48">
        <v>0</v>
      </c>
      <c r="O283" s="48">
        <v>0</v>
      </c>
      <c r="P283" s="48"/>
      <c r="Q283" s="49">
        <v>65.242199230989399</v>
      </c>
      <c r="R283" s="49">
        <v>17.078863558647882</v>
      </c>
      <c r="S283" s="49">
        <v>0.36339393732459291</v>
      </c>
      <c r="T283" s="49">
        <v>0.15145826808980861</v>
      </c>
      <c r="U283" s="49">
        <v>2.5292234518626335</v>
      </c>
      <c r="V283" s="49">
        <v>6.3834232661527546</v>
      </c>
      <c r="W283" s="49">
        <v>1.2292176469666822</v>
      </c>
      <c r="X283" s="49">
        <v>7.0222206399662523</v>
      </c>
      <c r="Y283" s="49">
        <v>0.19256402023103245</v>
      </c>
      <c r="Z283" s="49">
        <v>0.42625899280575535</v>
      </c>
      <c r="AA283" s="49"/>
      <c r="AB283" s="50">
        <v>28.930187944594479</v>
      </c>
      <c r="AC283" s="50">
        <v>283.21471471147396</v>
      </c>
      <c r="AD283" s="50">
        <v>2.5347008300879708</v>
      </c>
      <c r="AE283" s="50">
        <v>0.68329495249072225</v>
      </c>
      <c r="AF283" s="50">
        <v>2.2448715507786496</v>
      </c>
      <c r="AG283" s="50">
        <v>0.14107639943116279</v>
      </c>
      <c r="AH283" s="50">
        <v>9863.0972853881631</v>
      </c>
      <c r="AI283" s="50">
        <v>19.819051315450622</v>
      </c>
      <c r="AJ283" s="50">
        <v>48.576579879074764</v>
      </c>
      <c r="AK283" s="50">
        <v>524.6703980537568</v>
      </c>
      <c r="AL283" s="50">
        <v>27.41615831185878</v>
      </c>
      <c r="AM283" s="50">
        <v>3.9439643850297568</v>
      </c>
      <c r="AN283" s="50">
        <v>111.92526377125824</v>
      </c>
      <c r="AO283" s="50">
        <v>3.7898330604284634</v>
      </c>
      <c r="AP283" s="50">
        <v>1.3265968264608801</v>
      </c>
      <c r="AQ283" s="50">
        <v>1.9284211375113287</v>
      </c>
      <c r="AR283" s="50">
        <v>0.97549605681841445</v>
      </c>
      <c r="AS283" s="50">
        <v>1755.2000647108555</v>
      </c>
      <c r="AT283" s="50">
        <v>4.6840833737141114</v>
      </c>
      <c r="AU283" s="50">
        <v>0.42104026745458206</v>
      </c>
      <c r="AV283" s="50">
        <v>0.38680278079117852</v>
      </c>
      <c r="AW283" s="50">
        <v>78.168808378251541</v>
      </c>
      <c r="AX283" s="50">
        <v>32.250498709377531</v>
      </c>
      <c r="AY283" s="50">
        <v>135.37459569160237</v>
      </c>
      <c r="AZ283" s="50">
        <v>42.60227336298918</v>
      </c>
      <c r="BA283" s="50">
        <v>6.5266844006987128</v>
      </c>
    </row>
    <row r="284" spans="1:53" x14ac:dyDescent="0.2">
      <c r="A284" s="47">
        <v>1.5</v>
      </c>
      <c r="B284" s="44">
        <v>930</v>
      </c>
      <c r="C284" s="45">
        <v>1.8</v>
      </c>
      <c r="E284" s="48">
        <v>20.79</v>
      </c>
      <c r="F284" s="48">
        <v>19.75</v>
      </c>
      <c r="G284" s="48">
        <v>0</v>
      </c>
      <c r="H284" s="48">
        <v>50.93</v>
      </c>
      <c r="I284" s="48">
        <v>7.67</v>
      </c>
      <c r="J284" s="48">
        <v>0.87</v>
      </c>
      <c r="K284" s="48">
        <v>0</v>
      </c>
      <c r="L284" s="48">
        <v>0</v>
      </c>
      <c r="M284" s="48">
        <v>0</v>
      </c>
      <c r="N284" s="48">
        <v>0</v>
      </c>
      <c r="O284" s="48">
        <v>0</v>
      </c>
      <c r="P284" s="48"/>
      <c r="Q284" s="49">
        <v>64.980946798013107</v>
      </c>
      <c r="R284" s="49">
        <v>17.141487048830196</v>
      </c>
      <c r="S284" s="49">
        <v>0.2971584023183152</v>
      </c>
      <c r="T284" s="49">
        <v>0.12810899885278254</v>
      </c>
      <c r="U284" s="49">
        <v>2.3902819732659428</v>
      </c>
      <c r="V284" s="49">
        <v>6.4767085574756758</v>
      </c>
      <c r="W284" s="49">
        <v>1.2908670057474714</v>
      </c>
      <c r="X284" s="49">
        <v>7.2944412154965121</v>
      </c>
      <c r="Y284" s="49">
        <v>0.19930910805883045</v>
      </c>
      <c r="Z284" s="49">
        <v>0.43454345434543457</v>
      </c>
      <c r="AA284" s="49"/>
      <c r="AB284" s="50">
        <v>30.028718505030234</v>
      </c>
      <c r="AC284" s="50">
        <v>294.78940901734063</v>
      </c>
      <c r="AD284" s="50">
        <v>2.6249749252141332</v>
      </c>
      <c r="AE284" s="50">
        <v>0.70801658970504422</v>
      </c>
      <c r="AF284" s="50">
        <v>2.239492241850582</v>
      </c>
      <c r="AG284" s="50">
        <v>0.14062518508823191</v>
      </c>
      <c r="AH284" s="50">
        <v>10319.304515557569</v>
      </c>
      <c r="AI284" s="50">
        <v>20.62176238232329</v>
      </c>
      <c r="AJ284" s="50">
        <v>50.398844263307403</v>
      </c>
      <c r="AK284" s="50">
        <v>580.93265524265655</v>
      </c>
      <c r="AL284" s="50">
        <v>28.092370417656781</v>
      </c>
      <c r="AM284" s="50">
        <v>3.9375331559263098</v>
      </c>
      <c r="AN284" s="50">
        <v>112.05695955688222</v>
      </c>
      <c r="AO284" s="50">
        <v>3.8174955256721304</v>
      </c>
      <c r="AP284" s="50">
        <v>1.3415954165152155</v>
      </c>
      <c r="AQ284" s="50">
        <v>1.8972392110774374</v>
      </c>
      <c r="AR284" s="50">
        <v>0.9547980130553585</v>
      </c>
      <c r="AS284" s="50">
        <v>1739.2591219888925</v>
      </c>
      <c r="AT284" s="50">
        <v>4.5808731882305151</v>
      </c>
      <c r="AU284" s="50">
        <v>0.41156914233211012</v>
      </c>
      <c r="AV284" s="50">
        <v>0.378027511217497</v>
      </c>
      <c r="AW284" s="50">
        <v>77.361828360398221</v>
      </c>
      <c r="AX284" s="50">
        <v>31.299762755667423</v>
      </c>
      <c r="AY284" s="50">
        <v>133.89690469675273</v>
      </c>
      <c r="AZ284" s="50">
        <v>42.006036831167826</v>
      </c>
      <c r="BA284" s="50">
        <v>6.4318260292614227</v>
      </c>
    </row>
    <row r="285" spans="1:53" x14ac:dyDescent="0.2">
      <c r="A285" s="47">
        <v>1.5</v>
      </c>
      <c r="B285" s="44">
        <v>930</v>
      </c>
      <c r="C285" s="45">
        <v>1.9</v>
      </c>
      <c r="E285" s="48">
        <v>19.37</v>
      </c>
      <c r="F285" s="48">
        <v>20.32</v>
      </c>
      <c r="G285" s="48">
        <v>0</v>
      </c>
      <c r="H285" s="48">
        <v>51.3</v>
      </c>
      <c r="I285" s="48">
        <v>8.14</v>
      </c>
      <c r="J285" s="48">
        <v>0.87</v>
      </c>
      <c r="K285" s="48">
        <v>0</v>
      </c>
      <c r="L285" s="48">
        <v>0</v>
      </c>
      <c r="M285" s="48">
        <v>0</v>
      </c>
      <c r="N285" s="48">
        <v>0</v>
      </c>
      <c r="O285" s="48">
        <v>0</v>
      </c>
      <c r="P285" s="48"/>
      <c r="Q285" s="49">
        <v>64.630264740824273</v>
      </c>
      <c r="R285" s="49">
        <v>17.069841255403336</v>
      </c>
      <c r="S285" s="49">
        <v>0.26131773874056663</v>
      </c>
      <c r="T285" s="49">
        <v>0.10801920388238638</v>
      </c>
      <c r="U285" s="49">
        <v>2.3780769880040267</v>
      </c>
      <c r="V285" s="49">
        <v>6.3395445680940803</v>
      </c>
      <c r="W285" s="49">
        <v>1.3853705805887375</v>
      </c>
      <c r="X285" s="49">
        <v>7.8275649244625916</v>
      </c>
      <c r="Y285" s="49">
        <v>0.21852840779148194</v>
      </c>
      <c r="Z285" s="49">
        <v>0.42424242424242425</v>
      </c>
      <c r="AA285" s="49"/>
      <c r="AB285" s="50">
        <v>32.195214366127765</v>
      </c>
      <c r="AC285" s="50">
        <v>316.09825061873369</v>
      </c>
      <c r="AD285" s="50">
        <v>2.7875266633040479</v>
      </c>
      <c r="AE285" s="50">
        <v>0.75350436435487445</v>
      </c>
      <c r="AF285" s="50">
        <v>2.2300437704494183</v>
      </c>
      <c r="AG285" s="50">
        <v>0.13985530281485664</v>
      </c>
      <c r="AH285" s="50">
        <v>11068.837888953807</v>
      </c>
      <c r="AI285" s="50">
        <v>22.056364967149008</v>
      </c>
      <c r="AJ285" s="50">
        <v>53.679915390642776</v>
      </c>
      <c r="AK285" s="50">
        <v>621.07611013770577</v>
      </c>
      <c r="AL285" s="50">
        <v>29.338940546471079</v>
      </c>
      <c r="AM285" s="50">
        <v>3.9605327877720753</v>
      </c>
      <c r="AN285" s="50">
        <v>113.39700721531511</v>
      </c>
      <c r="AO285" s="50">
        <v>3.8910782002684576</v>
      </c>
      <c r="AP285" s="50">
        <v>1.3470541627978834</v>
      </c>
      <c r="AQ285" s="50">
        <v>1.8716761487701674</v>
      </c>
      <c r="AR285" s="50">
        <v>0.93591177798892156</v>
      </c>
      <c r="AS285" s="50">
        <v>1715.6689347947442</v>
      </c>
      <c r="AT285" s="50">
        <v>4.4860861725439882</v>
      </c>
      <c r="AU285" s="50">
        <v>0.4028003989710422</v>
      </c>
      <c r="AV285" s="50">
        <v>0.36993198852430292</v>
      </c>
      <c r="AW285" s="50">
        <v>75.352542086783615</v>
      </c>
      <c r="AX285" s="50">
        <v>30.46516392086335</v>
      </c>
      <c r="AY285" s="50">
        <v>132.49031359111294</v>
      </c>
      <c r="AZ285" s="50">
        <v>41.508483494455461</v>
      </c>
      <c r="BA285" s="50">
        <v>6.3188631367501751</v>
      </c>
    </row>
    <row r="286" spans="1:53" x14ac:dyDescent="0.2">
      <c r="A286" s="47">
        <v>1.5</v>
      </c>
      <c r="B286" s="44">
        <v>930</v>
      </c>
      <c r="C286" s="45">
        <v>2</v>
      </c>
      <c r="E286" s="48">
        <v>18.07</v>
      </c>
      <c r="F286" s="48">
        <v>20.83</v>
      </c>
      <c r="G286" s="48">
        <v>0</v>
      </c>
      <c r="H286" s="48">
        <v>51.64</v>
      </c>
      <c r="I286" s="48">
        <v>8.59</v>
      </c>
      <c r="J286" s="48">
        <v>0.87</v>
      </c>
      <c r="K286" s="48">
        <v>0</v>
      </c>
      <c r="L286" s="48">
        <v>0</v>
      </c>
      <c r="M286" s="48">
        <v>0</v>
      </c>
      <c r="N286" s="48">
        <v>0</v>
      </c>
      <c r="O286" s="48">
        <v>0</v>
      </c>
      <c r="P286" s="48"/>
      <c r="Q286" s="49">
        <v>64.282617109792355</v>
      </c>
      <c r="R286" s="49">
        <v>16.9816174973739</v>
      </c>
      <c r="S286" s="49">
        <v>0.22379525140425174</v>
      </c>
      <c r="T286" s="49">
        <v>9.190641303311084E-2</v>
      </c>
      <c r="U286" s="49">
        <v>2.3036631693040559</v>
      </c>
      <c r="V286" s="49">
        <v>6.241032599759107</v>
      </c>
      <c r="W286" s="49">
        <v>1.48494279280736</v>
      </c>
      <c r="X286" s="49">
        <v>8.3904251665258673</v>
      </c>
      <c r="Y286" s="49">
        <v>0.23793222821247179</v>
      </c>
      <c r="Z286" s="49">
        <v>0.42264752791068572</v>
      </c>
      <c r="AA286" s="49"/>
      <c r="AB286" s="50">
        <v>34.472016147995951</v>
      </c>
      <c r="AC286" s="50">
        <v>338.49799864314872</v>
      </c>
      <c r="AD286" s="50">
        <v>2.9549751811619758</v>
      </c>
      <c r="AE286" s="50">
        <v>0.80057554512756501</v>
      </c>
      <c r="AF286" s="50">
        <v>2.2214602662029623</v>
      </c>
      <c r="AG286" s="50">
        <v>0.13915727667723901</v>
      </c>
      <c r="AH286" s="50">
        <v>11857.280914480367</v>
      </c>
      <c r="AI286" s="50">
        <v>23.556429615464708</v>
      </c>
      <c r="AJ286" s="50">
        <v>57.08084766279994</v>
      </c>
      <c r="AK286" s="50">
        <v>663.01332730663478</v>
      </c>
      <c r="AL286" s="50">
        <v>30.579000924228204</v>
      </c>
      <c r="AM286" s="50">
        <v>3.981150879880774</v>
      </c>
      <c r="AN286" s="50">
        <v>114.63570944665256</v>
      </c>
      <c r="AO286" s="50">
        <v>3.9605083617634662</v>
      </c>
      <c r="AP286" s="50">
        <v>1.351856144947744</v>
      </c>
      <c r="AQ286" s="50">
        <v>1.8484712739521343</v>
      </c>
      <c r="AR286" s="50">
        <v>0.91905311513718679</v>
      </c>
      <c r="AS286" s="50">
        <v>1694.5429267363761</v>
      </c>
      <c r="AT286" s="50">
        <v>4.4016603954437734</v>
      </c>
      <c r="AU286" s="50">
        <v>0.39500152425299662</v>
      </c>
      <c r="AV286" s="50">
        <v>0.36273372545728022</v>
      </c>
      <c r="AW286" s="50">
        <v>73.567791316072956</v>
      </c>
      <c r="AX286" s="50">
        <v>29.726721166452421</v>
      </c>
      <c r="AY286" s="50">
        <v>131.19303898897812</v>
      </c>
      <c r="AZ286" s="50">
        <v>41.068133379676972</v>
      </c>
      <c r="BA286" s="50">
        <v>6.2205648600291061</v>
      </c>
    </row>
    <row r="287" spans="1:53" x14ac:dyDescent="0.2">
      <c r="A287" s="47">
        <v>1.5</v>
      </c>
      <c r="B287" s="44">
        <v>940</v>
      </c>
      <c r="C287" s="45">
        <v>0.6</v>
      </c>
      <c r="E287" s="48">
        <v>28.38</v>
      </c>
      <c r="F287" s="48">
        <v>19.940000000000001</v>
      </c>
      <c r="G287" s="48">
        <v>0</v>
      </c>
      <c r="H287" s="48">
        <v>0</v>
      </c>
      <c r="I287" s="48">
        <v>0</v>
      </c>
      <c r="J287" s="48">
        <v>0</v>
      </c>
      <c r="K287" s="48">
        <v>26.4</v>
      </c>
      <c r="L287" s="48">
        <v>2.58</v>
      </c>
      <c r="M287" s="48">
        <v>2.58</v>
      </c>
      <c r="N287" s="48">
        <v>22.71</v>
      </c>
      <c r="O287" s="48">
        <v>0</v>
      </c>
      <c r="P287" s="48"/>
      <c r="Q287" s="49">
        <v>63.765857027139774</v>
      </c>
      <c r="R287" s="49">
        <v>15.455284880920722</v>
      </c>
      <c r="S287" s="49">
        <v>4.4752296332755632</v>
      </c>
      <c r="T287" s="49">
        <v>1.6008824511669788</v>
      </c>
      <c r="U287" s="49">
        <v>3.9085286675247266</v>
      </c>
      <c r="V287" s="49">
        <v>4.5372051064566961</v>
      </c>
      <c r="W287" s="49">
        <v>0.91282143715820263</v>
      </c>
      <c r="X287" s="49">
        <v>5.3441907963573447</v>
      </c>
      <c r="Y287" s="49">
        <v>0.20118584365057837</v>
      </c>
      <c r="Z287" s="49">
        <v>0.38937116239678171</v>
      </c>
      <c r="AA287" s="49"/>
      <c r="AB287" s="50">
        <v>21.449531462757232</v>
      </c>
      <c r="AC287" s="50">
        <v>199.49008662029004</v>
      </c>
      <c r="AD287" s="50">
        <v>1.7677112299809419</v>
      </c>
      <c r="AE287" s="50">
        <v>0.4973350658886439</v>
      </c>
      <c r="AF287" s="50">
        <v>6.1601837592064079</v>
      </c>
      <c r="AG287" s="50">
        <v>0.37691991170564532</v>
      </c>
      <c r="AH287" s="50">
        <v>6340.2650653675155</v>
      </c>
      <c r="AI287" s="50">
        <v>14.177606510184949</v>
      </c>
      <c r="AJ287" s="50">
        <v>35.85903016335525</v>
      </c>
      <c r="AK287" s="50">
        <v>172.71233387374346</v>
      </c>
      <c r="AL287" s="50">
        <v>24.445002409250179</v>
      </c>
      <c r="AM287" s="50">
        <v>6.7592254476348064</v>
      </c>
      <c r="AN287" s="50">
        <v>164.84775743916884</v>
      </c>
      <c r="AO287" s="50">
        <v>4.0526842431733199</v>
      </c>
      <c r="AP287" s="50">
        <v>1.1734107338417619</v>
      </c>
      <c r="AQ287" s="50">
        <v>7.7871301652835561</v>
      </c>
      <c r="AR287" s="50">
        <v>8.0568222624144212</v>
      </c>
      <c r="AS287" s="50">
        <v>7131.1559948410004</v>
      </c>
      <c r="AT287" s="50">
        <v>47.078277400014031</v>
      </c>
      <c r="AU287" s="50">
        <v>4.7736008488972681</v>
      </c>
      <c r="AV287" s="50">
        <v>2.5044454404161147</v>
      </c>
      <c r="AW287" s="50">
        <v>46.03284556391349</v>
      </c>
      <c r="AX287" s="50">
        <v>153.01679489361084</v>
      </c>
      <c r="AY287" s="50">
        <v>274.51996119003678</v>
      </c>
      <c r="AZ287" s="50">
        <v>13.234366426909903</v>
      </c>
      <c r="BA287" s="50">
        <v>11.015230295129907</v>
      </c>
    </row>
    <row r="288" spans="1:53" x14ac:dyDescent="0.2">
      <c r="A288" s="47">
        <v>1.5</v>
      </c>
      <c r="B288" s="44">
        <v>940</v>
      </c>
      <c r="C288" s="45">
        <v>0.7</v>
      </c>
      <c r="E288" s="48">
        <v>27.6</v>
      </c>
      <c r="F288" s="48">
        <v>20.3</v>
      </c>
      <c r="G288" s="48">
        <v>0.65</v>
      </c>
      <c r="H288" s="48">
        <v>0</v>
      </c>
      <c r="I288" s="48">
        <v>0</v>
      </c>
      <c r="J288" s="48">
        <v>0</v>
      </c>
      <c r="K288" s="48">
        <v>26.2</v>
      </c>
      <c r="L288" s="48">
        <v>2.48</v>
      </c>
      <c r="M288" s="48">
        <v>2.48</v>
      </c>
      <c r="N288" s="48">
        <v>22.76</v>
      </c>
      <c r="O288" s="48">
        <v>0</v>
      </c>
      <c r="P288" s="48"/>
      <c r="Q288" s="49">
        <v>64.112318316091248</v>
      </c>
      <c r="R288" s="49">
        <v>15.599004014529823</v>
      </c>
      <c r="S288" s="49">
        <v>4.1245867376567382</v>
      </c>
      <c r="T288" s="49">
        <v>1.4158205635250685</v>
      </c>
      <c r="U288" s="49">
        <v>3.907171412451417</v>
      </c>
      <c r="V288" s="49">
        <v>4.4581623803021735</v>
      </c>
      <c r="W288" s="49">
        <v>0.93191055274620893</v>
      </c>
      <c r="X288" s="49">
        <v>5.4510260226973255</v>
      </c>
      <c r="Y288" s="49">
        <v>0.20903468138884707</v>
      </c>
      <c r="Z288" s="49">
        <v>0.37960852134266171</v>
      </c>
      <c r="AA288" s="49"/>
      <c r="AB288" s="50">
        <v>22.004768630357269</v>
      </c>
      <c r="AC288" s="50">
        <v>204.37930361939405</v>
      </c>
      <c r="AD288" s="50">
        <v>1.8039581113951226</v>
      </c>
      <c r="AE288" s="50">
        <v>0.50877378225205083</v>
      </c>
      <c r="AF288" s="50">
        <v>6.3163481539953361</v>
      </c>
      <c r="AG288" s="50">
        <v>0.38520452204130678</v>
      </c>
      <c r="AH288" s="50">
        <v>6453.68448100351</v>
      </c>
      <c r="AI288" s="50">
        <v>14.461164919692379</v>
      </c>
      <c r="AJ288" s="50">
        <v>36.423963377686832</v>
      </c>
      <c r="AK288" s="50">
        <v>173.75777516460343</v>
      </c>
      <c r="AL288" s="50">
        <v>24.523664545817606</v>
      </c>
      <c r="AM288" s="50">
        <v>6.6974134525407107</v>
      </c>
      <c r="AN288" s="50">
        <v>167.92380390459925</v>
      </c>
      <c r="AO288" s="50">
        <v>4.0928040278654025</v>
      </c>
      <c r="AP288" s="50">
        <v>1.1662736930054265</v>
      </c>
      <c r="AQ288" s="50">
        <v>7.6650584958860639</v>
      </c>
      <c r="AR288" s="50">
        <v>7.9241576443410571</v>
      </c>
      <c r="AS288" s="50">
        <v>7053.2619237212111</v>
      </c>
      <c r="AT288" s="50">
        <v>46.331226247687241</v>
      </c>
      <c r="AU288" s="50">
        <v>4.7113006368943493</v>
      </c>
      <c r="AV288" s="50">
        <v>2.5252210573197322</v>
      </c>
      <c r="AW288" s="50">
        <v>45.045260796785577</v>
      </c>
      <c r="AX288" s="50">
        <v>150.65378796701683</v>
      </c>
      <c r="AY288" s="50">
        <v>269.63078903314567</v>
      </c>
      <c r="AZ288" s="50">
        <v>13.036970295326405</v>
      </c>
      <c r="BA288" s="50">
        <v>10.682595353408367</v>
      </c>
    </row>
    <row r="289" spans="1:53" x14ac:dyDescent="0.2">
      <c r="A289" s="47">
        <v>1.5</v>
      </c>
      <c r="B289" s="44">
        <v>940</v>
      </c>
      <c r="C289" s="45">
        <v>0.8</v>
      </c>
      <c r="E289" s="48">
        <v>26.72</v>
      </c>
      <c r="F289" s="48">
        <v>20.38</v>
      </c>
      <c r="G289" s="48">
        <v>3.11</v>
      </c>
      <c r="H289" s="48">
        <v>0</v>
      </c>
      <c r="I289" s="48">
        <v>0</v>
      </c>
      <c r="J289" s="48">
        <v>0</v>
      </c>
      <c r="K289" s="48">
        <v>25.43</v>
      </c>
      <c r="L289" s="48">
        <v>2.2599999999999998</v>
      </c>
      <c r="M289" s="48">
        <v>2.2599999999999998</v>
      </c>
      <c r="N289" s="48">
        <v>22.1</v>
      </c>
      <c r="O289" s="48">
        <v>0</v>
      </c>
      <c r="P289" s="48"/>
      <c r="Q289" s="49">
        <v>64.958661215599108</v>
      </c>
      <c r="R289" s="49">
        <v>15.555625090712857</v>
      </c>
      <c r="S289" s="49">
        <v>3.70202332695442</v>
      </c>
      <c r="T289" s="49">
        <v>1.1962026435442557</v>
      </c>
      <c r="U289" s="49">
        <v>3.8668119852530722</v>
      </c>
      <c r="V289" s="49">
        <v>4.3077092903110268</v>
      </c>
      <c r="W289" s="49">
        <v>0.95274817727082928</v>
      </c>
      <c r="X289" s="49">
        <v>5.4602182703544235</v>
      </c>
      <c r="Y289" s="49">
        <v>0.22117281205901398</v>
      </c>
      <c r="Z289" s="49">
        <v>0.36547447879223571</v>
      </c>
      <c r="AA289" s="49"/>
      <c r="AB289" s="50">
        <v>22.633763238562846</v>
      </c>
      <c r="AC289" s="50">
        <v>210.22947668763052</v>
      </c>
      <c r="AD289" s="50">
        <v>1.8505239012788706</v>
      </c>
      <c r="AE289" s="50">
        <v>0.52290924982862774</v>
      </c>
      <c r="AF289" s="50">
        <v>6.5710669394077836</v>
      </c>
      <c r="AG289" s="50">
        <v>0.39836179987981402</v>
      </c>
      <c r="AH289" s="50">
        <v>6527.6950194423025</v>
      </c>
      <c r="AI289" s="50">
        <v>14.624015440741161</v>
      </c>
      <c r="AJ289" s="50">
        <v>36.296274915335189</v>
      </c>
      <c r="AK289" s="50">
        <v>176.05176303894399</v>
      </c>
      <c r="AL289" s="50">
        <v>23.437544175320603</v>
      </c>
      <c r="AM289" s="50">
        <v>6.1840773304034702</v>
      </c>
      <c r="AN289" s="50">
        <v>170.04219244490466</v>
      </c>
      <c r="AO289" s="50">
        <v>4.0759736451027573</v>
      </c>
      <c r="AP289" s="50">
        <v>1.1381551029248103</v>
      </c>
      <c r="AQ289" s="50">
        <v>6.9823607444912597</v>
      </c>
      <c r="AR289" s="50">
        <v>7.2526609581912806</v>
      </c>
      <c r="AS289" s="50">
        <v>6630.1615388722303</v>
      </c>
      <c r="AT289" s="50">
        <v>42.528688564014516</v>
      </c>
      <c r="AU289" s="50">
        <v>4.3808230035168254</v>
      </c>
      <c r="AV289" s="50">
        <v>2.5311858951993402</v>
      </c>
      <c r="AW289" s="50">
        <v>43.778192573740391</v>
      </c>
      <c r="AX289" s="50">
        <v>147.27802063009557</v>
      </c>
      <c r="AY289" s="50">
        <v>253.97514801454435</v>
      </c>
      <c r="AZ289" s="50">
        <v>12.787453828644896</v>
      </c>
      <c r="BA289" s="50">
        <v>10.093318305621908</v>
      </c>
    </row>
    <row r="290" spans="1:53" x14ac:dyDescent="0.2">
      <c r="A290" s="47">
        <v>1.5</v>
      </c>
      <c r="B290" s="44">
        <v>940</v>
      </c>
      <c r="C290" s="45">
        <v>0.9</v>
      </c>
      <c r="E290" s="48">
        <v>26.39</v>
      </c>
      <c r="F290" s="48">
        <v>19.96</v>
      </c>
      <c r="G290" s="48">
        <v>6.74</v>
      </c>
      <c r="H290" s="48">
        <v>1.91</v>
      </c>
      <c r="I290" s="48">
        <v>0</v>
      </c>
      <c r="J290" s="48">
        <v>0</v>
      </c>
      <c r="K290" s="48">
        <v>23.48</v>
      </c>
      <c r="L290" s="48">
        <v>2.02</v>
      </c>
      <c r="M290" s="48">
        <v>2.02</v>
      </c>
      <c r="N290" s="48">
        <v>19.510000000000002</v>
      </c>
      <c r="O290" s="48">
        <v>0</v>
      </c>
      <c r="P290" s="48"/>
      <c r="Q290" s="49">
        <v>65.984506286299265</v>
      </c>
      <c r="R290" s="49">
        <v>15.442984917460745</v>
      </c>
      <c r="S290" s="49">
        <v>3.3268162768480463</v>
      </c>
      <c r="T290" s="49">
        <v>1.0080179088595982</v>
      </c>
      <c r="U290" s="49">
        <v>3.959421097277168</v>
      </c>
      <c r="V290" s="49">
        <v>4.0494243203324194</v>
      </c>
      <c r="W290" s="49">
        <v>0.95149044911681868</v>
      </c>
      <c r="X290" s="49">
        <v>5.2773387438059247</v>
      </c>
      <c r="Y290" s="49">
        <v>0.2349693126352119</v>
      </c>
      <c r="Z290" s="49">
        <v>0.35069550208142952</v>
      </c>
      <c r="AA290" s="49"/>
      <c r="AB290" s="50">
        <v>22.861286779042924</v>
      </c>
      <c r="AC290" s="50">
        <v>213.25747256220342</v>
      </c>
      <c r="AD290" s="50">
        <v>1.8841747063122631</v>
      </c>
      <c r="AE290" s="50">
        <v>0.5309654067668812</v>
      </c>
      <c r="AF290" s="50">
        <v>6.7704612590143665</v>
      </c>
      <c r="AG290" s="50">
        <v>0.40861096700026572</v>
      </c>
      <c r="AH290" s="50">
        <v>6501.808411649994</v>
      </c>
      <c r="AI290" s="50">
        <v>14.454767693608787</v>
      </c>
      <c r="AJ290" s="50">
        <v>35.13031693644659</v>
      </c>
      <c r="AK290" s="50">
        <v>182.29290682019899</v>
      </c>
      <c r="AL290" s="50">
        <v>21.400084142462067</v>
      </c>
      <c r="AM290" s="50">
        <v>5.3133872400599147</v>
      </c>
      <c r="AN290" s="50">
        <v>164.19044206973956</v>
      </c>
      <c r="AO290" s="50">
        <v>3.943783863880292</v>
      </c>
      <c r="AP290" s="50">
        <v>1.1009631362669854</v>
      </c>
      <c r="AQ290" s="50">
        <v>5.580908098413226</v>
      </c>
      <c r="AR290" s="50">
        <v>5.2667535779406194</v>
      </c>
      <c r="AS290" s="50">
        <v>5946.1308740917211</v>
      </c>
      <c r="AT290" s="50">
        <v>29.711448787021123</v>
      </c>
      <c r="AU290" s="50">
        <v>3.0022371602071098</v>
      </c>
      <c r="AV290" s="50">
        <v>2.0585292503998418</v>
      </c>
      <c r="AW290" s="50">
        <v>43.846940609649025</v>
      </c>
      <c r="AX290" s="50">
        <v>130.572067763712</v>
      </c>
      <c r="AY290" s="50">
        <v>225.33811672562817</v>
      </c>
      <c r="AZ290" s="50">
        <v>13.13983282857142</v>
      </c>
      <c r="BA290" s="50">
        <v>9.318833947060293</v>
      </c>
    </row>
    <row r="291" spans="1:53" x14ac:dyDescent="0.2">
      <c r="A291" s="47">
        <v>1.5</v>
      </c>
      <c r="B291" s="44">
        <v>940</v>
      </c>
      <c r="C291" s="45">
        <v>1</v>
      </c>
      <c r="E291" s="48">
        <v>24.7</v>
      </c>
      <c r="F291" s="48">
        <v>22.34</v>
      </c>
      <c r="G291" s="48">
        <v>13.79</v>
      </c>
      <c r="H291" s="48">
        <v>23.9</v>
      </c>
      <c r="I291" s="48">
        <v>3.36</v>
      </c>
      <c r="J291" s="48">
        <v>0.56000000000000005</v>
      </c>
      <c r="K291" s="48">
        <v>11.34</v>
      </c>
      <c r="L291" s="48">
        <v>0</v>
      </c>
      <c r="M291" s="48">
        <v>0</v>
      </c>
      <c r="N291" s="48">
        <v>0</v>
      </c>
      <c r="O291" s="48">
        <v>0</v>
      </c>
      <c r="P291" s="48"/>
      <c r="Q291" s="49">
        <v>66.552586337997639</v>
      </c>
      <c r="R291" s="49">
        <v>15.377393139421908</v>
      </c>
      <c r="S291" s="49">
        <v>2.936329667523542</v>
      </c>
      <c r="T291" s="49">
        <v>0.91514508997789079</v>
      </c>
      <c r="U291" s="49">
        <v>3.5409716378679721</v>
      </c>
      <c r="V291" s="49">
        <v>4.5560480726303112</v>
      </c>
      <c r="W291" s="49">
        <v>1.0023425426751014</v>
      </c>
      <c r="X291" s="49">
        <v>5.1191835119056384</v>
      </c>
      <c r="Y291" s="49">
        <v>0.22000262655183661</v>
      </c>
      <c r="Z291" s="49">
        <v>0.35714285714285715</v>
      </c>
      <c r="AA291" s="49"/>
      <c r="AB291" s="50">
        <v>24.732832849914043</v>
      </c>
      <c r="AC291" s="50">
        <v>236.87939204285408</v>
      </c>
      <c r="AD291" s="50">
        <v>2.1389519452318448</v>
      </c>
      <c r="AE291" s="50">
        <v>0.58951859677790375</v>
      </c>
      <c r="AF291" s="50">
        <v>3.0858118675881276</v>
      </c>
      <c r="AG291" s="50">
        <v>0.19242809028966257</v>
      </c>
      <c r="AH291" s="50">
        <v>7096.6843444105689</v>
      </c>
      <c r="AI291" s="50">
        <v>14.910652972575534</v>
      </c>
      <c r="AJ291" s="50">
        <v>34.34995089094884</v>
      </c>
      <c r="AK291" s="50">
        <v>256.6837507615902</v>
      </c>
      <c r="AL291" s="50">
        <v>18.029181868360091</v>
      </c>
      <c r="AM291" s="50">
        <v>3.4837108586594678</v>
      </c>
      <c r="AN291" s="50">
        <v>129.99114513542574</v>
      </c>
      <c r="AO291" s="50">
        <v>3.5947041437661591</v>
      </c>
      <c r="AP291" s="50">
        <v>1.080999715779561</v>
      </c>
      <c r="AQ291" s="50">
        <v>2.5249023299080768</v>
      </c>
      <c r="AR291" s="50">
        <v>1.6188745159783449</v>
      </c>
      <c r="AS291" s="50">
        <v>2207.2530735228479</v>
      </c>
      <c r="AT291" s="50">
        <v>8.1498071210301557</v>
      </c>
      <c r="AU291" s="50">
        <v>0.76073735830416944</v>
      </c>
      <c r="AV291" s="50">
        <v>0.71637365314323276</v>
      </c>
      <c r="AW291" s="50">
        <v>56.546965720144527</v>
      </c>
      <c r="AX291" s="50">
        <v>60.868727104021389</v>
      </c>
      <c r="AY291" s="50">
        <v>151.0096893443592</v>
      </c>
      <c r="AZ291" s="50">
        <v>28.472813041310832</v>
      </c>
      <c r="BA291" s="50">
        <v>6.3842603654599293</v>
      </c>
    </row>
    <row r="292" spans="1:53" x14ac:dyDescent="0.2">
      <c r="A292" s="47">
        <v>1.5</v>
      </c>
      <c r="B292" s="44">
        <v>940</v>
      </c>
      <c r="C292" s="45">
        <v>1.1000000000000001</v>
      </c>
      <c r="E292" s="48">
        <v>24.93</v>
      </c>
      <c r="F292" s="48">
        <v>23.42</v>
      </c>
      <c r="G292" s="48">
        <v>7.79</v>
      </c>
      <c r="H292" s="48">
        <v>29.73</v>
      </c>
      <c r="I292" s="48">
        <v>3.44</v>
      </c>
      <c r="J292" s="48">
        <v>0.7</v>
      </c>
      <c r="K292" s="48">
        <v>9.99</v>
      </c>
      <c r="L292" s="48">
        <v>0</v>
      </c>
      <c r="M292" s="48">
        <v>0</v>
      </c>
      <c r="N292" s="48">
        <v>0</v>
      </c>
      <c r="O292" s="48">
        <v>0</v>
      </c>
      <c r="P292" s="48"/>
      <c r="Q292" s="49">
        <v>66.446561123734909</v>
      </c>
      <c r="R292" s="49">
        <v>15.763254686382105</v>
      </c>
      <c r="S292" s="49">
        <v>2.204315537020813</v>
      </c>
      <c r="T292" s="49">
        <v>0.74050026046684225</v>
      </c>
      <c r="U292" s="49">
        <v>3.3474425603845228</v>
      </c>
      <c r="V292" s="49">
        <v>4.9793656786854434</v>
      </c>
      <c r="W292" s="49">
        <v>1.0123966996253702</v>
      </c>
      <c r="X292" s="49">
        <v>5.5061634537000037</v>
      </c>
      <c r="Y292" s="49">
        <v>0.2033184073945426</v>
      </c>
      <c r="Z292" s="49">
        <v>0.37453737971872686</v>
      </c>
      <c r="AA292" s="49"/>
      <c r="AB292" s="50">
        <v>24.742688914545599</v>
      </c>
      <c r="AC292" s="50">
        <v>237.42171652399915</v>
      </c>
      <c r="AD292" s="50">
        <v>2.1378911608135582</v>
      </c>
      <c r="AE292" s="50">
        <v>0.5878077258033787</v>
      </c>
      <c r="AF292" s="50">
        <v>2.6526741258486419</v>
      </c>
      <c r="AG292" s="50">
        <v>0.16643985873689918</v>
      </c>
      <c r="AH292" s="50">
        <v>7473.6315906919554</v>
      </c>
      <c r="AI292" s="50">
        <v>15.596440610415845</v>
      </c>
      <c r="AJ292" s="50">
        <v>36.970618071272312</v>
      </c>
      <c r="AK292" s="50">
        <v>278.63336371233964</v>
      </c>
      <c r="AL292" s="50">
        <v>20.45677329950049</v>
      </c>
      <c r="AM292" s="50">
        <v>3.7903683887143784</v>
      </c>
      <c r="AN292" s="50">
        <v>125.38808539599286</v>
      </c>
      <c r="AO292" s="50">
        <v>3.6766288595744339</v>
      </c>
      <c r="AP292" s="50">
        <v>1.1595504984193017</v>
      </c>
      <c r="AQ292" s="50">
        <v>2.4711031927926776</v>
      </c>
      <c r="AR292" s="50">
        <v>1.4576246049600603</v>
      </c>
      <c r="AS292" s="50">
        <v>2034.9712333284187</v>
      </c>
      <c r="AT292" s="50">
        <v>7.2056956625856099</v>
      </c>
      <c r="AU292" s="50">
        <v>0.66193698590757255</v>
      </c>
      <c r="AV292" s="50">
        <v>0.61632605839537324</v>
      </c>
      <c r="AW292" s="50">
        <v>61.972083536835598</v>
      </c>
      <c r="AX292" s="50">
        <v>52.933845573447172</v>
      </c>
      <c r="AY292" s="50">
        <v>154.4409872875745</v>
      </c>
      <c r="AZ292" s="50">
        <v>34.750034745063694</v>
      </c>
      <c r="BA292" s="50">
        <v>6.4106157637682708</v>
      </c>
    </row>
    <row r="293" spans="1:53" x14ac:dyDescent="0.2">
      <c r="A293" s="47">
        <v>1.5</v>
      </c>
      <c r="B293" s="44">
        <v>940</v>
      </c>
      <c r="C293" s="45">
        <v>1.2</v>
      </c>
      <c r="E293" s="48">
        <v>25.63</v>
      </c>
      <c r="F293" s="48">
        <v>24.63</v>
      </c>
      <c r="G293" s="48">
        <v>0.65</v>
      </c>
      <c r="H293" s="48">
        <v>36.409999999999997</v>
      </c>
      <c r="I293" s="48">
        <v>3.05</v>
      </c>
      <c r="J293" s="48">
        <v>0.85</v>
      </c>
      <c r="K293" s="48">
        <v>8.77</v>
      </c>
      <c r="L293" s="48">
        <v>0</v>
      </c>
      <c r="M293" s="48">
        <v>0</v>
      </c>
      <c r="N293" s="48">
        <v>0</v>
      </c>
      <c r="O293" s="48">
        <v>0</v>
      </c>
      <c r="P293" s="48"/>
      <c r="Q293" s="49">
        <v>66.403785590359149</v>
      </c>
      <c r="R293" s="49">
        <v>16.145320068543583</v>
      </c>
      <c r="S293" s="49">
        <v>1.4928488646990761</v>
      </c>
      <c r="T293" s="49">
        <v>0.55361777065616102</v>
      </c>
      <c r="U293" s="49">
        <v>3.2426761581188845</v>
      </c>
      <c r="V293" s="49">
        <v>5.2861936820906275</v>
      </c>
      <c r="W293" s="49">
        <v>1.0070531736244788</v>
      </c>
      <c r="X293" s="49">
        <v>5.8685046919080532</v>
      </c>
      <c r="Y293" s="49">
        <v>0.19050629511293296</v>
      </c>
      <c r="Z293" s="49">
        <v>0.39797238999137191</v>
      </c>
      <c r="AA293" s="49"/>
      <c r="AB293" s="50">
        <v>24.346354422141559</v>
      </c>
      <c r="AC293" s="50">
        <v>234.01763187484872</v>
      </c>
      <c r="AD293" s="50">
        <v>2.1044717117546741</v>
      </c>
      <c r="AE293" s="50">
        <v>0.57666917834182441</v>
      </c>
      <c r="AF293" s="50">
        <v>2.3132756012733973</v>
      </c>
      <c r="AG293" s="50">
        <v>0.14600866736229232</v>
      </c>
      <c r="AH293" s="50">
        <v>7832.6205593871928</v>
      </c>
      <c r="AI293" s="50">
        <v>16.219370196721943</v>
      </c>
      <c r="AJ293" s="50">
        <v>39.999206355195035</v>
      </c>
      <c r="AK293" s="50">
        <v>302.54861497700006</v>
      </c>
      <c r="AL293" s="50">
        <v>24.042047167942307</v>
      </c>
      <c r="AM293" s="50">
        <v>4.2220526589660201</v>
      </c>
      <c r="AN293" s="50">
        <v>120.04618301342977</v>
      </c>
      <c r="AO293" s="50">
        <v>3.762149331209268</v>
      </c>
      <c r="AP293" s="50">
        <v>1.2606024022003599</v>
      </c>
      <c r="AQ293" s="50">
        <v>2.4244931462716948</v>
      </c>
      <c r="AR293" s="50">
        <v>1.3163085367417477</v>
      </c>
      <c r="AS293" s="50">
        <v>1897.9727459577432</v>
      </c>
      <c r="AT293" s="50">
        <v>6.4011798790592858</v>
      </c>
      <c r="AU293" s="50">
        <v>0.57978867319270244</v>
      </c>
      <c r="AV293" s="50">
        <v>0.53455634517208028</v>
      </c>
      <c r="AW293" s="50">
        <v>69.965883999486593</v>
      </c>
      <c r="AX293" s="50">
        <v>46.694186162936475</v>
      </c>
      <c r="AY293" s="50">
        <v>159.20303828334488</v>
      </c>
      <c r="AZ293" s="50">
        <v>47.321901150586825</v>
      </c>
      <c r="BA293" s="50">
        <v>6.4686740585113025</v>
      </c>
    </row>
    <row r="294" spans="1:53" x14ac:dyDescent="0.2">
      <c r="A294" s="47">
        <v>1.5</v>
      </c>
      <c r="B294" s="44">
        <v>940</v>
      </c>
      <c r="C294" s="45">
        <v>1.3</v>
      </c>
      <c r="E294" s="48">
        <v>24.41</v>
      </c>
      <c r="F294" s="48">
        <v>23.42</v>
      </c>
      <c r="G294" s="48">
        <v>0</v>
      </c>
      <c r="H294" s="48">
        <v>39.85</v>
      </c>
      <c r="I294" s="48">
        <v>4</v>
      </c>
      <c r="J294" s="48">
        <v>0.87</v>
      </c>
      <c r="K294" s="48">
        <v>7.45</v>
      </c>
      <c r="L294" s="48">
        <v>0</v>
      </c>
      <c r="M294" s="48">
        <v>0</v>
      </c>
      <c r="N294" s="48">
        <v>0</v>
      </c>
      <c r="O294" s="48">
        <v>0</v>
      </c>
      <c r="P294" s="48"/>
      <c r="Q294" s="49">
        <v>66.100232737068666</v>
      </c>
      <c r="R294" s="49">
        <v>16.380568446384896</v>
      </c>
      <c r="S294" s="49">
        <v>1.1657214030454621</v>
      </c>
      <c r="T294" s="49">
        <v>0.43974879924630272</v>
      </c>
      <c r="U294" s="49">
        <v>3.0532631641377765</v>
      </c>
      <c r="V294" s="49">
        <v>5.5896888011026382</v>
      </c>
      <c r="W294" s="49">
        <v>1.0577922456162874</v>
      </c>
      <c r="X294" s="49">
        <v>6.2129844033979644</v>
      </c>
      <c r="Y294" s="49">
        <v>0.18923991715023997</v>
      </c>
      <c r="Z294" s="49">
        <v>0.40207050923335202</v>
      </c>
      <c r="AA294" s="49"/>
      <c r="AB294" s="50">
        <v>25.584402026601733</v>
      </c>
      <c r="AC294" s="50">
        <v>246.33590265145611</v>
      </c>
      <c r="AD294" s="50">
        <v>2.2104686732059209</v>
      </c>
      <c r="AE294" s="50">
        <v>0.60390925856717526</v>
      </c>
      <c r="AF294" s="50">
        <v>2.2646749306823026</v>
      </c>
      <c r="AG294" s="50">
        <v>0.14280956209359977</v>
      </c>
      <c r="AH294" s="50">
        <v>8316.8678687282409</v>
      </c>
      <c r="AI294" s="50">
        <v>17.155732852765169</v>
      </c>
      <c r="AJ294" s="50">
        <v>42.386463868360551</v>
      </c>
      <c r="AK294" s="50">
        <v>329.90983026533036</v>
      </c>
      <c r="AL294" s="50">
        <v>25.286013616371047</v>
      </c>
      <c r="AM294" s="50">
        <v>4.2131177547782848</v>
      </c>
      <c r="AN294" s="50">
        <v>118.62052875552268</v>
      </c>
      <c r="AO294" s="50">
        <v>3.8024124085288591</v>
      </c>
      <c r="AP294" s="50">
        <v>1.2766425293768313</v>
      </c>
      <c r="AQ294" s="50">
        <v>2.2962417028988518</v>
      </c>
      <c r="AR294" s="50">
        <v>1.2154047869420035</v>
      </c>
      <c r="AS294" s="50">
        <v>1843.0584727977878</v>
      </c>
      <c r="AT294" s="50">
        <v>5.8834026855082886</v>
      </c>
      <c r="AU294" s="50">
        <v>0.53124301544682795</v>
      </c>
      <c r="AV294" s="50">
        <v>0.48906808195789914</v>
      </c>
      <c r="AW294" s="50">
        <v>72.033364981210099</v>
      </c>
      <c r="AX294" s="50">
        <v>42.1763830082689</v>
      </c>
      <c r="AY294" s="50">
        <v>153.28056437825947</v>
      </c>
      <c r="AZ294" s="50">
        <v>47.479721091716151</v>
      </c>
      <c r="BA294" s="50">
        <v>6.5114948875768981</v>
      </c>
    </row>
    <row r="295" spans="1:53" x14ac:dyDescent="0.2">
      <c r="A295" s="47">
        <v>1.5</v>
      </c>
      <c r="B295" s="44">
        <v>940</v>
      </c>
      <c r="C295" s="45">
        <v>1.4</v>
      </c>
      <c r="E295" s="48">
        <v>24.23</v>
      </c>
      <c r="F295" s="48">
        <v>21.83</v>
      </c>
      <c r="G295" s="48">
        <v>0</v>
      </c>
      <c r="H295" s="48">
        <v>42.99</v>
      </c>
      <c r="I295" s="48">
        <v>4.58</v>
      </c>
      <c r="J295" s="48">
        <v>0.87</v>
      </c>
      <c r="K295" s="48">
        <v>5.51</v>
      </c>
      <c r="L295" s="48">
        <v>0</v>
      </c>
      <c r="M295" s="48">
        <v>0</v>
      </c>
      <c r="N295" s="48">
        <v>0</v>
      </c>
      <c r="O295" s="48">
        <v>0</v>
      </c>
      <c r="P295" s="48"/>
      <c r="Q295" s="49">
        <v>65.973478894253176</v>
      </c>
      <c r="R295" s="49">
        <v>16.648525990626219</v>
      </c>
      <c r="S295" s="49">
        <v>0.89985094898293905</v>
      </c>
      <c r="T295" s="49">
        <v>0.34473352362560383</v>
      </c>
      <c r="U295" s="49">
        <v>3.0860597119119335</v>
      </c>
      <c r="V295" s="49">
        <v>5.718945939377174</v>
      </c>
      <c r="W295" s="49">
        <v>1.0706625593845316</v>
      </c>
      <c r="X295" s="49">
        <v>6.2577424318384294</v>
      </c>
      <c r="Y295" s="49">
        <v>0.18721326809764055</v>
      </c>
      <c r="Z295" s="49">
        <v>0.40578661844484631</v>
      </c>
      <c r="AA295" s="49"/>
      <c r="AB295" s="50">
        <v>25.786311468496905</v>
      </c>
      <c r="AC295" s="50">
        <v>249.46378499311353</v>
      </c>
      <c r="AD295" s="50">
        <v>2.2452585120629593</v>
      </c>
      <c r="AE295" s="50">
        <v>0.61032154661142457</v>
      </c>
      <c r="AF295" s="50">
        <v>2.2631934575855142</v>
      </c>
      <c r="AG295" s="50">
        <v>0.1426521334248774</v>
      </c>
      <c r="AH295" s="50">
        <v>8496.4836977288451</v>
      </c>
      <c r="AI295" s="50">
        <v>17.41417095820087</v>
      </c>
      <c r="AJ295" s="50">
        <v>42.991774169750599</v>
      </c>
      <c r="AK295" s="50">
        <v>363.48216720495691</v>
      </c>
      <c r="AL295" s="50">
        <v>25.407821723349759</v>
      </c>
      <c r="AM295" s="50">
        <v>4.1073347812718053</v>
      </c>
      <c r="AN295" s="50">
        <v>115.62239980940248</v>
      </c>
      <c r="AO295" s="50">
        <v>3.7610200040104105</v>
      </c>
      <c r="AP295" s="50">
        <v>1.2854853464579965</v>
      </c>
      <c r="AQ295" s="50">
        <v>2.1796422497499242</v>
      </c>
      <c r="AR295" s="50">
        <v>1.1395711813815363</v>
      </c>
      <c r="AS295" s="50">
        <v>1826.9057973582158</v>
      </c>
      <c r="AT295" s="50">
        <v>5.5034662641676135</v>
      </c>
      <c r="AU295" s="50">
        <v>0.49630997197019566</v>
      </c>
      <c r="AV295" s="50">
        <v>0.45660202241811504</v>
      </c>
      <c r="AW295" s="50">
        <v>74.734394859335566</v>
      </c>
      <c r="AX295" s="50">
        <v>39.22451983833033</v>
      </c>
      <c r="AY295" s="50">
        <v>147.75726375121968</v>
      </c>
      <c r="AZ295" s="50">
        <v>46.084522843867006</v>
      </c>
      <c r="BA295" s="50">
        <v>6.5784447597519957</v>
      </c>
    </row>
    <row r="296" spans="1:53" x14ac:dyDescent="0.2">
      <c r="A296" s="47">
        <v>1.5</v>
      </c>
      <c r="B296" s="44">
        <v>940</v>
      </c>
      <c r="C296" s="45">
        <v>1.5</v>
      </c>
      <c r="E296" s="48">
        <v>23.56</v>
      </c>
      <c r="F296" s="48">
        <v>20.49</v>
      </c>
      <c r="G296" s="48">
        <v>0</v>
      </c>
      <c r="H296" s="48">
        <v>45.91</v>
      </c>
      <c r="I296" s="48">
        <v>5.36</v>
      </c>
      <c r="J296" s="48">
        <v>0.87</v>
      </c>
      <c r="K296" s="48">
        <v>3.8</v>
      </c>
      <c r="L296" s="48">
        <v>0</v>
      </c>
      <c r="M296" s="48">
        <v>0</v>
      </c>
      <c r="N296" s="48">
        <v>0</v>
      </c>
      <c r="O296" s="48">
        <v>0</v>
      </c>
      <c r="P296" s="48"/>
      <c r="Q296" s="49">
        <v>65.782639654091952</v>
      </c>
      <c r="R296" s="49">
        <v>16.829614096975249</v>
      </c>
      <c r="S296" s="49">
        <v>0.6811366268487441</v>
      </c>
      <c r="T296" s="49">
        <v>0.2673550785962609</v>
      </c>
      <c r="U296" s="49">
        <v>2.9642259871910168</v>
      </c>
      <c r="V296" s="49">
        <v>5.9323687647360055</v>
      </c>
      <c r="W296" s="49">
        <v>1.1068901438318586</v>
      </c>
      <c r="X296" s="49">
        <v>6.4357696477289172</v>
      </c>
      <c r="Y296" s="49">
        <v>0.18658485130115068</v>
      </c>
      <c r="Z296" s="49">
        <v>0.41165234001910223</v>
      </c>
      <c r="AA296" s="49"/>
      <c r="AB296" s="50">
        <v>26.524021058933688</v>
      </c>
      <c r="AC296" s="50">
        <v>257.6345043542961</v>
      </c>
      <c r="AD296" s="50">
        <v>2.3200903481354787</v>
      </c>
      <c r="AE296" s="50">
        <v>0.62803588060113891</v>
      </c>
      <c r="AF296" s="50">
        <v>2.2584239728364972</v>
      </c>
      <c r="AG296" s="50">
        <v>0.14223157597346728</v>
      </c>
      <c r="AH296" s="50">
        <v>8841.2630915696664</v>
      </c>
      <c r="AI296" s="50">
        <v>18.01074922030319</v>
      </c>
      <c r="AJ296" s="50">
        <v>44.393776730285083</v>
      </c>
      <c r="AK296" s="50">
        <v>405.43493693556542</v>
      </c>
      <c r="AL296" s="50">
        <v>25.887017102882709</v>
      </c>
      <c r="AM296" s="50">
        <v>4.0294948872655292</v>
      </c>
      <c r="AN296" s="50">
        <v>113.63526512354325</v>
      </c>
      <c r="AO296" s="50">
        <v>3.7525586045163575</v>
      </c>
      <c r="AP296" s="50">
        <v>1.2957811547724523</v>
      </c>
      <c r="AQ296" s="50">
        <v>2.0761305837860093</v>
      </c>
      <c r="AR296" s="50">
        <v>1.0718124746030098</v>
      </c>
      <c r="AS296" s="50">
        <v>1804.0025220980392</v>
      </c>
      <c r="AT296" s="50">
        <v>5.1644973111093337</v>
      </c>
      <c r="AU296" s="50">
        <v>0.46514415467261105</v>
      </c>
      <c r="AV296" s="50">
        <v>0.42768066392748</v>
      </c>
      <c r="AW296" s="50">
        <v>76.873198464205345</v>
      </c>
      <c r="AX296" s="50">
        <v>36.426899669174247</v>
      </c>
      <c r="AY296" s="50">
        <v>142.64081996744795</v>
      </c>
      <c r="AZ296" s="50">
        <v>44.777653120554305</v>
      </c>
      <c r="BA296" s="50">
        <v>6.6177717823087452</v>
      </c>
    </row>
    <row r="297" spans="1:53" x14ac:dyDescent="0.2">
      <c r="A297" s="47">
        <v>1.5</v>
      </c>
      <c r="B297" s="44">
        <v>940</v>
      </c>
      <c r="C297" s="45">
        <v>1.6</v>
      </c>
      <c r="E297" s="48">
        <v>22.97</v>
      </c>
      <c r="F297" s="48">
        <v>19.72</v>
      </c>
      <c r="G297" s="48">
        <v>0</v>
      </c>
      <c r="H297" s="48">
        <v>48.22</v>
      </c>
      <c r="I297" s="48">
        <v>6.14</v>
      </c>
      <c r="J297" s="48">
        <v>0.87</v>
      </c>
      <c r="K297" s="48">
        <v>2.09</v>
      </c>
      <c r="L297" s="48">
        <v>0</v>
      </c>
      <c r="M297" s="48">
        <v>0</v>
      </c>
      <c r="N297" s="48">
        <v>0</v>
      </c>
      <c r="O297" s="48">
        <v>0</v>
      </c>
      <c r="P297" s="48"/>
      <c r="Q297" s="49">
        <v>65.5832407694854</v>
      </c>
      <c r="R297" s="49">
        <v>16.982119880000042</v>
      </c>
      <c r="S297" s="49">
        <v>0.52292346316112959</v>
      </c>
      <c r="T297" s="49">
        <v>0.21275378459545211</v>
      </c>
      <c r="U297" s="49">
        <v>2.7854111329479188</v>
      </c>
      <c r="V297" s="49">
        <v>6.1672299011296383</v>
      </c>
      <c r="W297" s="49">
        <v>1.1448815366724283</v>
      </c>
      <c r="X297" s="49">
        <v>6.6014395320079773</v>
      </c>
      <c r="Y297" s="49">
        <v>0.18563950996260459</v>
      </c>
      <c r="Z297" s="49">
        <v>0.42037037037037045</v>
      </c>
      <c r="AA297" s="49"/>
      <c r="AB297" s="50">
        <v>27.20651657086329</v>
      </c>
      <c r="AC297" s="50">
        <v>265.45197312760922</v>
      </c>
      <c r="AD297" s="50">
        <v>2.3889775324930524</v>
      </c>
      <c r="AE297" s="50">
        <v>0.6448025465477778</v>
      </c>
      <c r="AF297" s="50">
        <v>2.2542725633933256</v>
      </c>
      <c r="AG297" s="50">
        <v>0.14186370037655918</v>
      </c>
      <c r="AH297" s="50">
        <v>9185.8697833563583</v>
      </c>
      <c r="AI297" s="50">
        <v>18.582274240165159</v>
      </c>
      <c r="AJ297" s="50">
        <v>45.7134374226872</v>
      </c>
      <c r="AK297" s="50">
        <v>457.74819193975753</v>
      </c>
      <c r="AL297" s="50">
        <v>26.332400562288164</v>
      </c>
      <c r="AM297" s="50">
        <v>3.9694626425891024</v>
      </c>
      <c r="AN297" s="50">
        <v>112.10480580322675</v>
      </c>
      <c r="AO297" s="50">
        <v>3.7458754416189062</v>
      </c>
      <c r="AP297" s="50">
        <v>1.311112384346673</v>
      </c>
      <c r="AQ297" s="50">
        <v>1.9986608290772236</v>
      </c>
      <c r="AR297" s="50">
        <v>1.0221939243220231</v>
      </c>
      <c r="AS297" s="50">
        <v>1784.9641065978153</v>
      </c>
      <c r="AT297" s="50">
        <v>4.9171961022208155</v>
      </c>
      <c r="AU297" s="50">
        <v>0.44246825050777733</v>
      </c>
      <c r="AV297" s="50">
        <v>0.40664660978124656</v>
      </c>
      <c r="AW297" s="50">
        <v>78.272250272219097</v>
      </c>
      <c r="AX297" s="50">
        <v>34.321420805787298</v>
      </c>
      <c r="AY297" s="50">
        <v>138.90859797022279</v>
      </c>
      <c r="AZ297" s="50">
        <v>43.672587504762198</v>
      </c>
      <c r="BA297" s="50">
        <v>6.6022808760747198</v>
      </c>
    </row>
    <row r="298" spans="1:53" x14ac:dyDescent="0.2">
      <c r="A298" s="47">
        <v>1.5</v>
      </c>
      <c r="B298" s="44">
        <v>940</v>
      </c>
      <c r="C298" s="45">
        <v>1.7</v>
      </c>
      <c r="E298" s="48">
        <v>22.46</v>
      </c>
      <c r="F298" s="48">
        <v>19.440000000000001</v>
      </c>
      <c r="G298" s="48">
        <v>0</v>
      </c>
      <c r="H298" s="48">
        <v>49.93</v>
      </c>
      <c r="I298" s="48">
        <v>6.84</v>
      </c>
      <c r="J298" s="48">
        <v>0.87</v>
      </c>
      <c r="K298" s="48">
        <v>0.46</v>
      </c>
      <c r="L298" s="48">
        <v>0</v>
      </c>
      <c r="M298" s="48">
        <v>0</v>
      </c>
      <c r="N298" s="48">
        <v>0</v>
      </c>
      <c r="O298" s="48">
        <v>0</v>
      </c>
      <c r="P298" s="48"/>
      <c r="Q298" s="49">
        <v>65.372478697572376</v>
      </c>
      <c r="R298" s="49">
        <v>17.115280953212793</v>
      </c>
      <c r="S298" s="49">
        <v>0.41210470235058788</v>
      </c>
      <c r="T298" s="49">
        <v>0.17016692150138812</v>
      </c>
      <c r="U298" s="49">
        <v>2.6415797681911943</v>
      </c>
      <c r="V298" s="49">
        <v>6.3499873439172347</v>
      </c>
      <c r="W298" s="49">
        <v>1.1879647229024077</v>
      </c>
      <c r="X298" s="49">
        <v>6.7504368903520033</v>
      </c>
      <c r="Y298" s="49">
        <v>0.18708143159377794</v>
      </c>
      <c r="Z298" s="49">
        <v>0.42398119122257055</v>
      </c>
      <c r="AA298" s="49"/>
      <c r="AB298" s="50">
        <v>27.82233389831632</v>
      </c>
      <c r="AC298" s="50">
        <v>272.73249004352868</v>
      </c>
      <c r="AD298" s="50">
        <v>2.4502952304550156</v>
      </c>
      <c r="AE298" s="50">
        <v>0.66027044490731934</v>
      </c>
      <c r="AF298" s="50">
        <v>2.2507316658342913</v>
      </c>
      <c r="AG298" s="50">
        <v>0.14154896254362898</v>
      </c>
      <c r="AH298" s="50">
        <v>9519.9499554715694</v>
      </c>
      <c r="AI298" s="50">
        <v>19.114278046117505</v>
      </c>
      <c r="AJ298" s="50">
        <v>46.919451136920728</v>
      </c>
      <c r="AK298" s="50">
        <v>521.54950385889003</v>
      </c>
      <c r="AL298" s="50">
        <v>26.738729397541885</v>
      </c>
      <c r="AM298" s="50">
        <v>3.9265345287284257</v>
      </c>
      <c r="AN298" s="50">
        <v>111.02020681295555</v>
      </c>
      <c r="AO298" s="50">
        <v>3.7419193360317151</v>
      </c>
      <c r="AP298" s="50">
        <v>1.3303670427573857</v>
      </c>
      <c r="AQ298" s="50">
        <v>1.9429926132164774</v>
      </c>
      <c r="AR298" s="50">
        <v>0.98703853710875555</v>
      </c>
      <c r="AS298" s="50">
        <v>1769.6832279289706</v>
      </c>
      <c r="AT298" s="50">
        <v>4.7423959848900941</v>
      </c>
      <c r="AU298" s="50">
        <v>0.42647358514983197</v>
      </c>
      <c r="AV298" s="50">
        <v>0.39180979008247613</v>
      </c>
      <c r="AW298" s="50">
        <v>78.9363885136178</v>
      </c>
      <c r="AX298" s="50">
        <v>32.800108968187665</v>
      </c>
      <c r="AY298" s="50">
        <v>136.33978840986757</v>
      </c>
      <c r="AZ298" s="50">
        <v>42.771948659376427</v>
      </c>
      <c r="BA298" s="50">
        <v>6.5447959072566597</v>
      </c>
    </row>
    <row r="299" spans="1:53" x14ac:dyDescent="0.2">
      <c r="A299" s="47">
        <v>1.5</v>
      </c>
      <c r="B299" s="44">
        <v>940</v>
      </c>
      <c r="C299" s="45">
        <v>1.8</v>
      </c>
      <c r="E299" s="48">
        <v>21.38</v>
      </c>
      <c r="F299" s="48">
        <v>19.7</v>
      </c>
      <c r="G299" s="48">
        <v>0</v>
      </c>
      <c r="H299" s="48">
        <v>50.64</v>
      </c>
      <c r="I299" s="48">
        <v>7.41</v>
      </c>
      <c r="J299" s="48">
        <v>0.87</v>
      </c>
      <c r="K299" s="48">
        <v>0</v>
      </c>
      <c r="L299" s="48">
        <v>0</v>
      </c>
      <c r="M299" s="48">
        <v>0</v>
      </c>
      <c r="N299" s="48">
        <v>0</v>
      </c>
      <c r="O299" s="48">
        <v>0</v>
      </c>
      <c r="P299" s="48"/>
      <c r="Q299" s="49">
        <v>65.138976044447418</v>
      </c>
      <c r="R299" s="49">
        <v>17.113538260776075</v>
      </c>
      <c r="S299" s="49">
        <v>0.34580470652002304</v>
      </c>
      <c r="T299" s="49">
        <v>0.1465377001743777</v>
      </c>
      <c r="U299" s="49">
        <v>2.4756230496016616</v>
      </c>
      <c r="V299" s="49">
        <v>6.4304368969401597</v>
      </c>
      <c r="W299" s="49">
        <v>1.2552559638336727</v>
      </c>
      <c r="X299" s="49">
        <v>7.0938273777066074</v>
      </c>
      <c r="Y299" s="49">
        <v>0.19520539334286446</v>
      </c>
      <c r="Z299" s="49">
        <v>0.43032015065913365</v>
      </c>
      <c r="AA299" s="49"/>
      <c r="AB299" s="50">
        <v>29.21000976114513</v>
      </c>
      <c r="AC299" s="50">
        <v>286.74821027457574</v>
      </c>
      <c r="AD299" s="50">
        <v>2.5612387795394649</v>
      </c>
      <c r="AE299" s="50">
        <v>0.69063751044095434</v>
      </c>
      <c r="AF299" s="50">
        <v>2.2434502039125288</v>
      </c>
      <c r="AG299" s="50">
        <v>0.14094789358639978</v>
      </c>
      <c r="AH299" s="50">
        <v>10036.699287781117</v>
      </c>
      <c r="AI299" s="50">
        <v>20.075731358192321</v>
      </c>
      <c r="AJ299" s="50">
        <v>49.134500858035032</v>
      </c>
      <c r="AK299" s="50">
        <v>565.62851696159896</v>
      </c>
      <c r="AL299" s="50">
        <v>27.601966772074107</v>
      </c>
      <c r="AM299" s="50">
        <v>3.9313678790164914</v>
      </c>
      <c r="AN299" s="50">
        <v>111.61523240994362</v>
      </c>
      <c r="AO299" s="50">
        <v>3.7884703153077393</v>
      </c>
      <c r="AP299" s="50">
        <v>1.3402322662634958</v>
      </c>
      <c r="AQ299" s="50">
        <v>1.9113485061676403</v>
      </c>
      <c r="AR299" s="50">
        <v>0.96491457517162782</v>
      </c>
      <c r="AS299" s="50">
        <v>1749.5896563206766</v>
      </c>
      <c r="AT299" s="50">
        <v>4.6315872547914738</v>
      </c>
      <c r="AU299" s="50">
        <v>0.4162565536237457</v>
      </c>
      <c r="AV299" s="50">
        <v>0.38235668346793511</v>
      </c>
      <c r="AW299" s="50">
        <v>77.86048849567527</v>
      </c>
      <c r="AX299" s="50">
        <v>31.764042896800358</v>
      </c>
      <c r="AY299" s="50">
        <v>134.72180908722123</v>
      </c>
      <c r="AZ299" s="50">
        <v>42.215028042177678</v>
      </c>
      <c r="BA299" s="50">
        <v>6.458564906877692</v>
      </c>
    </row>
    <row r="300" spans="1:53" x14ac:dyDescent="0.2">
      <c r="A300" s="47">
        <v>1.5</v>
      </c>
      <c r="B300" s="44">
        <v>940</v>
      </c>
      <c r="C300" s="45">
        <v>1.9</v>
      </c>
      <c r="E300" s="48">
        <v>19.84</v>
      </c>
      <c r="F300" s="48">
        <v>20.25</v>
      </c>
      <c r="G300" s="48">
        <v>0</v>
      </c>
      <c r="H300" s="48">
        <v>51.12</v>
      </c>
      <c r="I300" s="48">
        <v>7.92</v>
      </c>
      <c r="J300" s="48">
        <v>0.87</v>
      </c>
      <c r="K300" s="48">
        <v>0</v>
      </c>
      <c r="L300" s="48">
        <v>0</v>
      </c>
      <c r="M300" s="48">
        <v>0</v>
      </c>
      <c r="N300" s="48">
        <v>0</v>
      </c>
      <c r="O300" s="48">
        <v>0</v>
      </c>
      <c r="P300" s="48"/>
      <c r="Q300" s="49">
        <v>64.792957693170365</v>
      </c>
      <c r="R300" s="49">
        <v>17.023380579095051</v>
      </c>
      <c r="S300" s="49">
        <v>0.30434682719670375</v>
      </c>
      <c r="T300" s="49">
        <v>0.12290372042674555</v>
      </c>
      <c r="U300" s="49">
        <v>2.4772207940454214</v>
      </c>
      <c r="V300" s="49">
        <v>6.2839893878031408</v>
      </c>
      <c r="W300" s="49">
        <v>1.3523707442029411</v>
      </c>
      <c r="X300" s="49">
        <v>7.6428302540596249</v>
      </c>
      <c r="Y300" s="49">
        <v>0.21520894781073538</v>
      </c>
      <c r="Z300" s="49">
        <v>0.41855203619909498</v>
      </c>
      <c r="AA300" s="49"/>
      <c r="AB300" s="50">
        <v>31.442917531401864</v>
      </c>
      <c r="AC300" s="50">
        <v>308.70504110809588</v>
      </c>
      <c r="AD300" s="50">
        <v>2.7303777326876326</v>
      </c>
      <c r="AE300" s="50">
        <v>0.73775994573297532</v>
      </c>
      <c r="AF300" s="50">
        <v>2.2331631977658901</v>
      </c>
      <c r="AG300" s="50">
        <v>0.14010866515122417</v>
      </c>
      <c r="AH300" s="50">
        <v>10808.816845047182</v>
      </c>
      <c r="AI300" s="50">
        <v>21.557430417344175</v>
      </c>
      <c r="AJ300" s="50">
        <v>52.535716749005182</v>
      </c>
      <c r="AK300" s="50">
        <v>607.10757235604024</v>
      </c>
      <c r="AL300" s="50">
        <v>28.909769993762197</v>
      </c>
      <c r="AM300" s="50">
        <v>3.953993718262196</v>
      </c>
      <c r="AN300" s="50">
        <v>112.99251890995339</v>
      </c>
      <c r="AO300" s="50">
        <v>3.8662968931768171</v>
      </c>
      <c r="AP300" s="50">
        <v>1.3454708711972743</v>
      </c>
      <c r="AQ300" s="50">
        <v>1.8813825884665158</v>
      </c>
      <c r="AR300" s="50">
        <v>0.94292945870832745</v>
      </c>
      <c r="AS300" s="50">
        <v>1723.4864304292303</v>
      </c>
      <c r="AT300" s="50">
        <v>4.5212616876796643</v>
      </c>
      <c r="AU300" s="50">
        <v>0.40605122423145823</v>
      </c>
      <c r="AV300" s="50">
        <v>0.37293395021202452</v>
      </c>
      <c r="AW300" s="50">
        <v>75.784465577738089</v>
      </c>
      <c r="AX300" s="50">
        <v>30.792489593535045</v>
      </c>
      <c r="AY300" s="50">
        <v>133.02961335270174</v>
      </c>
      <c r="AZ300" s="50">
        <v>41.65272064032208</v>
      </c>
      <c r="BA300" s="50">
        <v>6.3409107216457006</v>
      </c>
    </row>
    <row r="301" spans="1:53" x14ac:dyDescent="0.2">
      <c r="A301" s="47">
        <v>1.5</v>
      </c>
      <c r="B301" s="44">
        <v>940</v>
      </c>
      <c r="C301" s="45">
        <v>2</v>
      </c>
      <c r="E301" s="48">
        <v>18.71</v>
      </c>
      <c r="F301" s="48">
        <v>20.64</v>
      </c>
      <c r="G301" s="48">
        <v>0</v>
      </c>
      <c r="H301" s="48">
        <v>51.44</v>
      </c>
      <c r="I301" s="48">
        <v>8.34</v>
      </c>
      <c r="J301" s="48">
        <v>0.87</v>
      </c>
      <c r="K301" s="48">
        <v>0</v>
      </c>
      <c r="L301" s="48">
        <v>0</v>
      </c>
      <c r="M301" s="48">
        <v>0</v>
      </c>
      <c r="N301" s="48">
        <v>0</v>
      </c>
      <c r="O301" s="48">
        <v>0</v>
      </c>
      <c r="P301" s="48"/>
      <c r="Q301" s="49">
        <v>64.499453523096903</v>
      </c>
      <c r="R301" s="49">
        <v>16.981845928366461</v>
      </c>
      <c r="S301" s="49">
        <v>0.26036387311102571</v>
      </c>
      <c r="T301" s="49">
        <v>0.10442777549082316</v>
      </c>
      <c r="U301" s="49">
        <v>2.3741121261901745</v>
      </c>
      <c r="V301" s="49">
        <v>6.2408812002033729</v>
      </c>
      <c r="W301" s="49">
        <v>1.4340642144830151</v>
      </c>
      <c r="X301" s="49">
        <v>8.1048513590582196</v>
      </c>
      <c r="Y301" s="49">
        <v>0.2297855332410883</v>
      </c>
      <c r="Z301" s="49">
        <v>0.41689373297002719</v>
      </c>
      <c r="AA301" s="49"/>
      <c r="AB301" s="50">
        <v>33.311428235153549</v>
      </c>
      <c r="AC301" s="50">
        <v>327.08304071465278</v>
      </c>
      <c r="AD301" s="50">
        <v>2.8694404530724347</v>
      </c>
      <c r="AE301" s="50">
        <v>0.77666130842075587</v>
      </c>
      <c r="AF301" s="50">
        <v>2.2256790467790601</v>
      </c>
      <c r="AG301" s="50">
        <v>0.13949992227117342</v>
      </c>
      <c r="AH301" s="50">
        <v>11455.470857003371</v>
      </c>
      <c r="AI301" s="50">
        <v>22.791846243022263</v>
      </c>
      <c r="AJ301" s="50">
        <v>55.347646975684853</v>
      </c>
      <c r="AK301" s="50">
        <v>641.63627804535065</v>
      </c>
      <c r="AL301" s="50">
        <v>29.953705319265502</v>
      </c>
      <c r="AM301" s="50">
        <v>3.9717371931604313</v>
      </c>
      <c r="AN301" s="50">
        <v>114.04969331974937</v>
      </c>
      <c r="AO301" s="50">
        <v>3.9260789484420946</v>
      </c>
      <c r="AP301" s="50">
        <v>1.3496705224031831</v>
      </c>
      <c r="AQ301" s="50">
        <v>1.8606107939399363</v>
      </c>
      <c r="AR301" s="50">
        <v>0.92776676192521201</v>
      </c>
      <c r="AS301" s="50">
        <v>1704.9418873470981</v>
      </c>
      <c r="AT301" s="50">
        <v>4.4452585867291816</v>
      </c>
      <c r="AU301" s="50">
        <v>0.39902634348647009</v>
      </c>
      <c r="AV301" s="50">
        <v>0.36644879958216664</v>
      </c>
      <c r="AW301" s="50">
        <v>74.323140705482061</v>
      </c>
      <c r="AX301" s="50">
        <v>30.111997334705759</v>
      </c>
      <c r="AY301" s="50">
        <v>131.86445263599447</v>
      </c>
      <c r="AZ301" s="50">
        <v>41.27592398644515</v>
      </c>
      <c r="BA301" s="50">
        <v>6.2612867932984457</v>
      </c>
    </row>
    <row r="302" spans="1:53" x14ac:dyDescent="0.2">
      <c r="A302" s="47">
        <v>1.5</v>
      </c>
      <c r="B302" s="44">
        <v>950</v>
      </c>
      <c r="C302" s="45">
        <v>0.6</v>
      </c>
      <c r="E302" s="48">
        <v>29.68</v>
      </c>
      <c r="F302" s="48">
        <v>19.89</v>
      </c>
      <c r="G302" s="48">
        <v>0</v>
      </c>
      <c r="H302" s="48">
        <v>0</v>
      </c>
      <c r="I302" s="48">
        <v>0</v>
      </c>
      <c r="J302" s="48">
        <v>0</v>
      </c>
      <c r="K302" s="48">
        <v>25.59</v>
      </c>
      <c r="L302" s="48">
        <v>2.57</v>
      </c>
      <c r="M302" s="48">
        <v>2.57</v>
      </c>
      <c r="N302" s="48">
        <v>22.26</v>
      </c>
      <c r="O302" s="48">
        <v>0</v>
      </c>
      <c r="P302" s="48"/>
      <c r="Q302" s="49">
        <v>63.39617013078248</v>
      </c>
      <c r="R302" s="49">
        <v>15.477299222775699</v>
      </c>
      <c r="S302" s="49">
        <v>4.8704108524797496</v>
      </c>
      <c r="T302" s="49">
        <v>1.7526462739588633</v>
      </c>
      <c r="U302" s="49">
        <v>3.9976744474820336</v>
      </c>
      <c r="V302" s="49">
        <v>4.5224212653547902</v>
      </c>
      <c r="W302" s="49">
        <v>0.87498902903805287</v>
      </c>
      <c r="X302" s="49">
        <v>5.1083887781283384</v>
      </c>
      <c r="Y302" s="49">
        <v>0.19347800164950107</v>
      </c>
      <c r="Z302" s="49">
        <v>0.39078704587389451</v>
      </c>
      <c r="AA302" s="49"/>
      <c r="AB302" s="50">
        <v>20.5635464314675</v>
      </c>
      <c r="AC302" s="50">
        <v>192.13740160749973</v>
      </c>
      <c r="AD302" s="50">
        <v>1.712245887776616</v>
      </c>
      <c r="AE302" s="50">
        <v>0.4801791737880069</v>
      </c>
      <c r="AF302" s="50">
        <v>6.0484108624451336</v>
      </c>
      <c r="AG302" s="50">
        <v>0.37185628550040378</v>
      </c>
      <c r="AH302" s="50">
        <v>6152.4603726248515</v>
      </c>
      <c r="AI302" s="50">
        <v>13.661881397797577</v>
      </c>
      <c r="AJ302" s="50">
        <v>34.55459149702267</v>
      </c>
      <c r="AK302" s="50">
        <v>174.65006751938191</v>
      </c>
      <c r="AL302" s="50">
        <v>23.600573666942466</v>
      </c>
      <c r="AM302" s="50">
        <v>6.5526826475415429</v>
      </c>
      <c r="AN302" s="50">
        <v>159.68228808485412</v>
      </c>
      <c r="AO302" s="50">
        <v>3.9589551535446494</v>
      </c>
      <c r="AP302" s="50">
        <v>1.1819404487486738</v>
      </c>
      <c r="AQ302" s="50">
        <v>7.5807493655383142</v>
      </c>
      <c r="AR302" s="50">
        <v>7.8702423105410295</v>
      </c>
      <c r="AS302" s="50">
        <v>7117.0924845374029</v>
      </c>
      <c r="AT302" s="50">
        <v>45.972076408259106</v>
      </c>
      <c r="AU302" s="50">
        <v>4.6713319211226754</v>
      </c>
      <c r="AV302" s="50">
        <v>2.4980429169541245</v>
      </c>
      <c r="AW302" s="50">
        <v>47.211688287035876</v>
      </c>
      <c r="AX302" s="50">
        <v>156.2462783144546</v>
      </c>
      <c r="AY302" s="50">
        <v>278.40581120426953</v>
      </c>
      <c r="AZ302" s="50">
        <v>13.483012500716212</v>
      </c>
      <c r="BA302" s="50">
        <v>11.075153455723301</v>
      </c>
    </row>
    <row r="303" spans="1:53" x14ac:dyDescent="0.2">
      <c r="A303" s="47">
        <v>1.5</v>
      </c>
      <c r="B303" s="44">
        <v>950</v>
      </c>
      <c r="C303" s="45">
        <v>0.7</v>
      </c>
      <c r="E303" s="48">
        <v>28.73</v>
      </c>
      <c r="F303" s="48">
        <v>20.37</v>
      </c>
      <c r="G303" s="48">
        <v>0</v>
      </c>
      <c r="H303" s="48">
        <v>0</v>
      </c>
      <c r="I303" s="48">
        <v>0</v>
      </c>
      <c r="J303" s="48">
        <v>0</v>
      </c>
      <c r="K303" s="48">
        <v>25.76</v>
      </c>
      <c r="L303" s="48">
        <v>2.5299999999999998</v>
      </c>
      <c r="M303" s="48">
        <v>2.5299999999999998</v>
      </c>
      <c r="N303" s="48">
        <v>22.62</v>
      </c>
      <c r="O303" s="48">
        <v>0</v>
      </c>
      <c r="P303" s="48"/>
      <c r="Q303" s="49">
        <v>63.543267950971241</v>
      </c>
      <c r="R303" s="49">
        <v>15.697461128901427</v>
      </c>
      <c r="S303" s="49">
        <v>4.5344037764787091</v>
      </c>
      <c r="T303" s="49">
        <v>1.5735825411402367</v>
      </c>
      <c r="U303" s="49">
        <v>4.0415444143858146</v>
      </c>
      <c r="V303" s="49">
        <v>4.4321301595723392</v>
      </c>
      <c r="W303" s="49">
        <v>0.89925930555857769</v>
      </c>
      <c r="X303" s="49">
        <v>5.2783507229916582</v>
      </c>
      <c r="Y303" s="49">
        <v>0.20289550919807556</v>
      </c>
      <c r="Z303" s="49">
        <v>0.38218309859154936</v>
      </c>
      <c r="AA303" s="49"/>
      <c r="AB303" s="50">
        <v>21.201646423060552</v>
      </c>
      <c r="AC303" s="50">
        <v>197.6152828526553</v>
      </c>
      <c r="AD303" s="50">
        <v>1.752233712331184</v>
      </c>
      <c r="AE303" s="50">
        <v>0.49287906234555084</v>
      </c>
      <c r="AF303" s="50">
        <v>6.1737218927874258</v>
      </c>
      <c r="AG303" s="50">
        <v>0.37834314815445957</v>
      </c>
      <c r="AH303" s="50">
        <v>6302.4027536656422</v>
      </c>
      <c r="AI303" s="50">
        <v>14.048125289924178</v>
      </c>
      <c r="AJ303" s="50">
        <v>35.514806585082788</v>
      </c>
      <c r="AK303" s="50">
        <v>174.86275207685208</v>
      </c>
      <c r="AL303" s="50">
        <v>24.211526954854797</v>
      </c>
      <c r="AM303" s="50">
        <v>6.6944949859056839</v>
      </c>
      <c r="AN303" s="50">
        <v>163.61671338551551</v>
      </c>
      <c r="AO303" s="50">
        <v>4.02909214156929</v>
      </c>
      <c r="AP303" s="50">
        <v>1.1808222287722916</v>
      </c>
      <c r="AQ303" s="50">
        <v>7.712693988122501</v>
      </c>
      <c r="AR303" s="50">
        <v>7.9799822546841277</v>
      </c>
      <c r="AS303" s="50">
        <v>7160.8676197247451</v>
      </c>
      <c r="AT303" s="50">
        <v>46.601284219216431</v>
      </c>
      <c r="AU303" s="50">
        <v>4.7283442525168802</v>
      </c>
      <c r="AV303" s="50">
        <v>2.5178900347837665</v>
      </c>
      <c r="AW303" s="50">
        <v>46.103245078522498</v>
      </c>
      <c r="AX303" s="50">
        <v>153.78038120820921</v>
      </c>
      <c r="AY303" s="50">
        <v>276.72799354036391</v>
      </c>
      <c r="AZ303" s="50">
        <v>13.26840652407833</v>
      </c>
      <c r="BA303" s="50">
        <v>10.834381987463594</v>
      </c>
    </row>
    <row r="304" spans="1:53" x14ac:dyDescent="0.2">
      <c r="A304" s="47">
        <v>1.5</v>
      </c>
      <c r="B304" s="44">
        <v>950</v>
      </c>
      <c r="C304" s="45">
        <v>0.8</v>
      </c>
      <c r="E304" s="48">
        <v>27.77</v>
      </c>
      <c r="F304" s="48">
        <v>20.97</v>
      </c>
      <c r="G304" s="48">
        <v>0.14000000000000001</v>
      </c>
      <c r="H304" s="48">
        <v>0</v>
      </c>
      <c r="I304" s="48">
        <v>0</v>
      </c>
      <c r="J304" s="48">
        <v>0</v>
      </c>
      <c r="K304" s="48">
        <v>25.72</v>
      </c>
      <c r="L304" s="48">
        <v>2.4300000000000002</v>
      </c>
      <c r="M304" s="48">
        <v>2.4300000000000002</v>
      </c>
      <c r="N304" s="48">
        <v>22.97</v>
      </c>
      <c r="O304" s="48">
        <v>0</v>
      </c>
      <c r="P304" s="48"/>
      <c r="Q304" s="49">
        <v>64.000683976040051</v>
      </c>
      <c r="R304" s="49">
        <v>15.793783037505516</v>
      </c>
      <c r="S304" s="49">
        <v>4.1130587304789543</v>
      </c>
      <c r="T304" s="49">
        <v>1.3763943178283</v>
      </c>
      <c r="U304" s="49">
        <v>3.9126114573857596</v>
      </c>
      <c r="V304" s="49">
        <v>4.428701581359908</v>
      </c>
      <c r="W304" s="49">
        <v>0.92428770202805832</v>
      </c>
      <c r="X304" s="49">
        <v>5.4504791973734559</v>
      </c>
      <c r="Y304" s="49">
        <v>0.20870399259194161</v>
      </c>
      <c r="Z304" s="49">
        <v>0.3736351319040408</v>
      </c>
      <c r="AA304" s="49"/>
      <c r="AB304" s="50">
        <v>21.884231867772634</v>
      </c>
      <c r="AC304" s="50">
        <v>203.54016809778147</v>
      </c>
      <c r="AD304" s="50">
        <v>1.7947679180152112</v>
      </c>
      <c r="AE304" s="50">
        <v>0.50657129897727415</v>
      </c>
      <c r="AF304" s="50">
        <v>6.3626233589020309</v>
      </c>
      <c r="AG304" s="50">
        <v>0.38868185667522093</v>
      </c>
      <c r="AH304" s="50">
        <v>6462.5650432929979</v>
      </c>
      <c r="AI304" s="50">
        <v>14.453956049574735</v>
      </c>
      <c r="AJ304" s="50">
        <v>36.487208721198904</v>
      </c>
      <c r="AK304" s="50">
        <v>175.80844911825855</v>
      </c>
      <c r="AL304" s="50">
        <v>24.763723864315377</v>
      </c>
      <c r="AM304" s="50">
        <v>6.8016308826943446</v>
      </c>
      <c r="AN304" s="50">
        <v>168.03389573394224</v>
      </c>
      <c r="AO304" s="50">
        <v>4.1038818647285638</v>
      </c>
      <c r="AP304" s="50">
        <v>1.1797397333165296</v>
      </c>
      <c r="AQ304" s="50">
        <v>7.7940794312329267</v>
      </c>
      <c r="AR304" s="50">
        <v>8.0369732201843558</v>
      </c>
      <c r="AS304" s="50">
        <v>7219.2817846950011</v>
      </c>
      <c r="AT304" s="50">
        <v>46.922865797764636</v>
      </c>
      <c r="AU304" s="50">
        <v>4.7581304447154045</v>
      </c>
      <c r="AV304" s="50">
        <v>2.5586874177198777</v>
      </c>
      <c r="AW304" s="50">
        <v>44.971329946861765</v>
      </c>
      <c r="AX304" s="50">
        <v>151.04586953930357</v>
      </c>
      <c r="AY304" s="50">
        <v>275.28763161367709</v>
      </c>
      <c r="AZ304" s="50">
        <v>13.030671687718856</v>
      </c>
      <c r="BA304" s="50">
        <v>10.522827807270312</v>
      </c>
    </row>
    <row r="305" spans="1:53" x14ac:dyDescent="0.2">
      <c r="A305" s="47">
        <v>1.5</v>
      </c>
      <c r="B305" s="44">
        <v>950</v>
      </c>
      <c r="C305" s="45">
        <v>0.9</v>
      </c>
      <c r="E305" s="48">
        <v>27.21</v>
      </c>
      <c r="F305" s="48">
        <v>20.72</v>
      </c>
      <c r="G305" s="48">
        <v>3.77</v>
      </c>
      <c r="H305" s="48">
        <v>0</v>
      </c>
      <c r="I305" s="48">
        <v>0</v>
      </c>
      <c r="J305" s="48">
        <v>0</v>
      </c>
      <c r="K305" s="48">
        <v>24.49</v>
      </c>
      <c r="L305" s="48">
        <v>2.21</v>
      </c>
      <c r="M305" s="48">
        <v>2.21</v>
      </c>
      <c r="N305" s="48">
        <v>21.6</v>
      </c>
      <c r="O305" s="48">
        <v>0</v>
      </c>
      <c r="P305" s="48"/>
      <c r="Q305" s="49">
        <v>64.875914348274321</v>
      </c>
      <c r="R305" s="49">
        <v>15.70782657475473</v>
      </c>
      <c r="S305" s="49">
        <v>3.8626527579071186</v>
      </c>
      <c r="T305" s="49">
        <v>1.2018689480454088</v>
      </c>
      <c r="U305" s="49">
        <v>3.8865651712215081</v>
      </c>
      <c r="V305" s="49">
        <v>4.2144425858014838</v>
      </c>
      <c r="W305" s="49">
        <v>0.9331302299790869</v>
      </c>
      <c r="X305" s="49">
        <v>5.3175993840163445</v>
      </c>
      <c r="Y305" s="49">
        <v>0.22141249073431815</v>
      </c>
      <c r="Z305" s="49">
        <v>0.35676564799584454</v>
      </c>
      <c r="AA305" s="49"/>
      <c r="AB305" s="50">
        <v>22.24059205536026</v>
      </c>
      <c r="AC305" s="50">
        <v>207.29899354484985</v>
      </c>
      <c r="AD305" s="50">
        <v>1.8286168216259806</v>
      </c>
      <c r="AE305" s="50">
        <v>0.51619362478188624</v>
      </c>
      <c r="AF305" s="50">
        <v>6.5520045737544219</v>
      </c>
      <c r="AG305" s="50">
        <v>0.39770593976823532</v>
      </c>
      <c r="AH305" s="50">
        <v>6446.1987958186628</v>
      </c>
      <c r="AI305" s="50">
        <v>14.367057933463364</v>
      </c>
      <c r="AJ305" s="50">
        <v>35.526778164197673</v>
      </c>
      <c r="AK305" s="50">
        <v>179.01732970630565</v>
      </c>
      <c r="AL305" s="50">
        <v>22.746661285079181</v>
      </c>
      <c r="AM305" s="50">
        <v>5.9662169014904336</v>
      </c>
      <c r="AN305" s="50">
        <v>167.26038988735152</v>
      </c>
      <c r="AO305" s="50">
        <v>4.0136485565056388</v>
      </c>
      <c r="AP305" s="50">
        <v>1.1396758771289279</v>
      </c>
      <c r="AQ305" s="50">
        <v>6.7264833366613122</v>
      </c>
      <c r="AR305" s="50">
        <v>7.0015360340078807</v>
      </c>
      <c r="AS305" s="50">
        <v>6508.5306870969443</v>
      </c>
      <c r="AT305" s="50">
        <v>41.060717890306201</v>
      </c>
      <c r="AU305" s="50">
        <v>4.2459945978924054</v>
      </c>
      <c r="AV305" s="50">
        <v>2.517949727204337</v>
      </c>
      <c r="AW305" s="50">
        <v>43.912329232691611</v>
      </c>
      <c r="AX305" s="50">
        <v>148.32862106468374</v>
      </c>
      <c r="AY305" s="50">
        <v>251.80127500926534</v>
      </c>
      <c r="AZ305" s="50">
        <v>12.870381059549226</v>
      </c>
      <c r="BA305" s="50">
        <v>9.8479765271924542</v>
      </c>
    </row>
    <row r="306" spans="1:53" x14ac:dyDescent="0.2">
      <c r="A306" s="47">
        <v>1.5</v>
      </c>
      <c r="B306" s="44">
        <v>950</v>
      </c>
      <c r="C306" s="45">
        <v>1</v>
      </c>
      <c r="E306" s="48">
        <v>30.35</v>
      </c>
      <c r="F306" s="48">
        <v>26.46</v>
      </c>
      <c r="G306" s="48">
        <v>0</v>
      </c>
      <c r="H306" s="48">
        <v>25.2</v>
      </c>
      <c r="I306" s="48">
        <v>0</v>
      </c>
      <c r="J306" s="48">
        <v>0.87</v>
      </c>
      <c r="K306" s="48">
        <v>12.97</v>
      </c>
      <c r="L306" s="48">
        <v>0</v>
      </c>
      <c r="M306" s="48">
        <v>0</v>
      </c>
      <c r="N306" s="48">
        <v>4.1500000000000004</v>
      </c>
      <c r="O306" s="48">
        <v>0</v>
      </c>
      <c r="P306" s="48"/>
      <c r="Q306" s="49">
        <v>66.512414961278338</v>
      </c>
      <c r="R306" s="49">
        <v>15.523861708060101</v>
      </c>
      <c r="S306" s="49">
        <v>2.9158427262078765</v>
      </c>
      <c r="T306" s="49">
        <v>0.97379321244920292</v>
      </c>
      <c r="U306" s="49">
        <v>3.6576836694235193</v>
      </c>
      <c r="V306" s="49">
        <v>4.5632094354692923</v>
      </c>
      <c r="W306" s="49">
        <v>0.85685988472781749</v>
      </c>
      <c r="X306" s="49">
        <v>4.9963344023838463</v>
      </c>
      <c r="Y306" s="49">
        <v>0.18777570848875486</v>
      </c>
      <c r="Z306" s="49">
        <v>0.37316356513222332</v>
      </c>
      <c r="AA306" s="49"/>
      <c r="AB306" s="50">
        <v>20.517760840236008</v>
      </c>
      <c r="AC306" s="50">
        <v>196.49546990495662</v>
      </c>
      <c r="AD306" s="50">
        <v>1.7775965795896649</v>
      </c>
      <c r="AE306" s="50">
        <v>0.49005728877212062</v>
      </c>
      <c r="AF306" s="50">
        <v>2.3067623168968776</v>
      </c>
      <c r="AG306" s="50">
        <v>0.1460867175995802</v>
      </c>
      <c r="AH306" s="50">
        <v>6565.563045549532</v>
      </c>
      <c r="AI306" s="50">
        <v>13.774918736798362</v>
      </c>
      <c r="AJ306" s="50">
        <v>34.370167542105669</v>
      </c>
      <c r="AK306" s="50">
        <v>242.15804729366405</v>
      </c>
      <c r="AL306" s="50">
        <v>21.973129143201135</v>
      </c>
      <c r="AM306" s="50">
        <v>4.559057306459958</v>
      </c>
      <c r="AN306" s="50">
        <v>124.39474651649749</v>
      </c>
      <c r="AO306" s="50">
        <v>3.6467891434722519</v>
      </c>
      <c r="AP306" s="50">
        <v>1.2438698938224757</v>
      </c>
      <c r="AQ306" s="50">
        <v>3.0895713761532564</v>
      </c>
      <c r="AR306" s="50">
        <v>1.8296977956894578</v>
      </c>
      <c r="AS306" s="50">
        <v>2010.5955809243953</v>
      </c>
      <c r="AT306" s="50">
        <v>9.043906001855115</v>
      </c>
      <c r="AU306" s="50">
        <v>0.82706749288598369</v>
      </c>
      <c r="AV306" s="50">
        <v>0.7645538808020087</v>
      </c>
      <c r="AW306" s="50">
        <v>64.668718844835254</v>
      </c>
      <c r="AX306" s="50">
        <v>66.649042638821996</v>
      </c>
      <c r="AY306" s="50">
        <v>193.92105140699263</v>
      </c>
      <c r="AZ306" s="50">
        <v>34.18104964180867</v>
      </c>
      <c r="BA306" s="50">
        <v>6.8959934114953061</v>
      </c>
    </row>
    <row r="307" spans="1:53" x14ac:dyDescent="0.2">
      <c r="A307" s="47">
        <v>1.5</v>
      </c>
      <c r="B307" s="44">
        <v>950</v>
      </c>
      <c r="C307" s="45">
        <v>1.1000000000000001</v>
      </c>
      <c r="E307" s="48">
        <v>28.58</v>
      </c>
      <c r="F307" s="48">
        <v>26.49</v>
      </c>
      <c r="G307" s="48">
        <v>0.24</v>
      </c>
      <c r="H307" s="48">
        <v>32.630000000000003</v>
      </c>
      <c r="I307" s="48">
        <v>1.7</v>
      </c>
      <c r="J307" s="48">
        <v>0.86</v>
      </c>
      <c r="K307" s="48">
        <v>9.5</v>
      </c>
      <c r="L307" s="48">
        <v>0</v>
      </c>
      <c r="M307" s="48">
        <v>0</v>
      </c>
      <c r="N307" s="48">
        <v>0</v>
      </c>
      <c r="O307" s="48">
        <v>0</v>
      </c>
      <c r="P307" s="48"/>
      <c r="Q307" s="49">
        <v>66.499966524435663</v>
      </c>
      <c r="R307" s="49">
        <v>15.806468593169948</v>
      </c>
      <c r="S307" s="49">
        <v>2.2934266085906723</v>
      </c>
      <c r="T307" s="49">
        <v>0.81591180566915822</v>
      </c>
      <c r="U307" s="49">
        <v>3.3683394836983691</v>
      </c>
      <c r="V307" s="49">
        <v>5.0117007103413052</v>
      </c>
      <c r="W307" s="49">
        <v>0.91334293923823251</v>
      </c>
      <c r="X307" s="49">
        <v>5.2908433348566524</v>
      </c>
      <c r="Y307" s="49">
        <v>0.18224211540677424</v>
      </c>
      <c r="Z307" s="49">
        <v>0.38806584362139918</v>
      </c>
      <c r="AA307" s="49"/>
      <c r="AB307" s="50">
        <v>21.865001413176998</v>
      </c>
      <c r="AC307" s="50">
        <v>210.46663465985429</v>
      </c>
      <c r="AD307" s="50">
        <v>1.9048096539860797</v>
      </c>
      <c r="AE307" s="50">
        <v>0.52270367000592977</v>
      </c>
      <c r="AF307" s="50">
        <v>2.3136274027747623</v>
      </c>
      <c r="AG307" s="50">
        <v>0.14648811824636315</v>
      </c>
      <c r="AH307" s="50">
        <v>7084.2747457348942</v>
      </c>
      <c r="AI307" s="50">
        <v>14.668522513161191</v>
      </c>
      <c r="AJ307" s="50">
        <v>36.387760009272171</v>
      </c>
      <c r="AK307" s="50">
        <v>279.40348428121251</v>
      </c>
      <c r="AL307" s="50">
        <v>22.584132552245492</v>
      </c>
      <c r="AM307" s="50">
        <v>4.2809448718540093</v>
      </c>
      <c r="AN307" s="50">
        <v>119.16601248179552</v>
      </c>
      <c r="AO307" s="50">
        <v>3.6529832183588553</v>
      </c>
      <c r="AP307" s="50">
        <v>1.2684754589395191</v>
      </c>
      <c r="AQ307" s="50">
        <v>2.6296718113733792</v>
      </c>
      <c r="AR307" s="50">
        <v>1.4747198359759801</v>
      </c>
      <c r="AS307" s="50">
        <v>1957.6996699071456</v>
      </c>
      <c r="AT307" s="50">
        <v>7.2126963527804469</v>
      </c>
      <c r="AU307" s="50">
        <v>0.65560628028092283</v>
      </c>
      <c r="AV307" s="50">
        <v>0.60492322269618071</v>
      </c>
      <c r="AW307" s="50">
        <v>70.0032576785418</v>
      </c>
      <c r="AX307" s="50">
        <v>54.084156519675091</v>
      </c>
      <c r="AY307" s="50">
        <v>171.19834529136108</v>
      </c>
      <c r="AZ307" s="50">
        <v>50.772253376000407</v>
      </c>
      <c r="BA307" s="50">
        <v>6.4478153698611127</v>
      </c>
    </row>
    <row r="308" spans="1:53" x14ac:dyDescent="0.2">
      <c r="A308" s="47">
        <v>1.5</v>
      </c>
      <c r="B308" s="44">
        <v>950</v>
      </c>
      <c r="C308" s="45">
        <v>1.2</v>
      </c>
      <c r="E308" s="48">
        <v>27.22</v>
      </c>
      <c r="F308" s="48">
        <v>25.23</v>
      </c>
      <c r="G308" s="48">
        <v>0</v>
      </c>
      <c r="H308" s="48">
        <v>35.94</v>
      </c>
      <c r="I308" s="48">
        <v>2.64</v>
      </c>
      <c r="J308" s="48">
        <v>0.87</v>
      </c>
      <c r="K308" s="48">
        <v>8.1</v>
      </c>
      <c r="L308" s="48">
        <v>0</v>
      </c>
      <c r="M308" s="48">
        <v>0</v>
      </c>
      <c r="N308" s="48">
        <v>0</v>
      </c>
      <c r="O308" s="48">
        <v>0</v>
      </c>
      <c r="P308" s="48"/>
      <c r="Q308" s="49">
        <v>66.348277662632597</v>
      </c>
      <c r="R308" s="49">
        <v>16.140255694871847</v>
      </c>
      <c r="S308" s="49">
        <v>1.7739678901316094</v>
      </c>
      <c r="T308" s="49">
        <v>0.63856417282938516</v>
      </c>
      <c r="U308" s="49">
        <v>3.3031164141476084</v>
      </c>
      <c r="V308" s="49">
        <v>5.2688538971365206</v>
      </c>
      <c r="W308" s="49">
        <v>0.95646321870429285</v>
      </c>
      <c r="X308" s="49">
        <v>5.5705010495461362</v>
      </c>
      <c r="Y308" s="49">
        <v>0.18153155076554783</v>
      </c>
      <c r="Z308" s="49">
        <v>0.39085837682202629</v>
      </c>
      <c r="AA308" s="49"/>
      <c r="AB308" s="50">
        <v>22.960408251447287</v>
      </c>
      <c r="AC308" s="50">
        <v>221.36925909432784</v>
      </c>
      <c r="AD308" s="50">
        <v>1.9991638986122819</v>
      </c>
      <c r="AE308" s="50">
        <v>0.54739683352970003</v>
      </c>
      <c r="AF308" s="50">
        <v>2.2842580255735836</v>
      </c>
      <c r="AG308" s="50">
        <v>0.14443207113827652</v>
      </c>
      <c r="AH308" s="50">
        <v>7487.3991380231546</v>
      </c>
      <c r="AI308" s="50">
        <v>15.451606757649973</v>
      </c>
      <c r="AJ308" s="50">
        <v>38.306372041533002</v>
      </c>
      <c r="AK308" s="50">
        <v>302.69221143070808</v>
      </c>
      <c r="AL308" s="50">
        <v>23.500695937674713</v>
      </c>
      <c r="AM308" s="50">
        <v>4.2438944165330588</v>
      </c>
      <c r="AN308" s="50">
        <v>118.12699812558168</v>
      </c>
      <c r="AO308" s="50">
        <v>3.6901300968281086</v>
      </c>
      <c r="AP308" s="50">
        <v>1.2794489042433745</v>
      </c>
      <c r="AQ308" s="50">
        <v>2.4779999681030422</v>
      </c>
      <c r="AR308" s="50">
        <v>1.353653984830351</v>
      </c>
      <c r="AS308" s="50">
        <v>1907.2055653172886</v>
      </c>
      <c r="AT308" s="50">
        <v>6.5884294040627598</v>
      </c>
      <c r="AU308" s="50">
        <v>0.59699716958453886</v>
      </c>
      <c r="AV308" s="50">
        <v>0.55014905101755784</v>
      </c>
      <c r="AW308" s="50">
        <v>71.352065099206953</v>
      </c>
      <c r="AX308" s="50">
        <v>48.497154124102231</v>
      </c>
      <c r="AY308" s="50">
        <v>163.53325252255459</v>
      </c>
      <c r="AZ308" s="50">
        <v>49.612583070606988</v>
      </c>
      <c r="BA308" s="50">
        <v>6.4682249301389163</v>
      </c>
    </row>
    <row r="309" spans="1:53" x14ac:dyDescent="0.2">
      <c r="A309" s="47">
        <v>1.5</v>
      </c>
      <c r="B309" s="44">
        <v>950</v>
      </c>
      <c r="C309" s="45">
        <v>1.3</v>
      </c>
      <c r="E309" s="48">
        <v>26.54</v>
      </c>
      <c r="F309" s="48">
        <v>23.74</v>
      </c>
      <c r="G309" s="48">
        <v>0</v>
      </c>
      <c r="H309" s="48">
        <v>39.01</v>
      </c>
      <c r="I309" s="48">
        <v>3.38</v>
      </c>
      <c r="J309" s="48">
        <v>0.87</v>
      </c>
      <c r="K309" s="48">
        <v>6.47</v>
      </c>
      <c r="L309" s="48">
        <v>0</v>
      </c>
      <c r="M309" s="48">
        <v>0</v>
      </c>
      <c r="N309" s="48">
        <v>0</v>
      </c>
      <c r="O309" s="48">
        <v>0</v>
      </c>
      <c r="P309" s="48"/>
      <c r="Q309" s="49">
        <v>66.220708847632451</v>
      </c>
      <c r="R309" s="49">
        <v>16.432197883883187</v>
      </c>
      <c r="S309" s="49">
        <v>1.3853748512976884</v>
      </c>
      <c r="T309" s="49">
        <v>0.50782880746489656</v>
      </c>
      <c r="U309" s="49">
        <v>3.2857477254725773</v>
      </c>
      <c r="V309" s="49">
        <v>5.4706408305589012</v>
      </c>
      <c r="W309" s="49">
        <v>0.98350230945202599</v>
      </c>
      <c r="X309" s="49">
        <v>5.7139987442382747</v>
      </c>
      <c r="Y309" s="49">
        <v>0.17977826362831203</v>
      </c>
      <c r="Z309" s="49">
        <v>0.39519297434712281</v>
      </c>
      <c r="AA309" s="49"/>
      <c r="AB309" s="50">
        <v>23.552443757600855</v>
      </c>
      <c r="AC309" s="50">
        <v>227.76845307336652</v>
      </c>
      <c r="AD309" s="50">
        <v>2.0584626798243075</v>
      </c>
      <c r="AE309" s="50">
        <v>0.56161165182410921</v>
      </c>
      <c r="AF309" s="50">
        <v>2.2793256452409638</v>
      </c>
      <c r="AG309" s="50">
        <v>0.1439969102539192</v>
      </c>
      <c r="AH309" s="50">
        <v>7747.7287179141449</v>
      </c>
      <c r="AI309" s="50">
        <v>15.916836231329633</v>
      </c>
      <c r="AJ309" s="50">
        <v>39.414108538136404</v>
      </c>
      <c r="AK309" s="50">
        <v>328.81475073464406</v>
      </c>
      <c r="AL309" s="50">
        <v>23.912160152378728</v>
      </c>
      <c r="AM309" s="50">
        <v>4.1624765490002558</v>
      </c>
      <c r="AN309" s="50">
        <v>116.11618970518721</v>
      </c>
      <c r="AO309" s="50">
        <v>3.6838182011433291</v>
      </c>
      <c r="AP309" s="50">
        <v>1.2869051167833969</v>
      </c>
      <c r="AQ309" s="50">
        <v>2.3464641412476634</v>
      </c>
      <c r="AR309" s="50">
        <v>1.2599429301788203</v>
      </c>
      <c r="AS309" s="50">
        <v>1882.2608001271499</v>
      </c>
      <c r="AT309" s="50">
        <v>6.1127059849874277</v>
      </c>
      <c r="AU309" s="50">
        <v>0.552851767474966</v>
      </c>
      <c r="AV309" s="50">
        <v>0.50906465825482738</v>
      </c>
      <c r="AW309" s="50">
        <v>73.324308110881816</v>
      </c>
      <c r="AX309" s="50">
        <v>44.493215674353777</v>
      </c>
      <c r="AY309" s="50">
        <v>156.96347547289622</v>
      </c>
      <c r="AZ309" s="50">
        <v>48.060732337257384</v>
      </c>
      <c r="BA309" s="50">
        <v>6.5204752101742205</v>
      </c>
    </row>
    <row r="310" spans="1:53" x14ac:dyDescent="0.2">
      <c r="A310" s="47">
        <v>1.5</v>
      </c>
      <c r="B310" s="44">
        <v>950</v>
      </c>
      <c r="C310" s="45">
        <v>1.4</v>
      </c>
      <c r="E310" s="48">
        <v>25.31</v>
      </c>
      <c r="F310" s="48">
        <v>22.12</v>
      </c>
      <c r="G310" s="48">
        <v>0</v>
      </c>
      <c r="H310" s="48">
        <v>42.35</v>
      </c>
      <c r="I310" s="48">
        <v>4.28</v>
      </c>
      <c r="J310" s="48">
        <v>0.87</v>
      </c>
      <c r="K310" s="48">
        <v>5.07</v>
      </c>
      <c r="L310" s="48">
        <v>0</v>
      </c>
      <c r="M310" s="48">
        <v>0</v>
      </c>
      <c r="N310" s="48">
        <v>0</v>
      </c>
      <c r="O310" s="48">
        <v>0</v>
      </c>
      <c r="P310" s="48"/>
      <c r="Q310" s="49">
        <v>66.023595175521393</v>
      </c>
      <c r="R310" s="49">
        <v>16.667808883689847</v>
      </c>
      <c r="S310" s="49">
        <v>1.030116270017404</v>
      </c>
      <c r="T310" s="49">
        <v>0.38596409178161173</v>
      </c>
      <c r="U310" s="49">
        <v>3.1913701533311847</v>
      </c>
      <c r="V310" s="49">
        <v>5.6801416140354419</v>
      </c>
      <c r="W310" s="49">
        <v>1.0299065958044176</v>
      </c>
      <c r="X310" s="49">
        <v>5.991097215818705</v>
      </c>
      <c r="Y310" s="49">
        <v>0.18131706316257196</v>
      </c>
      <c r="Z310" s="49">
        <v>0.40043900909375979</v>
      </c>
      <c r="AA310" s="49"/>
      <c r="AB310" s="50">
        <v>24.696325166324748</v>
      </c>
      <c r="AC310" s="50">
        <v>239.39008870448029</v>
      </c>
      <c r="AD310" s="50">
        <v>2.1617595989390921</v>
      </c>
      <c r="AE310" s="50">
        <v>0.58757537818706052</v>
      </c>
      <c r="AF310" s="50">
        <v>2.2706191300218395</v>
      </c>
      <c r="AG310" s="50">
        <v>0.14325561170966669</v>
      </c>
      <c r="AH310" s="50">
        <v>8180.4909540641438</v>
      </c>
      <c r="AI310" s="50">
        <v>16.737474127413712</v>
      </c>
      <c r="AJ310" s="50">
        <v>41.371051639973913</v>
      </c>
      <c r="AK310" s="50">
        <v>361.41856448271687</v>
      </c>
      <c r="AL310" s="50">
        <v>24.690887702753628</v>
      </c>
      <c r="AM310" s="50">
        <v>4.0923244193955659</v>
      </c>
      <c r="AN310" s="50">
        <v>114.66406820037434</v>
      </c>
      <c r="AO310" s="50">
        <v>3.7054871005859411</v>
      </c>
      <c r="AP310" s="50">
        <v>1.2918941961598236</v>
      </c>
      <c r="AQ310" s="50">
        <v>2.211801215050432</v>
      </c>
      <c r="AR310" s="50">
        <v>1.1651084756074035</v>
      </c>
      <c r="AS310" s="50">
        <v>1847.4238863768253</v>
      </c>
      <c r="AT310" s="50">
        <v>5.6334096330819143</v>
      </c>
      <c r="AU310" s="50">
        <v>0.50845363391365805</v>
      </c>
      <c r="AV310" s="50">
        <v>0.46783157320709395</v>
      </c>
      <c r="AW310" s="50">
        <v>75.19815596899322</v>
      </c>
      <c r="AX310" s="50">
        <v>40.421122144379751</v>
      </c>
      <c r="AY310" s="50">
        <v>149.9246453388123</v>
      </c>
      <c r="AZ310" s="50">
        <v>46.448719717906599</v>
      </c>
      <c r="BA310" s="50">
        <v>6.5757208707548802</v>
      </c>
    </row>
    <row r="311" spans="1:53" x14ac:dyDescent="0.2">
      <c r="A311" s="47">
        <v>1.5</v>
      </c>
      <c r="B311" s="44">
        <v>950</v>
      </c>
      <c r="C311" s="45">
        <v>1.5</v>
      </c>
      <c r="E311" s="48">
        <v>24.41</v>
      </c>
      <c r="F311" s="48">
        <v>20.66</v>
      </c>
      <c r="G311" s="48">
        <v>0</v>
      </c>
      <c r="H311" s="48">
        <v>45.44</v>
      </c>
      <c r="I311" s="48">
        <v>5.12</v>
      </c>
      <c r="J311" s="48">
        <v>0.87</v>
      </c>
      <c r="K311" s="48">
        <v>3.5</v>
      </c>
      <c r="L311" s="48">
        <v>0</v>
      </c>
      <c r="M311" s="48">
        <v>0</v>
      </c>
      <c r="N311" s="48">
        <v>0</v>
      </c>
      <c r="O311" s="48">
        <v>0</v>
      </c>
      <c r="P311" s="48"/>
      <c r="Q311" s="49">
        <v>65.826164718335633</v>
      </c>
      <c r="R311" s="49">
        <v>16.8573362618963</v>
      </c>
      <c r="S311" s="49">
        <v>0.7741221441367252</v>
      </c>
      <c r="T311" s="49">
        <v>0.29778140974715289</v>
      </c>
      <c r="U311" s="49">
        <v>3.0590578258316339</v>
      </c>
      <c r="V311" s="49">
        <v>5.8998387159385874</v>
      </c>
      <c r="W311" s="49">
        <v>1.0721873650069764</v>
      </c>
      <c r="X311" s="49">
        <v>6.2135115591070109</v>
      </c>
      <c r="Y311" s="49">
        <v>0.18173163990236391</v>
      </c>
      <c r="Z311" s="49">
        <v>0.40677257525083621</v>
      </c>
      <c r="AA311" s="49"/>
      <c r="AB311" s="50">
        <v>25.609233587995771</v>
      </c>
      <c r="AC311" s="50">
        <v>249.07338406895653</v>
      </c>
      <c r="AD311" s="50">
        <v>2.2493282061345439</v>
      </c>
      <c r="AE311" s="50">
        <v>0.60887165250127617</v>
      </c>
      <c r="AF311" s="50">
        <v>2.2642378102214367</v>
      </c>
      <c r="AG311" s="50">
        <v>0.14270397719429886</v>
      </c>
      <c r="AH311" s="50">
        <v>8566.2087040681217</v>
      </c>
      <c r="AI311" s="50">
        <v>17.433512263143186</v>
      </c>
      <c r="AJ311" s="50">
        <v>43.018709735411008</v>
      </c>
      <c r="AK311" s="50">
        <v>402.06350342946735</v>
      </c>
      <c r="AL311" s="50">
        <v>25.296828460060077</v>
      </c>
      <c r="AM311" s="50">
        <v>4.0184616963284334</v>
      </c>
      <c r="AN311" s="50">
        <v>112.91791911502423</v>
      </c>
      <c r="AO311" s="50">
        <v>3.7094285024089153</v>
      </c>
      <c r="AP311" s="50">
        <v>1.2998474132574236</v>
      </c>
      <c r="AQ311" s="50">
        <v>2.0992810435890252</v>
      </c>
      <c r="AR311" s="50">
        <v>1.0896343752238751</v>
      </c>
      <c r="AS311" s="50">
        <v>1819.7660093760051</v>
      </c>
      <c r="AT311" s="50">
        <v>5.2547235332861488</v>
      </c>
      <c r="AU311" s="50">
        <v>0.47354827816390299</v>
      </c>
      <c r="AV311" s="50">
        <v>0.43544537815630746</v>
      </c>
      <c r="AW311" s="50">
        <v>77.295455450287577</v>
      </c>
      <c r="AX311" s="50">
        <v>37.245305759630206</v>
      </c>
      <c r="AY311" s="50">
        <v>144.12992860083591</v>
      </c>
      <c r="AZ311" s="50">
        <v>45.050936644400316</v>
      </c>
      <c r="BA311" s="50">
        <v>6.6228801337124636</v>
      </c>
    </row>
    <row r="312" spans="1:53" x14ac:dyDescent="0.2">
      <c r="A312" s="47">
        <v>1.5</v>
      </c>
      <c r="B312" s="44">
        <v>950</v>
      </c>
      <c r="C312" s="45">
        <v>1.6</v>
      </c>
      <c r="E312" s="48">
        <v>24</v>
      </c>
      <c r="F312" s="48">
        <v>19.71</v>
      </c>
      <c r="G312" s="48">
        <v>0</v>
      </c>
      <c r="H312" s="48">
        <v>47.92</v>
      </c>
      <c r="I312" s="48">
        <v>5.83</v>
      </c>
      <c r="J312" s="48">
        <v>0.87</v>
      </c>
      <c r="K312" s="48">
        <v>1.67</v>
      </c>
      <c r="L312" s="48">
        <v>0</v>
      </c>
      <c r="M312" s="48">
        <v>0</v>
      </c>
      <c r="N312" s="48">
        <v>0</v>
      </c>
      <c r="O312" s="48">
        <v>0</v>
      </c>
      <c r="P312" s="48"/>
      <c r="Q312" s="49">
        <v>65.684815254680132</v>
      </c>
      <c r="R312" s="49">
        <v>17.019096313676794</v>
      </c>
      <c r="S312" s="49">
        <v>0.60047839754121957</v>
      </c>
      <c r="T312" s="49">
        <v>0.23635827934154768</v>
      </c>
      <c r="U312" s="49">
        <v>2.925931613624984</v>
      </c>
      <c r="V312" s="49">
        <v>6.1127997957635571</v>
      </c>
      <c r="W312" s="49">
        <v>1.1012120262194869</v>
      </c>
      <c r="X312" s="49">
        <v>6.3193083191522863</v>
      </c>
      <c r="Y312" s="49">
        <v>0.18014855107518424</v>
      </c>
      <c r="Z312" s="49">
        <v>0.41233243967828415</v>
      </c>
      <c r="AA312" s="49"/>
      <c r="AB312" s="50">
        <v>26.051516793409807</v>
      </c>
      <c r="AC312" s="50">
        <v>254.56058864812914</v>
      </c>
      <c r="AD312" s="50">
        <v>2.3002751236394046</v>
      </c>
      <c r="AE312" s="50">
        <v>0.62055813215601452</v>
      </c>
      <c r="AF312" s="50">
        <v>2.261271335625521</v>
      </c>
      <c r="AG312" s="50">
        <v>0.14243023143419939</v>
      </c>
      <c r="AH312" s="50">
        <v>8831.5312724706146</v>
      </c>
      <c r="AI312" s="50">
        <v>17.848530364366471</v>
      </c>
      <c r="AJ312" s="50">
        <v>43.976603694963579</v>
      </c>
      <c r="AK312" s="50">
        <v>453.61880534893362</v>
      </c>
      <c r="AL312" s="50">
        <v>25.593450697390821</v>
      </c>
      <c r="AM312" s="50">
        <v>3.9491671220655733</v>
      </c>
      <c r="AN312" s="50">
        <v>111.0522789325364</v>
      </c>
      <c r="AO312" s="50">
        <v>3.6909849097952994</v>
      </c>
      <c r="AP312" s="50">
        <v>1.3147300522130165</v>
      </c>
      <c r="AQ312" s="50">
        <v>2.017831582932339</v>
      </c>
      <c r="AR312" s="50">
        <v>1.0376186876240776</v>
      </c>
      <c r="AS312" s="50">
        <v>1802.8007152969537</v>
      </c>
      <c r="AT312" s="50">
        <v>4.9953888228322736</v>
      </c>
      <c r="AU312" s="50">
        <v>0.44976598619967051</v>
      </c>
      <c r="AV312" s="50">
        <v>0.41337941201058287</v>
      </c>
      <c r="AW312" s="50">
        <v>79.156184693205844</v>
      </c>
      <c r="AX312" s="50">
        <v>35.082073373800789</v>
      </c>
      <c r="AY312" s="50">
        <v>140.21957091669512</v>
      </c>
      <c r="AZ312" s="50">
        <v>43.915149770005108</v>
      </c>
      <c r="BA312" s="50">
        <v>6.6270761648642846</v>
      </c>
    </row>
    <row r="313" spans="1:53" x14ac:dyDescent="0.2">
      <c r="A313" s="47">
        <v>1.5</v>
      </c>
      <c r="B313" s="44">
        <v>950</v>
      </c>
      <c r="C313" s="45">
        <v>1.7</v>
      </c>
      <c r="E313" s="48">
        <v>23.43</v>
      </c>
      <c r="F313" s="48">
        <v>19.29</v>
      </c>
      <c r="G313" s="48">
        <v>0</v>
      </c>
      <c r="H313" s="48">
        <v>49.76</v>
      </c>
      <c r="I313" s="48">
        <v>6.56</v>
      </c>
      <c r="J313" s="48">
        <v>0.87</v>
      </c>
      <c r="K313" s="48">
        <v>0.09</v>
      </c>
      <c r="L313" s="48">
        <v>0</v>
      </c>
      <c r="M313" s="48">
        <v>0</v>
      </c>
      <c r="N313" s="48">
        <v>0</v>
      </c>
      <c r="O313" s="48">
        <v>0</v>
      </c>
      <c r="P313" s="48"/>
      <c r="Q313" s="49">
        <v>65.500366768801086</v>
      </c>
      <c r="R313" s="49">
        <v>17.145042581602524</v>
      </c>
      <c r="S313" s="49">
        <v>0.47257753830727189</v>
      </c>
      <c r="T313" s="49">
        <v>0.18901275398045878</v>
      </c>
      <c r="U313" s="49">
        <v>2.7494854690805868</v>
      </c>
      <c r="V313" s="49">
        <v>6.3274774760745709</v>
      </c>
      <c r="W313" s="49">
        <v>1.143775237068098</v>
      </c>
      <c r="X313" s="49">
        <v>6.4722621750854064</v>
      </c>
      <c r="Y313" s="49">
        <v>0.1807632253758209</v>
      </c>
      <c r="Z313" s="49">
        <v>0.41621253405994546</v>
      </c>
      <c r="AA313" s="49"/>
      <c r="AB313" s="50">
        <v>26.684088946322262</v>
      </c>
      <c r="AC313" s="50">
        <v>261.86283831446065</v>
      </c>
      <c r="AD313" s="50">
        <v>2.3629811137639241</v>
      </c>
      <c r="AE313" s="50">
        <v>0.63625652348529627</v>
      </c>
      <c r="AF313" s="50">
        <v>2.2572912472850719</v>
      </c>
      <c r="AG313" s="50">
        <v>0.14207968041432345</v>
      </c>
      <c r="AH313" s="50">
        <v>9158.0869187411063</v>
      </c>
      <c r="AI313" s="50">
        <v>18.381063102468705</v>
      </c>
      <c r="AJ313" s="50">
        <v>45.197131407994291</v>
      </c>
      <c r="AK313" s="50">
        <v>514.975054658202</v>
      </c>
      <c r="AL313" s="50">
        <v>26.019320365170408</v>
      </c>
      <c r="AM313" s="50">
        <v>3.9054989366155897</v>
      </c>
      <c r="AN313" s="50">
        <v>109.98084638259515</v>
      </c>
      <c r="AO313" s="50">
        <v>3.6898378455558256</v>
      </c>
      <c r="AP313" s="50">
        <v>1.3323396929448885</v>
      </c>
      <c r="AQ313" s="50">
        <v>1.9577525734982024</v>
      </c>
      <c r="AR313" s="50">
        <v>0.99912185149825827</v>
      </c>
      <c r="AS313" s="50">
        <v>1785.9239351820313</v>
      </c>
      <c r="AT313" s="50">
        <v>4.8036307622402354</v>
      </c>
      <c r="AU313" s="50">
        <v>0.43218940478451567</v>
      </c>
      <c r="AV313" s="50">
        <v>0.3970794398471581</v>
      </c>
      <c r="AW313" s="50">
        <v>80.013061067582683</v>
      </c>
      <c r="AX313" s="50">
        <v>33.391318304913831</v>
      </c>
      <c r="AY313" s="50">
        <v>137.35940361847062</v>
      </c>
      <c r="AZ313" s="50">
        <v>42.983375743698858</v>
      </c>
      <c r="BA313" s="50">
        <v>6.583533159446052</v>
      </c>
    </row>
    <row r="314" spans="1:53" x14ac:dyDescent="0.2">
      <c r="A314" s="57">
        <v>1.5</v>
      </c>
      <c r="B314" s="6">
        <v>950</v>
      </c>
      <c r="C314" s="58">
        <v>1.8</v>
      </c>
      <c r="D314" s="6"/>
      <c r="E314" s="59">
        <v>22.05</v>
      </c>
      <c r="F314" s="59">
        <v>19.54</v>
      </c>
      <c r="G314" s="59">
        <v>0</v>
      </c>
      <c r="H314" s="59">
        <v>50.42</v>
      </c>
      <c r="I314" s="59">
        <v>7.12</v>
      </c>
      <c r="J314" s="59">
        <v>0.87</v>
      </c>
      <c r="K314" s="59">
        <v>0</v>
      </c>
      <c r="L314" s="59">
        <v>0</v>
      </c>
      <c r="M314" s="59">
        <v>0</v>
      </c>
      <c r="N314" s="59">
        <v>0</v>
      </c>
      <c r="O314" s="59">
        <v>0</v>
      </c>
      <c r="P314" s="59"/>
      <c r="Q314" s="60">
        <v>65.260779473274141</v>
      </c>
      <c r="R314" s="60">
        <v>17.107840583609168</v>
      </c>
      <c r="S314" s="60">
        <v>0.40176239104672995</v>
      </c>
      <c r="T314" s="60">
        <v>0.16135228036766855</v>
      </c>
      <c r="U314" s="60">
        <v>2.6242844833956243</v>
      </c>
      <c r="V314" s="60">
        <v>6.3513321321981824</v>
      </c>
      <c r="W314" s="60">
        <v>1.2165074947727426</v>
      </c>
      <c r="X314" s="60">
        <v>6.8761411613357364</v>
      </c>
      <c r="Y314" s="60">
        <v>0.19153580216749141</v>
      </c>
      <c r="Z314" s="60">
        <v>0.41721311475409834</v>
      </c>
      <c r="AA314" s="60"/>
      <c r="AB314" s="42">
        <v>28.333733569132473</v>
      </c>
      <c r="AC314" s="42">
        <v>278.13639831828323</v>
      </c>
      <c r="AD314" s="42">
        <v>2.4933024032992352</v>
      </c>
      <c r="AE314" s="42">
        <v>0.67190731781680224</v>
      </c>
      <c r="AF314" s="42">
        <v>2.2479482992424487</v>
      </c>
      <c r="AG314" s="42">
        <v>0.14131446313071816</v>
      </c>
      <c r="AH314" s="42">
        <v>9734.0635977114071</v>
      </c>
      <c r="AI314" s="42">
        <v>19.491236799698427</v>
      </c>
      <c r="AJ314" s="42">
        <v>47.780532766919244</v>
      </c>
      <c r="AK314" s="42">
        <v>549.2493998346315</v>
      </c>
      <c r="AL314" s="42">
        <v>27.062577019818004</v>
      </c>
      <c r="AM314" s="42">
        <v>3.9206986156936856</v>
      </c>
      <c r="AN314" s="42">
        <v>111.01433066787371</v>
      </c>
      <c r="AO314" s="42">
        <v>3.754515556145543</v>
      </c>
      <c r="AP314" s="42">
        <v>1.3375542817048003</v>
      </c>
      <c r="AQ314" s="42">
        <v>1.9244906314744126</v>
      </c>
      <c r="AR314" s="42">
        <v>0.97478314816950762</v>
      </c>
      <c r="AS314" s="42">
        <v>1761.0302289820061</v>
      </c>
      <c r="AT314" s="42">
        <v>4.6812680297862768</v>
      </c>
      <c r="AU314" s="42">
        <v>0.42086129227046021</v>
      </c>
      <c r="AV314" s="42">
        <v>0.38661060937601488</v>
      </c>
      <c r="AW314" s="42">
        <v>78.604478222423765</v>
      </c>
      <c r="AX314" s="42">
        <v>32.253479541707549</v>
      </c>
      <c r="AY314" s="42">
        <v>135.46569234580133</v>
      </c>
      <c r="AZ314" s="42">
        <v>42.433431843393684</v>
      </c>
      <c r="BA314" s="42">
        <v>6.4988815082877833</v>
      </c>
    </row>
    <row r="315" spans="1:53" x14ac:dyDescent="0.2">
      <c r="A315" s="57">
        <v>1.5</v>
      </c>
      <c r="B315" s="6">
        <v>950</v>
      </c>
      <c r="C315" s="58">
        <v>1.9</v>
      </c>
      <c r="D315" s="6"/>
      <c r="E315" s="59">
        <v>20.64</v>
      </c>
      <c r="F315" s="59">
        <v>19.87</v>
      </c>
      <c r="G315" s="59">
        <v>0</v>
      </c>
      <c r="H315" s="59">
        <v>50.96</v>
      </c>
      <c r="I315" s="59">
        <v>7.66</v>
      </c>
      <c r="J315" s="59">
        <v>0.87</v>
      </c>
      <c r="K315" s="59">
        <v>0</v>
      </c>
      <c r="L315" s="59">
        <v>0</v>
      </c>
      <c r="M315" s="59">
        <v>0</v>
      </c>
      <c r="N315" s="59">
        <v>0</v>
      </c>
      <c r="O315" s="59">
        <v>0</v>
      </c>
      <c r="P315" s="59"/>
      <c r="Q315" s="60">
        <v>64.971329557617381</v>
      </c>
      <c r="R315" s="60">
        <v>17.05191101337363</v>
      </c>
      <c r="S315" s="60">
        <v>0.33883988499505596</v>
      </c>
      <c r="T315" s="60">
        <v>0.13498451734246539</v>
      </c>
      <c r="U315" s="60">
        <v>2.4968857091712842</v>
      </c>
      <c r="V315" s="60">
        <v>6.3576890797016725</v>
      </c>
      <c r="W315" s="60">
        <v>1.3000107829096705</v>
      </c>
      <c r="X315" s="60">
        <v>7.3483494548888499</v>
      </c>
      <c r="Y315" s="60">
        <v>0.20447850887522045</v>
      </c>
      <c r="Z315" s="60">
        <v>0.41524573721163482</v>
      </c>
      <c r="AA315" s="60"/>
      <c r="AB315" s="42">
        <v>30.243031703180481</v>
      </c>
      <c r="AC315" s="42">
        <v>296.89988350538937</v>
      </c>
      <c r="AD315" s="42">
        <v>2.6406871350161953</v>
      </c>
      <c r="AE315" s="42">
        <v>0.71252022759423717</v>
      </c>
      <c r="AF315" s="42">
        <v>2.2384867592828668</v>
      </c>
      <c r="AG315" s="42">
        <v>0.14054250323710987</v>
      </c>
      <c r="AH315" s="42">
        <v>10393.564775575947</v>
      </c>
      <c r="AI315" s="42">
        <v>20.763190977514753</v>
      </c>
      <c r="AJ315" s="42">
        <v>50.720303097232652</v>
      </c>
      <c r="AK315" s="42">
        <v>584.8865104108047</v>
      </c>
      <c r="AL315" s="42">
        <v>28.21467719857478</v>
      </c>
      <c r="AM315" s="42">
        <v>3.9395901851061348</v>
      </c>
      <c r="AN315" s="42">
        <v>112.19532213560508</v>
      </c>
      <c r="AO315" s="42">
        <v>3.8245343918550021</v>
      </c>
      <c r="AP315" s="42">
        <v>1.3419755987607784</v>
      </c>
      <c r="AQ315" s="42">
        <v>1.8945618739632402</v>
      </c>
      <c r="AR315" s="42">
        <v>0.95285849488208219</v>
      </c>
      <c r="AS315" s="42">
        <v>1736.6608561589035</v>
      </c>
      <c r="AT315" s="42">
        <v>4.5711698452984058</v>
      </c>
      <c r="AU315" s="42">
        <v>0.41067298417550741</v>
      </c>
      <c r="AV315" s="42">
        <v>0.37720094463530529</v>
      </c>
      <c r="AW315" s="42">
        <v>77.010949618445409</v>
      </c>
      <c r="AX315" s="42">
        <v>31.23974127024951</v>
      </c>
      <c r="AY315" s="42">
        <v>133.75299219243445</v>
      </c>
      <c r="AZ315" s="42">
        <v>41.930434520034666</v>
      </c>
      <c r="BA315" s="42">
        <v>6.4107646861340211</v>
      </c>
    </row>
    <row r="316" spans="1:53" x14ac:dyDescent="0.2">
      <c r="A316" s="61">
        <v>1.5</v>
      </c>
      <c r="B316" s="56">
        <v>950</v>
      </c>
      <c r="C316" s="62">
        <v>2</v>
      </c>
      <c r="D316" s="56"/>
      <c r="E316" s="63">
        <v>19.350000000000001</v>
      </c>
      <c r="F316" s="63">
        <v>20.47</v>
      </c>
      <c r="G316" s="63">
        <v>0</v>
      </c>
      <c r="H316" s="63">
        <v>51.22</v>
      </c>
      <c r="I316" s="63">
        <v>8.09</v>
      </c>
      <c r="J316" s="63">
        <v>0.87</v>
      </c>
      <c r="K316" s="63">
        <v>0</v>
      </c>
      <c r="L316" s="63">
        <v>0</v>
      </c>
      <c r="M316" s="63">
        <v>0</v>
      </c>
      <c r="N316" s="63">
        <v>0</v>
      </c>
      <c r="O316" s="63">
        <v>0</v>
      </c>
      <c r="P316" s="63"/>
      <c r="Q316" s="64">
        <v>64.66623218220839</v>
      </c>
      <c r="R316" s="64">
        <v>16.988654900826969</v>
      </c>
      <c r="S316" s="64">
        <v>0.30143703506924641</v>
      </c>
      <c r="T316" s="64">
        <v>0.11867547419356447</v>
      </c>
      <c r="U316" s="64">
        <v>2.4721105246847079</v>
      </c>
      <c r="V316" s="64">
        <v>6.2302542692872969</v>
      </c>
      <c r="W316" s="64">
        <v>1.3868046555102469</v>
      </c>
      <c r="X316" s="64">
        <v>7.8358309582195789</v>
      </c>
      <c r="Y316" s="64">
        <v>0.22259198350003923</v>
      </c>
      <c r="Z316" s="64">
        <v>0.41238317757009341</v>
      </c>
      <c r="AA316" s="64"/>
      <c r="AB316" s="43">
        <v>32.22615290400806</v>
      </c>
      <c r="AC316" s="43">
        <v>316.41148231332886</v>
      </c>
      <c r="AD316" s="43">
        <v>2.7884811956675719</v>
      </c>
      <c r="AE316" s="43">
        <v>0.75412720634590236</v>
      </c>
      <c r="AF316" s="43">
        <v>2.2299151352563689</v>
      </c>
      <c r="AG316" s="43">
        <v>0.13984433504456611</v>
      </c>
      <c r="AH316" s="43">
        <v>11079.969496679132</v>
      </c>
      <c r="AI316" s="43">
        <v>22.07483730851084</v>
      </c>
      <c r="AJ316" s="43">
        <v>53.71427253710393</v>
      </c>
      <c r="AK316" s="43">
        <v>621.57839770494286</v>
      </c>
      <c r="AL316" s="43">
        <v>29.353169500211017</v>
      </c>
      <c r="AM316" s="43">
        <v>3.9628282800488623</v>
      </c>
      <c r="AN316" s="43">
        <v>113.4842505942156</v>
      </c>
      <c r="AO316" s="43">
        <v>3.8923676876310638</v>
      </c>
      <c r="AP316" s="43">
        <v>1.3476186583870247</v>
      </c>
      <c r="AQ316" s="43">
        <v>1.8733287175808229</v>
      </c>
      <c r="AR316" s="43">
        <v>0.936900823605477</v>
      </c>
      <c r="AS316" s="43">
        <v>1715.5149075291731</v>
      </c>
      <c r="AT316" s="43">
        <v>4.4909829995046069</v>
      </c>
      <c r="AU316" s="43">
        <v>0.40324881142964125</v>
      </c>
      <c r="AV316" s="43">
        <v>0.37034680318334157</v>
      </c>
      <c r="AW316" s="43">
        <v>75.055806001520907</v>
      </c>
      <c r="AX316" s="43">
        <v>30.523788715815083</v>
      </c>
      <c r="AY316" s="43">
        <v>132.57910971802033</v>
      </c>
      <c r="AZ316" s="43">
        <v>41.489112058543611</v>
      </c>
      <c r="BA316" s="43">
        <v>6.3007061765159413</v>
      </c>
    </row>
  </sheetData>
  <mergeCells count="5">
    <mergeCell ref="E2:O2"/>
    <mergeCell ref="A1:BA1"/>
    <mergeCell ref="Q2:Z2"/>
    <mergeCell ref="AB2:BA2"/>
    <mergeCell ref="A2:C2"/>
  </mergeCells>
  <phoneticPr fontId="3"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8"/>
  <sheetViews>
    <sheetView tabSelected="1" workbookViewId="0">
      <selection activeCell="C24" sqref="C24"/>
    </sheetView>
  </sheetViews>
  <sheetFormatPr defaultRowHeight="14.25" x14ac:dyDescent="0.2"/>
  <cols>
    <col min="1" max="1" width="5.125" bestFit="1" customWidth="1"/>
    <col min="2" max="2" width="39.75" bestFit="1" customWidth="1"/>
    <col min="3" max="4" width="15.625" customWidth="1"/>
  </cols>
  <sheetData>
    <row r="1" spans="1:4" ht="15" x14ac:dyDescent="0.2">
      <c r="A1" s="216" t="s">
        <v>1803</v>
      </c>
      <c r="B1" s="216"/>
      <c r="C1" s="216"/>
      <c r="D1" s="216"/>
    </row>
    <row r="2" spans="1:4" ht="15" x14ac:dyDescent="0.2">
      <c r="A2" s="217" t="s">
        <v>1765</v>
      </c>
      <c r="B2" s="217"/>
      <c r="C2" s="218" t="s">
        <v>1766</v>
      </c>
      <c r="D2" s="218" t="s">
        <v>1767</v>
      </c>
    </row>
    <row r="3" spans="1:4" ht="15" x14ac:dyDescent="0.2">
      <c r="A3" s="228" t="s">
        <v>1768</v>
      </c>
      <c r="B3" s="228"/>
      <c r="C3" s="228"/>
      <c r="D3" s="228"/>
    </row>
    <row r="4" spans="1:4" ht="18" x14ac:dyDescent="0.2">
      <c r="A4" s="229" t="s">
        <v>1795</v>
      </c>
      <c r="B4" s="230" t="s">
        <v>1769</v>
      </c>
      <c r="C4" s="230">
        <v>2.6</v>
      </c>
      <c r="D4" s="230" t="s">
        <v>1796</v>
      </c>
    </row>
    <row r="5" spans="1:4" ht="18" x14ac:dyDescent="0.2">
      <c r="A5" s="229" t="s">
        <v>1797</v>
      </c>
      <c r="B5" s="230" t="s">
        <v>1770</v>
      </c>
      <c r="C5" s="230">
        <v>3.5</v>
      </c>
      <c r="D5" s="230" t="s">
        <v>1796</v>
      </c>
    </row>
    <row r="6" spans="1:4" ht="18" x14ac:dyDescent="0.2">
      <c r="A6" s="229" t="s">
        <v>1771</v>
      </c>
      <c r="B6" s="230" t="s">
        <v>1772</v>
      </c>
      <c r="C6" s="230">
        <v>0.5</v>
      </c>
      <c r="D6" s="230" t="s">
        <v>1798</v>
      </c>
    </row>
    <row r="7" spans="1:4" ht="18" x14ac:dyDescent="0.2">
      <c r="A7" s="231"/>
      <c r="B7" s="230" t="s">
        <v>1773</v>
      </c>
      <c r="C7" s="230">
        <v>3.2</v>
      </c>
      <c r="D7" s="230" t="s">
        <v>1798</v>
      </c>
    </row>
    <row r="8" spans="1:4" ht="18" x14ac:dyDescent="0.2">
      <c r="A8" s="231"/>
      <c r="B8" s="230" t="s">
        <v>1774</v>
      </c>
      <c r="C8" s="230">
        <v>0</v>
      </c>
      <c r="D8" s="230" t="s">
        <v>1798</v>
      </c>
    </row>
    <row r="9" spans="1:4" ht="15.75" x14ac:dyDescent="0.2">
      <c r="A9" s="232" t="s">
        <v>1799</v>
      </c>
      <c r="B9" s="233" t="s">
        <v>1775</v>
      </c>
      <c r="C9" s="233">
        <v>0.1</v>
      </c>
      <c r="D9" s="233" t="s">
        <v>1776</v>
      </c>
    </row>
    <row r="10" spans="1:4" ht="15" x14ac:dyDescent="0.2">
      <c r="A10" s="228" t="s">
        <v>1777</v>
      </c>
      <c r="B10" s="228"/>
      <c r="C10" s="228"/>
      <c r="D10" s="228"/>
    </row>
    <row r="11" spans="1:4" ht="18" x14ac:dyDescent="0.2">
      <c r="A11" s="229" t="s">
        <v>1778</v>
      </c>
      <c r="B11" s="230" t="s">
        <v>1779</v>
      </c>
      <c r="C11" s="230">
        <v>2800</v>
      </c>
      <c r="D11" s="230" t="s">
        <v>1800</v>
      </c>
    </row>
    <row r="12" spans="1:4" ht="15" x14ac:dyDescent="0.2">
      <c r="A12" s="229" t="s">
        <v>1780</v>
      </c>
      <c r="B12" s="230" t="s">
        <v>1781</v>
      </c>
      <c r="C12" s="231"/>
      <c r="D12" s="231"/>
    </row>
    <row r="13" spans="1:4" ht="18" x14ac:dyDescent="0.2">
      <c r="A13" s="231"/>
      <c r="B13" s="234" t="s">
        <v>1801</v>
      </c>
      <c r="C13" s="230">
        <v>29.1</v>
      </c>
      <c r="D13" s="230" t="s">
        <v>1802</v>
      </c>
    </row>
    <row r="14" spans="1:4" ht="18" x14ac:dyDescent="0.2">
      <c r="A14" s="221"/>
      <c r="B14" s="222" t="s">
        <v>1784</v>
      </c>
      <c r="C14" s="220">
        <v>26.3</v>
      </c>
      <c r="D14" s="220" t="s">
        <v>1783</v>
      </c>
    </row>
    <row r="15" spans="1:4" ht="18" x14ac:dyDescent="0.2">
      <c r="A15" s="221"/>
      <c r="B15" s="222" t="s">
        <v>1785</v>
      </c>
      <c r="C15" s="220">
        <v>568.4</v>
      </c>
      <c r="D15" s="220" t="s">
        <v>1783</v>
      </c>
    </row>
    <row r="16" spans="1:4" ht="18" x14ac:dyDescent="0.2">
      <c r="A16" s="223"/>
      <c r="B16" s="222" t="s">
        <v>1786</v>
      </c>
      <c r="C16" s="220">
        <v>95.1</v>
      </c>
      <c r="D16" s="220" t="s">
        <v>1783</v>
      </c>
    </row>
    <row r="17" spans="1:4" ht="15" x14ac:dyDescent="0.2">
      <c r="A17" s="219" t="s">
        <v>1787</v>
      </c>
      <c r="B17" s="220" t="s">
        <v>1788</v>
      </c>
      <c r="C17" s="221"/>
      <c r="D17" s="221"/>
    </row>
    <row r="18" spans="1:4" ht="18" x14ac:dyDescent="0.2">
      <c r="A18" s="223"/>
      <c r="B18" s="222" t="s">
        <v>1782</v>
      </c>
      <c r="C18" s="224">
        <v>2.8699999999999998E-11</v>
      </c>
      <c r="D18" s="220" t="s">
        <v>1789</v>
      </c>
    </row>
    <row r="19" spans="1:4" ht="18" x14ac:dyDescent="0.2">
      <c r="A19" s="223"/>
      <c r="B19" s="222" t="s">
        <v>1784</v>
      </c>
      <c r="C19" s="224">
        <v>5.2000000000000001E-13</v>
      </c>
      <c r="D19" s="220" t="s">
        <v>1789</v>
      </c>
    </row>
    <row r="20" spans="1:4" ht="18" x14ac:dyDescent="0.2">
      <c r="A20" s="223"/>
      <c r="B20" s="222" t="s">
        <v>1785</v>
      </c>
      <c r="C20" s="224">
        <v>1.08E-15</v>
      </c>
      <c r="D20" s="220" t="s">
        <v>1789</v>
      </c>
    </row>
    <row r="21" spans="1:4" ht="18" x14ac:dyDescent="0.2">
      <c r="A21" s="223"/>
      <c r="B21" s="222" t="s">
        <v>1786</v>
      </c>
      <c r="C21" s="224">
        <v>1.49E-13</v>
      </c>
      <c r="D21" s="220" t="s">
        <v>1789</v>
      </c>
    </row>
    <row r="22" spans="1:4" ht="15" x14ac:dyDescent="0.2">
      <c r="A22" s="219" t="s">
        <v>1790</v>
      </c>
      <c r="B22" s="220" t="s">
        <v>1791</v>
      </c>
      <c r="C22" s="221"/>
      <c r="D22" s="221"/>
    </row>
    <row r="23" spans="1:4" ht="18" x14ac:dyDescent="0.2">
      <c r="A23" s="221"/>
      <c r="B23" s="222" t="s">
        <v>1782</v>
      </c>
      <c r="C23" s="224">
        <v>2.8699999999999998E-11</v>
      </c>
      <c r="D23" s="220" t="s">
        <v>1792</v>
      </c>
    </row>
    <row r="24" spans="1:4" ht="18" x14ac:dyDescent="0.2">
      <c r="A24" s="221"/>
      <c r="B24" s="222" t="s">
        <v>1784</v>
      </c>
      <c r="C24" s="224">
        <v>5.2000000000000001E-13</v>
      </c>
      <c r="D24" s="220" t="s">
        <v>1792</v>
      </c>
    </row>
    <row r="25" spans="1:4" ht="18" x14ac:dyDescent="0.2">
      <c r="A25" s="221"/>
      <c r="B25" s="222" t="s">
        <v>1785</v>
      </c>
      <c r="C25" s="224">
        <v>1.08E-15</v>
      </c>
      <c r="D25" s="220" t="s">
        <v>1792</v>
      </c>
    </row>
    <row r="26" spans="1:4" ht="18" x14ac:dyDescent="0.2">
      <c r="A26" s="223"/>
      <c r="B26" s="222" t="s">
        <v>1786</v>
      </c>
      <c r="C26" s="224">
        <v>1.49E-13</v>
      </c>
      <c r="D26" s="220" t="s">
        <v>1792</v>
      </c>
    </row>
    <row r="27" spans="1:4" ht="18" x14ac:dyDescent="0.2">
      <c r="A27" s="225" t="s">
        <v>1793</v>
      </c>
      <c r="B27" s="226" t="s">
        <v>1794</v>
      </c>
      <c r="C27" s="227"/>
      <c r="D27" s="226" t="s">
        <v>1789</v>
      </c>
    </row>
    <row r="28" spans="1:4" ht="15" x14ac:dyDescent="0.2">
      <c r="A28" s="215"/>
    </row>
  </sheetData>
  <mergeCells count="4">
    <mergeCell ref="A1:D1"/>
    <mergeCell ref="A2:B2"/>
    <mergeCell ref="A3:D3"/>
    <mergeCell ref="A10:D10"/>
  </mergeCells>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S1</vt:lpstr>
      <vt:lpstr>S2</vt:lpstr>
      <vt:lpstr>S3</vt:lpstr>
      <vt:lpstr>S4</vt:lpstr>
      <vt:lpstr>S5</vt:lpstr>
      <vt:lpstr>S6</vt:lpstr>
      <vt:lpstr>S7</vt:lpstr>
      <vt:lpstr>S8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gzsun</dc:creator>
  <cp:lastModifiedBy>Tracy Sun</cp:lastModifiedBy>
  <dcterms:created xsi:type="dcterms:W3CDTF">2015-06-05T18:17:20Z</dcterms:created>
  <dcterms:modified xsi:type="dcterms:W3CDTF">2020-09-04T05:40:01Z</dcterms:modified>
</cp:coreProperties>
</file>