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AGS" sheetId="1" r:id="rId1"/>
    <sheet name="HGC-27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<sst xmlns="http://schemas.openxmlformats.org/spreadsheetml/2006/main" count="56" uniqueCount="21">
  <si>
    <t>Study ID</t>
  </si>
  <si>
    <t>ASAP3 in gastric cancer</t>
  </si>
  <si>
    <t>Inoculation date</t>
  </si>
  <si>
    <t>Body Weight (g)</t>
  </si>
  <si>
    <t>Group</t>
  </si>
  <si>
    <t>Animal No.</t>
  </si>
  <si>
    <t>G1                             AGS-GL186  1E+7                     200μl</t>
  </si>
  <si>
    <t>Mean</t>
  </si>
  <si>
    <t>SEM</t>
  </si>
  <si>
    <t>SD</t>
  </si>
  <si>
    <t>G2                          AGS-H36342 1E+7                       200μl</t>
  </si>
  <si>
    <r>
      <rPr>
        <b/>
        <sz val="12"/>
        <rFont val="Arial"/>
        <charset val="134"/>
      </rPr>
      <t>Tumor Volume (mm</t>
    </r>
    <r>
      <rPr>
        <vertAlign val="superscript"/>
        <sz val="12"/>
        <rFont val="Arial"/>
        <charset val="134"/>
      </rPr>
      <t>3</t>
    </r>
    <r>
      <rPr>
        <sz val="12"/>
        <rFont val="Arial"/>
        <charset val="134"/>
      </rPr>
      <t>)</t>
    </r>
  </si>
  <si>
    <t>BWL &gt; 10%</t>
  </si>
  <si>
    <t>BWL &gt; 15%</t>
  </si>
  <si>
    <t>BWL &gt; 20%</t>
  </si>
  <si>
    <t>Body Weight (% Change)</t>
  </si>
  <si>
    <t>G1                      HGC27-GL401  1E+7                    200μl</t>
  </si>
  <si>
    <t>G2                       HGC27-Y32447 1E+7                       200μl</t>
  </si>
  <si>
    <r>
      <t>注</t>
    </r>
    <r>
      <rPr>
        <sz val="12"/>
        <rFont val="Arial"/>
        <charset val="134"/>
      </rPr>
      <t>:</t>
    </r>
    <r>
      <rPr>
        <sz val="12"/>
        <rFont val="宋体"/>
        <charset val="134"/>
      </rPr>
      <t>瘤体积计算方式为：肿瘤体积</t>
    </r>
    <r>
      <rPr>
        <sz val="12"/>
        <rFont val="Arial"/>
        <charset val="134"/>
      </rPr>
      <t>(mm3)=0.5×(</t>
    </r>
    <r>
      <rPr>
        <sz val="12"/>
        <rFont val="宋体"/>
        <charset val="134"/>
      </rPr>
      <t>肿瘤长径</t>
    </r>
    <r>
      <rPr>
        <sz val="12"/>
        <rFont val="Arial"/>
        <charset val="134"/>
      </rPr>
      <t>×</t>
    </r>
    <r>
      <rPr>
        <sz val="12"/>
        <rFont val="宋体"/>
        <charset val="134"/>
      </rPr>
      <t>肿瘤短径</t>
    </r>
    <r>
      <rPr>
        <sz val="12"/>
        <rFont val="Arial"/>
        <charset val="134"/>
      </rPr>
      <t>2)</t>
    </r>
  </si>
  <si>
    <t>% Tumor Growth</t>
  </si>
  <si>
    <t>G1                      HGC27-GL401NC  1E+7                    200μl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</si>
</sst>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yyyy/mm/dd;@"/>
    <numFmt numFmtId="178" formatCode="0_);[Red]\(0\)"/>
    <numFmt numFmtId="179" formatCode="yyyy/m/d;@"/>
    <numFmt numFmtId="180" formatCode="0.00_);[Red]\(0.00\)"/>
    <numFmt numFmtId="181" formatCode="0.00_ "/>
    <numFmt numFmtId="182" formatCode="0_);\(0\)"/>
  </numFmts>
  <fonts count="27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sz val="12"/>
      <name val="Arial"/>
      <charset val="134"/>
    </font>
    <font>
      <sz val="12"/>
      <color rgb="FFFF0000"/>
      <name val="Arial"/>
      <charset val="134"/>
    </font>
    <font>
      <sz val="11"/>
      <color theme="1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" fillId="0" borderId="0"/>
    <xf numFmtId="176" fontId="3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1" fillId="0" borderId="0" xfId="49" applyFont="1"/>
    <xf numFmtId="176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left" vertical="center"/>
    </xf>
    <xf numFmtId="0" fontId="3" fillId="2" borderId="0" xfId="49" applyFill="1"/>
    <xf numFmtId="0" fontId="3" fillId="0" borderId="0" xfId="49"/>
    <xf numFmtId="0" fontId="4" fillId="3" borderId="0" xfId="49" applyFont="1" applyFill="1"/>
    <xf numFmtId="0" fontId="1" fillId="4" borderId="0" xfId="49" applyFont="1" applyFill="1"/>
    <xf numFmtId="176" fontId="1" fillId="0" borderId="1" xfId="50" applyFont="1" applyBorder="1" applyAlignment="1">
      <alignment horizontal="left" vertical="center"/>
    </xf>
    <xf numFmtId="178" fontId="1" fillId="0" borderId="2" xfId="49" applyNumberFormat="1" applyFont="1" applyBorder="1" applyAlignment="1">
      <alignment horizontal="center" vertical="center"/>
    </xf>
    <xf numFmtId="179" fontId="1" fillId="0" borderId="3" xfId="49" applyNumberFormat="1" applyFont="1" applyBorder="1" applyAlignment="1">
      <alignment horizontal="center"/>
    </xf>
    <xf numFmtId="178" fontId="1" fillId="0" borderId="0" xfId="49" applyNumberFormat="1" applyFont="1" applyAlignment="1">
      <alignment horizontal="center"/>
    </xf>
    <xf numFmtId="178" fontId="3" fillId="0" borderId="0" xfId="49" applyNumberFormat="1"/>
    <xf numFmtId="178" fontId="1" fillId="0" borderId="4" xfId="49" applyNumberFormat="1" applyFont="1" applyBorder="1" applyAlignment="1">
      <alignment horizontal="center" vertical="center"/>
    </xf>
    <xf numFmtId="178" fontId="1" fillId="0" borderId="3" xfId="49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80" fontId="3" fillId="0" borderId="3" xfId="49" applyNumberFormat="1" applyBorder="1" applyAlignment="1">
      <alignment horizontal="center"/>
    </xf>
    <xf numFmtId="181" fontId="3" fillId="0" borderId="3" xfId="49" applyNumberForma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5" borderId="3" xfId="49" applyFill="1" applyBorder="1" applyAlignment="1">
      <alignment horizontal="center"/>
    </xf>
    <xf numFmtId="0" fontId="3" fillId="5" borderId="3" xfId="49" applyFill="1" applyBorder="1" applyAlignment="1">
      <alignment horizontal="center" vertical="center"/>
    </xf>
    <xf numFmtId="180" fontId="3" fillId="5" borderId="3" xfId="49" applyNumberFormat="1" applyFill="1" applyBorder="1" applyAlignment="1">
      <alignment horizontal="center" vertical="center" wrapText="1"/>
    </xf>
    <xf numFmtId="182" fontId="3" fillId="0" borderId="0" xfId="49" applyNumberFormat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180" fontId="5" fillId="5" borderId="3" xfId="49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80" fontId="5" fillId="0" borderId="0" xfId="49" applyNumberFormat="1" applyFont="1" applyAlignment="1">
      <alignment horizontal="center" vertical="center" wrapText="1"/>
    </xf>
    <xf numFmtId="180" fontId="3" fillId="0" borderId="0" xfId="49" applyNumberFormat="1" applyAlignment="1">
      <alignment horizontal="center" vertical="center" wrapText="1"/>
    </xf>
    <xf numFmtId="0" fontId="6" fillId="0" borderId="0" xfId="49" applyFont="1"/>
    <xf numFmtId="0" fontId="1" fillId="0" borderId="2" xfId="49" applyFont="1" applyBorder="1" applyAlignment="1">
      <alignment horizontal="center" vertical="center"/>
    </xf>
    <xf numFmtId="1" fontId="1" fillId="0" borderId="0" xfId="49" applyNumberFormat="1" applyFont="1" applyAlignment="1">
      <alignment horizontal="center"/>
    </xf>
    <xf numFmtId="0" fontId="1" fillId="0" borderId="4" xfId="49" applyFont="1" applyBorder="1" applyAlignment="1">
      <alignment horizontal="center" vertical="center"/>
    </xf>
    <xf numFmtId="1" fontId="3" fillId="0" borderId="3" xfId="49" applyNumberFormat="1" applyBorder="1" applyAlignment="1">
      <alignment horizontal="center"/>
    </xf>
    <xf numFmtId="178" fontId="3" fillId="0" borderId="3" xfId="49" applyNumberFormat="1" applyBorder="1" applyAlignment="1">
      <alignment horizontal="center"/>
    </xf>
    <xf numFmtId="1" fontId="3" fillId="0" borderId="0" xfId="49" applyNumberFormat="1" applyAlignment="1">
      <alignment horizontal="center"/>
    </xf>
    <xf numFmtId="0" fontId="3" fillId="5" borderId="5" xfId="49" applyFill="1" applyBorder="1" applyAlignment="1">
      <alignment horizontal="center" vertical="center"/>
    </xf>
    <xf numFmtId="178" fontId="3" fillId="5" borderId="3" xfId="49" applyNumberFormat="1" applyFill="1" applyBorder="1" applyAlignment="1">
      <alignment horizontal="center" vertical="center" wrapText="1"/>
    </xf>
    <xf numFmtId="178" fontId="3" fillId="5" borderId="0" xfId="49" applyNumberFormat="1" applyFill="1" applyAlignment="1">
      <alignment horizontal="center" vertical="center" wrapText="1"/>
    </xf>
    <xf numFmtId="180" fontId="5" fillId="5" borderId="0" xfId="49" applyNumberFormat="1" applyFont="1" applyFill="1" applyAlignment="1">
      <alignment horizontal="center" vertical="center" wrapText="1"/>
    </xf>
    <xf numFmtId="14" fontId="1" fillId="0" borderId="3" xfId="49" applyNumberFormat="1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货币[0]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51</xdr:row>
          <xdr:rowOff>152400</xdr:rowOff>
        </xdr:from>
        <xdr:to>
          <xdr:col>14</xdr:col>
          <xdr:colOff>685800</xdr:colOff>
          <xdr:row>70</xdr:row>
          <xdr:rowOff>114300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904095" y="10043160"/>
              <a:ext cx="4238625" cy="3436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76</xdr:row>
          <xdr:rowOff>9525</xdr:rowOff>
        </xdr:from>
        <xdr:to>
          <xdr:col>14</xdr:col>
          <xdr:colOff>828675</xdr:colOff>
          <xdr:row>96</xdr:row>
          <xdr:rowOff>95250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9818370" y="14472285"/>
              <a:ext cx="4467225" cy="37433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51</xdr:row>
          <xdr:rowOff>161925</xdr:rowOff>
        </xdr:from>
        <xdr:to>
          <xdr:col>5</xdr:col>
          <xdr:colOff>438150</xdr:colOff>
          <xdr:row>70</xdr:row>
          <xdr:rowOff>123825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015365" y="10121265"/>
              <a:ext cx="3880485" cy="3436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666750</xdr:colOff>
          <xdr:row>51</xdr:row>
          <xdr:rowOff>19050</xdr:rowOff>
        </xdr:from>
        <xdr:to>
          <xdr:col>14</xdr:col>
          <xdr:colOff>428625</xdr:colOff>
          <xdr:row>71</xdr:row>
          <xdr:rowOff>47625</xdr:rowOff>
        </xdr:to>
        <xdr:sp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8690610" y="9978390"/>
              <a:ext cx="4219575" cy="3686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74</xdr:row>
          <xdr:rowOff>85725</xdr:rowOff>
        </xdr:from>
        <xdr:to>
          <xdr:col>5</xdr:col>
          <xdr:colOff>581025</xdr:colOff>
          <xdr:row>95</xdr:row>
          <xdr:rowOff>0</xdr:rowOff>
        </xdr:to>
        <xdr:sp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29640" y="14251305"/>
              <a:ext cx="4109085" cy="3754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361950</xdr:colOff>
          <xdr:row>75</xdr:row>
          <xdr:rowOff>76200</xdr:rowOff>
        </xdr:from>
        <xdr:to>
          <xdr:col>17</xdr:col>
          <xdr:colOff>9525</xdr:colOff>
          <xdr:row>94</xdr:row>
          <xdr:rowOff>104775</xdr:rowOff>
        </xdr:to>
        <xdr:sp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9277350" y="14424660"/>
              <a:ext cx="5606415" cy="350329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fhxb830_60fd\msg\file\2025-12\&#34917;&#20805;&#26448;&#26009;\&#34917;&#20805;&#26448;&#26009;\3.&#30244;&#20307;&#25968;&#25454;&#34917;&#20805;&#26448;&#26009;\AGS&#35064;&#40736;&#25104;&#30244;&#27491;&#24335;&#23454;&#39564;-2025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fhxb830_60fd\msg\file\2025-12\&#34917;&#20805;&#26448;&#26009;\&#34917;&#20805;&#26448;&#26009;\3.&#30244;&#20307;&#25968;&#25454;&#34917;&#20805;&#26448;&#26009;\HGC27&#35064;&#40736;&#25104;&#30244;&#27491;&#24335;&#23454;&#39564;-2024.11.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ummary"/>
      <sheetName val="D0"/>
      <sheetName val="D7"/>
      <sheetName val="D11"/>
      <sheetName val="D14"/>
      <sheetName val="D18"/>
      <sheetName val="D21"/>
      <sheetName val="D25"/>
      <sheetName val="D28"/>
      <sheetName val="D32"/>
      <sheetName val="D35"/>
      <sheetName val="D39"/>
      <sheetName val="D42"/>
      <sheetName val="D46"/>
      <sheetName val="D49"/>
      <sheetName val="D53"/>
      <sheetName val="D56"/>
      <sheetName val="D60"/>
      <sheetName val="D63"/>
      <sheetName val="D67"/>
      <sheetName val="瘤体重量"/>
    </sheetNames>
    <sheetDataSet>
      <sheetData sheetId="0"/>
      <sheetData sheetId="1"/>
      <sheetData sheetId="2">
        <row r="6">
          <cell r="C6">
            <v>18.52</v>
          </cell>
        </row>
        <row r="7">
          <cell r="C7">
            <v>21.17</v>
          </cell>
        </row>
        <row r="8">
          <cell r="C8">
            <v>19.33</v>
          </cell>
        </row>
        <row r="9">
          <cell r="C9">
            <v>18.41</v>
          </cell>
        </row>
        <row r="10">
          <cell r="C10">
            <v>17.92</v>
          </cell>
        </row>
        <row r="11">
          <cell r="C11">
            <v>19.31</v>
          </cell>
        </row>
        <row r="14">
          <cell r="C14">
            <v>17.4</v>
          </cell>
        </row>
        <row r="15">
          <cell r="C15">
            <v>19.44</v>
          </cell>
        </row>
        <row r="16">
          <cell r="C16">
            <v>16.8</v>
          </cell>
        </row>
        <row r="17">
          <cell r="C17">
            <v>19.01</v>
          </cell>
        </row>
        <row r="18">
          <cell r="C18">
            <v>17.43</v>
          </cell>
        </row>
        <row r="19">
          <cell r="C19">
            <v>19.58</v>
          </cell>
        </row>
      </sheetData>
      <sheetData sheetId="3">
        <row r="6">
          <cell r="C6">
            <v>18.97</v>
          </cell>
        </row>
        <row r="6">
          <cell r="F6">
            <v>36.684108</v>
          </cell>
        </row>
        <row r="7">
          <cell r="C7">
            <v>21.56</v>
          </cell>
        </row>
        <row r="7">
          <cell r="F7">
            <v>39.8278615</v>
          </cell>
        </row>
        <row r="8">
          <cell r="C8">
            <v>19.21</v>
          </cell>
        </row>
        <row r="8">
          <cell r="F8">
            <v>19.105632</v>
          </cell>
        </row>
        <row r="9">
          <cell r="C9">
            <v>18.64</v>
          </cell>
        </row>
        <row r="9">
          <cell r="F9">
            <v>25.865984</v>
          </cell>
        </row>
        <row r="10">
          <cell r="C10">
            <v>18.57</v>
          </cell>
        </row>
        <row r="10">
          <cell r="F10">
            <v>35.040672</v>
          </cell>
        </row>
        <row r="11">
          <cell r="C11">
            <v>20.06</v>
          </cell>
        </row>
        <row r="11">
          <cell r="F11">
            <v>32.156012</v>
          </cell>
        </row>
        <row r="14">
          <cell r="C14">
            <v>18.46</v>
          </cell>
        </row>
        <row r="14">
          <cell r="F14">
            <v>32.499873</v>
          </cell>
        </row>
        <row r="15">
          <cell r="C15">
            <v>19.54</v>
          </cell>
        </row>
        <row r="15">
          <cell r="F15">
            <v>42.550272</v>
          </cell>
        </row>
        <row r="16">
          <cell r="C16">
            <v>16.87</v>
          </cell>
        </row>
        <row r="16">
          <cell r="F16">
            <v>34.5272625</v>
          </cell>
        </row>
        <row r="17">
          <cell r="C17">
            <v>19.21</v>
          </cell>
        </row>
        <row r="17">
          <cell r="F17">
            <v>15.1838</v>
          </cell>
        </row>
        <row r="18">
          <cell r="C18">
            <v>17.83</v>
          </cell>
        </row>
        <row r="18">
          <cell r="F18">
            <v>29.882984</v>
          </cell>
        </row>
        <row r="19">
          <cell r="C19">
            <v>20.64</v>
          </cell>
        </row>
        <row r="19">
          <cell r="F19">
            <v>31.839204</v>
          </cell>
        </row>
      </sheetData>
      <sheetData sheetId="4">
        <row r="6">
          <cell r="C6">
            <v>18.04</v>
          </cell>
        </row>
        <row r="6">
          <cell r="F6">
            <v>49.072896</v>
          </cell>
        </row>
        <row r="7">
          <cell r="C7">
            <v>21.68</v>
          </cell>
        </row>
        <row r="7">
          <cell r="F7">
            <v>64.0740375</v>
          </cell>
        </row>
        <row r="8">
          <cell r="C8">
            <v>18.76</v>
          </cell>
        </row>
        <row r="8">
          <cell r="F8">
            <v>57.890168</v>
          </cell>
        </row>
        <row r="9">
          <cell r="C9">
            <v>18.23</v>
          </cell>
        </row>
        <row r="9">
          <cell r="F9">
            <v>56.2934375</v>
          </cell>
        </row>
        <row r="10">
          <cell r="C10">
            <v>17.68</v>
          </cell>
        </row>
        <row r="10">
          <cell r="F10">
            <v>61.1140335</v>
          </cell>
        </row>
        <row r="11">
          <cell r="C11">
            <v>19.29</v>
          </cell>
        </row>
        <row r="11">
          <cell r="F11">
            <v>51.048288</v>
          </cell>
        </row>
        <row r="14">
          <cell r="C14">
            <v>18.51</v>
          </cell>
        </row>
        <row r="14">
          <cell r="F14">
            <v>50.481414</v>
          </cell>
        </row>
        <row r="15">
          <cell r="C15">
            <v>19.48</v>
          </cell>
        </row>
        <row r="15">
          <cell r="F15">
            <v>54.37824</v>
          </cell>
        </row>
        <row r="16">
          <cell r="C16">
            <v>16.37</v>
          </cell>
        </row>
        <row r="16">
          <cell r="F16">
            <v>50.276352</v>
          </cell>
        </row>
        <row r="17">
          <cell r="C17">
            <v>19.67</v>
          </cell>
        </row>
        <row r="17">
          <cell r="F17">
            <v>40.885416</v>
          </cell>
        </row>
        <row r="18">
          <cell r="C18">
            <v>17.71</v>
          </cell>
        </row>
        <row r="18">
          <cell r="F18">
            <v>53.6183145</v>
          </cell>
        </row>
        <row r="19">
          <cell r="C19">
            <v>19.85</v>
          </cell>
        </row>
        <row r="19">
          <cell r="F19">
            <v>51.245325</v>
          </cell>
        </row>
      </sheetData>
      <sheetData sheetId="5">
        <row r="6">
          <cell r="C6">
            <v>18.56</v>
          </cell>
        </row>
        <row r="6">
          <cell r="F6">
            <v>73.424151</v>
          </cell>
        </row>
        <row r="7">
          <cell r="C7">
            <v>22.12</v>
          </cell>
        </row>
        <row r="7">
          <cell r="F7">
            <v>77.135178</v>
          </cell>
        </row>
        <row r="8">
          <cell r="C8">
            <v>19.01</v>
          </cell>
        </row>
        <row r="8">
          <cell r="F8">
            <v>61.91744</v>
          </cell>
        </row>
        <row r="9">
          <cell r="C9">
            <v>18.69</v>
          </cell>
        </row>
        <row r="9">
          <cell r="F9">
            <v>71.3768155</v>
          </cell>
        </row>
        <row r="10">
          <cell r="C10">
            <v>18.14</v>
          </cell>
        </row>
        <row r="10">
          <cell r="F10">
            <v>82.841448</v>
          </cell>
        </row>
        <row r="11">
          <cell r="C11">
            <v>20.33</v>
          </cell>
        </row>
        <row r="11">
          <cell r="F11">
            <v>64.333184</v>
          </cell>
        </row>
        <row r="14">
          <cell r="C14">
            <v>18.93</v>
          </cell>
        </row>
        <row r="14">
          <cell r="F14">
            <v>72.256104</v>
          </cell>
        </row>
        <row r="15">
          <cell r="C15">
            <v>20.71</v>
          </cell>
        </row>
        <row r="15">
          <cell r="F15">
            <v>62.220544</v>
          </cell>
        </row>
        <row r="16">
          <cell r="C16">
            <v>16.73</v>
          </cell>
        </row>
        <row r="16">
          <cell r="F16">
            <v>60.8338485</v>
          </cell>
        </row>
        <row r="17">
          <cell r="C17">
            <v>20.09</v>
          </cell>
        </row>
        <row r="17">
          <cell r="F17">
            <v>52.295904</v>
          </cell>
        </row>
        <row r="18">
          <cell r="C18">
            <v>18.48</v>
          </cell>
        </row>
        <row r="18">
          <cell r="F18">
            <v>67.2593625</v>
          </cell>
        </row>
        <row r="19">
          <cell r="C19">
            <v>20.07</v>
          </cell>
        </row>
        <row r="19">
          <cell r="F19">
            <v>59.0437755</v>
          </cell>
        </row>
      </sheetData>
      <sheetData sheetId="6">
        <row r="6">
          <cell r="C6">
            <v>18.99</v>
          </cell>
        </row>
        <row r="6">
          <cell r="F6">
            <v>76.220546</v>
          </cell>
        </row>
        <row r="7">
          <cell r="C7">
            <v>21.67</v>
          </cell>
        </row>
        <row r="7">
          <cell r="F7">
            <v>81.823104</v>
          </cell>
        </row>
        <row r="8">
          <cell r="C8">
            <v>19.11</v>
          </cell>
        </row>
        <row r="8">
          <cell r="F8">
            <v>65.80928</v>
          </cell>
        </row>
        <row r="9">
          <cell r="C9">
            <v>18.45</v>
          </cell>
        </row>
        <row r="9">
          <cell r="F9">
            <v>77.679798</v>
          </cell>
        </row>
        <row r="10">
          <cell r="C10">
            <v>18.41</v>
          </cell>
        </row>
        <row r="10">
          <cell r="F10">
            <v>111.92805</v>
          </cell>
        </row>
        <row r="11">
          <cell r="C11">
            <v>20.02</v>
          </cell>
        </row>
        <row r="11">
          <cell r="F11">
            <v>73.706922</v>
          </cell>
        </row>
        <row r="14">
          <cell r="C14">
            <v>19.27</v>
          </cell>
        </row>
        <row r="14">
          <cell r="F14">
            <v>88.276082</v>
          </cell>
        </row>
        <row r="15">
          <cell r="C15">
            <v>20.35</v>
          </cell>
        </row>
        <row r="15">
          <cell r="F15">
            <v>66.234266</v>
          </cell>
        </row>
        <row r="16">
          <cell r="C16">
            <v>17.23</v>
          </cell>
        </row>
        <row r="16">
          <cell r="F16">
            <v>68.26944</v>
          </cell>
        </row>
        <row r="17">
          <cell r="C17">
            <v>19.67</v>
          </cell>
        </row>
        <row r="17">
          <cell r="F17">
            <v>57.2998405</v>
          </cell>
        </row>
        <row r="18">
          <cell r="C18">
            <v>18.7</v>
          </cell>
        </row>
        <row r="18">
          <cell r="F18">
            <v>71.9388355</v>
          </cell>
        </row>
        <row r="19">
          <cell r="C19">
            <v>20.63</v>
          </cell>
        </row>
        <row r="19">
          <cell r="F19">
            <v>62.828136</v>
          </cell>
        </row>
      </sheetData>
      <sheetData sheetId="7">
        <row r="6">
          <cell r="C6">
            <v>19.18</v>
          </cell>
        </row>
        <row r="6">
          <cell r="F6">
            <v>60.019371</v>
          </cell>
        </row>
        <row r="7">
          <cell r="C7">
            <v>21.25</v>
          </cell>
        </row>
        <row r="7">
          <cell r="F7">
            <v>61.914346</v>
          </cell>
        </row>
        <row r="8">
          <cell r="C8">
            <v>18.23</v>
          </cell>
        </row>
        <row r="8">
          <cell r="F8">
            <v>49.828458</v>
          </cell>
        </row>
        <row r="9">
          <cell r="C9">
            <v>18.8</v>
          </cell>
        </row>
        <row r="9">
          <cell r="F9">
            <v>47.453364</v>
          </cell>
        </row>
        <row r="10">
          <cell r="C10">
            <v>18.47</v>
          </cell>
        </row>
        <row r="10">
          <cell r="F10">
            <v>78.8549875</v>
          </cell>
        </row>
        <row r="11">
          <cell r="C11">
            <v>20.31</v>
          </cell>
        </row>
        <row r="11">
          <cell r="F11">
            <v>53.213716</v>
          </cell>
        </row>
        <row r="14">
          <cell r="C14">
            <v>17.85</v>
          </cell>
        </row>
        <row r="14">
          <cell r="F14">
            <v>52.3166745</v>
          </cell>
        </row>
        <row r="15">
          <cell r="C15">
            <v>21.17</v>
          </cell>
        </row>
        <row r="15">
          <cell r="F15">
            <v>42.59028</v>
          </cell>
        </row>
        <row r="16">
          <cell r="C16">
            <v>18.2</v>
          </cell>
        </row>
        <row r="16">
          <cell r="F16">
            <v>38.906892</v>
          </cell>
        </row>
        <row r="17">
          <cell r="C17">
            <v>20.03</v>
          </cell>
        </row>
        <row r="17">
          <cell r="F17">
            <v>39.55072</v>
          </cell>
        </row>
        <row r="18">
          <cell r="C18">
            <v>18.62</v>
          </cell>
        </row>
        <row r="18">
          <cell r="F18">
            <v>46.575</v>
          </cell>
        </row>
        <row r="19">
          <cell r="C19">
            <v>21.08</v>
          </cell>
        </row>
        <row r="19">
          <cell r="F19">
            <v>49.952328</v>
          </cell>
        </row>
      </sheetData>
      <sheetData sheetId="8">
        <row r="6">
          <cell r="C6">
            <v>19.63</v>
          </cell>
        </row>
        <row r="6">
          <cell r="F6">
            <v>58.9824</v>
          </cell>
        </row>
        <row r="7">
          <cell r="C7">
            <v>21.59</v>
          </cell>
        </row>
        <row r="7">
          <cell r="F7">
            <v>62.030508</v>
          </cell>
        </row>
        <row r="8">
          <cell r="C8">
            <v>18.86</v>
          </cell>
        </row>
        <row r="8">
          <cell r="F8">
            <v>47.9163015</v>
          </cell>
        </row>
        <row r="9">
          <cell r="C9">
            <v>19.8</v>
          </cell>
        </row>
        <row r="9">
          <cell r="F9">
            <v>51.663854</v>
          </cell>
        </row>
        <row r="10">
          <cell r="C10">
            <v>18.94</v>
          </cell>
        </row>
        <row r="10">
          <cell r="F10">
            <v>47.2289625</v>
          </cell>
        </row>
        <row r="11">
          <cell r="C11">
            <v>21.05</v>
          </cell>
        </row>
        <row r="11">
          <cell r="F11">
            <v>43.917192</v>
          </cell>
        </row>
        <row r="14">
          <cell r="C14">
            <v>19.82</v>
          </cell>
        </row>
        <row r="14">
          <cell r="F14">
            <v>59.5584</v>
          </cell>
        </row>
        <row r="15">
          <cell r="C15">
            <v>21.44</v>
          </cell>
        </row>
        <row r="15">
          <cell r="F15">
            <v>38.5641</v>
          </cell>
        </row>
        <row r="16">
          <cell r="C16">
            <v>18.34</v>
          </cell>
        </row>
        <row r="16">
          <cell r="F16">
            <v>37.54505</v>
          </cell>
        </row>
        <row r="17">
          <cell r="C17">
            <v>19.93</v>
          </cell>
        </row>
        <row r="17">
          <cell r="F17">
            <v>25.712425</v>
          </cell>
        </row>
        <row r="18">
          <cell r="C18">
            <v>18.6</v>
          </cell>
        </row>
        <row r="18">
          <cell r="F18">
            <v>37.029252</v>
          </cell>
        </row>
        <row r="19">
          <cell r="C19">
            <v>21.44</v>
          </cell>
        </row>
        <row r="19">
          <cell r="F19">
            <v>38.4949</v>
          </cell>
        </row>
      </sheetData>
      <sheetData sheetId="9">
        <row r="6">
          <cell r="C6">
            <v>20.04</v>
          </cell>
        </row>
        <row r="6">
          <cell r="F6">
            <v>59.904</v>
          </cell>
        </row>
        <row r="7">
          <cell r="C7">
            <v>21.79</v>
          </cell>
        </row>
        <row r="7">
          <cell r="F7">
            <v>37.470944</v>
          </cell>
        </row>
        <row r="8">
          <cell r="C8">
            <v>19.07</v>
          </cell>
        </row>
        <row r="8">
          <cell r="F8">
            <v>32.928116</v>
          </cell>
        </row>
        <row r="9">
          <cell r="C9">
            <v>19.85</v>
          </cell>
        </row>
        <row r="9">
          <cell r="F9">
            <v>36.2758125</v>
          </cell>
        </row>
        <row r="10">
          <cell r="C10">
            <v>18.86</v>
          </cell>
        </row>
        <row r="10">
          <cell r="F10">
            <v>41.225184</v>
          </cell>
        </row>
        <row r="11">
          <cell r="C11">
            <v>20.87</v>
          </cell>
        </row>
        <row r="11">
          <cell r="F11">
            <v>42.011694</v>
          </cell>
        </row>
        <row r="14">
          <cell r="C14">
            <v>19.89</v>
          </cell>
        </row>
        <row r="14">
          <cell r="F14">
            <v>71.39745</v>
          </cell>
        </row>
        <row r="15">
          <cell r="C15">
            <v>21.76</v>
          </cell>
        </row>
        <row r="15">
          <cell r="F15">
            <v>38.13561</v>
          </cell>
        </row>
        <row r="16">
          <cell r="C16">
            <v>18.74</v>
          </cell>
        </row>
        <row r="16">
          <cell r="F16">
            <v>0</v>
          </cell>
        </row>
        <row r="17">
          <cell r="C17">
            <v>20.49</v>
          </cell>
        </row>
        <row r="17">
          <cell r="F17">
            <v>0</v>
          </cell>
        </row>
        <row r="18">
          <cell r="C18">
            <v>19.07</v>
          </cell>
        </row>
        <row r="18">
          <cell r="F18">
            <v>24.650152</v>
          </cell>
        </row>
        <row r="19">
          <cell r="C19">
            <v>21.67</v>
          </cell>
        </row>
        <row r="19">
          <cell r="F19">
            <v>30.39584</v>
          </cell>
        </row>
      </sheetData>
      <sheetData sheetId="10">
        <row r="6">
          <cell r="C6">
            <v>20.47</v>
          </cell>
        </row>
        <row r="6">
          <cell r="F6">
            <v>33.022296</v>
          </cell>
        </row>
        <row r="7">
          <cell r="C7">
            <v>21.91</v>
          </cell>
        </row>
        <row r="7">
          <cell r="F7">
            <v>33.401808</v>
          </cell>
        </row>
        <row r="8">
          <cell r="C8">
            <v>18.97</v>
          </cell>
        </row>
        <row r="8">
          <cell r="F8">
            <v>28.265625</v>
          </cell>
        </row>
        <row r="9">
          <cell r="C9">
            <v>20.07</v>
          </cell>
        </row>
        <row r="9">
          <cell r="F9">
            <v>25.712425</v>
          </cell>
        </row>
        <row r="10">
          <cell r="C10">
            <v>19.66</v>
          </cell>
        </row>
        <row r="10">
          <cell r="F10">
            <v>0</v>
          </cell>
        </row>
        <row r="11">
          <cell r="C11">
            <v>20.71</v>
          </cell>
        </row>
        <row r="11">
          <cell r="F11">
            <v>37.4398955</v>
          </cell>
        </row>
        <row r="14">
          <cell r="C14">
            <v>20.48</v>
          </cell>
        </row>
        <row r="14">
          <cell r="F14">
            <v>47.6672</v>
          </cell>
        </row>
        <row r="15">
          <cell r="C15">
            <v>21.36</v>
          </cell>
        </row>
        <row r="15">
          <cell r="F15">
            <v>0</v>
          </cell>
        </row>
        <row r="16">
          <cell r="C16">
            <v>18.64</v>
          </cell>
        </row>
        <row r="16">
          <cell r="F16">
            <v>0</v>
          </cell>
        </row>
        <row r="17">
          <cell r="C17">
            <v>20.62</v>
          </cell>
        </row>
        <row r="17">
          <cell r="F17">
            <v>0</v>
          </cell>
        </row>
        <row r="18">
          <cell r="C18">
            <v>18.6</v>
          </cell>
        </row>
        <row r="18">
          <cell r="F18">
            <v>0</v>
          </cell>
        </row>
        <row r="19">
          <cell r="C19">
            <v>21.61</v>
          </cell>
        </row>
        <row r="19">
          <cell r="F19">
            <v>0</v>
          </cell>
        </row>
      </sheetData>
      <sheetData sheetId="11">
        <row r="6">
          <cell r="C6">
            <v>21.57</v>
          </cell>
        </row>
        <row r="6">
          <cell r="F6">
            <v>85.969408</v>
          </cell>
        </row>
        <row r="7">
          <cell r="C7">
            <v>22.37</v>
          </cell>
        </row>
        <row r="7">
          <cell r="F7">
            <v>62.857088</v>
          </cell>
        </row>
        <row r="8">
          <cell r="C8">
            <v>19.49</v>
          </cell>
        </row>
        <row r="8">
          <cell r="F8">
            <v>56.631875</v>
          </cell>
        </row>
        <row r="9">
          <cell r="C9">
            <v>20.75</v>
          </cell>
        </row>
        <row r="9">
          <cell r="F9">
            <v>43.891875</v>
          </cell>
        </row>
        <row r="10">
          <cell r="C10">
            <v>19.83</v>
          </cell>
        </row>
        <row r="10">
          <cell r="F10">
            <v>46.437142</v>
          </cell>
        </row>
        <row r="11">
          <cell r="C11">
            <v>20.14</v>
          </cell>
        </row>
        <row r="11">
          <cell r="F11">
            <v>70.9240455</v>
          </cell>
        </row>
        <row r="14">
          <cell r="C14">
            <v>20.28</v>
          </cell>
        </row>
        <row r="14">
          <cell r="F14">
            <v>85.755533</v>
          </cell>
        </row>
        <row r="15">
          <cell r="C15">
            <v>21.92</v>
          </cell>
        </row>
        <row r="15">
          <cell r="F15">
            <v>41.9953125</v>
          </cell>
        </row>
        <row r="16">
          <cell r="C16">
            <v>18.68</v>
          </cell>
        </row>
        <row r="16">
          <cell r="F16">
            <v>59.6480035</v>
          </cell>
        </row>
        <row r="17">
          <cell r="C17">
            <v>20.74</v>
          </cell>
        </row>
        <row r="17">
          <cell r="F17">
            <v>25.0776</v>
          </cell>
        </row>
        <row r="18">
          <cell r="C18">
            <v>18.69</v>
          </cell>
        </row>
        <row r="18">
          <cell r="F18">
            <v>50.4105875</v>
          </cell>
        </row>
        <row r="19">
          <cell r="C19">
            <v>21.59</v>
          </cell>
        </row>
        <row r="19">
          <cell r="F19">
            <v>59.6480035</v>
          </cell>
        </row>
      </sheetData>
      <sheetData sheetId="12">
        <row r="6">
          <cell r="C6">
            <v>22.37</v>
          </cell>
        </row>
        <row r="6">
          <cell r="F6">
            <v>95.145732</v>
          </cell>
        </row>
        <row r="7">
          <cell r="C7">
            <v>22.88</v>
          </cell>
        </row>
        <row r="7">
          <cell r="F7">
            <v>82.411875</v>
          </cell>
        </row>
        <row r="8">
          <cell r="C8">
            <v>19.91</v>
          </cell>
        </row>
        <row r="8">
          <cell r="F8">
            <v>70.716284</v>
          </cell>
        </row>
        <row r="9">
          <cell r="C9">
            <v>20.61</v>
          </cell>
        </row>
        <row r="9">
          <cell r="F9">
            <v>67.75605</v>
          </cell>
        </row>
        <row r="10">
          <cell r="C10">
            <v>20.88</v>
          </cell>
        </row>
        <row r="10">
          <cell r="F10">
            <v>62.029002</v>
          </cell>
        </row>
        <row r="11">
          <cell r="C11">
            <v>22.17</v>
          </cell>
        </row>
        <row r="11">
          <cell r="F11">
            <v>79.32341</v>
          </cell>
        </row>
        <row r="14">
          <cell r="C14">
            <v>20.71</v>
          </cell>
        </row>
        <row r="14">
          <cell r="F14">
            <v>92.2625</v>
          </cell>
        </row>
        <row r="15">
          <cell r="C15">
            <v>22.1</v>
          </cell>
        </row>
        <row r="15">
          <cell r="F15">
            <v>62.0196935</v>
          </cell>
        </row>
        <row r="16">
          <cell r="C16">
            <v>18.88</v>
          </cell>
        </row>
        <row r="16">
          <cell r="F16">
            <v>73.838085</v>
          </cell>
        </row>
        <row r="17">
          <cell r="C17">
            <v>21.7</v>
          </cell>
        </row>
        <row r="17">
          <cell r="F17">
            <v>49.10625</v>
          </cell>
        </row>
        <row r="18">
          <cell r="C18">
            <v>18.79</v>
          </cell>
        </row>
        <row r="18">
          <cell r="F18">
            <v>62.42184</v>
          </cell>
        </row>
        <row r="19">
          <cell r="C19">
            <v>22.42</v>
          </cell>
        </row>
        <row r="19">
          <cell r="F19">
            <v>66.15675</v>
          </cell>
        </row>
      </sheetData>
      <sheetData sheetId="13">
        <row r="6">
          <cell r="C6">
            <v>22.89</v>
          </cell>
        </row>
        <row r="6">
          <cell r="F6">
            <v>104.87472</v>
          </cell>
        </row>
        <row r="7">
          <cell r="C7">
            <v>23.81</v>
          </cell>
        </row>
        <row r="7">
          <cell r="F7">
            <v>120.0581955</v>
          </cell>
        </row>
        <row r="8">
          <cell r="C8">
            <v>20.65</v>
          </cell>
        </row>
        <row r="8">
          <cell r="F8">
            <v>108.08505</v>
          </cell>
        </row>
        <row r="9">
          <cell r="C9">
            <v>21.16</v>
          </cell>
        </row>
        <row r="9">
          <cell r="F9">
            <v>93.023125</v>
          </cell>
        </row>
        <row r="10">
          <cell r="C10">
            <v>21.57</v>
          </cell>
        </row>
        <row r="10">
          <cell r="F10">
            <v>79.8243395</v>
          </cell>
        </row>
        <row r="11">
          <cell r="C11">
            <v>21.58</v>
          </cell>
        </row>
        <row r="11">
          <cell r="F11">
            <v>96.383088</v>
          </cell>
        </row>
        <row r="14">
          <cell r="C14">
            <v>21.43</v>
          </cell>
        </row>
        <row r="14">
          <cell r="F14">
            <v>111.584056</v>
          </cell>
        </row>
        <row r="15">
          <cell r="C15">
            <v>22.47</v>
          </cell>
        </row>
        <row r="15">
          <cell r="F15">
            <v>107.3332435</v>
          </cell>
        </row>
        <row r="16">
          <cell r="C16">
            <v>19.24</v>
          </cell>
        </row>
        <row r="16">
          <cell r="F16">
            <v>86.5616115</v>
          </cell>
        </row>
        <row r="17">
          <cell r="C17">
            <v>21.64</v>
          </cell>
        </row>
        <row r="17">
          <cell r="F17">
            <v>74.5948125</v>
          </cell>
        </row>
        <row r="18">
          <cell r="C18">
            <v>19.28</v>
          </cell>
        </row>
        <row r="18">
          <cell r="F18">
            <v>78.06436</v>
          </cell>
        </row>
        <row r="19">
          <cell r="C19">
            <v>22.64</v>
          </cell>
        </row>
        <row r="19">
          <cell r="F19">
            <v>69.1507755</v>
          </cell>
        </row>
      </sheetData>
      <sheetData sheetId="14">
        <row r="6">
          <cell r="C6">
            <v>23.64</v>
          </cell>
        </row>
        <row r="6">
          <cell r="F6">
            <v>121.58121</v>
          </cell>
        </row>
        <row r="7">
          <cell r="C7">
            <v>24.54</v>
          </cell>
        </row>
        <row r="7">
          <cell r="F7">
            <v>138.2765295</v>
          </cell>
        </row>
        <row r="8">
          <cell r="C8">
            <v>20.77</v>
          </cell>
        </row>
        <row r="8">
          <cell r="F8">
            <v>124.616016</v>
          </cell>
        </row>
        <row r="9">
          <cell r="C9">
            <v>21.71</v>
          </cell>
        </row>
        <row r="9">
          <cell r="F9">
            <v>147.42035</v>
          </cell>
        </row>
        <row r="10">
          <cell r="C10">
            <v>21.85</v>
          </cell>
        </row>
        <row r="10">
          <cell r="F10">
            <v>114.830851</v>
          </cell>
        </row>
        <row r="11">
          <cell r="C11">
            <v>22.93</v>
          </cell>
        </row>
        <row r="11">
          <cell r="F11">
            <v>118.76265</v>
          </cell>
        </row>
        <row r="14">
          <cell r="C14">
            <v>21.21</v>
          </cell>
        </row>
        <row r="14">
          <cell r="F14">
            <v>159.07125</v>
          </cell>
        </row>
        <row r="15">
          <cell r="C15">
            <v>22.84</v>
          </cell>
        </row>
        <row r="15">
          <cell r="F15">
            <v>125.210582</v>
          </cell>
        </row>
        <row r="16">
          <cell r="C16">
            <v>19.93</v>
          </cell>
        </row>
        <row r="16">
          <cell r="F16">
            <v>102.4653375</v>
          </cell>
        </row>
        <row r="17">
          <cell r="C17">
            <v>22.19</v>
          </cell>
        </row>
        <row r="17">
          <cell r="F17">
            <v>95.9497875</v>
          </cell>
        </row>
        <row r="18">
          <cell r="C18">
            <v>19.37</v>
          </cell>
        </row>
        <row r="18">
          <cell r="F18">
            <v>102.8376</v>
          </cell>
        </row>
        <row r="19">
          <cell r="C19">
            <v>23.27</v>
          </cell>
        </row>
        <row r="19">
          <cell r="F19">
            <v>82.7763795</v>
          </cell>
        </row>
      </sheetData>
      <sheetData sheetId="15">
        <row r="6">
          <cell r="C6">
            <v>23.68</v>
          </cell>
        </row>
        <row r="6">
          <cell r="F6">
            <v>175.116384</v>
          </cell>
        </row>
        <row r="7">
          <cell r="C7">
            <v>24.6</v>
          </cell>
        </row>
        <row r="7">
          <cell r="F7">
            <v>159.476966</v>
          </cell>
        </row>
        <row r="8">
          <cell r="C8">
            <v>20.95</v>
          </cell>
        </row>
        <row r="8">
          <cell r="F8">
            <v>136.670976</v>
          </cell>
        </row>
        <row r="9">
          <cell r="C9">
            <v>21.39</v>
          </cell>
        </row>
        <row r="9">
          <cell r="F9">
            <v>163.1359845</v>
          </cell>
        </row>
        <row r="10">
          <cell r="C10">
            <v>22.2</v>
          </cell>
        </row>
        <row r="10">
          <cell r="F10">
            <v>129.0528925</v>
          </cell>
        </row>
        <row r="11">
          <cell r="C11">
            <v>22.75</v>
          </cell>
        </row>
        <row r="11">
          <cell r="F11">
            <v>123.5846</v>
          </cell>
        </row>
        <row r="14">
          <cell r="C14">
            <v>21.6</v>
          </cell>
        </row>
        <row r="14">
          <cell r="F14">
            <v>204.2764585</v>
          </cell>
        </row>
        <row r="15">
          <cell r="C15">
            <v>22.92</v>
          </cell>
        </row>
        <row r="15">
          <cell r="F15">
            <v>178.100413</v>
          </cell>
        </row>
        <row r="16">
          <cell r="C16">
            <v>20.04</v>
          </cell>
        </row>
        <row r="16">
          <cell r="F16">
            <v>163.719152</v>
          </cell>
        </row>
        <row r="17">
          <cell r="C17">
            <v>22.56</v>
          </cell>
        </row>
        <row r="17">
          <cell r="F17">
            <v>125.891</v>
          </cell>
        </row>
        <row r="18">
          <cell r="C18">
            <v>19.12</v>
          </cell>
        </row>
        <row r="18">
          <cell r="F18">
            <v>163.0119915</v>
          </cell>
        </row>
        <row r="19">
          <cell r="C19">
            <v>23.14</v>
          </cell>
        </row>
        <row r="19">
          <cell r="F19">
            <v>150.948786</v>
          </cell>
        </row>
      </sheetData>
      <sheetData sheetId="16">
        <row r="6">
          <cell r="C6">
            <v>23.59</v>
          </cell>
        </row>
        <row r="6">
          <cell r="F6">
            <v>182.100425</v>
          </cell>
        </row>
        <row r="7">
          <cell r="C7">
            <v>24.5</v>
          </cell>
        </row>
        <row r="7">
          <cell r="F7">
            <v>258.15668</v>
          </cell>
        </row>
        <row r="8">
          <cell r="C8">
            <v>20.42</v>
          </cell>
        </row>
        <row r="8">
          <cell r="F8">
            <v>249.92996</v>
          </cell>
        </row>
        <row r="9">
          <cell r="C9">
            <v>21.64</v>
          </cell>
        </row>
        <row r="9">
          <cell r="F9">
            <v>219.795823</v>
          </cell>
        </row>
        <row r="10">
          <cell r="C10">
            <v>21.34</v>
          </cell>
        </row>
        <row r="10">
          <cell r="F10">
            <v>237.3846</v>
          </cell>
        </row>
        <row r="11">
          <cell r="C11">
            <v>22.79</v>
          </cell>
        </row>
        <row r="11">
          <cell r="F11">
            <v>126.555819</v>
          </cell>
        </row>
        <row r="14">
          <cell r="C14">
            <v>21.44</v>
          </cell>
        </row>
        <row r="14">
          <cell r="F14">
            <v>255.241931</v>
          </cell>
        </row>
        <row r="15">
          <cell r="C15">
            <v>21.89</v>
          </cell>
        </row>
        <row r="15">
          <cell r="F15">
            <v>132.618</v>
          </cell>
        </row>
        <row r="16">
          <cell r="C16">
            <v>19.69</v>
          </cell>
        </row>
        <row r="16">
          <cell r="F16">
            <v>158.4375</v>
          </cell>
        </row>
        <row r="17">
          <cell r="C17">
            <v>22.3</v>
          </cell>
        </row>
        <row r="17">
          <cell r="F17">
            <v>144.5888</v>
          </cell>
        </row>
        <row r="18">
          <cell r="C18">
            <v>19.38</v>
          </cell>
        </row>
        <row r="18">
          <cell r="F18">
            <v>169.845</v>
          </cell>
        </row>
        <row r="19">
          <cell r="C19">
            <v>23.67</v>
          </cell>
        </row>
        <row r="19">
          <cell r="F19">
            <v>189.638232</v>
          </cell>
        </row>
      </sheetData>
      <sheetData sheetId="17">
        <row r="6">
          <cell r="C6">
            <v>23.65</v>
          </cell>
        </row>
        <row r="6">
          <cell r="F6">
            <v>352.6481215</v>
          </cell>
        </row>
        <row r="7">
          <cell r="C7">
            <v>25.66</v>
          </cell>
        </row>
        <row r="7">
          <cell r="F7">
            <v>313.536574</v>
          </cell>
        </row>
        <row r="8">
          <cell r="C8">
            <v>20.3</v>
          </cell>
        </row>
        <row r="8">
          <cell r="F8">
            <v>283.6208185</v>
          </cell>
        </row>
        <row r="9">
          <cell r="C9">
            <v>22.81</v>
          </cell>
        </row>
        <row r="9">
          <cell r="F9">
            <v>362.028456</v>
          </cell>
        </row>
        <row r="10">
          <cell r="C10">
            <v>21.51</v>
          </cell>
        </row>
        <row r="10">
          <cell r="F10">
            <v>255.65625</v>
          </cell>
        </row>
        <row r="11">
          <cell r="C11">
            <v>23.69</v>
          </cell>
        </row>
        <row r="11">
          <cell r="F11">
            <v>255.572191</v>
          </cell>
        </row>
        <row r="14">
          <cell r="C14">
            <v>22.18</v>
          </cell>
        </row>
        <row r="14">
          <cell r="F14">
            <v>339.206616</v>
          </cell>
        </row>
        <row r="15">
          <cell r="C15">
            <v>23.06</v>
          </cell>
        </row>
        <row r="15">
          <cell r="F15">
            <v>140.8995</v>
          </cell>
        </row>
        <row r="16">
          <cell r="C16">
            <v>20.09</v>
          </cell>
        </row>
        <row r="16">
          <cell r="F16">
            <v>194.2926685</v>
          </cell>
        </row>
        <row r="17">
          <cell r="C17">
            <v>23.17</v>
          </cell>
        </row>
        <row r="17">
          <cell r="F17">
            <v>215.990178</v>
          </cell>
        </row>
        <row r="18">
          <cell r="C18">
            <v>20.06</v>
          </cell>
        </row>
        <row r="18">
          <cell r="F18">
            <v>231.746022</v>
          </cell>
        </row>
        <row r="19">
          <cell r="C19">
            <v>23.16</v>
          </cell>
        </row>
        <row r="19">
          <cell r="F19">
            <v>315.7946</v>
          </cell>
        </row>
      </sheetData>
      <sheetData sheetId="18">
        <row r="6">
          <cell r="C6">
            <v>22.85</v>
          </cell>
        </row>
        <row r="6">
          <cell r="F6">
            <v>663.512679</v>
          </cell>
        </row>
        <row r="7">
          <cell r="C7">
            <v>23.81</v>
          </cell>
        </row>
        <row r="7">
          <cell r="F7">
            <v>612.306725</v>
          </cell>
        </row>
        <row r="8">
          <cell r="C8">
            <v>20.33</v>
          </cell>
        </row>
        <row r="8">
          <cell r="F8">
            <v>535.490769</v>
          </cell>
        </row>
        <row r="9">
          <cell r="C9">
            <v>23.07</v>
          </cell>
        </row>
        <row r="9">
          <cell r="F9">
            <v>672.60675</v>
          </cell>
        </row>
        <row r="10">
          <cell r="C10">
            <v>19.99</v>
          </cell>
        </row>
        <row r="10">
          <cell r="F10">
            <v>472.3946305</v>
          </cell>
        </row>
        <row r="11">
          <cell r="C11">
            <v>22.9</v>
          </cell>
        </row>
        <row r="11">
          <cell r="F11">
            <v>413.337883</v>
          </cell>
        </row>
        <row r="14">
          <cell r="C14">
            <v>22.43</v>
          </cell>
        </row>
        <row r="14">
          <cell r="F14">
            <v>748.702448</v>
          </cell>
        </row>
        <row r="15">
          <cell r="C15">
            <v>22.77</v>
          </cell>
        </row>
        <row r="15">
          <cell r="F15">
            <v>327.156002</v>
          </cell>
        </row>
        <row r="16">
          <cell r="C16">
            <v>20.5</v>
          </cell>
        </row>
        <row r="16">
          <cell r="F16">
            <v>284.620556</v>
          </cell>
        </row>
        <row r="17">
          <cell r="C17">
            <v>23.73</v>
          </cell>
        </row>
        <row r="17">
          <cell r="F17">
            <v>418.01037</v>
          </cell>
        </row>
        <row r="18">
          <cell r="C18">
            <v>19.95</v>
          </cell>
        </row>
        <row r="18">
          <cell r="F18">
            <v>372.728132</v>
          </cell>
        </row>
        <row r="19">
          <cell r="C19">
            <v>22.77</v>
          </cell>
        </row>
        <row r="19">
          <cell r="F19">
            <v>488.111474</v>
          </cell>
        </row>
      </sheetData>
      <sheetData sheetId="19">
        <row r="6">
          <cell r="C6">
            <v>21.51</v>
          </cell>
        </row>
        <row r="6">
          <cell r="F6">
            <v>1019.94774</v>
          </cell>
        </row>
        <row r="7">
          <cell r="C7">
            <v>23.47</v>
          </cell>
        </row>
        <row r="7">
          <cell r="F7">
            <v>645.17805</v>
          </cell>
        </row>
        <row r="8">
          <cell r="C8">
            <v>19.46</v>
          </cell>
        </row>
        <row r="8">
          <cell r="F8">
            <v>547.4223815</v>
          </cell>
        </row>
        <row r="9">
          <cell r="C9">
            <v>23.29</v>
          </cell>
        </row>
        <row r="9">
          <cell r="F9">
            <v>1016.3645415</v>
          </cell>
        </row>
        <row r="10">
          <cell r="C10">
            <v>21.54</v>
          </cell>
        </row>
        <row r="10">
          <cell r="F10">
            <v>740.243066</v>
          </cell>
        </row>
        <row r="11">
          <cell r="C11">
            <v>22.64</v>
          </cell>
        </row>
        <row r="11">
          <cell r="F11">
            <v>474.706575</v>
          </cell>
        </row>
        <row r="14">
          <cell r="C14">
            <v>19.87</v>
          </cell>
        </row>
        <row r="14">
          <cell r="F14">
            <v>759.928104</v>
          </cell>
        </row>
        <row r="15">
          <cell r="C15">
            <v>22.38</v>
          </cell>
        </row>
        <row r="15">
          <cell r="F15">
            <v>455.405234</v>
          </cell>
        </row>
        <row r="16">
          <cell r="C16">
            <v>20.38</v>
          </cell>
        </row>
        <row r="16">
          <cell r="F16">
            <v>358.3520875</v>
          </cell>
        </row>
        <row r="17">
          <cell r="C17">
            <v>23.38</v>
          </cell>
        </row>
        <row r="17">
          <cell r="F17">
            <v>524.826946</v>
          </cell>
        </row>
        <row r="18">
          <cell r="C18">
            <v>20.25</v>
          </cell>
        </row>
        <row r="18">
          <cell r="F18">
            <v>430.3140385</v>
          </cell>
        </row>
        <row r="19">
          <cell r="C19">
            <v>22.94</v>
          </cell>
        </row>
        <row r="19">
          <cell r="F19">
            <v>596.976288</v>
          </cell>
        </row>
      </sheetData>
      <sheetData sheetId="20">
        <row r="6">
          <cell r="C6">
            <v>18.04</v>
          </cell>
        </row>
        <row r="6">
          <cell r="F6">
            <v>1031.0722</v>
          </cell>
        </row>
        <row r="7">
          <cell r="C7">
            <v>22.32</v>
          </cell>
        </row>
        <row r="7">
          <cell r="F7">
            <v>722.341628</v>
          </cell>
        </row>
        <row r="8">
          <cell r="C8">
            <v>19.81</v>
          </cell>
        </row>
        <row r="8">
          <cell r="F8">
            <v>568.95116</v>
          </cell>
        </row>
        <row r="9">
          <cell r="C9">
            <v>23.47</v>
          </cell>
        </row>
        <row r="9">
          <cell r="F9">
            <v>1131.149376</v>
          </cell>
        </row>
        <row r="10">
          <cell r="C10">
            <v>23.67</v>
          </cell>
        </row>
        <row r="10">
          <cell r="F10">
            <v>766.1786265</v>
          </cell>
        </row>
        <row r="11">
          <cell r="C11">
            <v>22.87</v>
          </cell>
        </row>
        <row r="11">
          <cell r="F11">
            <v>802.23</v>
          </cell>
        </row>
        <row r="14">
          <cell r="C14">
            <v>20.57</v>
          </cell>
        </row>
        <row r="14">
          <cell r="F14">
            <v>772.129904</v>
          </cell>
        </row>
        <row r="15">
          <cell r="C15">
            <v>22.61</v>
          </cell>
        </row>
        <row r="15">
          <cell r="F15">
            <v>578.9376</v>
          </cell>
        </row>
        <row r="16">
          <cell r="C16">
            <v>18.64</v>
          </cell>
        </row>
        <row r="16">
          <cell r="F16">
            <v>461.058802</v>
          </cell>
        </row>
        <row r="17">
          <cell r="C17">
            <v>23.79</v>
          </cell>
        </row>
        <row r="17">
          <cell r="F17">
            <v>843.0834255</v>
          </cell>
        </row>
        <row r="18">
          <cell r="C18">
            <v>20.32</v>
          </cell>
        </row>
        <row r="18">
          <cell r="F18">
            <v>772.527348</v>
          </cell>
        </row>
        <row r="19">
          <cell r="C19">
            <v>22.4</v>
          </cell>
        </row>
        <row r="19">
          <cell r="F19">
            <v>903.30996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ummary"/>
      <sheetName val="D0"/>
      <sheetName val="D7"/>
      <sheetName val="D11"/>
      <sheetName val="D14"/>
      <sheetName val="D18"/>
      <sheetName val="D21"/>
      <sheetName val="瘤体重量"/>
    </sheetNames>
    <sheetDataSet>
      <sheetData sheetId="0"/>
      <sheetData sheetId="1"/>
      <sheetData sheetId="2">
        <row r="6">
          <cell r="C6">
            <v>17.36</v>
          </cell>
        </row>
        <row r="7">
          <cell r="C7">
            <v>18.21</v>
          </cell>
        </row>
        <row r="8">
          <cell r="C8">
            <v>18.33</v>
          </cell>
        </row>
        <row r="9">
          <cell r="C9">
            <v>17.37</v>
          </cell>
        </row>
        <row r="10">
          <cell r="C10">
            <v>16.62</v>
          </cell>
        </row>
        <row r="11">
          <cell r="C11">
            <v>18.51</v>
          </cell>
        </row>
        <row r="14">
          <cell r="C14">
            <v>16.82</v>
          </cell>
        </row>
        <row r="15">
          <cell r="C15">
            <v>17.2</v>
          </cell>
        </row>
        <row r="16">
          <cell r="C16">
            <v>15.87</v>
          </cell>
        </row>
        <row r="17">
          <cell r="C17">
            <v>18.76</v>
          </cell>
        </row>
        <row r="18">
          <cell r="C18">
            <v>17.19</v>
          </cell>
        </row>
        <row r="19">
          <cell r="C19">
            <v>16.13</v>
          </cell>
        </row>
      </sheetData>
      <sheetData sheetId="3">
        <row r="6">
          <cell r="C6">
            <v>18.46</v>
          </cell>
        </row>
        <row r="6">
          <cell r="F6">
            <v>57.608889</v>
          </cell>
        </row>
        <row r="7">
          <cell r="C7">
            <v>18.48</v>
          </cell>
        </row>
        <row r="7">
          <cell r="F7">
            <v>56.207064</v>
          </cell>
        </row>
        <row r="8">
          <cell r="C8">
            <v>18.47</v>
          </cell>
        </row>
        <row r="8">
          <cell r="F8">
            <v>60.1389315</v>
          </cell>
        </row>
        <row r="9">
          <cell r="C9">
            <v>18.22</v>
          </cell>
        </row>
        <row r="9">
          <cell r="F9">
            <v>49.865787</v>
          </cell>
        </row>
        <row r="10">
          <cell r="C10">
            <v>16.88</v>
          </cell>
        </row>
        <row r="10">
          <cell r="F10">
            <v>55.517076</v>
          </cell>
        </row>
        <row r="11">
          <cell r="C11">
            <v>18.77</v>
          </cell>
        </row>
        <row r="11">
          <cell r="F11">
            <v>43.8554655</v>
          </cell>
        </row>
        <row r="14">
          <cell r="C14">
            <v>17.28</v>
          </cell>
        </row>
        <row r="14">
          <cell r="F14">
            <v>59.591106</v>
          </cell>
        </row>
        <row r="15">
          <cell r="C15">
            <v>17.84</v>
          </cell>
        </row>
        <row r="15">
          <cell r="F15">
            <v>61.605288</v>
          </cell>
        </row>
        <row r="16">
          <cell r="C16">
            <v>16.31</v>
          </cell>
        </row>
        <row r="16">
          <cell r="F16">
            <v>60.8729525</v>
          </cell>
        </row>
        <row r="17">
          <cell r="C17">
            <v>19.35</v>
          </cell>
        </row>
        <row r="17">
          <cell r="F17">
            <v>54.289</v>
          </cell>
        </row>
        <row r="18">
          <cell r="C18">
            <v>17.89</v>
          </cell>
        </row>
        <row r="18">
          <cell r="F18">
            <v>58.80625</v>
          </cell>
        </row>
        <row r="19">
          <cell r="C19">
            <v>17.91</v>
          </cell>
        </row>
        <row r="19">
          <cell r="F19">
            <v>50.3424</v>
          </cell>
        </row>
      </sheetData>
      <sheetData sheetId="4">
        <row r="6">
          <cell r="C6">
            <v>19.06</v>
          </cell>
        </row>
        <row r="6">
          <cell r="F6">
            <v>97.4061495</v>
          </cell>
        </row>
        <row r="7">
          <cell r="C7">
            <v>18.89</v>
          </cell>
        </row>
        <row r="7">
          <cell r="F7">
            <v>99.7443</v>
          </cell>
        </row>
        <row r="8">
          <cell r="C8">
            <v>18.66</v>
          </cell>
        </row>
        <row r="8">
          <cell r="F8">
            <v>127.047652</v>
          </cell>
        </row>
        <row r="9">
          <cell r="C9">
            <v>18.61</v>
          </cell>
        </row>
        <row r="9">
          <cell r="F9">
            <v>87.450048</v>
          </cell>
        </row>
        <row r="10">
          <cell r="C10">
            <v>17.66</v>
          </cell>
        </row>
        <row r="10">
          <cell r="F10">
            <v>106.739838</v>
          </cell>
        </row>
        <row r="11">
          <cell r="C11">
            <v>18.9</v>
          </cell>
        </row>
        <row r="11">
          <cell r="F11">
            <v>74.263</v>
          </cell>
        </row>
        <row r="14">
          <cell r="C14">
            <v>17.59</v>
          </cell>
        </row>
        <row r="14">
          <cell r="F14">
            <v>159.0478175</v>
          </cell>
        </row>
        <row r="15">
          <cell r="C15">
            <v>19.19</v>
          </cell>
        </row>
        <row r="15">
          <cell r="F15">
            <v>181.330551</v>
          </cell>
        </row>
        <row r="16">
          <cell r="C16">
            <v>16.49</v>
          </cell>
        </row>
        <row r="16">
          <cell r="F16">
            <v>119.2382415</v>
          </cell>
        </row>
        <row r="17">
          <cell r="C17">
            <v>18.77</v>
          </cell>
        </row>
        <row r="17">
          <cell r="F17">
            <v>111.973248</v>
          </cell>
        </row>
        <row r="18">
          <cell r="C18">
            <v>18.61</v>
          </cell>
        </row>
        <row r="18">
          <cell r="F18">
            <v>113.6278125</v>
          </cell>
        </row>
        <row r="19">
          <cell r="C19">
            <v>18.35</v>
          </cell>
        </row>
        <row r="19">
          <cell r="F19">
            <v>98.859172</v>
          </cell>
        </row>
      </sheetData>
      <sheetData sheetId="5">
        <row r="6">
          <cell r="C6">
            <v>19.93</v>
          </cell>
        </row>
        <row r="6">
          <cell r="F6">
            <v>233.2910855</v>
          </cell>
        </row>
        <row r="7">
          <cell r="C7">
            <v>19.81</v>
          </cell>
        </row>
        <row r="7">
          <cell r="F7">
            <v>193.014984</v>
          </cell>
        </row>
        <row r="8">
          <cell r="C8">
            <v>19.5</v>
          </cell>
        </row>
        <row r="8">
          <cell r="F8">
            <v>179.506602</v>
          </cell>
        </row>
        <row r="9">
          <cell r="C9">
            <v>19.75</v>
          </cell>
        </row>
        <row r="9">
          <cell r="F9">
            <v>136.328125</v>
          </cell>
        </row>
        <row r="10">
          <cell r="C10">
            <v>18</v>
          </cell>
        </row>
        <row r="10">
          <cell r="F10">
            <v>128.5102665</v>
          </cell>
        </row>
        <row r="11">
          <cell r="C11">
            <v>19.69</v>
          </cell>
        </row>
        <row r="11">
          <cell r="F11">
            <v>109.425024</v>
          </cell>
        </row>
        <row r="14">
          <cell r="C14">
            <v>17.84</v>
          </cell>
        </row>
        <row r="14">
          <cell r="F14">
            <v>220.8137355</v>
          </cell>
        </row>
        <row r="15">
          <cell r="C15">
            <v>19.39</v>
          </cell>
        </row>
        <row r="15">
          <cell r="F15">
            <v>529.341659</v>
          </cell>
        </row>
        <row r="16">
          <cell r="C16">
            <v>17.25</v>
          </cell>
        </row>
        <row r="16">
          <cell r="F16">
            <v>248.5521025</v>
          </cell>
        </row>
        <row r="17">
          <cell r="C17">
            <v>18.63</v>
          </cell>
        </row>
        <row r="17">
          <cell r="F17">
            <v>182.457898</v>
          </cell>
        </row>
        <row r="18">
          <cell r="C18">
            <v>18.28</v>
          </cell>
        </row>
        <row r="18">
          <cell r="F18">
            <v>198.214016</v>
          </cell>
        </row>
        <row r="19">
          <cell r="C19">
            <v>19.08</v>
          </cell>
        </row>
        <row r="19">
          <cell r="F19">
            <v>137.2383845</v>
          </cell>
        </row>
      </sheetData>
      <sheetData sheetId="6">
        <row r="6">
          <cell r="C6">
            <v>20.6</v>
          </cell>
        </row>
        <row r="6">
          <cell r="F6">
            <v>511.630634</v>
          </cell>
        </row>
        <row r="7">
          <cell r="C7">
            <v>20.1</v>
          </cell>
        </row>
        <row r="7">
          <cell r="F7">
            <v>502.30125</v>
          </cell>
        </row>
        <row r="8">
          <cell r="C8">
            <v>19.52</v>
          </cell>
        </row>
        <row r="8">
          <cell r="F8">
            <v>423.163558</v>
          </cell>
        </row>
        <row r="9">
          <cell r="C9">
            <v>19.43</v>
          </cell>
        </row>
        <row r="9">
          <cell r="F9">
            <v>264.2792555</v>
          </cell>
        </row>
        <row r="10">
          <cell r="C10">
            <v>18.21</v>
          </cell>
        </row>
        <row r="10">
          <cell r="F10">
            <v>242.466008</v>
          </cell>
        </row>
        <row r="11">
          <cell r="C11">
            <v>19.95</v>
          </cell>
        </row>
        <row r="11">
          <cell r="F11">
            <v>319.739157</v>
          </cell>
        </row>
        <row r="14">
          <cell r="C14">
            <v>18.58</v>
          </cell>
        </row>
        <row r="14">
          <cell r="F14">
            <v>1039.255152</v>
          </cell>
        </row>
        <row r="15">
          <cell r="C15">
            <v>21.27</v>
          </cell>
        </row>
        <row r="15">
          <cell r="F15">
            <v>1130.9261005</v>
          </cell>
        </row>
        <row r="16">
          <cell r="C16">
            <v>18.22</v>
          </cell>
        </row>
        <row r="16">
          <cell r="F16">
            <v>651.356167</v>
          </cell>
        </row>
        <row r="17">
          <cell r="C17">
            <v>19.22</v>
          </cell>
        </row>
        <row r="17">
          <cell r="F17">
            <v>581.270418</v>
          </cell>
        </row>
        <row r="18">
          <cell r="C18">
            <v>19.06</v>
          </cell>
        </row>
        <row r="18">
          <cell r="F18">
            <v>517.725056</v>
          </cell>
        </row>
        <row r="19">
          <cell r="C19">
            <v>18.98</v>
          </cell>
        </row>
        <row r="19">
          <cell r="F19">
            <v>249.043725</v>
          </cell>
        </row>
      </sheetData>
      <sheetData sheetId="7">
        <row r="6">
          <cell r="C6">
            <v>21.78</v>
          </cell>
        </row>
        <row r="6">
          <cell r="F6">
            <v>972.7737525</v>
          </cell>
        </row>
        <row r="7">
          <cell r="C7">
            <v>22.29</v>
          </cell>
        </row>
        <row r="7">
          <cell r="F7">
            <v>1115.8812125</v>
          </cell>
        </row>
        <row r="8">
          <cell r="C8">
            <v>21.02</v>
          </cell>
        </row>
        <row r="8">
          <cell r="F8">
            <v>691.180326</v>
          </cell>
        </row>
        <row r="9">
          <cell r="C9">
            <v>21.29</v>
          </cell>
        </row>
        <row r="9">
          <cell r="F9">
            <v>353.5250375</v>
          </cell>
        </row>
        <row r="10">
          <cell r="C10">
            <v>19.8</v>
          </cell>
        </row>
        <row r="10">
          <cell r="F10">
            <v>714.971092</v>
          </cell>
        </row>
        <row r="11">
          <cell r="C11">
            <v>21.11</v>
          </cell>
        </row>
        <row r="11">
          <cell r="F11">
            <v>507.674952</v>
          </cell>
        </row>
        <row r="14">
          <cell r="C14">
            <v>19.79</v>
          </cell>
        </row>
        <row r="14">
          <cell r="F14">
            <v>1437.011928</v>
          </cell>
        </row>
        <row r="15">
          <cell r="C15">
            <v>22.65</v>
          </cell>
        </row>
        <row r="15">
          <cell r="F15">
            <v>1572.5554125</v>
          </cell>
        </row>
        <row r="16">
          <cell r="C16">
            <v>16.8</v>
          </cell>
        </row>
        <row r="16">
          <cell r="F16">
            <v>919.4170905</v>
          </cell>
        </row>
        <row r="17">
          <cell r="C17">
            <v>20.93</v>
          </cell>
        </row>
        <row r="17">
          <cell r="F17">
            <v>1078.632592</v>
          </cell>
        </row>
        <row r="18">
          <cell r="C18">
            <v>20.78</v>
          </cell>
        </row>
        <row r="18">
          <cell r="F18">
            <v>1079.965315</v>
          </cell>
        </row>
        <row r="19">
          <cell r="C19">
            <v>20</v>
          </cell>
        </row>
        <row r="19">
          <cell r="F19">
            <v>602.398208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image" Target="../media/image5.emf"/><Relationship Id="rId7" Type="http://schemas.openxmlformats.org/officeDocument/2006/relationships/oleObject" Target="../embeddings/oleObject5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0" Type="http://schemas.openxmlformats.org/officeDocument/2006/relationships/image" Target="../media/image6.emf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3"/>
  <sheetViews>
    <sheetView topLeftCell="A33" workbookViewId="0">
      <selection activeCell="A2" sqref="A2"/>
    </sheetView>
  </sheetViews>
  <sheetFormatPr defaultColWidth="8.88888888888889" defaultRowHeight="14.4"/>
  <cols>
    <col min="1" max="1" width="15.6666666666667" customWidth="1"/>
    <col min="2" max="21" width="13.8888888888889" customWidth="1"/>
  </cols>
  <sheetData>
    <row r="1" ht="15.6" spans="1:21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5.6" spans="1:21">
      <c r="A2" s="1" t="s">
        <v>2</v>
      </c>
      <c r="B2" s="5">
        <v>45611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15.6" spans="1:21">
      <c r="A5" s="10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5.6" spans="1:21">
      <c r="A6" s="11" t="s">
        <v>4</v>
      </c>
      <c r="B6" s="11" t="s">
        <v>5</v>
      </c>
      <c r="C6" s="44">
        <v>45611</v>
      </c>
      <c r="D6" s="44">
        <v>45618</v>
      </c>
      <c r="E6" s="44">
        <v>45622</v>
      </c>
      <c r="F6" s="44">
        <v>45625</v>
      </c>
      <c r="G6" s="44">
        <v>45629</v>
      </c>
      <c r="H6" s="44">
        <v>45632</v>
      </c>
      <c r="I6" s="44">
        <v>45636</v>
      </c>
      <c r="J6" s="44">
        <v>45639</v>
      </c>
      <c r="K6" s="44">
        <v>45643</v>
      </c>
      <c r="L6" s="44">
        <v>45646</v>
      </c>
      <c r="M6" s="44">
        <v>45650</v>
      </c>
      <c r="N6" s="44">
        <v>45653</v>
      </c>
      <c r="O6" s="44">
        <v>45657</v>
      </c>
      <c r="P6" s="44">
        <v>45660</v>
      </c>
      <c r="Q6" s="44">
        <v>45664</v>
      </c>
      <c r="R6" s="44">
        <v>45667</v>
      </c>
      <c r="S6" s="44">
        <v>45671</v>
      </c>
      <c r="T6" s="44">
        <v>45674</v>
      </c>
      <c r="U6" s="44">
        <v>45678</v>
      </c>
    </row>
    <row r="7" ht="15.6" spans="1:21">
      <c r="A7" s="15"/>
      <c r="B7" s="15"/>
      <c r="C7" s="16">
        <v>0</v>
      </c>
      <c r="D7" s="16">
        <v>7</v>
      </c>
      <c r="E7" s="16">
        <v>11</v>
      </c>
      <c r="F7" s="16">
        <v>14</v>
      </c>
      <c r="G7" s="16">
        <v>18</v>
      </c>
      <c r="H7" s="16">
        <v>21</v>
      </c>
      <c r="I7" s="16">
        <v>25</v>
      </c>
      <c r="J7" s="16">
        <v>28</v>
      </c>
      <c r="K7" s="16">
        <v>32</v>
      </c>
      <c r="L7" s="16">
        <v>35</v>
      </c>
      <c r="M7" s="16">
        <v>39</v>
      </c>
      <c r="N7" s="16">
        <v>42</v>
      </c>
      <c r="O7" s="16">
        <v>46</v>
      </c>
      <c r="P7" s="16">
        <v>49</v>
      </c>
      <c r="Q7" s="16">
        <v>53</v>
      </c>
      <c r="R7" s="16">
        <v>56</v>
      </c>
      <c r="S7" s="16">
        <v>60</v>
      </c>
      <c r="T7" s="16">
        <v>63</v>
      </c>
      <c r="U7" s="16">
        <v>67</v>
      </c>
    </row>
    <row r="8" ht="15.6" spans="1:21">
      <c r="A8" s="17" t="s">
        <v>6</v>
      </c>
      <c r="B8" s="18">
        <v>367</v>
      </c>
      <c r="C8" s="19">
        <f>[1]D0!C6</f>
        <v>18.52</v>
      </c>
      <c r="D8" s="19">
        <f>'[1]D7'!C6</f>
        <v>18.97</v>
      </c>
      <c r="E8" s="19">
        <f>'[1]D11'!C6</f>
        <v>18.04</v>
      </c>
      <c r="F8" s="19">
        <f>'[1]D14'!C6</f>
        <v>18.56</v>
      </c>
      <c r="G8" s="19">
        <f>'[1]D18'!C6</f>
        <v>18.99</v>
      </c>
      <c r="H8" s="19">
        <f>'[1]D21'!C6</f>
        <v>19.18</v>
      </c>
      <c r="I8" s="19">
        <f>'[1]D25'!C6</f>
        <v>19.63</v>
      </c>
      <c r="J8" s="19">
        <f>'[1]D28'!C6</f>
        <v>20.04</v>
      </c>
      <c r="K8" s="19">
        <f>'[1]D32'!C6</f>
        <v>20.47</v>
      </c>
      <c r="L8" s="19">
        <f>'[1]D35'!C6</f>
        <v>21.57</v>
      </c>
      <c r="M8" s="19">
        <f>'[1]D39'!C6</f>
        <v>22.37</v>
      </c>
      <c r="N8" s="19">
        <f>'[1]D42'!C6</f>
        <v>22.89</v>
      </c>
      <c r="O8" s="19">
        <f>'[1]D46'!C6</f>
        <v>23.64</v>
      </c>
      <c r="P8" s="19">
        <f>'[1]D49'!C6</f>
        <v>23.68</v>
      </c>
      <c r="Q8" s="19">
        <f>'[1]D53'!C6</f>
        <v>23.59</v>
      </c>
      <c r="R8" s="19">
        <f>'[1]D56'!C6</f>
        <v>23.65</v>
      </c>
      <c r="S8" s="19">
        <f>'[1]D60'!C6</f>
        <v>22.85</v>
      </c>
      <c r="T8" s="19">
        <f>'[1]D63'!C6</f>
        <v>21.51</v>
      </c>
      <c r="U8" s="19">
        <f>'[1]D67'!C6</f>
        <v>18.04</v>
      </c>
    </row>
    <row r="9" ht="15.6" spans="1:21">
      <c r="A9" s="21"/>
      <c r="B9" s="18">
        <v>368</v>
      </c>
      <c r="C9" s="19">
        <f>[1]D0!C7</f>
        <v>21.17</v>
      </c>
      <c r="D9" s="19">
        <f>'[1]D7'!C7</f>
        <v>21.56</v>
      </c>
      <c r="E9" s="19">
        <f>'[1]D11'!C7</f>
        <v>21.68</v>
      </c>
      <c r="F9" s="19">
        <f>'[1]D14'!C7</f>
        <v>22.12</v>
      </c>
      <c r="G9" s="19">
        <f>'[1]D18'!C7</f>
        <v>21.67</v>
      </c>
      <c r="H9" s="19">
        <f>'[1]D21'!C7</f>
        <v>21.25</v>
      </c>
      <c r="I9" s="19">
        <f>'[1]D25'!C7</f>
        <v>21.59</v>
      </c>
      <c r="J9" s="19">
        <f>'[1]D28'!C7</f>
        <v>21.79</v>
      </c>
      <c r="K9" s="19">
        <f>'[1]D32'!C7</f>
        <v>21.91</v>
      </c>
      <c r="L9" s="19">
        <f>'[1]D35'!C7</f>
        <v>22.37</v>
      </c>
      <c r="M9" s="19">
        <f>'[1]D39'!C7</f>
        <v>22.88</v>
      </c>
      <c r="N9" s="19">
        <f>'[1]D42'!C7</f>
        <v>23.81</v>
      </c>
      <c r="O9" s="19">
        <f>'[1]D46'!C7</f>
        <v>24.54</v>
      </c>
      <c r="P9" s="19">
        <f>'[1]D49'!C7</f>
        <v>24.6</v>
      </c>
      <c r="Q9" s="19">
        <f>'[1]D53'!C7</f>
        <v>24.5</v>
      </c>
      <c r="R9" s="19">
        <f>'[1]D56'!C7</f>
        <v>25.66</v>
      </c>
      <c r="S9" s="19">
        <f>'[1]D60'!C7</f>
        <v>23.81</v>
      </c>
      <c r="T9" s="19">
        <f>'[1]D63'!C7</f>
        <v>23.47</v>
      </c>
      <c r="U9" s="19">
        <f>'[1]D67'!C7</f>
        <v>22.32</v>
      </c>
    </row>
    <row r="10" ht="15.6" spans="1:21">
      <c r="A10" s="21"/>
      <c r="B10" s="18">
        <v>369</v>
      </c>
      <c r="C10" s="19">
        <f>[1]D0!C8</f>
        <v>19.33</v>
      </c>
      <c r="D10" s="19">
        <f>'[1]D7'!C8</f>
        <v>19.21</v>
      </c>
      <c r="E10" s="19">
        <f>'[1]D11'!C8</f>
        <v>18.76</v>
      </c>
      <c r="F10" s="19">
        <f>'[1]D14'!C8</f>
        <v>19.01</v>
      </c>
      <c r="G10" s="19">
        <f>'[1]D18'!C8</f>
        <v>19.11</v>
      </c>
      <c r="H10" s="19">
        <f>'[1]D21'!C8</f>
        <v>18.23</v>
      </c>
      <c r="I10" s="19">
        <f>'[1]D25'!C8</f>
        <v>18.86</v>
      </c>
      <c r="J10" s="19">
        <f>'[1]D28'!C8</f>
        <v>19.07</v>
      </c>
      <c r="K10" s="19">
        <f>'[1]D32'!C8</f>
        <v>18.97</v>
      </c>
      <c r="L10" s="19">
        <f>'[1]D35'!C8</f>
        <v>19.49</v>
      </c>
      <c r="M10" s="19">
        <f>'[1]D39'!C8</f>
        <v>19.91</v>
      </c>
      <c r="N10" s="19">
        <f>'[1]D42'!C8</f>
        <v>20.65</v>
      </c>
      <c r="O10" s="19">
        <f>'[1]D46'!C8</f>
        <v>20.77</v>
      </c>
      <c r="P10" s="19">
        <f>'[1]D49'!C8</f>
        <v>20.95</v>
      </c>
      <c r="Q10" s="19">
        <f>'[1]D53'!C8</f>
        <v>20.42</v>
      </c>
      <c r="R10" s="19">
        <f>'[1]D56'!C8</f>
        <v>20.3</v>
      </c>
      <c r="S10" s="19">
        <f>'[1]D60'!C8</f>
        <v>20.33</v>
      </c>
      <c r="T10" s="19">
        <f>'[1]D63'!C8</f>
        <v>19.46</v>
      </c>
      <c r="U10" s="19">
        <f>'[1]D67'!C8</f>
        <v>19.81</v>
      </c>
    </row>
    <row r="11" ht="15.6" spans="1:21">
      <c r="A11" s="21"/>
      <c r="B11" s="18">
        <v>370</v>
      </c>
      <c r="C11" s="19">
        <f>[1]D0!C9</f>
        <v>18.41</v>
      </c>
      <c r="D11" s="19">
        <f>'[1]D7'!C9</f>
        <v>18.64</v>
      </c>
      <c r="E11" s="19">
        <f>'[1]D11'!C9</f>
        <v>18.23</v>
      </c>
      <c r="F11" s="19">
        <f>'[1]D14'!C9</f>
        <v>18.69</v>
      </c>
      <c r="G11" s="19">
        <f>'[1]D18'!C9</f>
        <v>18.45</v>
      </c>
      <c r="H11" s="19">
        <f>'[1]D21'!C9</f>
        <v>18.8</v>
      </c>
      <c r="I11" s="19">
        <f>'[1]D25'!C9</f>
        <v>19.8</v>
      </c>
      <c r="J11" s="19">
        <f>'[1]D28'!C9</f>
        <v>19.85</v>
      </c>
      <c r="K11" s="19">
        <f>'[1]D32'!C9</f>
        <v>20.07</v>
      </c>
      <c r="L11" s="19">
        <f>'[1]D35'!C9</f>
        <v>20.75</v>
      </c>
      <c r="M11" s="19">
        <f>'[1]D39'!C9</f>
        <v>20.61</v>
      </c>
      <c r="N11" s="19">
        <f>'[1]D42'!C9</f>
        <v>21.16</v>
      </c>
      <c r="O11" s="19">
        <f>'[1]D46'!C9</f>
        <v>21.71</v>
      </c>
      <c r="P11" s="19">
        <f>'[1]D49'!C9</f>
        <v>21.39</v>
      </c>
      <c r="Q11" s="19">
        <f>'[1]D53'!C9</f>
        <v>21.64</v>
      </c>
      <c r="R11" s="19">
        <f>'[1]D56'!C9</f>
        <v>22.81</v>
      </c>
      <c r="S11" s="19">
        <f>'[1]D60'!C9</f>
        <v>23.07</v>
      </c>
      <c r="T11" s="19">
        <f>'[1]D63'!C9</f>
        <v>23.29</v>
      </c>
      <c r="U11" s="19">
        <f>'[1]D67'!C9</f>
        <v>23.47</v>
      </c>
    </row>
    <row r="12" ht="15.6" spans="1:21">
      <c r="A12" s="21"/>
      <c r="B12" s="18">
        <v>371</v>
      </c>
      <c r="C12" s="19">
        <f>[1]D0!C10</f>
        <v>17.92</v>
      </c>
      <c r="D12" s="19">
        <f>'[1]D7'!C10</f>
        <v>18.57</v>
      </c>
      <c r="E12" s="19">
        <f>'[1]D11'!C10</f>
        <v>17.68</v>
      </c>
      <c r="F12" s="19">
        <f>'[1]D14'!C10</f>
        <v>18.14</v>
      </c>
      <c r="G12" s="19">
        <f>'[1]D18'!C10</f>
        <v>18.41</v>
      </c>
      <c r="H12" s="19">
        <f>'[1]D21'!C10</f>
        <v>18.47</v>
      </c>
      <c r="I12" s="19">
        <f>'[1]D25'!C10</f>
        <v>18.94</v>
      </c>
      <c r="J12" s="19">
        <f>'[1]D28'!C10</f>
        <v>18.86</v>
      </c>
      <c r="K12" s="19">
        <f>'[1]D32'!C10</f>
        <v>19.66</v>
      </c>
      <c r="L12" s="19">
        <f>'[1]D35'!C10</f>
        <v>19.83</v>
      </c>
      <c r="M12" s="19">
        <f>'[1]D39'!C10</f>
        <v>20.88</v>
      </c>
      <c r="N12" s="19">
        <f>'[1]D42'!C10</f>
        <v>21.57</v>
      </c>
      <c r="O12" s="19">
        <f>'[1]D46'!C10</f>
        <v>21.85</v>
      </c>
      <c r="P12" s="19">
        <f>'[1]D49'!C10</f>
        <v>22.2</v>
      </c>
      <c r="Q12" s="19">
        <f>'[1]D53'!C10</f>
        <v>21.34</v>
      </c>
      <c r="R12" s="19">
        <f>'[1]D56'!C10</f>
        <v>21.51</v>
      </c>
      <c r="S12" s="19">
        <f>'[1]D60'!C10</f>
        <v>19.99</v>
      </c>
      <c r="T12" s="19">
        <f>'[1]D63'!C10</f>
        <v>21.54</v>
      </c>
      <c r="U12" s="19">
        <f>'[1]D67'!C10</f>
        <v>23.67</v>
      </c>
    </row>
    <row r="13" ht="15.6" spans="1:21">
      <c r="A13" s="21"/>
      <c r="B13" s="18">
        <v>372</v>
      </c>
      <c r="C13" s="19">
        <f>[1]D0!C11</f>
        <v>19.31</v>
      </c>
      <c r="D13" s="19">
        <f>'[1]D7'!C11</f>
        <v>20.06</v>
      </c>
      <c r="E13" s="19">
        <f>'[1]D11'!C11</f>
        <v>19.29</v>
      </c>
      <c r="F13" s="19">
        <f>'[1]D14'!C11</f>
        <v>20.33</v>
      </c>
      <c r="G13" s="19">
        <f>'[1]D18'!C11</f>
        <v>20.02</v>
      </c>
      <c r="H13" s="19">
        <f>'[1]D21'!C11</f>
        <v>20.31</v>
      </c>
      <c r="I13" s="19">
        <f>'[1]D25'!C11</f>
        <v>21.05</v>
      </c>
      <c r="J13" s="19">
        <f>'[1]D28'!C11</f>
        <v>20.87</v>
      </c>
      <c r="K13" s="19">
        <f>'[1]D32'!C11</f>
        <v>20.71</v>
      </c>
      <c r="L13" s="19">
        <f>'[1]D35'!C11</f>
        <v>20.14</v>
      </c>
      <c r="M13" s="19">
        <f>'[1]D39'!C11</f>
        <v>22.17</v>
      </c>
      <c r="N13" s="19">
        <f>'[1]D42'!C11</f>
        <v>21.58</v>
      </c>
      <c r="O13" s="19">
        <f>'[1]D46'!C11</f>
        <v>22.93</v>
      </c>
      <c r="P13" s="19">
        <f>'[1]D49'!C11</f>
        <v>22.75</v>
      </c>
      <c r="Q13" s="19">
        <f>'[1]D53'!C11</f>
        <v>22.79</v>
      </c>
      <c r="R13" s="19">
        <f>'[1]D56'!C11</f>
        <v>23.69</v>
      </c>
      <c r="S13" s="19">
        <f>'[1]D60'!C11</f>
        <v>22.9</v>
      </c>
      <c r="T13" s="19">
        <f>'[1]D63'!C11</f>
        <v>22.64</v>
      </c>
      <c r="U13" s="19">
        <f>'[1]D67'!C11</f>
        <v>22.87</v>
      </c>
    </row>
    <row r="14" ht="15" spans="1:21">
      <c r="A14" s="22"/>
      <c r="B14" s="23" t="s">
        <v>7</v>
      </c>
      <c r="C14" s="24">
        <f t="shared" ref="C14:U14" si="0">AVERAGE(C8:C13)</f>
        <v>19.11</v>
      </c>
      <c r="D14" s="24">
        <f t="shared" si="0"/>
        <v>19.5016666666667</v>
      </c>
      <c r="E14" s="24">
        <f t="shared" si="0"/>
        <v>18.9466666666667</v>
      </c>
      <c r="F14" s="24">
        <f t="shared" si="0"/>
        <v>19.475</v>
      </c>
      <c r="G14" s="24">
        <f t="shared" si="0"/>
        <v>19.4416666666667</v>
      </c>
      <c r="H14" s="24">
        <f t="shared" si="0"/>
        <v>19.3733333333333</v>
      </c>
      <c r="I14" s="24">
        <f t="shared" si="0"/>
        <v>19.9783333333333</v>
      </c>
      <c r="J14" s="24">
        <f t="shared" si="0"/>
        <v>20.08</v>
      </c>
      <c r="K14" s="24">
        <f t="shared" si="0"/>
        <v>20.2983333333333</v>
      </c>
      <c r="L14" s="24">
        <f t="shared" si="0"/>
        <v>20.6916666666667</v>
      </c>
      <c r="M14" s="24">
        <f t="shared" si="0"/>
        <v>21.47</v>
      </c>
      <c r="N14" s="24">
        <f t="shared" si="0"/>
        <v>21.9433333333333</v>
      </c>
      <c r="O14" s="24">
        <f t="shared" si="0"/>
        <v>22.5733333333333</v>
      </c>
      <c r="P14" s="24">
        <f t="shared" si="0"/>
        <v>22.595</v>
      </c>
      <c r="Q14" s="24">
        <f t="shared" si="0"/>
        <v>22.38</v>
      </c>
      <c r="R14" s="24">
        <f t="shared" si="0"/>
        <v>22.9366666666667</v>
      </c>
      <c r="S14" s="24">
        <f t="shared" si="0"/>
        <v>22.1583333333333</v>
      </c>
      <c r="T14" s="24">
        <f t="shared" si="0"/>
        <v>21.985</v>
      </c>
      <c r="U14" s="24">
        <f t="shared" si="0"/>
        <v>21.6966666666667</v>
      </c>
    </row>
    <row r="15" ht="15" spans="1:21">
      <c r="A15" s="22"/>
      <c r="B15" s="23" t="s">
        <v>8</v>
      </c>
      <c r="C15" s="24">
        <f t="shared" ref="C15:U15" si="1">STDEV(C8:C13)/SQRT(COUNT(C8:C13))</f>
        <v>0.468550957740991</v>
      </c>
      <c r="D15" s="24">
        <f t="shared" si="1"/>
        <v>0.466429106200622</v>
      </c>
      <c r="E15" s="24">
        <f t="shared" si="1"/>
        <v>0.593406362546873</v>
      </c>
      <c r="F15" s="24">
        <f t="shared" si="1"/>
        <v>0.610435636792829</v>
      </c>
      <c r="G15" s="24">
        <f t="shared" si="1"/>
        <v>0.505360707262095</v>
      </c>
      <c r="H15" s="24">
        <f t="shared" si="1"/>
        <v>0.47918449242205</v>
      </c>
      <c r="I15" s="24">
        <f t="shared" si="1"/>
        <v>0.455627162393893</v>
      </c>
      <c r="J15" s="24">
        <f t="shared" si="1"/>
        <v>0.451338749352043</v>
      </c>
      <c r="K15" s="24">
        <f t="shared" si="1"/>
        <v>0.409083664357848</v>
      </c>
      <c r="L15" s="24">
        <f t="shared" si="1"/>
        <v>0.450277075193091</v>
      </c>
      <c r="M15" s="24">
        <f t="shared" si="1"/>
        <v>0.476424180746528</v>
      </c>
      <c r="N15" s="24">
        <f t="shared" si="1"/>
        <v>0.48091348263256</v>
      </c>
      <c r="O15" s="24">
        <f t="shared" si="1"/>
        <v>0.56725459696487</v>
      </c>
      <c r="P15" s="24">
        <f t="shared" si="1"/>
        <v>0.563777438356662</v>
      </c>
      <c r="Q15" s="24">
        <f t="shared" si="1"/>
        <v>0.621755578985826</v>
      </c>
      <c r="R15" s="24">
        <f t="shared" si="1"/>
        <v>0.763682598407945</v>
      </c>
      <c r="S15" s="24">
        <f t="shared" si="1"/>
        <v>0.648898639576664</v>
      </c>
      <c r="T15" s="24">
        <f t="shared" si="1"/>
        <v>0.60927689381211</v>
      </c>
      <c r="U15" s="24">
        <f t="shared" si="1"/>
        <v>0.926188125838614</v>
      </c>
    </row>
    <row r="16" spans="1:21">
      <c r="A16" s="26"/>
      <c r="B16" s="27" t="s">
        <v>9</v>
      </c>
      <c r="C16" s="28">
        <f t="shared" ref="C16:U16" si="2">STDEV(C8:C13)</f>
        <v>1.14771076495779</v>
      </c>
      <c r="D16" s="28">
        <f t="shared" si="2"/>
        <v>1.14251331137395</v>
      </c>
      <c r="E16" s="28">
        <f t="shared" si="2"/>
        <v>1.45354279836084</v>
      </c>
      <c r="F16" s="28">
        <f t="shared" si="2"/>
        <v>1.49525583095335</v>
      </c>
      <c r="G16" s="28">
        <f t="shared" si="2"/>
        <v>1.23787586884415</v>
      </c>
      <c r="H16" s="28">
        <f t="shared" si="2"/>
        <v>1.17375749908858</v>
      </c>
      <c r="I16" s="28">
        <f t="shared" si="2"/>
        <v>1.11605406081725</v>
      </c>
      <c r="J16" s="28">
        <f t="shared" si="2"/>
        <v>1.10554963705842</v>
      </c>
      <c r="K16" s="28">
        <f t="shared" si="2"/>
        <v>1.00204623978471</v>
      </c>
      <c r="L16" s="28">
        <f t="shared" si="2"/>
        <v>1.10294907709589</v>
      </c>
      <c r="M16" s="28">
        <f t="shared" si="2"/>
        <v>1.1669961439525</v>
      </c>
      <c r="N16" s="28">
        <f t="shared" si="2"/>
        <v>1.17799264287459</v>
      </c>
      <c r="O16" s="28">
        <f t="shared" si="2"/>
        <v>1.38948431681206</v>
      </c>
      <c r="P16" s="28">
        <f t="shared" si="2"/>
        <v>1.38096705246722</v>
      </c>
      <c r="Q16" s="28">
        <f t="shared" si="2"/>
        <v>1.522983913244</v>
      </c>
      <c r="R16" s="28">
        <f t="shared" si="2"/>
        <v>1.87063269154227</v>
      </c>
      <c r="S16" s="28">
        <f t="shared" si="2"/>
        <v>1.589470561749</v>
      </c>
      <c r="T16" s="28">
        <f t="shared" si="2"/>
        <v>1.49241750190756</v>
      </c>
      <c r="U16" s="28">
        <f t="shared" si="2"/>
        <v>2.26868831412926</v>
      </c>
    </row>
    <row r="17" ht="15.6" spans="1:21">
      <c r="A17" s="17" t="s">
        <v>10</v>
      </c>
      <c r="B17" s="18">
        <v>361</v>
      </c>
      <c r="C17" s="19">
        <f>[1]D0!C14</f>
        <v>17.4</v>
      </c>
      <c r="D17" s="19">
        <f>'[1]D7'!C14</f>
        <v>18.46</v>
      </c>
      <c r="E17" s="19">
        <f>'[1]D11'!C14</f>
        <v>18.51</v>
      </c>
      <c r="F17" s="19">
        <f>'[1]D14'!C14</f>
        <v>18.93</v>
      </c>
      <c r="G17" s="19">
        <f>'[1]D18'!C14</f>
        <v>19.27</v>
      </c>
      <c r="H17" s="19">
        <f>'[1]D21'!C14</f>
        <v>17.85</v>
      </c>
      <c r="I17" s="19">
        <f>'[1]D25'!C14</f>
        <v>19.82</v>
      </c>
      <c r="J17" s="19">
        <f>'[1]D28'!C14</f>
        <v>19.89</v>
      </c>
      <c r="K17" s="19">
        <f>'[1]D32'!C14</f>
        <v>20.48</v>
      </c>
      <c r="L17" s="19">
        <f>'[1]D35'!C14</f>
        <v>20.28</v>
      </c>
      <c r="M17" s="19">
        <f>'[1]D39'!C14</f>
        <v>20.71</v>
      </c>
      <c r="N17" s="19">
        <f>'[1]D42'!C14</f>
        <v>21.43</v>
      </c>
      <c r="O17" s="19">
        <f>'[1]D46'!C14</f>
        <v>21.21</v>
      </c>
      <c r="P17" s="19">
        <f>'[1]D49'!C14</f>
        <v>21.6</v>
      </c>
      <c r="Q17" s="19">
        <f>'[1]D53'!C14</f>
        <v>21.44</v>
      </c>
      <c r="R17" s="19">
        <f>'[1]D56'!C14</f>
        <v>22.18</v>
      </c>
      <c r="S17" s="19">
        <f>'[1]D60'!C14</f>
        <v>22.43</v>
      </c>
      <c r="T17" s="19">
        <f>'[1]D63'!C14</f>
        <v>19.87</v>
      </c>
      <c r="U17" s="19">
        <f>'[1]D67'!C14</f>
        <v>20.57</v>
      </c>
    </row>
    <row r="18" ht="15.6" spans="1:21">
      <c r="A18" s="21"/>
      <c r="B18" s="18">
        <v>362</v>
      </c>
      <c r="C18" s="19">
        <f>[1]D0!C15</f>
        <v>19.44</v>
      </c>
      <c r="D18" s="19">
        <f>'[1]D7'!C15</f>
        <v>19.54</v>
      </c>
      <c r="E18" s="19">
        <f>'[1]D11'!C15</f>
        <v>19.48</v>
      </c>
      <c r="F18" s="19">
        <f>'[1]D14'!C15</f>
        <v>20.71</v>
      </c>
      <c r="G18" s="19">
        <f>'[1]D18'!C15</f>
        <v>20.35</v>
      </c>
      <c r="H18" s="19">
        <f>'[1]D21'!C15</f>
        <v>21.17</v>
      </c>
      <c r="I18" s="19">
        <f>'[1]D25'!C15</f>
        <v>21.44</v>
      </c>
      <c r="J18" s="19">
        <f>'[1]D28'!C15</f>
        <v>21.76</v>
      </c>
      <c r="K18" s="19">
        <f>'[1]D32'!C15</f>
        <v>21.36</v>
      </c>
      <c r="L18" s="19">
        <f>'[1]D35'!C15</f>
        <v>21.92</v>
      </c>
      <c r="M18" s="19">
        <f>'[1]D39'!C15</f>
        <v>22.1</v>
      </c>
      <c r="N18" s="19">
        <f>'[1]D42'!C15</f>
        <v>22.47</v>
      </c>
      <c r="O18" s="19">
        <f>'[1]D46'!C15</f>
        <v>22.84</v>
      </c>
      <c r="P18" s="19">
        <f>'[1]D49'!C15</f>
        <v>22.92</v>
      </c>
      <c r="Q18" s="19">
        <f>'[1]D53'!C15</f>
        <v>21.89</v>
      </c>
      <c r="R18" s="19">
        <f>'[1]D56'!C15</f>
        <v>23.06</v>
      </c>
      <c r="S18" s="19">
        <f>'[1]D60'!C15</f>
        <v>22.77</v>
      </c>
      <c r="T18" s="19">
        <f>'[1]D63'!C15</f>
        <v>22.38</v>
      </c>
      <c r="U18" s="19">
        <f>'[1]D67'!C15</f>
        <v>22.61</v>
      </c>
    </row>
    <row r="19" ht="15.6" spans="1:21">
      <c r="A19" s="21"/>
      <c r="B19" s="18">
        <v>363</v>
      </c>
      <c r="C19" s="19">
        <f>[1]D0!C16</f>
        <v>16.8</v>
      </c>
      <c r="D19" s="19">
        <f>'[1]D7'!C16</f>
        <v>16.87</v>
      </c>
      <c r="E19" s="19">
        <f>'[1]D11'!C16</f>
        <v>16.37</v>
      </c>
      <c r="F19" s="19">
        <f>'[1]D14'!C16</f>
        <v>16.73</v>
      </c>
      <c r="G19" s="19">
        <f>'[1]D18'!C16</f>
        <v>17.23</v>
      </c>
      <c r="H19" s="19">
        <f>'[1]D21'!C16</f>
        <v>18.2</v>
      </c>
      <c r="I19" s="19">
        <f>'[1]D25'!C16</f>
        <v>18.34</v>
      </c>
      <c r="J19" s="19">
        <f>'[1]D28'!C16</f>
        <v>18.74</v>
      </c>
      <c r="K19" s="19">
        <f>'[1]D32'!C16</f>
        <v>18.64</v>
      </c>
      <c r="L19" s="19">
        <f>'[1]D35'!C16</f>
        <v>18.68</v>
      </c>
      <c r="M19" s="19">
        <f>'[1]D39'!C16</f>
        <v>18.88</v>
      </c>
      <c r="N19" s="19">
        <f>'[1]D42'!C16</f>
        <v>19.24</v>
      </c>
      <c r="O19" s="19">
        <f>'[1]D46'!C16</f>
        <v>19.93</v>
      </c>
      <c r="P19" s="19">
        <f>'[1]D49'!C16</f>
        <v>20.04</v>
      </c>
      <c r="Q19" s="19">
        <f>'[1]D53'!C16</f>
        <v>19.69</v>
      </c>
      <c r="R19" s="19">
        <f>'[1]D56'!C16</f>
        <v>20.09</v>
      </c>
      <c r="S19" s="19">
        <f>'[1]D60'!C16</f>
        <v>20.5</v>
      </c>
      <c r="T19" s="19">
        <f>'[1]D63'!C16</f>
        <v>20.38</v>
      </c>
      <c r="U19" s="19">
        <f>'[1]D67'!C16</f>
        <v>18.64</v>
      </c>
    </row>
    <row r="20" ht="15.6" spans="1:21">
      <c r="A20" s="21"/>
      <c r="B20" s="18">
        <v>364</v>
      </c>
      <c r="C20" s="19">
        <f>[1]D0!C17</f>
        <v>19.01</v>
      </c>
      <c r="D20" s="19">
        <f>'[1]D7'!C17</f>
        <v>19.21</v>
      </c>
      <c r="E20" s="19">
        <f>'[1]D11'!C17</f>
        <v>19.67</v>
      </c>
      <c r="F20" s="19">
        <f>'[1]D14'!C17</f>
        <v>20.09</v>
      </c>
      <c r="G20" s="19">
        <f>'[1]D18'!C17</f>
        <v>19.67</v>
      </c>
      <c r="H20" s="19">
        <f>'[1]D21'!C17</f>
        <v>20.03</v>
      </c>
      <c r="I20" s="19">
        <f>'[1]D25'!C17</f>
        <v>19.93</v>
      </c>
      <c r="J20" s="19">
        <f>'[1]D28'!C17</f>
        <v>20.49</v>
      </c>
      <c r="K20" s="19">
        <f>'[1]D32'!C17</f>
        <v>20.62</v>
      </c>
      <c r="L20" s="19">
        <f>'[1]D35'!C17</f>
        <v>20.74</v>
      </c>
      <c r="M20" s="19">
        <f>'[1]D39'!C17</f>
        <v>21.7</v>
      </c>
      <c r="N20" s="19">
        <f>'[1]D42'!C17</f>
        <v>21.64</v>
      </c>
      <c r="O20" s="19">
        <f>'[1]D46'!C17</f>
        <v>22.19</v>
      </c>
      <c r="P20" s="19">
        <f>'[1]D49'!C17</f>
        <v>22.56</v>
      </c>
      <c r="Q20" s="19">
        <f>'[1]D53'!C17</f>
        <v>22.3</v>
      </c>
      <c r="R20" s="19">
        <f>'[1]D56'!C17</f>
        <v>23.17</v>
      </c>
      <c r="S20" s="19">
        <f>'[1]D60'!C17</f>
        <v>23.73</v>
      </c>
      <c r="T20" s="19">
        <f>'[1]D63'!C17</f>
        <v>23.38</v>
      </c>
      <c r="U20" s="19">
        <f>'[1]D67'!C17</f>
        <v>23.79</v>
      </c>
    </row>
    <row r="21" ht="15.6" spans="1:21">
      <c r="A21" s="21"/>
      <c r="B21" s="18">
        <v>365</v>
      </c>
      <c r="C21" s="19">
        <f>[1]D0!C18</f>
        <v>17.43</v>
      </c>
      <c r="D21" s="19">
        <f>'[1]D7'!C18</f>
        <v>17.83</v>
      </c>
      <c r="E21" s="19">
        <f>'[1]D11'!C18</f>
        <v>17.71</v>
      </c>
      <c r="F21" s="19">
        <f>'[1]D14'!C18</f>
        <v>18.48</v>
      </c>
      <c r="G21" s="19">
        <f>'[1]D18'!C18</f>
        <v>18.7</v>
      </c>
      <c r="H21" s="19">
        <f>'[1]D21'!C18</f>
        <v>18.62</v>
      </c>
      <c r="I21" s="19">
        <f>'[1]D25'!C18</f>
        <v>18.6</v>
      </c>
      <c r="J21" s="19">
        <f>'[1]D28'!C18</f>
        <v>19.07</v>
      </c>
      <c r="K21" s="19">
        <f>'[1]D32'!C18</f>
        <v>18.6</v>
      </c>
      <c r="L21" s="19">
        <f>'[1]D35'!C18</f>
        <v>18.69</v>
      </c>
      <c r="M21" s="19">
        <f>'[1]D39'!C18</f>
        <v>18.79</v>
      </c>
      <c r="N21" s="19">
        <f>'[1]D42'!C18</f>
        <v>19.28</v>
      </c>
      <c r="O21" s="19">
        <f>'[1]D46'!C18</f>
        <v>19.37</v>
      </c>
      <c r="P21" s="19">
        <f>'[1]D49'!C18</f>
        <v>19.12</v>
      </c>
      <c r="Q21" s="19">
        <f>'[1]D53'!C18</f>
        <v>19.38</v>
      </c>
      <c r="R21" s="19">
        <f>'[1]D56'!C18</f>
        <v>20.06</v>
      </c>
      <c r="S21" s="19">
        <f>'[1]D60'!C18</f>
        <v>19.95</v>
      </c>
      <c r="T21" s="19">
        <f>'[1]D63'!C18</f>
        <v>20.25</v>
      </c>
      <c r="U21" s="19">
        <f>'[1]D67'!C18</f>
        <v>20.32</v>
      </c>
    </row>
    <row r="22" ht="15.6" spans="1:21">
      <c r="A22" s="21"/>
      <c r="B22" s="18">
        <v>366</v>
      </c>
      <c r="C22" s="19">
        <f>[1]D0!C19</f>
        <v>19.58</v>
      </c>
      <c r="D22" s="19">
        <f>'[1]D7'!C19</f>
        <v>20.64</v>
      </c>
      <c r="E22" s="19">
        <f>'[1]D11'!C19</f>
        <v>19.85</v>
      </c>
      <c r="F22" s="19">
        <f>'[1]D14'!C19</f>
        <v>20.07</v>
      </c>
      <c r="G22" s="19">
        <f>'[1]D18'!C19</f>
        <v>20.63</v>
      </c>
      <c r="H22" s="19">
        <f>'[1]D21'!C19</f>
        <v>21.08</v>
      </c>
      <c r="I22" s="19">
        <f>'[1]D25'!C19</f>
        <v>21.44</v>
      </c>
      <c r="J22" s="19">
        <f>'[1]D28'!C19</f>
        <v>21.67</v>
      </c>
      <c r="K22" s="19">
        <f>'[1]D32'!C19</f>
        <v>21.61</v>
      </c>
      <c r="L22" s="19">
        <f>'[1]D35'!C19</f>
        <v>21.59</v>
      </c>
      <c r="M22" s="19">
        <f>'[1]D39'!C19</f>
        <v>22.42</v>
      </c>
      <c r="N22" s="19">
        <f>'[1]D42'!C19</f>
        <v>22.64</v>
      </c>
      <c r="O22" s="19">
        <f>'[1]D46'!C19</f>
        <v>23.27</v>
      </c>
      <c r="P22" s="19">
        <f>'[1]D49'!C19</f>
        <v>23.14</v>
      </c>
      <c r="Q22" s="19">
        <f>'[1]D53'!C19</f>
        <v>23.67</v>
      </c>
      <c r="R22" s="19">
        <f>'[1]D56'!C19</f>
        <v>23.16</v>
      </c>
      <c r="S22" s="19">
        <f>'[1]D60'!C19</f>
        <v>22.77</v>
      </c>
      <c r="T22" s="19">
        <f>'[1]D63'!C19</f>
        <v>22.94</v>
      </c>
      <c r="U22" s="19">
        <f>'[1]D67'!C19</f>
        <v>22.4</v>
      </c>
    </row>
    <row r="23" ht="15" spans="1:21">
      <c r="A23" s="22"/>
      <c r="B23" s="23" t="s">
        <v>7</v>
      </c>
      <c r="C23" s="24">
        <f t="shared" ref="C23:U23" si="3">AVERAGE(C17:C22)</f>
        <v>18.2766666666667</v>
      </c>
      <c r="D23" s="24">
        <f t="shared" si="3"/>
        <v>18.7583333333333</v>
      </c>
      <c r="E23" s="24">
        <f t="shared" si="3"/>
        <v>18.5983333333333</v>
      </c>
      <c r="F23" s="24">
        <f t="shared" si="3"/>
        <v>19.1683333333333</v>
      </c>
      <c r="G23" s="24">
        <f t="shared" si="3"/>
        <v>19.3083333333333</v>
      </c>
      <c r="H23" s="24">
        <f t="shared" si="3"/>
        <v>19.4916666666667</v>
      </c>
      <c r="I23" s="24">
        <f t="shared" si="3"/>
        <v>19.9283333333333</v>
      </c>
      <c r="J23" s="24">
        <f t="shared" si="3"/>
        <v>20.27</v>
      </c>
      <c r="K23" s="24">
        <f t="shared" si="3"/>
        <v>20.2183333333333</v>
      </c>
      <c r="L23" s="24">
        <f t="shared" si="3"/>
        <v>20.3166666666667</v>
      </c>
      <c r="M23" s="24">
        <f t="shared" si="3"/>
        <v>20.7666666666667</v>
      </c>
      <c r="N23" s="24">
        <f t="shared" si="3"/>
        <v>21.1166666666667</v>
      </c>
      <c r="O23" s="24">
        <f t="shared" si="3"/>
        <v>21.4683333333333</v>
      </c>
      <c r="P23" s="24">
        <f t="shared" si="3"/>
        <v>21.5633333333333</v>
      </c>
      <c r="Q23" s="24">
        <f t="shared" si="3"/>
        <v>21.395</v>
      </c>
      <c r="R23" s="24">
        <f t="shared" si="3"/>
        <v>21.9533333333333</v>
      </c>
      <c r="S23" s="24">
        <f t="shared" si="3"/>
        <v>22.025</v>
      </c>
      <c r="T23" s="24">
        <f t="shared" si="3"/>
        <v>21.5333333333333</v>
      </c>
      <c r="U23" s="24">
        <f t="shared" si="3"/>
        <v>21.3883333333333</v>
      </c>
    </row>
    <row r="24" ht="15" spans="1:21">
      <c r="A24" s="22"/>
      <c r="B24" s="23" t="s">
        <v>8</v>
      </c>
      <c r="C24" s="24">
        <f t="shared" ref="C24:U24" si="4">STDEV(C17:C22)/SQRT(COUNT(C17:C22))</f>
        <v>0.491790379915852</v>
      </c>
      <c r="D24" s="24">
        <f t="shared" si="4"/>
        <v>0.54382237704767</v>
      </c>
      <c r="E24" s="24">
        <f t="shared" si="4"/>
        <v>0.555424262263642</v>
      </c>
      <c r="F24" s="24">
        <f t="shared" si="4"/>
        <v>0.592038380887966</v>
      </c>
      <c r="G24" s="24">
        <f t="shared" si="4"/>
        <v>0.505096800403426</v>
      </c>
      <c r="H24" s="24">
        <f t="shared" si="4"/>
        <v>0.598684205385258</v>
      </c>
      <c r="I24" s="24">
        <f t="shared" si="4"/>
        <v>0.543730427489375</v>
      </c>
      <c r="J24" s="24">
        <f t="shared" si="4"/>
        <v>0.521338022144303</v>
      </c>
      <c r="K24" s="24">
        <f t="shared" si="4"/>
        <v>0.534792275353504</v>
      </c>
      <c r="L24" s="24">
        <f t="shared" si="4"/>
        <v>0.568545903550843</v>
      </c>
      <c r="M24" s="24">
        <f t="shared" si="4"/>
        <v>0.654531214772154</v>
      </c>
      <c r="N24" s="24">
        <f t="shared" si="4"/>
        <v>0.616963892334426</v>
      </c>
      <c r="O24" s="24">
        <f t="shared" si="4"/>
        <v>0.645096461348568</v>
      </c>
      <c r="P24" s="24">
        <f t="shared" si="4"/>
        <v>0.67358576126413</v>
      </c>
      <c r="Q24" s="24">
        <f t="shared" si="4"/>
        <v>0.663549797176771</v>
      </c>
      <c r="R24" s="24">
        <f t="shared" si="4"/>
        <v>0.612892957846456</v>
      </c>
      <c r="S24" s="24">
        <f t="shared" si="4"/>
        <v>0.600342957538994</v>
      </c>
      <c r="T24" s="24">
        <f t="shared" si="4"/>
        <v>0.628477879041454</v>
      </c>
      <c r="U24" s="24">
        <f t="shared" si="4"/>
        <v>0.766991597809983</v>
      </c>
    </row>
    <row r="25" spans="1:21">
      <c r="A25" s="26"/>
      <c r="B25" s="27" t="s">
        <v>9</v>
      </c>
      <c r="C25" s="28">
        <f t="shared" ref="C25:U25" si="5">STDEV(C17:C22)</f>
        <v>1.20463549120332</v>
      </c>
      <c r="D25" s="28">
        <f t="shared" si="5"/>
        <v>1.33208733447423</v>
      </c>
      <c r="E25" s="28">
        <f t="shared" si="5"/>
        <v>1.36050603330771</v>
      </c>
      <c r="F25" s="28">
        <f t="shared" si="5"/>
        <v>1.45019194131903</v>
      </c>
      <c r="G25" s="28">
        <f t="shared" si="5"/>
        <v>1.23722943170079</v>
      </c>
      <c r="H25" s="28">
        <f t="shared" si="5"/>
        <v>1.46647082025749</v>
      </c>
      <c r="I25" s="28">
        <f t="shared" si="5"/>
        <v>1.33186210497434</v>
      </c>
      <c r="J25" s="28">
        <f t="shared" si="5"/>
        <v>1.27701213776534</v>
      </c>
      <c r="K25" s="28">
        <f t="shared" si="5"/>
        <v>1.30996819299808</v>
      </c>
      <c r="L25" s="28">
        <f t="shared" si="5"/>
        <v>1.39264735904918</v>
      </c>
      <c r="M25" s="28">
        <f t="shared" si="5"/>
        <v>1.6032674969158</v>
      </c>
      <c r="N25" s="28">
        <f t="shared" si="5"/>
        <v>1.51124672594076</v>
      </c>
      <c r="O25" s="28">
        <f t="shared" si="5"/>
        <v>1.58015716517904</v>
      </c>
      <c r="P25" s="28">
        <f t="shared" si="5"/>
        <v>1.64994141310129</v>
      </c>
      <c r="Q25" s="28">
        <f t="shared" si="5"/>
        <v>1.62535842201036</v>
      </c>
      <c r="R25" s="28">
        <f t="shared" si="5"/>
        <v>1.50127501366894</v>
      </c>
      <c r="S25" s="28">
        <f t="shared" si="5"/>
        <v>1.47053391664388</v>
      </c>
      <c r="T25" s="28">
        <f t="shared" si="5"/>
        <v>1.53945011827817</v>
      </c>
      <c r="U25" s="28">
        <f t="shared" si="5"/>
        <v>1.87873805163643</v>
      </c>
    </row>
    <row r="26" spans="1:21">
      <c r="A26" s="29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ht="16.8" spans="1:21">
      <c r="A28" s="1" t="s">
        <v>11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5.6" spans="1:21">
      <c r="A29" s="11" t="s">
        <v>4</v>
      </c>
      <c r="B29" s="34" t="s">
        <v>5</v>
      </c>
      <c r="C29" s="44">
        <v>45618</v>
      </c>
      <c r="D29" s="44">
        <v>45622</v>
      </c>
      <c r="E29" s="44">
        <v>45625</v>
      </c>
      <c r="F29" s="44">
        <v>45629</v>
      </c>
      <c r="G29" s="44">
        <v>45632</v>
      </c>
      <c r="H29" s="44">
        <v>45636</v>
      </c>
      <c r="I29" s="44">
        <v>45639</v>
      </c>
      <c r="J29" s="44">
        <v>45643</v>
      </c>
      <c r="K29" s="44">
        <v>45646</v>
      </c>
      <c r="L29" s="44">
        <v>45650</v>
      </c>
      <c r="M29" s="44">
        <v>45653</v>
      </c>
      <c r="N29" s="44">
        <v>45657</v>
      </c>
      <c r="O29" s="44">
        <v>45660</v>
      </c>
      <c r="P29" s="44">
        <v>45664</v>
      </c>
      <c r="Q29" s="44">
        <v>45667</v>
      </c>
      <c r="R29" s="44">
        <v>45671</v>
      </c>
      <c r="S29" s="44">
        <v>45674</v>
      </c>
      <c r="T29" s="44">
        <v>45678</v>
      </c>
      <c r="U29" s="44"/>
    </row>
    <row r="30" ht="15.6" spans="1:21">
      <c r="A30" s="15"/>
      <c r="B30" s="36"/>
      <c r="C30" s="16">
        <v>7</v>
      </c>
      <c r="D30" s="16">
        <v>11</v>
      </c>
      <c r="E30" s="16">
        <v>14</v>
      </c>
      <c r="F30" s="16">
        <v>18</v>
      </c>
      <c r="G30" s="16">
        <v>21</v>
      </c>
      <c r="H30" s="16">
        <v>25</v>
      </c>
      <c r="I30" s="16">
        <v>28</v>
      </c>
      <c r="J30" s="16">
        <v>32</v>
      </c>
      <c r="K30" s="16">
        <v>35</v>
      </c>
      <c r="L30" s="16">
        <v>39</v>
      </c>
      <c r="M30" s="16">
        <v>42</v>
      </c>
      <c r="N30" s="16">
        <v>46</v>
      </c>
      <c r="O30" s="16">
        <v>49</v>
      </c>
      <c r="P30" s="16">
        <v>53</v>
      </c>
      <c r="Q30" s="16">
        <v>56</v>
      </c>
      <c r="R30" s="16">
        <v>60</v>
      </c>
      <c r="S30" s="16">
        <v>63</v>
      </c>
      <c r="T30" s="16">
        <v>67</v>
      </c>
      <c r="U30" s="16"/>
    </row>
    <row r="31" ht="15.6" spans="1:21">
      <c r="A31" s="17" t="s">
        <v>6</v>
      </c>
      <c r="B31" s="18">
        <v>367</v>
      </c>
      <c r="C31" s="37">
        <f>'[1]D7'!F6</f>
        <v>36.684108</v>
      </c>
      <c r="D31" s="37">
        <f>'[1]D11'!F6</f>
        <v>49.072896</v>
      </c>
      <c r="E31" s="37">
        <f>'[1]D14'!F6</f>
        <v>73.424151</v>
      </c>
      <c r="F31" s="37">
        <f>'[1]D18'!F6</f>
        <v>76.220546</v>
      </c>
      <c r="G31" s="37">
        <f>'[1]D21'!F6</f>
        <v>60.019371</v>
      </c>
      <c r="H31" s="37">
        <f>'[1]D25'!F6</f>
        <v>58.9824</v>
      </c>
      <c r="I31" s="37">
        <f>'[1]D28'!F6</f>
        <v>59.904</v>
      </c>
      <c r="J31" s="37">
        <f>'[1]D32'!F6</f>
        <v>33.022296</v>
      </c>
      <c r="K31" s="37">
        <f>'[1]D35'!F6</f>
        <v>85.969408</v>
      </c>
      <c r="L31" s="37">
        <f>'[1]D39'!F6</f>
        <v>95.145732</v>
      </c>
      <c r="M31" s="37">
        <f>'[1]D42'!F6</f>
        <v>104.87472</v>
      </c>
      <c r="N31" s="37">
        <f>'[1]D46'!F6</f>
        <v>121.58121</v>
      </c>
      <c r="O31" s="37">
        <f>'[1]D49'!F6</f>
        <v>175.116384</v>
      </c>
      <c r="P31" s="37">
        <f>'[1]D53'!F6</f>
        <v>182.100425</v>
      </c>
      <c r="Q31" s="37">
        <f>'[1]D56'!F6</f>
        <v>352.6481215</v>
      </c>
      <c r="R31" s="37">
        <f>'[1]D60'!F6</f>
        <v>663.512679</v>
      </c>
      <c r="S31" s="37">
        <f>'[1]D63'!F6</f>
        <v>1019.94774</v>
      </c>
      <c r="T31" s="37">
        <f>'[1]D67'!F6</f>
        <v>1031.0722</v>
      </c>
      <c r="U31" s="37"/>
    </row>
    <row r="32" ht="15.6" spans="1:21">
      <c r="A32" s="21"/>
      <c r="B32" s="18">
        <v>368</v>
      </c>
      <c r="C32" s="37">
        <f>'[1]D7'!F7</f>
        <v>39.8278615</v>
      </c>
      <c r="D32" s="37">
        <f>'[1]D11'!F7</f>
        <v>64.0740375</v>
      </c>
      <c r="E32" s="37">
        <f>'[1]D14'!F7</f>
        <v>77.135178</v>
      </c>
      <c r="F32" s="37">
        <f>'[1]D18'!F7</f>
        <v>81.823104</v>
      </c>
      <c r="G32" s="37">
        <f>'[1]D21'!F7</f>
        <v>61.914346</v>
      </c>
      <c r="H32" s="37">
        <f>'[1]D25'!F7</f>
        <v>62.030508</v>
      </c>
      <c r="I32" s="37">
        <f>'[1]D28'!F7</f>
        <v>37.470944</v>
      </c>
      <c r="J32" s="37">
        <f>'[1]D32'!F7</f>
        <v>33.401808</v>
      </c>
      <c r="K32" s="37">
        <f>'[1]D35'!F7</f>
        <v>62.857088</v>
      </c>
      <c r="L32" s="37">
        <f>'[1]D39'!F7</f>
        <v>82.411875</v>
      </c>
      <c r="M32" s="37">
        <f>'[1]D42'!F7</f>
        <v>120.0581955</v>
      </c>
      <c r="N32" s="37">
        <f>'[1]D46'!F7</f>
        <v>138.2765295</v>
      </c>
      <c r="O32" s="37">
        <f>'[1]D49'!F7</f>
        <v>159.476966</v>
      </c>
      <c r="P32" s="37">
        <f>'[1]D53'!F7</f>
        <v>258.15668</v>
      </c>
      <c r="Q32" s="37">
        <f>'[1]D56'!F7</f>
        <v>313.536574</v>
      </c>
      <c r="R32" s="37">
        <f>'[1]D60'!F7</f>
        <v>612.306725</v>
      </c>
      <c r="S32" s="37">
        <f>'[1]D63'!F7</f>
        <v>645.17805</v>
      </c>
      <c r="T32" s="37">
        <f>'[1]D67'!F7</f>
        <v>722.341628</v>
      </c>
      <c r="U32" s="37"/>
    </row>
    <row r="33" ht="15.6" spans="1:21">
      <c r="A33" s="21"/>
      <c r="B33" s="18">
        <v>369</v>
      </c>
      <c r="C33" s="37">
        <f>'[1]D7'!F8</f>
        <v>19.105632</v>
      </c>
      <c r="D33" s="37">
        <f>'[1]D11'!F8</f>
        <v>57.890168</v>
      </c>
      <c r="E33" s="37">
        <f>'[1]D14'!F8</f>
        <v>61.91744</v>
      </c>
      <c r="F33" s="37">
        <f>'[1]D18'!F8</f>
        <v>65.80928</v>
      </c>
      <c r="G33" s="37">
        <f>'[1]D21'!F8</f>
        <v>49.828458</v>
      </c>
      <c r="H33" s="37">
        <f>'[1]D25'!F8</f>
        <v>47.9163015</v>
      </c>
      <c r="I33" s="37">
        <f>'[1]D28'!F8</f>
        <v>32.928116</v>
      </c>
      <c r="J33" s="37">
        <f>'[1]D32'!F8</f>
        <v>28.265625</v>
      </c>
      <c r="K33" s="37">
        <f>'[1]D35'!F8</f>
        <v>56.631875</v>
      </c>
      <c r="L33" s="37">
        <f>'[1]D39'!F8</f>
        <v>70.716284</v>
      </c>
      <c r="M33" s="37">
        <f>'[1]D42'!F8</f>
        <v>108.08505</v>
      </c>
      <c r="N33" s="37">
        <f>'[1]D46'!F8</f>
        <v>124.616016</v>
      </c>
      <c r="O33" s="37">
        <f>'[1]D49'!F8</f>
        <v>136.670976</v>
      </c>
      <c r="P33" s="37">
        <f>'[1]D53'!F8</f>
        <v>249.92996</v>
      </c>
      <c r="Q33" s="37">
        <f>'[1]D56'!F8</f>
        <v>283.6208185</v>
      </c>
      <c r="R33" s="37">
        <f>'[1]D60'!F8</f>
        <v>535.490769</v>
      </c>
      <c r="S33" s="37">
        <f>'[1]D63'!F8</f>
        <v>547.4223815</v>
      </c>
      <c r="T33" s="37">
        <f>'[1]D67'!F8</f>
        <v>568.95116</v>
      </c>
      <c r="U33" s="37"/>
    </row>
    <row r="34" ht="15.6" spans="1:21">
      <c r="A34" s="21"/>
      <c r="B34" s="18">
        <v>370</v>
      </c>
      <c r="C34" s="37">
        <f>'[1]D7'!F9</f>
        <v>25.865984</v>
      </c>
      <c r="D34" s="37">
        <f>'[1]D11'!F9</f>
        <v>56.2934375</v>
      </c>
      <c r="E34" s="37">
        <f>'[1]D14'!F9</f>
        <v>71.3768155</v>
      </c>
      <c r="F34" s="37">
        <f>'[1]D18'!F9</f>
        <v>77.679798</v>
      </c>
      <c r="G34" s="37">
        <f>'[1]D21'!F9</f>
        <v>47.453364</v>
      </c>
      <c r="H34" s="37">
        <f>'[1]D25'!F9</f>
        <v>51.663854</v>
      </c>
      <c r="I34" s="37">
        <f>'[1]D28'!F9</f>
        <v>36.2758125</v>
      </c>
      <c r="J34" s="37">
        <f>'[1]D32'!F9</f>
        <v>25.712425</v>
      </c>
      <c r="K34" s="37">
        <f>'[1]D35'!F9</f>
        <v>43.891875</v>
      </c>
      <c r="L34" s="37">
        <f>'[1]D39'!F9</f>
        <v>67.75605</v>
      </c>
      <c r="M34" s="37">
        <f>'[1]D42'!F9</f>
        <v>93.023125</v>
      </c>
      <c r="N34" s="37">
        <f>'[1]D46'!F9</f>
        <v>147.42035</v>
      </c>
      <c r="O34" s="37">
        <f>'[1]D49'!F9</f>
        <v>163.1359845</v>
      </c>
      <c r="P34" s="37">
        <f>'[1]D53'!F9</f>
        <v>219.795823</v>
      </c>
      <c r="Q34" s="37">
        <f>'[1]D56'!F9</f>
        <v>362.028456</v>
      </c>
      <c r="R34" s="37">
        <f>'[1]D60'!F9</f>
        <v>672.60675</v>
      </c>
      <c r="S34" s="37">
        <f>'[1]D63'!F9</f>
        <v>1016.3645415</v>
      </c>
      <c r="T34" s="37">
        <f>'[1]D67'!F9</f>
        <v>1131.149376</v>
      </c>
      <c r="U34" s="37"/>
    </row>
    <row r="35" ht="15.6" spans="1:21">
      <c r="A35" s="21"/>
      <c r="B35" s="18">
        <v>371</v>
      </c>
      <c r="C35" s="37">
        <f>'[1]D7'!F10</f>
        <v>35.040672</v>
      </c>
      <c r="D35" s="37">
        <f>'[1]D11'!F10</f>
        <v>61.1140335</v>
      </c>
      <c r="E35" s="37">
        <f>'[1]D14'!F10</f>
        <v>82.841448</v>
      </c>
      <c r="F35" s="37">
        <f>'[1]D18'!F10</f>
        <v>111.92805</v>
      </c>
      <c r="G35" s="37">
        <f>'[1]D21'!F10</f>
        <v>78.8549875</v>
      </c>
      <c r="H35" s="37">
        <f>'[1]D25'!F10</f>
        <v>47.2289625</v>
      </c>
      <c r="I35" s="37">
        <f>'[1]D28'!F10</f>
        <v>41.225184</v>
      </c>
      <c r="J35" s="37">
        <f>'[1]D32'!F10</f>
        <v>0</v>
      </c>
      <c r="K35" s="37">
        <f>'[1]D35'!F10</f>
        <v>46.437142</v>
      </c>
      <c r="L35" s="37">
        <f>'[1]D39'!F10</f>
        <v>62.029002</v>
      </c>
      <c r="M35" s="37">
        <f>'[1]D42'!F10</f>
        <v>79.8243395</v>
      </c>
      <c r="N35" s="37">
        <f>'[1]D46'!F10</f>
        <v>114.830851</v>
      </c>
      <c r="O35" s="37">
        <f>'[1]D49'!F10</f>
        <v>129.0528925</v>
      </c>
      <c r="P35" s="37">
        <f>'[1]D53'!F10</f>
        <v>237.3846</v>
      </c>
      <c r="Q35" s="37">
        <f>'[1]D56'!F10</f>
        <v>255.65625</v>
      </c>
      <c r="R35" s="37">
        <f>'[1]D60'!F10</f>
        <v>472.3946305</v>
      </c>
      <c r="S35" s="37">
        <f>'[1]D63'!F10</f>
        <v>740.243066</v>
      </c>
      <c r="T35" s="37">
        <f>'[1]D67'!F10</f>
        <v>766.1786265</v>
      </c>
      <c r="U35" s="37"/>
    </row>
    <row r="36" ht="15.6" spans="1:21">
      <c r="A36" s="21"/>
      <c r="B36" s="18">
        <v>372</v>
      </c>
      <c r="C36" s="37">
        <f>'[1]D7'!F11</f>
        <v>32.156012</v>
      </c>
      <c r="D36" s="37">
        <f>'[1]D11'!F11</f>
        <v>51.048288</v>
      </c>
      <c r="E36" s="37">
        <f>'[1]D14'!F11</f>
        <v>64.333184</v>
      </c>
      <c r="F36" s="37">
        <f>'[1]D18'!F11</f>
        <v>73.706922</v>
      </c>
      <c r="G36" s="37">
        <f>'[1]D21'!F11</f>
        <v>53.213716</v>
      </c>
      <c r="H36" s="37">
        <f>'[1]D25'!F11</f>
        <v>43.917192</v>
      </c>
      <c r="I36" s="37">
        <f>'[1]D28'!F11</f>
        <v>42.011694</v>
      </c>
      <c r="J36" s="37">
        <f>'[1]D32'!F11</f>
        <v>37.4398955</v>
      </c>
      <c r="K36" s="37">
        <f>'[1]D35'!F11</f>
        <v>70.9240455</v>
      </c>
      <c r="L36" s="37">
        <f>'[1]D39'!F11</f>
        <v>79.32341</v>
      </c>
      <c r="M36" s="37">
        <f>'[1]D42'!F11</f>
        <v>96.383088</v>
      </c>
      <c r="N36" s="37">
        <f>'[1]D46'!F11</f>
        <v>118.76265</v>
      </c>
      <c r="O36" s="37">
        <f>'[1]D49'!F11</f>
        <v>123.5846</v>
      </c>
      <c r="P36" s="37">
        <f>'[1]D53'!F11</f>
        <v>126.555819</v>
      </c>
      <c r="Q36" s="37">
        <f>'[1]D56'!F11</f>
        <v>255.572191</v>
      </c>
      <c r="R36" s="37">
        <f>'[1]D60'!F11</f>
        <v>413.337883</v>
      </c>
      <c r="S36" s="37">
        <f>'[1]D63'!F11</f>
        <v>474.706575</v>
      </c>
      <c r="T36" s="37">
        <f>'[1]D67'!F11</f>
        <v>802.23</v>
      </c>
      <c r="U36" s="37"/>
    </row>
    <row r="37" ht="15" spans="1:21">
      <c r="A37" s="22"/>
      <c r="B37" s="40" t="s">
        <v>7</v>
      </c>
      <c r="C37" s="41">
        <f t="shared" ref="C37:U37" si="6">AVERAGE(C31:C36)</f>
        <v>31.4467115833333</v>
      </c>
      <c r="D37" s="41">
        <f t="shared" si="6"/>
        <v>56.5821434166667</v>
      </c>
      <c r="E37" s="41">
        <f t="shared" si="6"/>
        <v>71.8380360833333</v>
      </c>
      <c r="F37" s="41">
        <f t="shared" si="6"/>
        <v>81.1946166666667</v>
      </c>
      <c r="G37" s="41">
        <f t="shared" si="6"/>
        <v>58.54737375</v>
      </c>
      <c r="H37" s="41">
        <f t="shared" si="6"/>
        <v>51.9565363333333</v>
      </c>
      <c r="I37" s="41">
        <f t="shared" si="6"/>
        <v>41.6359584166667</v>
      </c>
      <c r="J37" s="41">
        <f t="shared" si="6"/>
        <v>26.30700825</v>
      </c>
      <c r="K37" s="41">
        <f t="shared" si="6"/>
        <v>61.11857225</v>
      </c>
      <c r="L37" s="41">
        <f t="shared" si="6"/>
        <v>76.2303921666667</v>
      </c>
      <c r="M37" s="41">
        <f t="shared" si="6"/>
        <v>100.374753</v>
      </c>
      <c r="N37" s="41">
        <f t="shared" si="6"/>
        <v>127.58126775</v>
      </c>
      <c r="O37" s="41">
        <f t="shared" si="6"/>
        <v>147.839633833333</v>
      </c>
      <c r="P37" s="41">
        <f t="shared" si="6"/>
        <v>212.320551166667</v>
      </c>
      <c r="Q37" s="41">
        <f t="shared" si="6"/>
        <v>303.843735166667</v>
      </c>
      <c r="R37" s="41">
        <f t="shared" si="6"/>
        <v>561.608239416667</v>
      </c>
      <c r="S37" s="41">
        <f t="shared" si="6"/>
        <v>740.643725666667</v>
      </c>
      <c r="T37" s="41">
        <f t="shared" si="6"/>
        <v>836.987165083333</v>
      </c>
      <c r="U37" s="41" t="e">
        <f t="shared" si="6"/>
        <v>#DIV/0!</v>
      </c>
    </row>
    <row r="38" ht="15" spans="1:21">
      <c r="A38" s="22"/>
      <c r="B38" s="40" t="s">
        <v>8</v>
      </c>
      <c r="C38" s="41">
        <f t="shared" ref="C38:U38" si="7">STDEV(C31:C36)/SQRT(COUNT(C31:C36))</f>
        <v>3.13337102468544</v>
      </c>
      <c r="D38" s="41">
        <f t="shared" si="7"/>
        <v>2.34856790858819</v>
      </c>
      <c r="E38" s="41">
        <f t="shared" si="7"/>
        <v>3.19689590431027</v>
      </c>
      <c r="F38" s="41">
        <f t="shared" si="7"/>
        <v>6.5187125666731</v>
      </c>
      <c r="G38" s="41">
        <f t="shared" si="7"/>
        <v>4.66707225655905</v>
      </c>
      <c r="H38" s="41">
        <f t="shared" si="7"/>
        <v>2.91111569402312</v>
      </c>
      <c r="I38" s="41">
        <f t="shared" si="7"/>
        <v>3.89844535267101</v>
      </c>
      <c r="J38" s="41">
        <f t="shared" si="7"/>
        <v>5.52455380840613</v>
      </c>
      <c r="K38" s="41">
        <f t="shared" si="7"/>
        <v>6.45282296023705</v>
      </c>
      <c r="L38" s="41">
        <f t="shared" si="7"/>
        <v>4.86301318472386</v>
      </c>
      <c r="M38" s="41">
        <f t="shared" si="7"/>
        <v>5.65519115569549</v>
      </c>
      <c r="N38" s="41">
        <f t="shared" si="7"/>
        <v>5.1416999967157</v>
      </c>
      <c r="O38" s="41">
        <f t="shared" si="7"/>
        <v>8.52332911740774</v>
      </c>
      <c r="P38" s="41">
        <f t="shared" si="7"/>
        <v>20.3865559305391</v>
      </c>
      <c r="Q38" s="41">
        <f t="shared" si="7"/>
        <v>19.0809006163269</v>
      </c>
      <c r="R38" s="41">
        <f t="shared" si="7"/>
        <v>43.166657452167</v>
      </c>
      <c r="S38" s="41">
        <f t="shared" si="7"/>
        <v>95.0795478203127</v>
      </c>
      <c r="T38" s="41">
        <f t="shared" si="7"/>
        <v>84.7366933437696</v>
      </c>
      <c r="U38" s="41" t="e">
        <f t="shared" si="7"/>
        <v>#DIV/0!</v>
      </c>
    </row>
    <row r="39" spans="1:21">
      <c r="A39" s="26"/>
      <c r="B39" s="27" t="s">
        <v>9</v>
      </c>
      <c r="C39" s="28">
        <f t="shared" ref="C39:U39" si="8">STDEV(C31:C36)</f>
        <v>7.67516018530101</v>
      </c>
      <c r="D39" s="28">
        <f t="shared" si="8"/>
        <v>5.75279300231651</v>
      </c>
      <c r="E39" s="28">
        <f t="shared" si="8"/>
        <v>7.83076372635356</v>
      </c>
      <c r="F39" s="28">
        <f t="shared" si="8"/>
        <v>15.9675195682176</v>
      </c>
      <c r="G39" s="28">
        <f t="shared" si="8"/>
        <v>11.4319456212693</v>
      </c>
      <c r="H39" s="28">
        <f t="shared" si="8"/>
        <v>7.13074803256477</v>
      </c>
      <c r="I39" s="28">
        <f t="shared" si="8"/>
        <v>9.54920190416838</v>
      </c>
      <c r="J39" s="28">
        <f t="shared" si="8"/>
        <v>13.5323378871446</v>
      </c>
      <c r="K39" s="28">
        <f t="shared" si="8"/>
        <v>15.8061236530964</v>
      </c>
      <c r="L39" s="28">
        <f t="shared" si="8"/>
        <v>11.9119009150004</v>
      </c>
      <c r="M39" s="28">
        <f t="shared" si="8"/>
        <v>13.8523327293543</v>
      </c>
      <c r="N39" s="28">
        <f t="shared" si="8"/>
        <v>12.5945414024234</v>
      </c>
      <c r="O39" s="28">
        <f t="shared" si="8"/>
        <v>20.8778072474555</v>
      </c>
      <c r="P39" s="28">
        <f t="shared" si="8"/>
        <v>49.9366596425312</v>
      </c>
      <c r="Q39" s="28">
        <f t="shared" si="8"/>
        <v>46.7384703427579</v>
      </c>
      <c r="R39" s="28">
        <f t="shared" si="8"/>
        <v>105.736284659318</v>
      </c>
      <c r="S39" s="28">
        <f t="shared" si="8"/>
        <v>232.896377134319</v>
      </c>
      <c r="T39" s="28">
        <f t="shared" si="8"/>
        <v>207.561661182927</v>
      </c>
      <c r="U39" s="28" t="e">
        <f t="shared" si="8"/>
        <v>#DIV/0!</v>
      </c>
    </row>
    <row r="40" ht="15.6" spans="1:21">
      <c r="A40" s="17" t="s">
        <v>10</v>
      </c>
      <c r="B40" s="18">
        <v>361</v>
      </c>
      <c r="C40" s="37">
        <f>'[1]D7'!F14</f>
        <v>32.499873</v>
      </c>
      <c r="D40" s="37">
        <f>'[1]D11'!F14</f>
        <v>50.481414</v>
      </c>
      <c r="E40" s="37">
        <f>'[1]D14'!F14</f>
        <v>72.256104</v>
      </c>
      <c r="F40" s="37">
        <f>'[1]D18'!F14</f>
        <v>88.276082</v>
      </c>
      <c r="G40" s="37">
        <f>'[1]D21'!F14</f>
        <v>52.3166745</v>
      </c>
      <c r="H40" s="37">
        <f>'[1]D25'!F14</f>
        <v>59.5584</v>
      </c>
      <c r="I40" s="37">
        <f>'[1]D28'!F14</f>
        <v>71.39745</v>
      </c>
      <c r="J40" s="37">
        <f>'[1]D32'!F14</f>
        <v>47.6672</v>
      </c>
      <c r="K40" s="37">
        <f>'[1]D35'!F14</f>
        <v>85.755533</v>
      </c>
      <c r="L40" s="37">
        <f>'[1]D39'!F14</f>
        <v>92.2625</v>
      </c>
      <c r="M40" s="37">
        <f>'[1]D42'!F14</f>
        <v>111.584056</v>
      </c>
      <c r="N40" s="37">
        <f>'[1]D46'!F14</f>
        <v>159.07125</v>
      </c>
      <c r="O40" s="37">
        <f>'[1]D49'!F14</f>
        <v>204.2764585</v>
      </c>
      <c r="P40" s="37">
        <f>'[1]D53'!F14</f>
        <v>255.241931</v>
      </c>
      <c r="Q40" s="37">
        <f>'[1]D56'!F14</f>
        <v>339.206616</v>
      </c>
      <c r="R40" s="37">
        <f>'[1]D60'!F14</f>
        <v>748.702448</v>
      </c>
      <c r="S40" s="37">
        <f>'[1]D63'!F14</f>
        <v>759.928104</v>
      </c>
      <c r="T40" s="37">
        <f>'[1]D67'!F14</f>
        <v>772.129904</v>
      </c>
      <c r="U40" s="37"/>
    </row>
    <row r="41" ht="15.6" spans="1:21">
      <c r="A41" s="21"/>
      <c r="B41" s="18">
        <v>362</v>
      </c>
      <c r="C41" s="37">
        <f>'[1]D7'!F15</f>
        <v>42.550272</v>
      </c>
      <c r="D41" s="37">
        <f>'[1]D11'!F15</f>
        <v>54.37824</v>
      </c>
      <c r="E41" s="37">
        <f>'[1]D14'!F15</f>
        <v>62.220544</v>
      </c>
      <c r="F41" s="37">
        <f>'[1]D18'!F15</f>
        <v>66.234266</v>
      </c>
      <c r="G41" s="37">
        <f>'[1]D21'!F15</f>
        <v>42.59028</v>
      </c>
      <c r="H41" s="37">
        <f>'[1]D25'!F15</f>
        <v>38.5641</v>
      </c>
      <c r="I41" s="37">
        <f>'[1]D28'!F15</f>
        <v>38.13561</v>
      </c>
      <c r="J41" s="37">
        <f>'[1]D32'!F15</f>
        <v>0</v>
      </c>
      <c r="K41" s="37">
        <f>'[1]D35'!F15</f>
        <v>41.9953125</v>
      </c>
      <c r="L41" s="37">
        <f>'[1]D39'!F15</f>
        <v>62.0196935</v>
      </c>
      <c r="M41" s="37">
        <f>'[1]D42'!F15</f>
        <v>107.3332435</v>
      </c>
      <c r="N41" s="37">
        <f>'[1]D46'!F15</f>
        <v>125.210582</v>
      </c>
      <c r="O41" s="37">
        <f>'[1]D49'!F15</f>
        <v>178.100413</v>
      </c>
      <c r="P41" s="37">
        <f>'[1]D53'!F15</f>
        <v>132.618</v>
      </c>
      <c r="Q41" s="37">
        <f>'[1]D56'!F15</f>
        <v>140.8995</v>
      </c>
      <c r="R41" s="37">
        <f>'[1]D60'!F15</f>
        <v>327.156002</v>
      </c>
      <c r="S41" s="37">
        <f>'[1]D63'!F15</f>
        <v>455.405234</v>
      </c>
      <c r="T41" s="37">
        <f>'[1]D67'!F15</f>
        <v>578.9376</v>
      </c>
      <c r="U41" s="37"/>
    </row>
    <row r="42" ht="15.6" spans="1:21">
      <c r="A42" s="21"/>
      <c r="B42" s="18">
        <v>363</v>
      </c>
      <c r="C42" s="37">
        <f>'[1]D7'!F16</f>
        <v>34.5272625</v>
      </c>
      <c r="D42" s="37">
        <f>'[1]D11'!F16</f>
        <v>50.276352</v>
      </c>
      <c r="E42" s="37">
        <f>'[1]D14'!F16</f>
        <v>60.8338485</v>
      </c>
      <c r="F42" s="37">
        <f>'[1]D18'!F16</f>
        <v>68.26944</v>
      </c>
      <c r="G42" s="37">
        <f>'[1]D21'!F16</f>
        <v>38.906892</v>
      </c>
      <c r="H42" s="37">
        <f>'[1]D25'!F16</f>
        <v>37.54505</v>
      </c>
      <c r="I42" s="37">
        <f>'[1]D28'!F16</f>
        <v>0</v>
      </c>
      <c r="J42" s="37">
        <f>'[1]D32'!F16</f>
        <v>0</v>
      </c>
      <c r="K42" s="37">
        <f>'[1]D35'!F16</f>
        <v>59.6480035</v>
      </c>
      <c r="L42" s="37">
        <f>'[1]D39'!F16</f>
        <v>73.838085</v>
      </c>
      <c r="M42" s="37">
        <f>'[1]D42'!F16</f>
        <v>86.5616115</v>
      </c>
      <c r="N42" s="37">
        <f>'[1]D46'!F16</f>
        <v>102.4653375</v>
      </c>
      <c r="O42" s="37">
        <f>'[1]D49'!F16</f>
        <v>163.719152</v>
      </c>
      <c r="P42" s="37">
        <f>'[1]D53'!F16</f>
        <v>158.4375</v>
      </c>
      <c r="Q42" s="37">
        <f>'[1]D56'!F16</f>
        <v>194.2926685</v>
      </c>
      <c r="R42" s="37">
        <f>'[1]D60'!F16</f>
        <v>284.620556</v>
      </c>
      <c r="S42" s="37">
        <f>'[1]D63'!F16</f>
        <v>358.3520875</v>
      </c>
      <c r="T42" s="37">
        <f>'[1]D67'!F16</f>
        <v>461.058802</v>
      </c>
      <c r="U42" s="37"/>
    </row>
    <row r="43" ht="15.6" spans="1:21">
      <c r="A43" s="21"/>
      <c r="B43" s="18">
        <v>364</v>
      </c>
      <c r="C43" s="37">
        <f>'[1]D7'!F17</f>
        <v>15.1838</v>
      </c>
      <c r="D43" s="37">
        <f>'[1]D11'!F17</f>
        <v>40.885416</v>
      </c>
      <c r="E43" s="37">
        <f>'[1]D14'!F17</f>
        <v>52.295904</v>
      </c>
      <c r="F43" s="37">
        <f>'[1]D18'!F17</f>
        <v>57.2998405</v>
      </c>
      <c r="G43" s="37">
        <f>'[1]D21'!F17</f>
        <v>39.55072</v>
      </c>
      <c r="H43" s="37">
        <f>'[1]D25'!F17</f>
        <v>25.712425</v>
      </c>
      <c r="I43" s="37">
        <f>'[1]D28'!F17</f>
        <v>0</v>
      </c>
      <c r="J43" s="37">
        <f>'[1]D32'!F17</f>
        <v>0</v>
      </c>
      <c r="K43" s="37">
        <f>'[1]D35'!F17</f>
        <v>25.0776</v>
      </c>
      <c r="L43" s="37">
        <f>'[1]D39'!F17</f>
        <v>49.10625</v>
      </c>
      <c r="M43" s="37">
        <f>'[1]D42'!F17</f>
        <v>74.5948125</v>
      </c>
      <c r="N43" s="37">
        <f>'[1]D46'!F17</f>
        <v>95.9497875</v>
      </c>
      <c r="O43" s="37">
        <f>'[1]D49'!F17</f>
        <v>125.891</v>
      </c>
      <c r="P43" s="37">
        <f>'[1]D53'!F17</f>
        <v>144.5888</v>
      </c>
      <c r="Q43" s="37">
        <f>'[1]D56'!F17</f>
        <v>215.990178</v>
      </c>
      <c r="R43" s="37">
        <f>'[1]D60'!F17</f>
        <v>418.01037</v>
      </c>
      <c r="S43" s="37">
        <f>'[1]D63'!F17</f>
        <v>524.826946</v>
      </c>
      <c r="T43" s="37">
        <f>'[1]D67'!F17</f>
        <v>843.0834255</v>
      </c>
      <c r="U43" s="37"/>
    </row>
    <row r="44" ht="15.6" spans="1:21">
      <c r="A44" s="21"/>
      <c r="B44" s="18">
        <v>365</v>
      </c>
      <c r="C44" s="37">
        <f>'[1]D7'!F18</f>
        <v>29.882984</v>
      </c>
      <c r="D44" s="37">
        <f>'[1]D11'!F18</f>
        <v>53.6183145</v>
      </c>
      <c r="E44" s="37">
        <f>'[1]D14'!F18</f>
        <v>67.2593625</v>
      </c>
      <c r="F44" s="37">
        <f>'[1]D18'!F18</f>
        <v>71.9388355</v>
      </c>
      <c r="G44" s="37">
        <f>'[1]D21'!F18</f>
        <v>46.575</v>
      </c>
      <c r="H44" s="37">
        <f>'[1]D25'!F18</f>
        <v>37.029252</v>
      </c>
      <c r="I44" s="37">
        <f>'[1]D28'!F18</f>
        <v>24.650152</v>
      </c>
      <c r="J44" s="37">
        <f>'[1]D32'!F18</f>
        <v>0</v>
      </c>
      <c r="K44" s="37">
        <f>'[1]D35'!F18</f>
        <v>50.4105875</v>
      </c>
      <c r="L44" s="37">
        <f>'[1]D39'!F18</f>
        <v>62.42184</v>
      </c>
      <c r="M44" s="37">
        <f>'[1]D42'!F18</f>
        <v>78.06436</v>
      </c>
      <c r="N44" s="37">
        <f>'[1]D46'!F18</f>
        <v>102.8376</v>
      </c>
      <c r="O44" s="37">
        <f>'[1]D49'!F18</f>
        <v>163.0119915</v>
      </c>
      <c r="P44" s="37">
        <f>'[1]D53'!F18</f>
        <v>169.845</v>
      </c>
      <c r="Q44" s="37">
        <f>'[1]D56'!F18</f>
        <v>231.746022</v>
      </c>
      <c r="R44" s="37">
        <f>'[1]D60'!F18</f>
        <v>372.728132</v>
      </c>
      <c r="S44" s="37">
        <f>'[1]D63'!F18</f>
        <v>430.3140385</v>
      </c>
      <c r="T44" s="37">
        <f>'[1]D67'!F18</f>
        <v>772.527348</v>
      </c>
      <c r="U44" s="37"/>
    </row>
    <row r="45" ht="15.6" spans="1:21">
      <c r="A45" s="21"/>
      <c r="B45" s="18">
        <v>366</v>
      </c>
      <c r="C45" s="37">
        <f>'[1]D7'!F19</f>
        <v>31.839204</v>
      </c>
      <c r="D45" s="37">
        <f>'[1]D11'!F19</f>
        <v>51.245325</v>
      </c>
      <c r="E45" s="37">
        <f>'[1]D14'!F19</f>
        <v>59.0437755</v>
      </c>
      <c r="F45" s="37">
        <f>'[1]D18'!F19</f>
        <v>62.828136</v>
      </c>
      <c r="G45" s="37">
        <f>'[1]D21'!F19</f>
        <v>49.952328</v>
      </c>
      <c r="H45" s="37">
        <f>'[1]D25'!F19</f>
        <v>38.4949</v>
      </c>
      <c r="I45" s="37">
        <f>'[1]D28'!F19</f>
        <v>30.39584</v>
      </c>
      <c r="J45" s="37">
        <f>'[1]D32'!F19</f>
        <v>0</v>
      </c>
      <c r="K45" s="37">
        <f>'[1]D35'!F19</f>
        <v>59.6480035</v>
      </c>
      <c r="L45" s="37">
        <f>'[1]D39'!F19</f>
        <v>66.15675</v>
      </c>
      <c r="M45" s="37">
        <f>'[1]D42'!F19</f>
        <v>69.1507755</v>
      </c>
      <c r="N45" s="37">
        <f>'[1]D46'!F19</f>
        <v>82.7763795</v>
      </c>
      <c r="O45" s="37">
        <f>'[1]D49'!F19</f>
        <v>150.948786</v>
      </c>
      <c r="P45" s="37">
        <f>'[1]D53'!F19</f>
        <v>189.638232</v>
      </c>
      <c r="Q45" s="37">
        <f>'[1]D56'!F19</f>
        <v>315.7946</v>
      </c>
      <c r="R45" s="37">
        <f>'[1]D60'!F19</f>
        <v>488.111474</v>
      </c>
      <c r="S45" s="37">
        <f>'[1]D63'!F19</f>
        <v>596.976288</v>
      </c>
      <c r="T45" s="37">
        <f>'[1]D67'!F19</f>
        <v>903.30996</v>
      </c>
      <c r="U45" s="37"/>
    </row>
    <row r="46" ht="15" spans="1:21">
      <c r="A46" s="22"/>
      <c r="B46" s="40" t="s">
        <v>7</v>
      </c>
      <c r="C46" s="41">
        <f t="shared" ref="C46:U46" si="9">AVERAGE(C40:C45)</f>
        <v>31.0805659166667</v>
      </c>
      <c r="D46" s="41">
        <f t="shared" si="9"/>
        <v>50.14751025</v>
      </c>
      <c r="E46" s="41">
        <f t="shared" si="9"/>
        <v>62.3182564166667</v>
      </c>
      <c r="F46" s="41">
        <f t="shared" si="9"/>
        <v>69.1411</v>
      </c>
      <c r="G46" s="41">
        <f t="shared" si="9"/>
        <v>44.9819824166667</v>
      </c>
      <c r="H46" s="41">
        <f t="shared" si="9"/>
        <v>39.4840211666667</v>
      </c>
      <c r="I46" s="41">
        <f t="shared" si="9"/>
        <v>27.429842</v>
      </c>
      <c r="J46" s="41">
        <f t="shared" si="9"/>
        <v>7.94453333333333</v>
      </c>
      <c r="K46" s="41">
        <f t="shared" si="9"/>
        <v>53.75584</v>
      </c>
      <c r="L46" s="41">
        <f t="shared" si="9"/>
        <v>67.6341864166667</v>
      </c>
      <c r="M46" s="41">
        <f t="shared" si="9"/>
        <v>87.8814765</v>
      </c>
      <c r="N46" s="41">
        <f t="shared" si="9"/>
        <v>111.385156083333</v>
      </c>
      <c r="O46" s="41">
        <f t="shared" si="9"/>
        <v>164.3246335</v>
      </c>
      <c r="P46" s="41">
        <f t="shared" si="9"/>
        <v>175.061577166667</v>
      </c>
      <c r="Q46" s="41">
        <f t="shared" si="9"/>
        <v>239.65493075</v>
      </c>
      <c r="R46" s="41">
        <f t="shared" si="9"/>
        <v>439.888163666667</v>
      </c>
      <c r="S46" s="41">
        <f t="shared" si="9"/>
        <v>520.967116333333</v>
      </c>
      <c r="T46" s="41">
        <f t="shared" si="9"/>
        <v>721.84117325</v>
      </c>
      <c r="U46" s="41" t="e">
        <f t="shared" si="9"/>
        <v>#DIV/0!</v>
      </c>
    </row>
    <row r="47" ht="15" spans="1:21">
      <c r="A47" s="22"/>
      <c r="B47" s="40" t="s">
        <v>8</v>
      </c>
      <c r="C47" s="41">
        <f t="shared" ref="C47:U47" si="10">STDEV(C40:C45)/SQRT(COUNT(C40:C45))</f>
        <v>3.65223770844817</v>
      </c>
      <c r="D47" s="41">
        <f t="shared" si="10"/>
        <v>1.97539224283315</v>
      </c>
      <c r="E47" s="41">
        <f t="shared" si="10"/>
        <v>2.80807248086198</v>
      </c>
      <c r="F47" s="41">
        <f t="shared" si="10"/>
        <v>4.33302541010734</v>
      </c>
      <c r="G47" s="41">
        <f t="shared" si="10"/>
        <v>2.25953773779169</v>
      </c>
      <c r="H47" s="41">
        <f t="shared" si="10"/>
        <v>4.48793814204229</v>
      </c>
      <c r="I47" s="41">
        <f t="shared" si="10"/>
        <v>10.9073068882493</v>
      </c>
      <c r="J47" s="41">
        <f t="shared" si="10"/>
        <v>7.94453333333333</v>
      </c>
      <c r="K47" s="41">
        <f t="shared" si="10"/>
        <v>8.29730418947489</v>
      </c>
      <c r="L47" s="41">
        <f t="shared" si="10"/>
        <v>5.91382707360544</v>
      </c>
      <c r="M47" s="41">
        <f t="shared" si="10"/>
        <v>7.22420914834098</v>
      </c>
      <c r="N47" s="41">
        <f t="shared" si="10"/>
        <v>11.0671323209194</v>
      </c>
      <c r="O47" s="41">
        <f t="shared" si="10"/>
        <v>10.7145812468894</v>
      </c>
      <c r="P47" s="41">
        <f t="shared" si="10"/>
        <v>17.958273874828</v>
      </c>
      <c r="Q47" s="41">
        <f t="shared" si="10"/>
        <v>30.627182136682</v>
      </c>
      <c r="R47" s="41">
        <f t="shared" si="10"/>
        <v>68.19027981601</v>
      </c>
      <c r="S47" s="41">
        <f t="shared" si="10"/>
        <v>58.2679542079376</v>
      </c>
      <c r="T47" s="41">
        <f t="shared" si="10"/>
        <v>68.5948310610438</v>
      </c>
      <c r="U47" s="41" t="e">
        <f t="shared" si="10"/>
        <v>#DIV/0!</v>
      </c>
    </row>
    <row r="48" spans="1:21">
      <c r="A48" s="26"/>
      <c r="B48" s="27" t="s">
        <v>9</v>
      </c>
      <c r="C48" s="28">
        <f t="shared" ref="C48:U48" si="11">STDEV(C40:C45)</f>
        <v>8.94611880504972</v>
      </c>
      <c r="D48" s="28">
        <f t="shared" si="11"/>
        <v>4.83870303679325</v>
      </c>
      <c r="E48" s="28">
        <f t="shared" si="11"/>
        <v>6.87834473886312</v>
      </c>
      <c r="F48" s="28">
        <f t="shared" si="11"/>
        <v>10.6137012972768</v>
      </c>
      <c r="G48" s="28">
        <f t="shared" si="11"/>
        <v>5.53471451215224</v>
      </c>
      <c r="H48" s="28">
        <f t="shared" si="11"/>
        <v>10.993158445178</v>
      </c>
      <c r="I48" s="28">
        <f t="shared" si="11"/>
        <v>26.717336344155</v>
      </c>
      <c r="J48" s="28">
        <f t="shared" si="11"/>
        <v>19.4600529111991</v>
      </c>
      <c r="K48" s="28">
        <f t="shared" si="11"/>
        <v>20.3241615048706</v>
      </c>
      <c r="L48" s="28">
        <f t="shared" si="11"/>
        <v>14.48585875739</v>
      </c>
      <c r="M48" s="28">
        <f t="shared" si="11"/>
        <v>17.6956262085816</v>
      </c>
      <c r="N48" s="28">
        <f t="shared" si="11"/>
        <v>27.1088271021161</v>
      </c>
      <c r="O48" s="28">
        <f t="shared" si="11"/>
        <v>26.2452568624726</v>
      </c>
      <c r="P48" s="28">
        <f t="shared" si="11"/>
        <v>43.9886076544822</v>
      </c>
      <c r="Q48" s="28">
        <f t="shared" si="11"/>
        <v>75.0209684941547</v>
      </c>
      <c r="R48" s="28">
        <f t="shared" si="11"/>
        <v>167.031390966831</v>
      </c>
      <c r="S48" s="28">
        <f t="shared" si="11"/>
        <v>142.726756165303</v>
      </c>
      <c r="T48" s="28">
        <f t="shared" si="11"/>
        <v>168.022335091972</v>
      </c>
      <c r="U48" s="28" t="e">
        <f t="shared" si="11"/>
        <v>#DIV/0!</v>
      </c>
    </row>
    <row r="49" spans="1:2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</sheetData>
  <mergeCells count="10">
    <mergeCell ref="B1:C1"/>
    <mergeCell ref="B2:C2"/>
    <mergeCell ref="A6:A7"/>
    <mergeCell ref="A8:A13"/>
    <mergeCell ref="A17:A22"/>
    <mergeCell ref="A29:A30"/>
    <mergeCell ref="A31:A36"/>
    <mergeCell ref="A40:A45"/>
    <mergeCell ref="B6:B7"/>
    <mergeCell ref="B29:B30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Prism6.Document" r:id="rId3">
          <objectPr defaultSize="0" r:id="rId4">
            <anchor moveWithCells="1" sizeWithCells="1">
              <from>
                <xdr:col>10</xdr:col>
                <xdr:colOff>257175</xdr:colOff>
                <xdr:row>51</xdr:row>
                <xdr:rowOff>152400</xdr:rowOff>
              </from>
              <to>
                <xdr:col>14</xdr:col>
                <xdr:colOff>685800</xdr:colOff>
                <xdr:row>70</xdr:row>
                <xdr:rowOff>114300</xdr:rowOff>
              </to>
            </anchor>
          </objectPr>
        </oleObject>
      </mc:Choice>
      <mc:Fallback>
        <oleObject shapeId="1025" progId="Prism6.Document" r:id="rId3"/>
      </mc:Fallback>
    </mc:AlternateContent>
    <mc:AlternateContent xmlns:mc="http://schemas.openxmlformats.org/markup-compatibility/2006">
      <mc:Choice Requires="x14">
        <oleObject shapeId="1026" progId="Prism6.Document" r:id="rId5">
          <objectPr defaultSize="0" r:id="rId6">
            <anchor moveWithCells="1" sizeWithCells="1">
              <from>
                <xdr:col>10</xdr:col>
                <xdr:colOff>171450</xdr:colOff>
                <xdr:row>76</xdr:row>
                <xdr:rowOff>9525</xdr:rowOff>
              </from>
              <to>
                <xdr:col>14</xdr:col>
                <xdr:colOff>828675</xdr:colOff>
                <xdr:row>96</xdr:row>
                <xdr:rowOff>95250</xdr:rowOff>
              </to>
            </anchor>
          </objectPr>
        </oleObject>
      </mc:Choice>
      <mc:Fallback>
        <oleObject shapeId="1026" progId="Prism6.Document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"/>
  <sheetViews>
    <sheetView tabSelected="1" topLeftCell="A59" workbookViewId="0">
      <selection activeCell="G12" sqref="G12"/>
    </sheetView>
  </sheetViews>
  <sheetFormatPr defaultColWidth="8.88888888888889" defaultRowHeight="14.4"/>
  <cols>
    <col min="1" max="16" width="13" customWidth="1"/>
  </cols>
  <sheetData>
    <row r="1" ht="15.6" spans="1:17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5.6" spans="1:17">
      <c r="A2" s="1" t="s">
        <v>2</v>
      </c>
      <c r="B2" s="5">
        <v>45589</v>
      </c>
      <c r="C2" s="5"/>
      <c r="D2" s="4"/>
      <c r="E2" s="4"/>
      <c r="F2" s="4"/>
      <c r="G2" s="4"/>
      <c r="H2" s="4"/>
      <c r="I2" s="4"/>
      <c r="J2" s="4"/>
      <c r="K2" s="6"/>
      <c r="L2" s="7" t="s">
        <v>12</v>
      </c>
      <c r="M2" s="4"/>
      <c r="N2" s="4"/>
      <c r="O2" s="4"/>
      <c r="P2" s="4"/>
      <c r="Q2" s="4"/>
    </row>
    <row r="3" ht="15" spans="1:17">
      <c r="A3" s="4"/>
      <c r="B3" s="4"/>
      <c r="C3" s="4"/>
      <c r="D3" s="4"/>
      <c r="E3" s="4"/>
      <c r="F3" s="4"/>
      <c r="G3" s="4"/>
      <c r="H3" s="4"/>
      <c r="I3" s="4"/>
      <c r="J3" s="4"/>
      <c r="K3" s="8"/>
      <c r="L3" s="7" t="s">
        <v>13</v>
      </c>
      <c r="M3" s="4"/>
      <c r="N3" s="4"/>
      <c r="O3" s="4"/>
      <c r="P3" s="4"/>
      <c r="Q3" s="4"/>
    </row>
    <row r="4" ht="15.6" spans="1:17">
      <c r="A4" s="4"/>
      <c r="B4" s="4"/>
      <c r="C4" s="4"/>
      <c r="D4" s="4"/>
      <c r="E4" s="4"/>
      <c r="F4" s="4"/>
      <c r="G4" s="4"/>
      <c r="H4" s="4"/>
      <c r="I4" s="4"/>
      <c r="J4" s="4"/>
      <c r="K4" s="9"/>
      <c r="L4" s="7" t="s">
        <v>14</v>
      </c>
      <c r="M4" s="4"/>
      <c r="N4" s="4"/>
      <c r="O4" s="4"/>
      <c r="P4" s="4"/>
      <c r="Q4" s="4"/>
    </row>
    <row r="5" ht="15.6" spans="1:17">
      <c r="A5" s="10" t="s">
        <v>3</v>
      </c>
      <c r="B5" s="7"/>
      <c r="C5" s="7"/>
      <c r="D5" s="7"/>
      <c r="E5" s="7"/>
      <c r="F5" s="7"/>
      <c r="G5" s="7"/>
      <c r="H5" s="7"/>
      <c r="I5" s="7"/>
      <c r="J5" s="7"/>
      <c r="K5" s="1" t="s">
        <v>15</v>
      </c>
      <c r="L5" s="7"/>
      <c r="M5" s="7"/>
      <c r="N5" s="7"/>
      <c r="O5" s="4"/>
      <c r="P5" s="4"/>
      <c r="Q5" s="4"/>
    </row>
    <row r="6" ht="15.6" spans="1:17">
      <c r="A6" s="11" t="s">
        <v>4</v>
      </c>
      <c r="B6" s="11" t="s">
        <v>5</v>
      </c>
      <c r="C6" s="12">
        <v>45589</v>
      </c>
      <c r="D6" s="12">
        <v>45596</v>
      </c>
      <c r="E6" s="12">
        <v>45600</v>
      </c>
      <c r="F6" s="12">
        <v>45603</v>
      </c>
      <c r="G6" s="12">
        <v>45607</v>
      </c>
      <c r="H6" s="12">
        <v>45610</v>
      </c>
      <c r="I6" s="13"/>
      <c r="J6" s="14"/>
      <c r="K6" s="12">
        <v>45589</v>
      </c>
      <c r="L6" s="12">
        <v>45596</v>
      </c>
      <c r="M6" s="12">
        <v>45600</v>
      </c>
      <c r="N6" s="12">
        <v>45603</v>
      </c>
      <c r="O6" s="12">
        <v>45607</v>
      </c>
      <c r="P6" s="12">
        <v>45610</v>
      </c>
      <c r="Q6" s="4"/>
    </row>
    <row r="7" ht="15.6" spans="1:17">
      <c r="A7" s="15"/>
      <c r="B7" s="15"/>
      <c r="C7" s="16">
        <v>0</v>
      </c>
      <c r="D7" s="16">
        <v>7</v>
      </c>
      <c r="E7" s="16">
        <v>11</v>
      </c>
      <c r="F7" s="16">
        <v>14</v>
      </c>
      <c r="G7" s="16">
        <v>18</v>
      </c>
      <c r="H7" s="16">
        <v>21</v>
      </c>
      <c r="I7" s="13"/>
      <c r="J7" s="14"/>
      <c r="K7" s="16">
        <v>0</v>
      </c>
      <c r="L7" s="16">
        <v>7</v>
      </c>
      <c r="M7" s="16">
        <v>11</v>
      </c>
      <c r="N7" s="16">
        <v>14</v>
      </c>
      <c r="O7" s="16">
        <v>18</v>
      </c>
      <c r="P7" s="16">
        <v>21</v>
      </c>
      <c r="Q7" s="4"/>
    </row>
    <row r="8" ht="15.6" spans="1:17">
      <c r="A8" s="17" t="s">
        <v>16</v>
      </c>
      <c r="B8" s="18">
        <v>268</v>
      </c>
      <c r="C8" s="19">
        <f>[2]D0!C6</f>
        <v>17.36</v>
      </c>
      <c r="D8" s="19">
        <f>'[2]D7'!C6</f>
        <v>18.46</v>
      </c>
      <c r="E8" s="19">
        <f>'[2]D11'!C6</f>
        <v>19.06</v>
      </c>
      <c r="F8" s="19">
        <f>'[2]D14'!C6</f>
        <v>19.93</v>
      </c>
      <c r="G8" s="19">
        <f>'[2]D18'!C6</f>
        <v>20.6</v>
      </c>
      <c r="H8" s="19">
        <f>'[2]D21'!C6</f>
        <v>21.78</v>
      </c>
      <c r="I8" s="13"/>
      <c r="J8" s="14"/>
      <c r="K8" s="20">
        <f t="shared" ref="K8:P8" si="0">(C8/$C8*100)-100</f>
        <v>0</v>
      </c>
      <c r="L8" s="20">
        <f t="shared" si="0"/>
        <v>6.33640552995391</v>
      </c>
      <c r="M8" s="20">
        <f t="shared" si="0"/>
        <v>9.79262672811059</v>
      </c>
      <c r="N8" s="20">
        <f t="shared" si="0"/>
        <v>14.8041474654378</v>
      </c>
      <c r="O8" s="20">
        <f t="shared" si="0"/>
        <v>18.6635944700461</v>
      </c>
      <c r="P8" s="20">
        <f t="shared" si="0"/>
        <v>25.4608294930876</v>
      </c>
      <c r="Q8" s="4"/>
    </row>
    <row r="9" ht="15.6" spans="1:17">
      <c r="A9" s="21"/>
      <c r="B9" s="18">
        <v>269</v>
      </c>
      <c r="C9" s="19">
        <f>[2]D0!C7</f>
        <v>18.21</v>
      </c>
      <c r="D9" s="19">
        <f>'[2]D7'!C7</f>
        <v>18.48</v>
      </c>
      <c r="E9" s="19">
        <f>'[2]D11'!C7</f>
        <v>18.89</v>
      </c>
      <c r="F9" s="19">
        <f>'[2]D14'!C7</f>
        <v>19.81</v>
      </c>
      <c r="G9" s="19">
        <f>'[2]D18'!C7</f>
        <v>20.1</v>
      </c>
      <c r="H9" s="19">
        <f>'[2]D21'!C7</f>
        <v>22.29</v>
      </c>
      <c r="I9" s="13"/>
      <c r="J9" s="14"/>
      <c r="K9" s="20">
        <f t="shared" ref="K9:P9" si="1">(C9/$C9*100)-100</f>
        <v>0</v>
      </c>
      <c r="L9" s="20">
        <f t="shared" si="1"/>
        <v>1.4827018121911</v>
      </c>
      <c r="M9" s="20">
        <f t="shared" si="1"/>
        <v>3.73421197144425</v>
      </c>
      <c r="N9" s="20">
        <f t="shared" si="1"/>
        <v>8.78638110928061</v>
      </c>
      <c r="O9" s="20">
        <f t="shared" si="1"/>
        <v>10.3789126853377</v>
      </c>
      <c r="P9" s="20">
        <f t="shared" si="1"/>
        <v>22.4052718286656</v>
      </c>
      <c r="Q9" s="4"/>
    </row>
    <row r="10" ht="15.6" spans="1:17">
      <c r="A10" s="21"/>
      <c r="B10" s="18">
        <v>270</v>
      </c>
      <c r="C10" s="19">
        <f>[2]D0!C8</f>
        <v>18.33</v>
      </c>
      <c r="D10" s="19">
        <f>'[2]D7'!C8</f>
        <v>18.47</v>
      </c>
      <c r="E10" s="19">
        <f>'[2]D11'!C8</f>
        <v>18.66</v>
      </c>
      <c r="F10" s="19">
        <f>'[2]D14'!C8</f>
        <v>19.5</v>
      </c>
      <c r="G10" s="19">
        <f>'[2]D18'!C8</f>
        <v>19.52</v>
      </c>
      <c r="H10" s="19">
        <f>'[2]D21'!C8</f>
        <v>21.02</v>
      </c>
      <c r="I10" s="13"/>
      <c r="J10" s="14"/>
      <c r="K10" s="20">
        <f t="shared" ref="K10:P10" si="2">(C10/$C10*100)-100</f>
        <v>0</v>
      </c>
      <c r="L10" s="20">
        <f t="shared" si="2"/>
        <v>0.763775231860336</v>
      </c>
      <c r="M10" s="20">
        <f t="shared" si="2"/>
        <v>1.80032733224225</v>
      </c>
      <c r="N10" s="20">
        <f t="shared" si="2"/>
        <v>6.38297872340428</v>
      </c>
      <c r="O10" s="20">
        <f t="shared" si="2"/>
        <v>6.49208947081289</v>
      </c>
      <c r="P10" s="20">
        <f t="shared" si="2"/>
        <v>14.6753955264594</v>
      </c>
      <c r="Q10" s="4"/>
    </row>
    <row r="11" ht="15.6" spans="1:17">
      <c r="A11" s="21"/>
      <c r="B11" s="18">
        <v>271</v>
      </c>
      <c r="C11" s="19">
        <f>[2]D0!C9</f>
        <v>17.37</v>
      </c>
      <c r="D11" s="19">
        <f>'[2]D7'!C9</f>
        <v>18.22</v>
      </c>
      <c r="E11" s="19">
        <f>'[2]D11'!C9</f>
        <v>18.61</v>
      </c>
      <c r="F11" s="19">
        <f>'[2]D14'!C9</f>
        <v>19.75</v>
      </c>
      <c r="G11" s="19">
        <f>'[2]D18'!C9</f>
        <v>19.43</v>
      </c>
      <c r="H11" s="19">
        <f>'[2]D21'!C9</f>
        <v>21.29</v>
      </c>
      <c r="I11" s="13"/>
      <c r="J11" s="14"/>
      <c r="K11" s="20">
        <f t="shared" ref="K11:P11" si="3">(C11/$C11*100)-100</f>
        <v>0</v>
      </c>
      <c r="L11" s="20">
        <f t="shared" si="3"/>
        <v>4.89349453080021</v>
      </c>
      <c r="M11" s="20">
        <f t="shared" si="3"/>
        <v>7.13874496257915</v>
      </c>
      <c r="N11" s="20">
        <f t="shared" si="3"/>
        <v>13.7017846862406</v>
      </c>
      <c r="O11" s="20">
        <f t="shared" si="3"/>
        <v>11.8595279217041</v>
      </c>
      <c r="P11" s="20">
        <f t="shared" si="3"/>
        <v>22.5676453655728</v>
      </c>
      <c r="Q11" s="4"/>
    </row>
    <row r="12" ht="15.6" spans="1:17">
      <c r="A12" s="21"/>
      <c r="B12" s="18">
        <v>272</v>
      </c>
      <c r="C12" s="19">
        <f>[2]D0!C10</f>
        <v>16.62</v>
      </c>
      <c r="D12" s="19">
        <f>'[2]D7'!C10</f>
        <v>16.88</v>
      </c>
      <c r="E12" s="19">
        <f>'[2]D11'!C10</f>
        <v>17.66</v>
      </c>
      <c r="F12" s="19">
        <f>'[2]D14'!C10</f>
        <v>18</v>
      </c>
      <c r="G12" s="19">
        <f>'[2]D18'!C10</f>
        <v>18.21</v>
      </c>
      <c r="H12" s="19">
        <f>'[2]D21'!C10</f>
        <v>19.8</v>
      </c>
      <c r="I12" s="13"/>
      <c r="J12" s="14"/>
      <c r="K12" s="20">
        <f t="shared" ref="K12:P12" si="4">(C12/$C12*100)-100</f>
        <v>0</v>
      </c>
      <c r="L12" s="20">
        <f t="shared" si="4"/>
        <v>1.56438026474126</v>
      </c>
      <c r="M12" s="20">
        <f t="shared" si="4"/>
        <v>6.25752105896508</v>
      </c>
      <c r="N12" s="20">
        <f t="shared" si="4"/>
        <v>8.30324909747291</v>
      </c>
      <c r="O12" s="20">
        <f t="shared" si="4"/>
        <v>9.56678700361012</v>
      </c>
      <c r="P12" s="20">
        <f t="shared" si="4"/>
        <v>19.1335740072202</v>
      </c>
      <c r="Q12" s="4"/>
    </row>
    <row r="13" ht="15.6" spans="1:17">
      <c r="A13" s="21"/>
      <c r="B13" s="18">
        <v>273</v>
      </c>
      <c r="C13" s="19">
        <f>[2]D0!C11</f>
        <v>18.51</v>
      </c>
      <c r="D13" s="19">
        <f>'[2]D7'!C11</f>
        <v>18.77</v>
      </c>
      <c r="E13" s="19">
        <f>'[2]D11'!C11</f>
        <v>18.9</v>
      </c>
      <c r="F13" s="19">
        <f>'[2]D14'!C11</f>
        <v>19.69</v>
      </c>
      <c r="G13" s="19">
        <f>'[2]D18'!C11</f>
        <v>19.95</v>
      </c>
      <c r="H13" s="19">
        <f>'[2]D21'!C11</f>
        <v>21.11</v>
      </c>
      <c r="I13" s="13"/>
      <c r="J13" s="14"/>
      <c r="K13" s="20">
        <f t="shared" ref="K13:P13" si="5">(C13/$C13*100)-100</f>
        <v>0</v>
      </c>
      <c r="L13" s="20">
        <f t="shared" si="5"/>
        <v>1.40464613722311</v>
      </c>
      <c r="M13" s="20">
        <f t="shared" si="5"/>
        <v>2.10696920583466</v>
      </c>
      <c r="N13" s="20">
        <f t="shared" si="5"/>
        <v>6.3749324689357</v>
      </c>
      <c r="O13" s="20">
        <f t="shared" si="5"/>
        <v>7.77957860615881</v>
      </c>
      <c r="P13" s="20">
        <f t="shared" si="5"/>
        <v>14.0464613722312</v>
      </c>
      <c r="Q13" s="4"/>
    </row>
    <row r="14" ht="15" spans="1:17">
      <c r="A14" s="22"/>
      <c r="B14" s="23" t="s">
        <v>7</v>
      </c>
      <c r="C14" s="24">
        <f t="shared" ref="C14:H14" si="6">AVERAGE(C8:C13)</f>
        <v>17.7333333333333</v>
      </c>
      <c r="D14" s="24">
        <f t="shared" si="6"/>
        <v>18.2133333333333</v>
      </c>
      <c r="E14" s="24">
        <f t="shared" si="6"/>
        <v>18.63</v>
      </c>
      <c r="F14" s="24">
        <f t="shared" si="6"/>
        <v>19.4466666666667</v>
      </c>
      <c r="G14" s="24">
        <f t="shared" si="6"/>
        <v>19.635</v>
      </c>
      <c r="H14" s="24">
        <f t="shared" si="6"/>
        <v>21.215</v>
      </c>
      <c r="I14" s="25"/>
      <c r="J14" s="7"/>
      <c r="K14" s="24">
        <f t="shared" ref="K14:P14" si="7">AVERAGE(K8:K13)</f>
        <v>0</v>
      </c>
      <c r="L14" s="24">
        <f t="shared" si="7"/>
        <v>2.74090058446165</v>
      </c>
      <c r="M14" s="24">
        <f t="shared" si="7"/>
        <v>5.13840020986266</v>
      </c>
      <c r="N14" s="24">
        <f t="shared" si="7"/>
        <v>9.72557892512866</v>
      </c>
      <c r="O14" s="24">
        <f t="shared" si="7"/>
        <v>10.790081692945</v>
      </c>
      <c r="P14" s="24">
        <f t="shared" si="7"/>
        <v>19.7148629322061</v>
      </c>
      <c r="Q14" s="4"/>
    </row>
    <row r="15" ht="15" spans="1:17">
      <c r="A15" s="22"/>
      <c r="B15" s="23" t="s">
        <v>8</v>
      </c>
      <c r="C15" s="24">
        <f t="shared" ref="C15:H15" si="8">STDEV(C8:C13)/SQRT(COUNT(C8:C13))</f>
        <v>0.299851815253987</v>
      </c>
      <c r="D15" s="24">
        <f t="shared" si="8"/>
        <v>0.276015297482666</v>
      </c>
      <c r="E15" s="24">
        <f t="shared" si="8"/>
        <v>0.205556156155279</v>
      </c>
      <c r="F15" s="24">
        <f t="shared" si="8"/>
        <v>0.295100736096074</v>
      </c>
      <c r="G15" s="24">
        <f t="shared" si="8"/>
        <v>0.333294164365355</v>
      </c>
      <c r="H15" s="24">
        <f t="shared" si="8"/>
        <v>0.343110769285955</v>
      </c>
      <c r="I15" s="25"/>
      <c r="J15" s="7"/>
      <c r="K15" s="24">
        <f t="shared" ref="K15:P15" si="9">STDEV(K8:K13)/SQRT(COUNT(K8:K13))</f>
        <v>0</v>
      </c>
      <c r="L15" s="24">
        <f t="shared" si="9"/>
        <v>0.934936385211929</v>
      </c>
      <c r="M15" s="24">
        <f t="shared" si="9"/>
        <v>1.28088100104548</v>
      </c>
      <c r="N15" s="24">
        <f t="shared" si="9"/>
        <v>1.49339649939567</v>
      </c>
      <c r="O15" s="24">
        <f t="shared" si="9"/>
        <v>1.75439728030465</v>
      </c>
      <c r="P15" s="24">
        <f t="shared" si="9"/>
        <v>1.88199985967111</v>
      </c>
      <c r="Q15" s="4"/>
    </row>
    <row r="16" ht="15" spans="1:17">
      <c r="A16" s="26"/>
      <c r="B16" s="27" t="s">
        <v>9</v>
      </c>
      <c r="C16" s="28">
        <f t="shared" ref="C16:H16" si="10">STDEV(C8:C13)</f>
        <v>0.734483945819557</v>
      </c>
      <c r="D16" s="28">
        <f t="shared" si="10"/>
        <v>0.676096640035038</v>
      </c>
      <c r="E16" s="28">
        <f t="shared" si="10"/>
        <v>0.503507696068292</v>
      </c>
      <c r="F16" s="28">
        <f t="shared" si="10"/>
        <v>0.722846226155098</v>
      </c>
      <c r="G16" s="28">
        <f t="shared" si="10"/>
        <v>0.816400636942427</v>
      </c>
      <c r="H16" s="28">
        <f t="shared" si="10"/>
        <v>0.840446310004393</v>
      </c>
      <c r="I16" s="7"/>
      <c r="J16" s="7"/>
      <c r="K16" s="28">
        <f t="shared" ref="K16:P16" si="11">STDEV(K8:K13)</f>
        <v>0</v>
      </c>
      <c r="L16" s="28">
        <f t="shared" si="11"/>
        <v>2.2901170857314</v>
      </c>
      <c r="M16" s="28">
        <f t="shared" si="11"/>
        <v>3.13750487378676</v>
      </c>
      <c r="N16" s="28">
        <f t="shared" si="11"/>
        <v>3.65805940717799</v>
      </c>
      <c r="O16" s="28">
        <f t="shared" si="11"/>
        <v>4.29737814287294</v>
      </c>
      <c r="P16" s="28">
        <f t="shared" si="11"/>
        <v>4.60993935218377</v>
      </c>
      <c r="Q16" s="4"/>
    </row>
    <row r="17" ht="15.6" spans="1:17">
      <c r="A17" s="17" t="s">
        <v>17</v>
      </c>
      <c r="B17" s="18">
        <v>274</v>
      </c>
      <c r="C17" s="19">
        <f>[2]D0!C14</f>
        <v>16.82</v>
      </c>
      <c r="D17" s="19">
        <f>'[2]D7'!C14</f>
        <v>17.28</v>
      </c>
      <c r="E17" s="19">
        <f>'[2]D11'!C14</f>
        <v>17.59</v>
      </c>
      <c r="F17" s="19">
        <f>'[2]D14'!C14</f>
        <v>17.84</v>
      </c>
      <c r="G17" s="19">
        <f>'[2]D18'!C14</f>
        <v>18.58</v>
      </c>
      <c r="H17" s="19">
        <f>'[2]D21'!C14</f>
        <v>19.79</v>
      </c>
      <c r="I17" s="13"/>
      <c r="J17" s="14"/>
      <c r="K17" s="20">
        <f t="shared" ref="K17:P17" si="12">(C17/$C17*100)-100</f>
        <v>0</v>
      </c>
      <c r="L17" s="20">
        <f t="shared" si="12"/>
        <v>2.73483947681332</v>
      </c>
      <c r="M17" s="20">
        <f t="shared" si="12"/>
        <v>4.57788347205708</v>
      </c>
      <c r="N17" s="20">
        <f t="shared" si="12"/>
        <v>6.06420927467302</v>
      </c>
      <c r="O17" s="20">
        <f t="shared" si="12"/>
        <v>10.4637336504161</v>
      </c>
      <c r="P17" s="20">
        <f t="shared" si="12"/>
        <v>17.6575505350773</v>
      </c>
      <c r="Q17" s="4"/>
    </row>
    <row r="18" ht="15.6" spans="1:17">
      <c r="A18" s="21"/>
      <c r="B18" s="18">
        <v>275</v>
      </c>
      <c r="C18" s="19">
        <f>[2]D0!C15</f>
        <v>17.2</v>
      </c>
      <c r="D18" s="19">
        <f>'[2]D7'!C15</f>
        <v>17.84</v>
      </c>
      <c r="E18" s="19">
        <f>'[2]D11'!C15</f>
        <v>19.19</v>
      </c>
      <c r="F18" s="19">
        <f>'[2]D14'!C15</f>
        <v>19.39</v>
      </c>
      <c r="G18" s="19">
        <f>'[2]D18'!C15</f>
        <v>21.27</v>
      </c>
      <c r="H18" s="19">
        <f>'[2]D21'!C15</f>
        <v>22.65</v>
      </c>
      <c r="I18" s="13"/>
      <c r="J18" s="14"/>
      <c r="K18" s="20">
        <f t="shared" ref="K18:P18" si="13">(C18/$C18*100)-100</f>
        <v>0</v>
      </c>
      <c r="L18" s="20">
        <f t="shared" si="13"/>
        <v>3.72093023255815</v>
      </c>
      <c r="M18" s="20">
        <f t="shared" si="13"/>
        <v>11.5697674418605</v>
      </c>
      <c r="N18" s="20">
        <f t="shared" si="13"/>
        <v>12.7325581395349</v>
      </c>
      <c r="O18" s="20">
        <f t="shared" si="13"/>
        <v>23.6627906976744</v>
      </c>
      <c r="P18" s="20">
        <f t="shared" si="13"/>
        <v>31.6860465116279</v>
      </c>
      <c r="Q18" s="4"/>
    </row>
    <row r="19" ht="15.6" spans="1:17">
      <c r="A19" s="21"/>
      <c r="B19" s="18">
        <v>276</v>
      </c>
      <c r="C19" s="19">
        <f>[2]D0!C16</f>
        <v>15.87</v>
      </c>
      <c r="D19" s="19">
        <f>'[2]D7'!C16</f>
        <v>16.31</v>
      </c>
      <c r="E19" s="19">
        <f>'[2]D11'!C16</f>
        <v>16.49</v>
      </c>
      <c r="F19" s="19">
        <f>'[2]D14'!C16</f>
        <v>17.25</v>
      </c>
      <c r="G19" s="19">
        <f>'[2]D18'!C16</f>
        <v>18.22</v>
      </c>
      <c r="H19" s="19">
        <f>'[2]D21'!C16</f>
        <v>16.8</v>
      </c>
      <c r="I19" s="13"/>
      <c r="J19" s="14"/>
      <c r="K19" s="20">
        <f t="shared" ref="K19:P19" si="14">(C19/$C19*100)-100</f>
        <v>0</v>
      </c>
      <c r="L19" s="20">
        <f t="shared" si="14"/>
        <v>2.77252678008821</v>
      </c>
      <c r="M19" s="20">
        <f t="shared" si="14"/>
        <v>3.90674228103339</v>
      </c>
      <c r="N19" s="20">
        <f t="shared" si="14"/>
        <v>8.69565217391306</v>
      </c>
      <c r="O19" s="20">
        <f t="shared" si="14"/>
        <v>14.8078134845621</v>
      </c>
      <c r="P19" s="20">
        <f t="shared" si="14"/>
        <v>5.86011342155011</v>
      </c>
      <c r="Q19" s="4"/>
    </row>
    <row r="20" ht="15.6" spans="1:17">
      <c r="A20" s="21"/>
      <c r="B20" s="18">
        <v>277</v>
      </c>
      <c r="C20" s="19">
        <f>[2]D0!C17</f>
        <v>18.76</v>
      </c>
      <c r="D20" s="19">
        <f>'[2]D7'!C17</f>
        <v>19.35</v>
      </c>
      <c r="E20" s="19">
        <f>'[2]D11'!C17</f>
        <v>18.77</v>
      </c>
      <c r="F20" s="19">
        <f>'[2]D14'!C17</f>
        <v>18.63</v>
      </c>
      <c r="G20" s="19">
        <f>'[2]D18'!C17</f>
        <v>19.22</v>
      </c>
      <c r="H20" s="19">
        <f>'[2]D21'!C17</f>
        <v>20.93</v>
      </c>
      <c r="I20" s="13"/>
      <c r="J20" s="14"/>
      <c r="K20" s="20">
        <f t="shared" ref="K20:P20" si="15">(C20/$C20*100)-100</f>
        <v>0</v>
      </c>
      <c r="L20" s="20">
        <f t="shared" si="15"/>
        <v>3.14498933901919</v>
      </c>
      <c r="M20" s="20">
        <f t="shared" si="15"/>
        <v>0.05330490405116</v>
      </c>
      <c r="N20" s="20">
        <f t="shared" si="15"/>
        <v>-0.69296375266525</v>
      </c>
      <c r="O20" s="20">
        <f t="shared" si="15"/>
        <v>2.45202558635394</v>
      </c>
      <c r="P20" s="20">
        <f t="shared" si="15"/>
        <v>11.5671641791045</v>
      </c>
      <c r="Q20" s="4"/>
    </row>
    <row r="21" ht="15.6" spans="1:17">
      <c r="A21" s="21"/>
      <c r="B21" s="18">
        <v>278</v>
      </c>
      <c r="C21" s="19">
        <f>[2]D0!C18</f>
        <v>17.19</v>
      </c>
      <c r="D21" s="19">
        <f>'[2]D7'!C18</f>
        <v>17.89</v>
      </c>
      <c r="E21" s="19">
        <f>'[2]D11'!C18</f>
        <v>18.61</v>
      </c>
      <c r="F21" s="19">
        <f>'[2]D14'!C18</f>
        <v>18.28</v>
      </c>
      <c r="G21" s="19">
        <f>'[2]D18'!C18</f>
        <v>19.06</v>
      </c>
      <c r="H21" s="19">
        <f>'[2]D21'!C18</f>
        <v>20.78</v>
      </c>
      <c r="I21" s="13"/>
      <c r="J21" s="14"/>
      <c r="K21" s="20">
        <f t="shared" ref="K21:P21" si="16">(C21/$C21*100)-100</f>
        <v>0</v>
      </c>
      <c r="L21" s="20">
        <f t="shared" si="16"/>
        <v>4.07213496218732</v>
      </c>
      <c r="M21" s="20">
        <f t="shared" si="16"/>
        <v>8.26061663757997</v>
      </c>
      <c r="N21" s="20">
        <f t="shared" si="16"/>
        <v>6.34089586969169</v>
      </c>
      <c r="O21" s="20">
        <f t="shared" si="16"/>
        <v>10.8784176847004</v>
      </c>
      <c r="P21" s="20">
        <f t="shared" si="16"/>
        <v>20.8842350203607</v>
      </c>
      <c r="Q21" s="4"/>
    </row>
    <row r="22" ht="15.6" spans="1:17">
      <c r="A22" s="21"/>
      <c r="B22" s="18">
        <v>279</v>
      </c>
      <c r="C22" s="19">
        <f>[2]D0!C19</f>
        <v>16.13</v>
      </c>
      <c r="D22" s="19">
        <f>'[2]D7'!C19</f>
        <v>17.91</v>
      </c>
      <c r="E22" s="19">
        <f>'[2]D11'!C19</f>
        <v>18.35</v>
      </c>
      <c r="F22" s="19">
        <f>'[2]D14'!C19</f>
        <v>19.08</v>
      </c>
      <c r="G22" s="19">
        <f>'[2]D18'!C19</f>
        <v>18.98</v>
      </c>
      <c r="H22" s="19">
        <f>'[2]D21'!C19</f>
        <v>20</v>
      </c>
      <c r="I22" s="13"/>
      <c r="J22" s="14"/>
      <c r="K22" s="20">
        <f t="shared" ref="K22:P22" si="17">(C22/$C22*100)-100</f>
        <v>0</v>
      </c>
      <c r="L22" s="20">
        <f t="shared" si="17"/>
        <v>11.0353378797272</v>
      </c>
      <c r="M22" s="20">
        <f t="shared" si="17"/>
        <v>13.7631742095474</v>
      </c>
      <c r="N22" s="20">
        <f t="shared" si="17"/>
        <v>18.28890266584</v>
      </c>
      <c r="O22" s="20">
        <f t="shared" si="17"/>
        <v>17.6689398636082</v>
      </c>
      <c r="P22" s="20">
        <f t="shared" si="17"/>
        <v>23.9925604463732</v>
      </c>
      <c r="Q22" s="4"/>
    </row>
    <row r="23" ht="15" spans="1:17">
      <c r="A23" s="22"/>
      <c r="B23" s="23" t="s">
        <v>7</v>
      </c>
      <c r="C23" s="24">
        <f t="shared" ref="C23:H23" si="18">AVERAGE(C17:C22)</f>
        <v>16.995</v>
      </c>
      <c r="D23" s="24">
        <f t="shared" si="18"/>
        <v>17.7633333333333</v>
      </c>
      <c r="E23" s="24">
        <f t="shared" si="18"/>
        <v>18.1666666666667</v>
      </c>
      <c r="F23" s="24">
        <f t="shared" si="18"/>
        <v>18.4116666666667</v>
      </c>
      <c r="G23" s="24">
        <f t="shared" si="18"/>
        <v>19.2216666666667</v>
      </c>
      <c r="H23" s="24">
        <f t="shared" si="18"/>
        <v>20.1583333333333</v>
      </c>
      <c r="I23" s="25"/>
      <c r="J23" s="7"/>
      <c r="K23" s="24">
        <f t="shared" ref="K23:P23" si="19">AVERAGE(K17:K22)</f>
        <v>0</v>
      </c>
      <c r="L23" s="24">
        <f t="shared" si="19"/>
        <v>4.58012644506557</v>
      </c>
      <c r="M23" s="24">
        <f t="shared" si="19"/>
        <v>7.02191482435492</v>
      </c>
      <c r="N23" s="24">
        <f t="shared" si="19"/>
        <v>8.57154239516458</v>
      </c>
      <c r="O23" s="24">
        <f t="shared" si="19"/>
        <v>13.3222868278859</v>
      </c>
      <c r="P23" s="24">
        <f t="shared" si="19"/>
        <v>18.6079450190156</v>
      </c>
      <c r="Q23" s="4"/>
    </row>
    <row r="24" ht="15" spans="1:17">
      <c r="A24" s="22"/>
      <c r="B24" s="23" t="s">
        <v>8</v>
      </c>
      <c r="C24" s="24">
        <f t="shared" ref="C24:H24" si="20">STDEV(C17:C22)/SQRT(COUNT(C17:C22))</f>
        <v>0.417921443974024</v>
      </c>
      <c r="D24" s="24">
        <f t="shared" si="20"/>
        <v>0.404422771092057</v>
      </c>
      <c r="E24" s="24">
        <f t="shared" si="20"/>
        <v>0.399380075172066</v>
      </c>
      <c r="F24" s="24">
        <f t="shared" si="20"/>
        <v>0.323784050118456</v>
      </c>
      <c r="G24" s="24">
        <f t="shared" si="20"/>
        <v>0.435709510772691</v>
      </c>
      <c r="H24" s="24">
        <f t="shared" si="20"/>
        <v>0.78802460480481</v>
      </c>
      <c r="I24" s="25"/>
      <c r="J24" s="7"/>
      <c r="K24" s="24">
        <f t="shared" ref="K24:P24" si="21">STDEV(K17:K22)/SQRT(COUNT(K17:K22))</f>
        <v>0</v>
      </c>
      <c r="L24" s="24">
        <f t="shared" si="21"/>
        <v>1.30892000266924</v>
      </c>
      <c r="M24" s="24">
        <f t="shared" si="21"/>
        <v>2.0968312375115</v>
      </c>
      <c r="N24" s="24">
        <f t="shared" si="21"/>
        <v>2.63849782612554</v>
      </c>
      <c r="O24" s="24">
        <f t="shared" si="21"/>
        <v>2.94580268890246</v>
      </c>
      <c r="P24" s="24">
        <f t="shared" si="21"/>
        <v>3.73361028617043</v>
      </c>
      <c r="Q24" s="4"/>
    </row>
    <row r="25" ht="15" spans="1:17">
      <c r="A25" s="26"/>
      <c r="B25" s="27" t="s">
        <v>9</v>
      </c>
      <c r="C25" s="28">
        <f t="shared" ref="C25:H25" si="22">STDEV(C17:C22)</f>
        <v>1.02369429030351</v>
      </c>
      <c r="D25" s="28">
        <f t="shared" si="22"/>
        <v>0.990629429537942</v>
      </c>
      <c r="E25" s="28">
        <f t="shared" si="22"/>
        <v>0.978277397605949</v>
      </c>
      <c r="F25" s="28">
        <f t="shared" si="22"/>
        <v>0.793105709641953</v>
      </c>
      <c r="G25" s="28">
        <f t="shared" si="22"/>
        <v>1.06726597747078</v>
      </c>
      <c r="H25" s="28">
        <f t="shared" si="22"/>
        <v>1.93025818653015</v>
      </c>
      <c r="I25" s="7"/>
      <c r="J25" s="7"/>
      <c r="K25" s="28">
        <f t="shared" ref="K25:P25" si="23">STDEV(K17:K22)</f>
        <v>0</v>
      </c>
      <c r="L25" s="28">
        <f t="shared" si="23"/>
        <v>3.20618612066203</v>
      </c>
      <c r="M25" s="28">
        <f t="shared" si="23"/>
        <v>5.13616660863178</v>
      </c>
      <c r="N25" s="28">
        <f t="shared" si="23"/>
        <v>6.46297336145021</v>
      </c>
      <c r="O25" s="28">
        <f t="shared" si="23"/>
        <v>7.21571347072969</v>
      </c>
      <c r="P25" s="28">
        <f t="shared" si="23"/>
        <v>9.14544009952423</v>
      </c>
      <c r="Q25" s="4"/>
    </row>
    <row r="26" ht="15" spans="1:17">
      <c r="A26" s="29"/>
      <c r="B26" s="30"/>
      <c r="C26" s="31"/>
      <c r="D26" s="31"/>
      <c r="E26" s="31"/>
      <c r="F26" s="31"/>
      <c r="G26" s="31"/>
      <c r="H26" s="31"/>
      <c r="I26" s="7"/>
      <c r="J26" s="7"/>
      <c r="K26" s="32"/>
      <c r="L26" s="32"/>
      <c r="M26" s="32"/>
      <c r="N26" s="32"/>
      <c r="O26" s="4"/>
      <c r="P26" s="4"/>
      <c r="Q26" s="4"/>
    </row>
    <row r="27" ht="15" spans="1:17">
      <c r="A27" s="29"/>
      <c r="B27" s="30"/>
      <c r="C27" s="31"/>
      <c r="D27" s="31"/>
      <c r="E27" s="31"/>
      <c r="F27" s="31"/>
      <c r="G27" s="31"/>
      <c r="H27" s="31"/>
      <c r="I27" s="7"/>
      <c r="J27" s="7"/>
      <c r="K27" s="32"/>
      <c r="L27" s="32"/>
      <c r="M27" s="32"/>
      <c r="N27" s="32"/>
      <c r="O27" s="4"/>
      <c r="P27" s="4"/>
      <c r="Q27" s="4"/>
    </row>
    <row r="28" ht="16.8" spans="1:17">
      <c r="A28" s="1" t="s">
        <v>11</v>
      </c>
      <c r="B28" s="7"/>
      <c r="C28" s="33" t="s">
        <v>18</v>
      </c>
      <c r="D28" s="7"/>
      <c r="E28" s="7"/>
      <c r="F28" s="7"/>
      <c r="G28" s="7"/>
      <c r="H28" s="7"/>
      <c r="I28" s="7"/>
      <c r="J28" s="7"/>
      <c r="K28" s="1" t="s">
        <v>19</v>
      </c>
      <c r="L28" s="7"/>
      <c r="M28" s="7"/>
      <c r="N28" s="7"/>
      <c r="O28" s="4"/>
      <c r="P28" s="4"/>
      <c r="Q28" s="4"/>
    </row>
    <row r="29" ht="15.6" spans="1:17">
      <c r="A29" s="11" t="s">
        <v>4</v>
      </c>
      <c r="B29" s="34" t="s">
        <v>5</v>
      </c>
      <c r="C29" s="12">
        <v>45596</v>
      </c>
      <c r="D29" s="12">
        <v>45600</v>
      </c>
      <c r="E29" s="12">
        <v>45603</v>
      </c>
      <c r="F29" s="12">
        <v>45607</v>
      </c>
      <c r="G29" s="12">
        <v>45610</v>
      </c>
      <c r="H29" s="35"/>
      <c r="I29" s="35"/>
      <c r="J29" s="7"/>
      <c r="K29" s="12">
        <v>45596</v>
      </c>
      <c r="L29" s="12">
        <v>45600</v>
      </c>
      <c r="M29" s="12">
        <v>45603</v>
      </c>
      <c r="N29" s="12">
        <v>45607</v>
      </c>
      <c r="O29" s="12">
        <v>45610</v>
      </c>
      <c r="P29" s="4"/>
      <c r="Q29" s="4"/>
    </row>
    <row r="30" ht="15.6" spans="1:17">
      <c r="A30" s="15"/>
      <c r="B30" s="36"/>
      <c r="C30" s="16">
        <v>7</v>
      </c>
      <c r="D30" s="16">
        <v>11</v>
      </c>
      <c r="E30" s="16">
        <v>14</v>
      </c>
      <c r="F30" s="16">
        <v>18</v>
      </c>
      <c r="G30" s="16">
        <v>21</v>
      </c>
      <c r="H30" s="35"/>
      <c r="I30" s="35"/>
      <c r="J30" s="7"/>
      <c r="K30" s="16">
        <v>7</v>
      </c>
      <c r="L30" s="16">
        <v>11</v>
      </c>
      <c r="M30" s="16">
        <v>14</v>
      </c>
      <c r="N30" s="16">
        <v>18</v>
      </c>
      <c r="O30" s="16">
        <v>21</v>
      </c>
      <c r="P30" s="4"/>
      <c r="Q30" s="4"/>
    </row>
    <row r="31" ht="15.6" spans="1:17">
      <c r="A31" s="17" t="s">
        <v>20</v>
      </c>
      <c r="B31" s="18">
        <v>268</v>
      </c>
      <c r="C31" s="37">
        <f>'[2]D7'!F6</f>
        <v>57.608889</v>
      </c>
      <c r="D31" s="37">
        <f>'[2]D11'!F6</f>
        <v>97.4061495</v>
      </c>
      <c r="E31" s="37">
        <f>'[2]D14'!F6</f>
        <v>233.2910855</v>
      </c>
      <c r="F31" s="38">
        <f>'[2]D18'!F6</f>
        <v>511.630634</v>
      </c>
      <c r="G31" s="37">
        <f>'[2]D21'!F6</f>
        <v>972.7737525</v>
      </c>
      <c r="H31" s="39"/>
      <c r="I31" s="35"/>
      <c r="J31" s="7"/>
      <c r="K31" s="20">
        <f t="shared" ref="K31:O31" si="24">(C31/$C31*100)-100</f>
        <v>0</v>
      </c>
      <c r="L31" s="20">
        <f t="shared" si="24"/>
        <v>69.0818052401601</v>
      </c>
      <c r="M31" s="20">
        <f t="shared" si="24"/>
        <v>304.956751552699</v>
      </c>
      <c r="N31" s="20">
        <f t="shared" si="24"/>
        <v>788.110572658327</v>
      </c>
      <c r="O31" s="20">
        <f t="shared" si="24"/>
        <v>1588.58273330006</v>
      </c>
      <c r="P31" s="4"/>
      <c r="Q31" s="4"/>
    </row>
    <row r="32" ht="15.6" spans="1:17">
      <c r="A32" s="21"/>
      <c r="B32" s="18">
        <v>269</v>
      </c>
      <c r="C32" s="37">
        <f>'[2]D7'!F7</f>
        <v>56.207064</v>
      </c>
      <c r="D32" s="37">
        <f>'[2]D11'!F7</f>
        <v>99.7443</v>
      </c>
      <c r="E32" s="37">
        <f>'[2]D14'!F7</f>
        <v>193.014984</v>
      </c>
      <c r="F32" s="38">
        <f>'[2]D18'!F7</f>
        <v>502.30125</v>
      </c>
      <c r="G32" s="37">
        <f>'[2]D21'!F7</f>
        <v>1115.8812125</v>
      </c>
      <c r="H32" s="39"/>
      <c r="I32" s="35"/>
      <c r="J32" s="7"/>
      <c r="K32" s="20">
        <f t="shared" ref="K32:O32" si="25">(C32/$C32*100)-100</f>
        <v>0</v>
      </c>
      <c r="L32" s="20">
        <f t="shared" si="25"/>
        <v>77.4586553747052</v>
      </c>
      <c r="M32" s="20">
        <f t="shared" si="25"/>
        <v>243.399868742477</v>
      </c>
      <c r="N32" s="20">
        <f t="shared" si="25"/>
        <v>793.662138267887</v>
      </c>
      <c r="O32" s="20">
        <f t="shared" si="25"/>
        <v>1885.30421816731</v>
      </c>
      <c r="P32" s="4"/>
      <c r="Q32" s="4"/>
    </row>
    <row r="33" ht="15.6" spans="1:17">
      <c r="A33" s="21"/>
      <c r="B33" s="18">
        <v>270</v>
      </c>
      <c r="C33" s="37">
        <f>'[2]D7'!F8</f>
        <v>60.1389315</v>
      </c>
      <c r="D33" s="37">
        <f>'[2]D11'!F8</f>
        <v>127.047652</v>
      </c>
      <c r="E33" s="37">
        <f>'[2]D14'!F8</f>
        <v>179.506602</v>
      </c>
      <c r="F33" s="38">
        <f>'[2]D18'!F8</f>
        <v>423.163558</v>
      </c>
      <c r="G33" s="37">
        <f>'[2]D21'!F8</f>
        <v>691.180326</v>
      </c>
      <c r="H33" s="39"/>
      <c r="I33" s="35"/>
      <c r="J33" s="7"/>
      <c r="K33" s="20">
        <f t="shared" ref="K33:O33" si="26">(C33/$C33*100)-100</f>
        <v>0</v>
      </c>
      <c r="L33" s="20">
        <f t="shared" si="26"/>
        <v>111.256915996254</v>
      </c>
      <c r="M33" s="20">
        <f t="shared" si="26"/>
        <v>198.486517007706</v>
      </c>
      <c r="N33" s="20">
        <f t="shared" si="26"/>
        <v>603.643293030572</v>
      </c>
      <c r="O33" s="20">
        <f t="shared" si="26"/>
        <v>1049.30596330931</v>
      </c>
      <c r="P33" s="4"/>
      <c r="Q33" s="4"/>
    </row>
    <row r="34" ht="15.6" spans="1:17">
      <c r="A34" s="21"/>
      <c r="B34" s="18">
        <v>271</v>
      </c>
      <c r="C34" s="37">
        <f>'[2]D7'!F9</f>
        <v>49.865787</v>
      </c>
      <c r="D34" s="37">
        <f>'[2]D11'!F9</f>
        <v>87.450048</v>
      </c>
      <c r="E34" s="37">
        <f>'[2]D14'!F9</f>
        <v>136.328125</v>
      </c>
      <c r="F34" s="38">
        <f>'[2]D18'!F9</f>
        <v>264.2792555</v>
      </c>
      <c r="G34" s="37">
        <f>'[2]D21'!F9</f>
        <v>353.5250375</v>
      </c>
      <c r="H34" s="39"/>
      <c r="I34" s="35"/>
      <c r="J34" s="7"/>
      <c r="K34" s="20">
        <f t="shared" ref="K34:O34" si="27">(C34/$C34*100)-100</f>
        <v>0</v>
      </c>
      <c r="L34" s="20">
        <f t="shared" si="27"/>
        <v>75.3708369227182</v>
      </c>
      <c r="M34" s="20">
        <f t="shared" si="27"/>
        <v>173.390100110122</v>
      </c>
      <c r="N34" s="20">
        <f t="shared" si="27"/>
        <v>429.981118116114</v>
      </c>
      <c r="O34" s="20">
        <f t="shared" si="27"/>
        <v>608.953089419806</v>
      </c>
      <c r="P34" s="4"/>
      <c r="Q34" s="4"/>
    </row>
    <row r="35" ht="15.6" spans="1:17">
      <c r="A35" s="21"/>
      <c r="B35" s="18">
        <v>272</v>
      </c>
      <c r="C35" s="37">
        <f>'[2]D7'!F10</f>
        <v>55.517076</v>
      </c>
      <c r="D35" s="37">
        <f>'[2]D11'!F10</f>
        <v>106.739838</v>
      </c>
      <c r="E35" s="37">
        <f>'[2]D14'!F10</f>
        <v>128.5102665</v>
      </c>
      <c r="F35" s="38">
        <f>'[2]D18'!F10</f>
        <v>242.466008</v>
      </c>
      <c r="G35" s="37">
        <f>'[2]D21'!F10</f>
        <v>714.971092</v>
      </c>
      <c r="H35" s="39"/>
      <c r="I35" s="35"/>
      <c r="J35" s="7"/>
      <c r="K35" s="20">
        <f t="shared" ref="K35:O35" si="28">(C35/$C35*100)-100</f>
        <v>0</v>
      </c>
      <c r="L35" s="20">
        <f t="shared" si="28"/>
        <v>92.2648772064293</v>
      </c>
      <c r="M35" s="20">
        <f t="shared" si="28"/>
        <v>131.478809330664</v>
      </c>
      <c r="N35" s="20">
        <f t="shared" si="28"/>
        <v>336.741315410776</v>
      </c>
      <c r="O35" s="20">
        <f t="shared" si="28"/>
        <v>1187.83996477048</v>
      </c>
      <c r="P35" s="4"/>
      <c r="Q35" s="4"/>
    </row>
    <row r="36" ht="15.6" spans="1:17">
      <c r="A36" s="21"/>
      <c r="B36" s="18">
        <v>273</v>
      </c>
      <c r="C36" s="37">
        <f>'[2]D7'!F11</f>
        <v>43.8554655</v>
      </c>
      <c r="D36" s="37">
        <f>'[2]D11'!F11</f>
        <v>74.263</v>
      </c>
      <c r="E36" s="37">
        <f>'[2]D14'!F11</f>
        <v>109.425024</v>
      </c>
      <c r="F36" s="38">
        <f>'[2]D18'!F11</f>
        <v>319.739157</v>
      </c>
      <c r="G36" s="37">
        <f>'[2]D21'!F11</f>
        <v>507.674952</v>
      </c>
      <c r="H36" s="39"/>
      <c r="I36" s="35"/>
      <c r="J36" s="7"/>
      <c r="K36" s="20">
        <f t="shared" ref="K36:O36" si="29">(C36/$C36*100)-100</f>
        <v>0</v>
      </c>
      <c r="L36" s="20">
        <f t="shared" si="29"/>
        <v>69.3357923654921</v>
      </c>
      <c r="M36" s="20">
        <f t="shared" si="29"/>
        <v>149.512854902885</v>
      </c>
      <c r="N36" s="20">
        <f t="shared" si="29"/>
        <v>629.074821928409</v>
      </c>
      <c r="O36" s="20">
        <f t="shared" si="29"/>
        <v>1057.6093109763</v>
      </c>
      <c r="P36" s="4"/>
      <c r="Q36" s="4"/>
    </row>
    <row r="37" ht="15" spans="1:17">
      <c r="A37" s="22"/>
      <c r="B37" s="40" t="s">
        <v>7</v>
      </c>
      <c r="C37" s="41">
        <f t="shared" ref="C37:G37" si="30">AVERAGE(C31:C36)</f>
        <v>53.8655355</v>
      </c>
      <c r="D37" s="41">
        <f t="shared" si="30"/>
        <v>98.7751645833333</v>
      </c>
      <c r="E37" s="41">
        <f t="shared" si="30"/>
        <v>163.3460145</v>
      </c>
      <c r="F37" s="41">
        <f t="shared" si="30"/>
        <v>377.263310416667</v>
      </c>
      <c r="G37" s="41">
        <f t="shared" si="30"/>
        <v>726.001062083334</v>
      </c>
      <c r="H37" s="42"/>
      <c r="I37" s="25"/>
      <c r="J37" s="7"/>
      <c r="K37" s="24">
        <f t="shared" ref="K37:O37" si="31">AVERAGE(K31:K36)</f>
        <v>0</v>
      </c>
      <c r="L37" s="24">
        <f t="shared" si="31"/>
        <v>82.4614805176265</v>
      </c>
      <c r="M37" s="24">
        <f t="shared" si="31"/>
        <v>200.204150274425</v>
      </c>
      <c r="N37" s="24">
        <f t="shared" si="31"/>
        <v>596.868876568681</v>
      </c>
      <c r="O37" s="24">
        <f t="shared" si="31"/>
        <v>1229.59921332388</v>
      </c>
      <c r="P37" s="4"/>
      <c r="Q37" s="4"/>
    </row>
    <row r="38" ht="15" spans="1:17">
      <c r="A38" s="22"/>
      <c r="B38" s="40" t="s">
        <v>8</v>
      </c>
      <c r="C38" s="41">
        <f t="shared" ref="C38:G38" si="32">STDEV(C31:C36)/SQRT(COUNT(C31:C36))</f>
        <v>2.43432416361217</v>
      </c>
      <c r="D38" s="41">
        <f t="shared" si="32"/>
        <v>7.29083322010243</v>
      </c>
      <c r="E38" s="41">
        <f t="shared" si="32"/>
        <v>19.0479169508435</v>
      </c>
      <c r="F38" s="41">
        <f t="shared" si="32"/>
        <v>48.3186072995113</v>
      </c>
      <c r="G38" s="41">
        <f t="shared" si="32"/>
        <v>115.562698070406</v>
      </c>
      <c r="H38" s="42"/>
      <c r="I38" s="25"/>
      <c r="J38" s="7"/>
      <c r="K38" s="24">
        <f t="shared" ref="K38:O38" si="33">STDEV(K31:K36)/SQRT(COUNT(K31:K36))</f>
        <v>0</v>
      </c>
      <c r="L38" s="24">
        <f t="shared" si="33"/>
        <v>6.71289449999041</v>
      </c>
      <c r="M38" s="24">
        <f t="shared" si="33"/>
        <v>26.3651923522092</v>
      </c>
      <c r="N38" s="24">
        <f t="shared" si="33"/>
        <v>75.6971954134039</v>
      </c>
      <c r="O38" s="24">
        <f t="shared" si="33"/>
        <v>183.289374983791</v>
      </c>
      <c r="P38" s="4"/>
      <c r="Q38" s="4"/>
    </row>
    <row r="39" ht="15" spans="1:17">
      <c r="A39" s="26"/>
      <c r="B39" s="27" t="s">
        <v>9</v>
      </c>
      <c r="C39" s="28">
        <f t="shared" ref="C39:G39" si="34">STDEV(C31:C36)</f>
        <v>5.96285206937725</v>
      </c>
      <c r="D39" s="28">
        <f t="shared" si="34"/>
        <v>17.8588211889838</v>
      </c>
      <c r="E39" s="28">
        <f t="shared" si="34"/>
        <v>46.657677192477</v>
      </c>
      <c r="F39" s="28">
        <f t="shared" si="34"/>
        <v>118.355932965721</v>
      </c>
      <c r="G39" s="28">
        <f t="shared" si="34"/>
        <v>283.069643571808</v>
      </c>
      <c r="H39" s="43"/>
      <c r="I39" s="7"/>
      <c r="J39" s="7"/>
      <c r="K39" s="28">
        <f t="shared" ref="K39:O39" si="35">STDEV(K31:K36)</f>
        <v>0</v>
      </c>
      <c r="L39" s="28">
        <f t="shared" si="35"/>
        <v>16.4431662221121</v>
      </c>
      <c r="M39" s="28">
        <f t="shared" si="35"/>
        <v>64.581268233242</v>
      </c>
      <c r="N39" s="28">
        <f t="shared" si="35"/>
        <v>185.419503722587</v>
      </c>
      <c r="O39" s="28">
        <f t="shared" si="35"/>
        <v>448.965443983935</v>
      </c>
      <c r="P39" s="4"/>
      <c r="Q39" s="4"/>
    </row>
    <row r="40" ht="15.6" spans="1:17">
      <c r="A40" s="17" t="s">
        <v>17</v>
      </c>
      <c r="B40" s="18">
        <v>274</v>
      </c>
      <c r="C40" s="37">
        <f>'[2]D7'!F14</f>
        <v>59.591106</v>
      </c>
      <c r="D40" s="37">
        <f>'[2]D11'!F14</f>
        <v>159.0478175</v>
      </c>
      <c r="E40" s="37">
        <f>'[2]D14'!F14</f>
        <v>220.8137355</v>
      </c>
      <c r="F40" s="37">
        <f>'[2]D18'!F14</f>
        <v>1039.255152</v>
      </c>
      <c r="G40" s="37">
        <f>'[2]D21'!F14</f>
        <v>1437.011928</v>
      </c>
      <c r="H40" s="39"/>
      <c r="I40" s="35"/>
      <c r="J40" s="7"/>
      <c r="K40" s="20">
        <f t="shared" ref="K40:O40" si="36">(C40/$C40*100)-100</f>
        <v>0</v>
      </c>
      <c r="L40" s="20">
        <f t="shared" si="36"/>
        <v>166.898582986528</v>
      </c>
      <c r="M40" s="20">
        <f t="shared" si="36"/>
        <v>270.54814102628</v>
      </c>
      <c r="N40" s="20">
        <f t="shared" si="36"/>
        <v>1643.97694850638</v>
      </c>
      <c r="O40" s="20">
        <f t="shared" si="36"/>
        <v>2311.45369579145</v>
      </c>
      <c r="P40" s="4"/>
      <c r="Q40" s="4"/>
    </row>
    <row r="41" ht="15.6" spans="1:17">
      <c r="A41" s="21"/>
      <c r="B41" s="18">
        <v>275</v>
      </c>
      <c r="C41" s="37">
        <f>'[2]D7'!F15</f>
        <v>61.605288</v>
      </c>
      <c r="D41" s="37">
        <f>'[2]D11'!F15</f>
        <v>181.330551</v>
      </c>
      <c r="E41" s="37">
        <f>'[2]D14'!F15</f>
        <v>529.341659</v>
      </c>
      <c r="F41" s="37">
        <f>'[2]D18'!F15</f>
        <v>1130.9261005</v>
      </c>
      <c r="G41" s="37">
        <f>'[2]D21'!F15</f>
        <v>1572.5554125</v>
      </c>
      <c r="H41" s="39"/>
      <c r="I41" s="35"/>
      <c r="J41" s="7"/>
      <c r="K41" s="20">
        <f t="shared" ref="K41:O41" si="37">(C41/$C41*100)-100</f>
        <v>0</v>
      </c>
      <c r="L41" s="20">
        <f t="shared" si="37"/>
        <v>194.342510013101</v>
      </c>
      <c r="M41" s="20">
        <f t="shared" si="37"/>
        <v>759.247113656867</v>
      </c>
      <c r="N41" s="20">
        <f t="shared" si="37"/>
        <v>1735.76140493004</v>
      </c>
      <c r="O41" s="20">
        <f t="shared" si="37"/>
        <v>2452.63056720066</v>
      </c>
      <c r="P41" s="4"/>
      <c r="Q41" s="4"/>
    </row>
    <row r="42" ht="15.6" spans="1:17">
      <c r="A42" s="21"/>
      <c r="B42" s="18">
        <v>276</v>
      </c>
      <c r="C42" s="37">
        <f>'[2]D7'!F16</f>
        <v>60.8729525</v>
      </c>
      <c r="D42" s="37">
        <f>'[2]D11'!F16</f>
        <v>119.2382415</v>
      </c>
      <c r="E42" s="37">
        <f>'[2]D14'!F16</f>
        <v>248.5521025</v>
      </c>
      <c r="F42" s="37">
        <f>'[2]D18'!F16</f>
        <v>651.356167</v>
      </c>
      <c r="G42" s="37">
        <f>'[2]D21'!F16</f>
        <v>919.4170905</v>
      </c>
      <c r="H42" s="39"/>
      <c r="I42" s="35"/>
      <c r="J42" s="7"/>
      <c r="K42" s="20">
        <f t="shared" ref="K42:O42" si="38">(C42/$C42*100)-100</f>
        <v>0</v>
      </c>
      <c r="L42" s="20">
        <f t="shared" si="38"/>
        <v>95.8804963501647</v>
      </c>
      <c r="M42" s="20">
        <f t="shared" si="38"/>
        <v>308.312875081918</v>
      </c>
      <c r="N42" s="20">
        <f t="shared" si="38"/>
        <v>970.025586486872</v>
      </c>
      <c r="O42" s="20">
        <f t="shared" si="38"/>
        <v>1410.38688405988</v>
      </c>
      <c r="P42" s="4"/>
      <c r="Q42" s="4"/>
    </row>
    <row r="43" ht="15.6" spans="1:17">
      <c r="A43" s="21"/>
      <c r="B43" s="18">
        <v>277</v>
      </c>
      <c r="C43" s="37">
        <f>'[2]D7'!F17</f>
        <v>54.289</v>
      </c>
      <c r="D43" s="37">
        <f>'[2]D11'!F17</f>
        <v>111.973248</v>
      </c>
      <c r="E43" s="37">
        <f>'[2]D14'!F17</f>
        <v>182.457898</v>
      </c>
      <c r="F43" s="37">
        <f>'[2]D18'!F17</f>
        <v>581.270418</v>
      </c>
      <c r="G43" s="37">
        <f>'[2]D21'!F17</f>
        <v>1078.632592</v>
      </c>
      <c r="H43" s="39"/>
      <c r="I43" s="35"/>
      <c r="J43" s="7"/>
      <c r="K43" s="20">
        <f t="shared" ref="K43:O43" si="39">(C43/$C43*100)-100</f>
        <v>0</v>
      </c>
      <c r="L43" s="20">
        <f t="shared" si="39"/>
        <v>106.254025677393</v>
      </c>
      <c r="M43" s="20">
        <f t="shared" si="39"/>
        <v>236.086312144265</v>
      </c>
      <c r="N43" s="20">
        <f t="shared" si="39"/>
        <v>970.69649100186</v>
      </c>
      <c r="O43" s="20">
        <f t="shared" si="39"/>
        <v>1886.83451896333</v>
      </c>
      <c r="P43" s="4"/>
      <c r="Q43" s="4"/>
    </row>
    <row r="44" ht="15.6" spans="1:17">
      <c r="A44" s="21"/>
      <c r="B44" s="18">
        <v>278</v>
      </c>
      <c r="C44" s="37">
        <f>'[2]D7'!F18</f>
        <v>58.80625</v>
      </c>
      <c r="D44" s="37">
        <f>'[2]D11'!F18</f>
        <v>113.6278125</v>
      </c>
      <c r="E44" s="37">
        <f>'[2]D14'!F18</f>
        <v>198.214016</v>
      </c>
      <c r="F44" s="37">
        <f>'[2]D18'!F18</f>
        <v>517.725056</v>
      </c>
      <c r="G44" s="37">
        <f>'[2]D21'!F18</f>
        <v>1079.965315</v>
      </c>
      <c r="H44" s="39"/>
      <c r="I44" s="35"/>
      <c r="J44" s="7"/>
      <c r="K44" s="20">
        <f t="shared" ref="K44:O44" si="40">(C44/$C44*100)-100</f>
        <v>0</v>
      </c>
      <c r="L44" s="20">
        <f t="shared" si="40"/>
        <v>93.2240408119885</v>
      </c>
      <c r="M44" s="20">
        <f t="shared" si="40"/>
        <v>237.062839409077</v>
      </c>
      <c r="N44" s="20">
        <f t="shared" si="40"/>
        <v>780.391210117972</v>
      </c>
      <c r="O44" s="20">
        <f t="shared" si="40"/>
        <v>1736.48050164736</v>
      </c>
      <c r="P44" s="4"/>
      <c r="Q44" s="4"/>
    </row>
    <row r="45" ht="15.6" spans="1:17">
      <c r="A45" s="21"/>
      <c r="B45" s="18">
        <v>279</v>
      </c>
      <c r="C45" s="37">
        <f>'[2]D7'!F19</f>
        <v>50.3424</v>
      </c>
      <c r="D45" s="37">
        <f>'[2]D11'!F19</f>
        <v>98.859172</v>
      </c>
      <c r="E45" s="37">
        <f>'[2]D14'!F19</f>
        <v>137.2383845</v>
      </c>
      <c r="F45" s="37">
        <f>'[2]D18'!F19</f>
        <v>249.043725</v>
      </c>
      <c r="G45" s="37">
        <f>'[2]D21'!F19</f>
        <v>602.398208</v>
      </c>
      <c r="H45" s="39"/>
      <c r="I45" s="35"/>
      <c r="J45" s="7"/>
      <c r="K45" s="20">
        <f t="shared" ref="K45:O45" si="41">(C45/$C45*100)-100</f>
        <v>0</v>
      </c>
      <c r="L45" s="20">
        <f t="shared" si="41"/>
        <v>96.3735777396389</v>
      </c>
      <c r="M45" s="20">
        <f t="shared" si="41"/>
        <v>172.609936157196</v>
      </c>
      <c r="N45" s="20">
        <f t="shared" si="41"/>
        <v>394.699746138444</v>
      </c>
      <c r="O45" s="20">
        <f t="shared" si="41"/>
        <v>1096.60208492245</v>
      </c>
      <c r="P45" s="4"/>
      <c r="Q45" s="4"/>
    </row>
    <row r="46" ht="15" spans="1:17">
      <c r="A46" s="22"/>
      <c r="B46" s="40" t="s">
        <v>7</v>
      </c>
      <c r="C46" s="41">
        <f t="shared" ref="C46:G46" si="42">AVERAGE(C40:C45)</f>
        <v>57.5844994166667</v>
      </c>
      <c r="D46" s="41">
        <f t="shared" si="42"/>
        <v>130.67947375</v>
      </c>
      <c r="E46" s="41">
        <f t="shared" si="42"/>
        <v>252.769632583333</v>
      </c>
      <c r="F46" s="41">
        <f t="shared" si="42"/>
        <v>694.929436416667</v>
      </c>
      <c r="G46" s="41">
        <f t="shared" si="42"/>
        <v>1114.99675766667</v>
      </c>
      <c r="H46" s="42"/>
      <c r="I46" s="25"/>
      <c r="J46" s="7"/>
      <c r="K46" s="24">
        <f t="shared" ref="K46:O46" si="43">AVERAGE(K40:K45)</f>
        <v>0</v>
      </c>
      <c r="L46" s="24">
        <f t="shared" si="43"/>
        <v>125.495538929802</v>
      </c>
      <c r="M46" s="24">
        <f t="shared" si="43"/>
        <v>330.644536245934</v>
      </c>
      <c r="N46" s="24">
        <f t="shared" si="43"/>
        <v>1082.59189786359</v>
      </c>
      <c r="O46" s="24">
        <f t="shared" si="43"/>
        <v>1815.73137543085</v>
      </c>
      <c r="P46" s="4"/>
      <c r="Q46" s="4"/>
    </row>
    <row r="47" ht="15" spans="1:17">
      <c r="A47" s="22"/>
      <c r="B47" s="40" t="s">
        <v>8</v>
      </c>
      <c r="C47" s="41">
        <f t="shared" ref="C47:G47" si="44">STDEV(C40:C45)/SQRT(COUNT(C40:C45))</f>
        <v>1.78706583862519</v>
      </c>
      <c r="D47" s="41">
        <f t="shared" si="44"/>
        <v>13.1077712137468</v>
      </c>
      <c r="E47" s="41">
        <f t="shared" si="44"/>
        <v>57.3871580638105</v>
      </c>
      <c r="F47" s="41">
        <f t="shared" si="44"/>
        <v>135.853567228747</v>
      </c>
      <c r="G47" s="41">
        <f t="shared" si="44"/>
        <v>143.365724214568</v>
      </c>
      <c r="H47" s="42"/>
      <c r="I47" s="25"/>
      <c r="J47" s="7"/>
      <c r="K47" s="24">
        <f t="shared" ref="K47:O47" si="45">STDEV(K40:K45)/SQRT(COUNT(K40:K45))</f>
        <v>0</v>
      </c>
      <c r="L47" s="24">
        <f t="shared" si="45"/>
        <v>17.8801027943295</v>
      </c>
      <c r="M47" s="24">
        <f t="shared" si="45"/>
        <v>87.6516163998836</v>
      </c>
      <c r="N47" s="24">
        <f t="shared" si="45"/>
        <v>210.67322284044</v>
      </c>
      <c r="O47" s="24">
        <f t="shared" si="45"/>
        <v>211.673384451005</v>
      </c>
      <c r="P47" s="4"/>
      <c r="Q47" s="4"/>
    </row>
    <row r="48" ht="15" spans="1:17">
      <c r="A48" s="26"/>
      <c r="B48" s="27" t="s">
        <v>9</v>
      </c>
      <c r="C48" s="28">
        <f t="shared" ref="C48:G48" si="46">STDEV(C40:C45)</f>
        <v>4.37739944139061</v>
      </c>
      <c r="D48" s="28">
        <f t="shared" si="46"/>
        <v>32.1073511388213</v>
      </c>
      <c r="E48" s="28">
        <f t="shared" si="46"/>
        <v>140.569255044781</v>
      </c>
      <c r="F48" s="28">
        <f t="shared" si="46"/>
        <v>332.77191944732</v>
      </c>
      <c r="G48" s="28">
        <f t="shared" si="46"/>
        <v>351.172870930267</v>
      </c>
      <c r="H48" s="43"/>
      <c r="I48" s="7"/>
      <c r="J48" s="7"/>
      <c r="K48" s="28">
        <f t="shared" ref="K48:O48" si="47">STDEV(K40:K45)</f>
        <v>0</v>
      </c>
      <c r="L48" s="28">
        <f t="shared" si="47"/>
        <v>43.7971283946188</v>
      </c>
      <c r="M48" s="28">
        <f t="shared" si="47"/>
        <v>214.701735309881</v>
      </c>
      <c r="N48" s="28">
        <f t="shared" si="47"/>
        <v>516.041898426732</v>
      </c>
      <c r="O48" s="28">
        <f t="shared" si="47"/>
        <v>518.491784032936</v>
      </c>
      <c r="P48" s="4"/>
      <c r="Q48" s="4"/>
    </row>
    <row r="49" spans="1:1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</sheetData>
  <mergeCells count="10">
    <mergeCell ref="B1:C1"/>
    <mergeCell ref="B2:C2"/>
    <mergeCell ref="A6:A7"/>
    <mergeCell ref="A8:A13"/>
    <mergeCell ref="A17:A22"/>
    <mergeCell ref="A29:A30"/>
    <mergeCell ref="A31:A36"/>
    <mergeCell ref="A40:A45"/>
    <mergeCell ref="B6:B7"/>
    <mergeCell ref="B29:B30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49" progId="Prism6.Document" r:id="rId3">
          <objectPr defaultSize="0" r:id="rId4">
            <anchor moveWithCells="1" sizeWithCells="1">
              <from>
                <xdr:col>1</xdr:col>
                <xdr:colOff>123825</xdr:colOff>
                <xdr:row>51</xdr:row>
                <xdr:rowOff>161925</xdr:rowOff>
              </from>
              <to>
                <xdr:col>5</xdr:col>
                <xdr:colOff>438150</xdr:colOff>
                <xdr:row>70</xdr:row>
                <xdr:rowOff>123825</xdr:rowOff>
              </to>
            </anchor>
          </objectPr>
        </oleObject>
      </mc:Choice>
      <mc:Fallback>
        <oleObject shapeId="2049" progId="Prism6.Document" r:id="rId3"/>
      </mc:Fallback>
    </mc:AlternateContent>
    <mc:AlternateContent xmlns:mc="http://schemas.openxmlformats.org/markup-compatibility/2006">
      <mc:Choice Requires="x14">
        <oleObject shapeId="2050" progId="Prism6.Document" r:id="rId5">
          <objectPr defaultSize="0" r:id="rId6">
            <anchor moveWithCells="1" sizeWithCells="1">
              <from>
                <xdr:col>9</xdr:col>
                <xdr:colOff>666750</xdr:colOff>
                <xdr:row>51</xdr:row>
                <xdr:rowOff>19050</xdr:rowOff>
              </from>
              <to>
                <xdr:col>14</xdr:col>
                <xdr:colOff>428625</xdr:colOff>
                <xdr:row>71</xdr:row>
                <xdr:rowOff>47625</xdr:rowOff>
              </to>
            </anchor>
          </objectPr>
        </oleObject>
      </mc:Choice>
      <mc:Fallback>
        <oleObject shapeId="2050" progId="Prism6.Document" r:id="rId5"/>
      </mc:Fallback>
    </mc:AlternateContent>
    <mc:AlternateContent xmlns:mc="http://schemas.openxmlformats.org/markup-compatibility/2006">
      <mc:Choice Requires="x14">
        <oleObject shapeId="2051" progId="Prism6.Document" r:id="rId7">
          <objectPr defaultSize="0" r:id="rId8">
            <anchor moveWithCells="1" sizeWithCells="1">
              <from>
                <xdr:col>1</xdr:col>
                <xdr:colOff>38100</xdr:colOff>
                <xdr:row>74</xdr:row>
                <xdr:rowOff>85725</xdr:rowOff>
              </from>
              <to>
                <xdr:col>5</xdr:col>
                <xdr:colOff>581025</xdr:colOff>
                <xdr:row>95</xdr:row>
                <xdr:rowOff>0</xdr:rowOff>
              </to>
            </anchor>
          </objectPr>
        </oleObject>
      </mc:Choice>
      <mc:Fallback>
        <oleObject shapeId="2051" progId="Prism6.Document" r:id="rId7"/>
      </mc:Fallback>
    </mc:AlternateContent>
    <mc:AlternateContent xmlns:mc="http://schemas.openxmlformats.org/markup-compatibility/2006">
      <mc:Choice Requires="x14">
        <oleObject shapeId="2052" progId="Prism6.Document" r:id="rId9">
          <objectPr defaultSize="0" r:id="rId10">
            <anchor moveWithCells="1" sizeWithCells="1">
              <from>
                <xdr:col>10</xdr:col>
                <xdr:colOff>361950</xdr:colOff>
                <xdr:row>75</xdr:row>
                <xdr:rowOff>76200</xdr:rowOff>
              </from>
              <to>
                <xdr:col>17</xdr:col>
                <xdr:colOff>9525</xdr:colOff>
                <xdr:row>94</xdr:row>
                <xdr:rowOff>104775</xdr:rowOff>
              </to>
            </anchor>
          </objectPr>
        </oleObject>
      </mc:Choice>
      <mc:Fallback>
        <oleObject shapeId="2052" progId="Prism6.Document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AGS</vt:lpstr>
      <vt:lpstr>HGC-27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湘彬</cp:lastModifiedBy>
  <dcterms:created xsi:type="dcterms:W3CDTF">2025-12-16T14:42:01Z</dcterms:created>
  <dcterms:modified xsi:type="dcterms:W3CDTF">2025-12-16T14:46:36Z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6AC3D8667DFE4DCC8151F935A655C268_11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