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mil\Documents\Mestrado UEPG\Artigo aroma\Horticulture research\Artigo CF edits\"/>
    </mc:Choice>
  </mc:AlternateContent>
  <xr:revisionPtr revIDLastSave="0" documentId="13_ncr:1_{AFB87339-FAC0-4281-B525-3969CB8CAAD2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Plan1" sheetId="1" r:id="rId1"/>
    <sheet name="Plan2" sheetId="2" r:id="rId2"/>
    <sheet name="Plan3" sheetId="3" r:id="rId3"/>
  </sheets>
  <definedNames>
    <definedName name="_xlnm._FilterDatabase" localSheetId="0" hidden="1">Plan1!$A$5:$X$151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7" i="1" l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6" i="1"/>
  <c r="U137" i="1"/>
  <c r="U138" i="1"/>
  <c r="U139" i="1"/>
  <c r="U140" i="1"/>
  <c r="U141" i="1"/>
  <c r="U142" i="1"/>
  <c r="U143" i="1"/>
  <c r="U144" i="1"/>
  <c r="U145" i="1"/>
  <c r="U146" i="1"/>
  <c r="U147" i="1"/>
  <c r="U148" i="1"/>
  <c r="U6" i="1"/>
  <c r="N7" i="1" l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6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7" i="1"/>
  <c r="K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6" i="1"/>
  <c r="P148" i="1" l="1"/>
  <c r="M148" i="1"/>
  <c r="J148" i="1"/>
  <c r="G148" i="1"/>
  <c r="P147" i="1"/>
  <c r="M147" i="1"/>
  <c r="J147" i="1"/>
  <c r="G147" i="1"/>
  <c r="P146" i="1"/>
  <c r="M146" i="1"/>
  <c r="J146" i="1"/>
  <c r="G146" i="1"/>
  <c r="P145" i="1"/>
  <c r="M145" i="1"/>
  <c r="J145" i="1"/>
  <c r="G145" i="1"/>
  <c r="P144" i="1"/>
  <c r="M144" i="1"/>
  <c r="J144" i="1"/>
  <c r="G144" i="1"/>
  <c r="P143" i="1"/>
  <c r="M143" i="1"/>
  <c r="J143" i="1"/>
  <c r="G143" i="1"/>
  <c r="P142" i="1"/>
  <c r="M142" i="1"/>
  <c r="J142" i="1"/>
  <c r="G142" i="1"/>
  <c r="P141" i="1"/>
  <c r="M141" i="1"/>
  <c r="J141" i="1"/>
  <c r="G141" i="1"/>
  <c r="P140" i="1"/>
  <c r="M140" i="1"/>
  <c r="J140" i="1"/>
  <c r="G140" i="1"/>
  <c r="P139" i="1"/>
  <c r="M139" i="1"/>
  <c r="J139" i="1"/>
  <c r="G139" i="1"/>
  <c r="P138" i="1"/>
  <c r="M138" i="1"/>
  <c r="J138" i="1"/>
  <c r="G138" i="1"/>
  <c r="P137" i="1"/>
  <c r="M137" i="1"/>
  <c r="J137" i="1"/>
  <c r="G137" i="1"/>
  <c r="P136" i="1"/>
  <c r="M136" i="1"/>
  <c r="J136" i="1"/>
  <c r="G136" i="1"/>
  <c r="P135" i="1"/>
  <c r="M135" i="1"/>
  <c r="J135" i="1"/>
  <c r="G135" i="1"/>
  <c r="P134" i="1"/>
  <c r="M134" i="1"/>
  <c r="J134" i="1"/>
  <c r="G134" i="1"/>
  <c r="P133" i="1"/>
  <c r="M133" i="1"/>
  <c r="J133" i="1"/>
  <c r="G133" i="1"/>
  <c r="P132" i="1"/>
  <c r="M132" i="1"/>
  <c r="J132" i="1"/>
  <c r="G132" i="1"/>
  <c r="P131" i="1"/>
  <c r="M131" i="1"/>
  <c r="J131" i="1"/>
  <c r="G131" i="1"/>
  <c r="P130" i="1"/>
  <c r="M130" i="1"/>
  <c r="J130" i="1"/>
  <c r="G130" i="1"/>
  <c r="P129" i="1"/>
  <c r="M129" i="1"/>
  <c r="J129" i="1"/>
  <c r="G129" i="1"/>
  <c r="P128" i="1"/>
  <c r="M128" i="1"/>
  <c r="J128" i="1"/>
  <c r="G128" i="1"/>
  <c r="P127" i="1"/>
  <c r="M127" i="1"/>
  <c r="J127" i="1"/>
  <c r="G127" i="1"/>
  <c r="P126" i="1"/>
  <c r="M126" i="1"/>
  <c r="J126" i="1"/>
  <c r="G126" i="1"/>
  <c r="P125" i="1"/>
  <c r="M125" i="1"/>
  <c r="J125" i="1"/>
  <c r="G125" i="1"/>
  <c r="P124" i="1"/>
  <c r="M124" i="1"/>
  <c r="J124" i="1"/>
  <c r="G124" i="1"/>
  <c r="P123" i="1"/>
  <c r="M123" i="1"/>
  <c r="J123" i="1"/>
  <c r="G123" i="1"/>
  <c r="P122" i="1"/>
  <c r="M122" i="1"/>
  <c r="J122" i="1"/>
  <c r="G122" i="1"/>
  <c r="P121" i="1"/>
  <c r="M121" i="1"/>
  <c r="J121" i="1"/>
  <c r="G121" i="1"/>
  <c r="P120" i="1"/>
  <c r="M120" i="1"/>
  <c r="J120" i="1"/>
  <c r="G120" i="1"/>
  <c r="P119" i="1"/>
  <c r="M119" i="1"/>
  <c r="J119" i="1"/>
  <c r="G119" i="1"/>
  <c r="P118" i="1"/>
  <c r="M118" i="1"/>
  <c r="J118" i="1"/>
  <c r="G118" i="1"/>
  <c r="P117" i="1"/>
  <c r="M117" i="1"/>
  <c r="J117" i="1"/>
  <c r="G117" i="1"/>
  <c r="P116" i="1"/>
  <c r="M116" i="1"/>
  <c r="J116" i="1"/>
  <c r="G116" i="1"/>
  <c r="P115" i="1"/>
  <c r="M115" i="1"/>
  <c r="J115" i="1"/>
  <c r="G115" i="1"/>
  <c r="P114" i="1"/>
  <c r="M114" i="1"/>
  <c r="J114" i="1"/>
  <c r="G114" i="1"/>
  <c r="P113" i="1"/>
  <c r="M113" i="1"/>
  <c r="J113" i="1"/>
  <c r="G113" i="1"/>
  <c r="P112" i="1"/>
  <c r="M112" i="1"/>
  <c r="J112" i="1"/>
  <c r="G112" i="1"/>
  <c r="P111" i="1"/>
  <c r="M111" i="1"/>
  <c r="J111" i="1"/>
  <c r="G111" i="1"/>
  <c r="P110" i="1"/>
  <c r="M110" i="1"/>
  <c r="J110" i="1"/>
  <c r="G110" i="1"/>
  <c r="P109" i="1"/>
  <c r="M109" i="1"/>
  <c r="J109" i="1"/>
  <c r="G109" i="1"/>
  <c r="P108" i="1"/>
  <c r="M108" i="1"/>
  <c r="J108" i="1"/>
  <c r="G108" i="1"/>
  <c r="P107" i="1"/>
  <c r="M107" i="1"/>
  <c r="J107" i="1"/>
  <c r="G107" i="1"/>
  <c r="P106" i="1"/>
  <c r="M106" i="1"/>
  <c r="J106" i="1"/>
  <c r="G106" i="1"/>
  <c r="P105" i="1"/>
  <c r="M105" i="1"/>
  <c r="J105" i="1"/>
  <c r="G105" i="1"/>
  <c r="P104" i="1"/>
  <c r="M104" i="1"/>
  <c r="J104" i="1"/>
  <c r="G104" i="1"/>
  <c r="P103" i="1"/>
  <c r="M103" i="1"/>
  <c r="J103" i="1"/>
  <c r="G103" i="1"/>
  <c r="P102" i="1"/>
  <c r="M102" i="1"/>
  <c r="J102" i="1"/>
  <c r="G102" i="1"/>
  <c r="P101" i="1"/>
  <c r="M101" i="1"/>
  <c r="J101" i="1"/>
  <c r="G101" i="1"/>
  <c r="P100" i="1"/>
  <c r="M100" i="1"/>
  <c r="J100" i="1"/>
  <c r="G100" i="1"/>
  <c r="P99" i="1"/>
  <c r="M99" i="1"/>
  <c r="J99" i="1"/>
  <c r="G99" i="1"/>
  <c r="P98" i="1"/>
  <c r="M98" i="1"/>
  <c r="J98" i="1"/>
  <c r="G98" i="1"/>
  <c r="P97" i="1"/>
  <c r="M97" i="1"/>
  <c r="J97" i="1"/>
  <c r="G97" i="1"/>
  <c r="P96" i="1"/>
  <c r="M96" i="1"/>
  <c r="J96" i="1"/>
  <c r="G96" i="1"/>
  <c r="P95" i="1"/>
  <c r="M95" i="1"/>
  <c r="J95" i="1"/>
  <c r="G95" i="1"/>
  <c r="P94" i="1"/>
  <c r="M94" i="1"/>
  <c r="J94" i="1"/>
  <c r="G94" i="1"/>
  <c r="P93" i="1"/>
  <c r="M93" i="1"/>
  <c r="J93" i="1"/>
  <c r="G93" i="1"/>
  <c r="P92" i="1"/>
  <c r="M92" i="1"/>
  <c r="J92" i="1"/>
  <c r="G92" i="1"/>
  <c r="P91" i="1"/>
  <c r="M91" i="1"/>
  <c r="J91" i="1"/>
  <c r="G91" i="1"/>
  <c r="P90" i="1"/>
  <c r="M90" i="1"/>
  <c r="J90" i="1"/>
  <c r="G90" i="1"/>
  <c r="P89" i="1"/>
  <c r="M89" i="1"/>
  <c r="J89" i="1"/>
  <c r="G89" i="1"/>
  <c r="P88" i="1"/>
  <c r="M88" i="1"/>
  <c r="J88" i="1"/>
  <c r="G88" i="1"/>
  <c r="P87" i="1"/>
  <c r="M87" i="1"/>
  <c r="J87" i="1"/>
  <c r="G87" i="1"/>
  <c r="P86" i="1"/>
  <c r="M86" i="1"/>
  <c r="J86" i="1"/>
  <c r="G86" i="1"/>
  <c r="P85" i="1"/>
  <c r="M85" i="1"/>
  <c r="J85" i="1"/>
  <c r="G85" i="1"/>
  <c r="P84" i="1"/>
  <c r="M84" i="1"/>
  <c r="J84" i="1"/>
  <c r="G84" i="1"/>
  <c r="P83" i="1"/>
  <c r="M83" i="1"/>
  <c r="J83" i="1"/>
  <c r="G83" i="1"/>
  <c r="P82" i="1"/>
  <c r="M82" i="1"/>
  <c r="J82" i="1"/>
  <c r="G82" i="1"/>
  <c r="P81" i="1"/>
  <c r="M81" i="1"/>
  <c r="J81" i="1"/>
  <c r="G81" i="1"/>
  <c r="P80" i="1"/>
  <c r="M80" i="1"/>
  <c r="J80" i="1"/>
  <c r="G80" i="1"/>
  <c r="P79" i="1"/>
  <c r="M79" i="1"/>
  <c r="J79" i="1"/>
  <c r="G79" i="1"/>
  <c r="P78" i="1"/>
  <c r="M78" i="1"/>
  <c r="J78" i="1"/>
  <c r="G78" i="1"/>
  <c r="P77" i="1"/>
  <c r="M77" i="1"/>
  <c r="J77" i="1"/>
  <c r="G77" i="1"/>
  <c r="P76" i="1"/>
  <c r="M76" i="1"/>
  <c r="J76" i="1"/>
  <c r="G76" i="1"/>
  <c r="P75" i="1"/>
  <c r="M75" i="1"/>
  <c r="J75" i="1"/>
  <c r="G75" i="1"/>
  <c r="P74" i="1"/>
  <c r="M74" i="1"/>
  <c r="J74" i="1"/>
  <c r="G74" i="1"/>
  <c r="P73" i="1"/>
  <c r="M73" i="1"/>
  <c r="J73" i="1"/>
  <c r="G73" i="1"/>
  <c r="P72" i="1"/>
  <c r="M72" i="1"/>
  <c r="J72" i="1"/>
  <c r="G72" i="1"/>
  <c r="P71" i="1"/>
  <c r="M71" i="1"/>
  <c r="J71" i="1"/>
  <c r="G71" i="1"/>
  <c r="P70" i="1"/>
  <c r="M70" i="1"/>
  <c r="J70" i="1"/>
  <c r="G70" i="1"/>
  <c r="P69" i="1"/>
  <c r="M69" i="1"/>
  <c r="J69" i="1"/>
  <c r="G69" i="1"/>
  <c r="P68" i="1"/>
  <c r="M68" i="1"/>
  <c r="J68" i="1"/>
  <c r="G68" i="1"/>
  <c r="P67" i="1"/>
  <c r="M67" i="1"/>
  <c r="J67" i="1"/>
  <c r="G67" i="1"/>
  <c r="P66" i="1"/>
  <c r="M66" i="1"/>
  <c r="J66" i="1"/>
  <c r="G66" i="1"/>
  <c r="P65" i="1"/>
  <c r="M65" i="1"/>
  <c r="J65" i="1"/>
  <c r="G65" i="1"/>
  <c r="P64" i="1"/>
  <c r="M64" i="1"/>
  <c r="J64" i="1"/>
  <c r="G64" i="1"/>
  <c r="P63" i="1"/>
  <c r="M63" i="1"/>
  <c r="J63" i="1"/>
  <c r="G63" i="1"/>
  <c r="P62" i="1"/>
  <c r="M62" i="1"/>
  <c r="J62" i="1"/>
  <c r="G62" i="1"/>
  <c r="P61" i="1"/>
  <c r="M61" i="1"/>
  <c r="J61" i="1"/>
  <c r="G61" i="1"/>
  <c r="P60" i="1"/>
  <c r="M60" i="1"/>
  <c r="J60" i="1"/>
  <c r="G60" i="1"/>
  <c r="P59" i="1"/>
  <c r="M59" i="1"/>
  <c r="J59" i="1"/>
  <c r="G59" i="1"/>
  <c r="P58" i="1"/>
  <c r="M58" i="1"/>
  <c r="J58" i="1"/>
  <c r="G58" i="1"/>
  <c r="P57" i="1"/>
  <c r="M57" i="1"/>
  <c r="J57" i="1"/>
  <c r="G57" i="1"/>
  <c r="P56" i="1"/>
  <c r="M56" i="1"/>
  <c r="J56" i="1"/>
  <c r="G56" i="1"/>
  <c r="P55" i="1"/>
  <c r="M55" i="1"/>
  <c r="J55" i="1"/>
  <c r="G55" i="1"/>
  <c r="P54" i="1"/>
  <c r="M54" i="1"/>
  <c r="J54" i="1"/>
  <c r="G54" i="1"/>
  <c r="P53" i="1"/>
  <c r="M53" i="1"/>
  <c r="J53" i="1"/>
  <c r="G53" i="1"/>
  <c r="P52" i="1"/>
  <c r="M52" i="1"/>
  <c r="J52" i="1"/>
  <c r="G52" i="1"/>
  <c r="P51" i="1"/>
  <c r="M51" i="1"/>
  <c r="J51" i="1"/>
  <c r="G51" i="1"/>
  <c r="P50" i="1"/>
  <c r="M50" i="1"/>
  <c r="J50" i="1"/>
  <c r="G50" i="1"/>
  <c r="P49" i="1"/>
  <c r="M49" i="1"/>
  <c r="J49" i="1"/>
  <c r="G49" i="1"/>
  <c r="P48" i="1"/>
  <c r="M48" i="1"/>
  <c r="J48" i="1"/>
  <c r="G48" i="1"/>
  <c r="P47" i="1"/>
  <c r="M47" i="1"/>
  <c r="J47" i="1"/>
  <c r="G47" i="1"/>
  <c r="P46" i="1"/>
  <c r="M46" i="1"/>
  <c r="J46" i="1"/>
  <c r="G46" i="1"/>
  <c r="P45" i="1"/>
  <c r="M45" i="1"/>
  <c r="J45" i="1"/>
  <c r="G45" i="1"/>
  <c r="P44" i="1"/>
  <c r="M44" i="1"/>
  <c r="J44" i="1"/>
  <c r="G44" i="1"/>
  <c r="P43" i="1"/>
  <c r="M43" i="1"/>
  <c r="J43" i="1"/>
  <c r="G43" i="1"/>
  <c r="P42" i="1"/>
  <c r="M42" i="1"/>
  <c r="J42" i="1"/>
  <c r="G42" i="1"/>
  <c r="P41" i="1"/>
  <c r="M41" i="1"/>
  <c r="J41" i="1"/>
  <c r="G41" i="1"/>
  <c r="P40" i="1"/>
  <c r="M40" i="1"/>
  <c r="J40" i="1"/>
  <c r="G40" i="1"/>
  <c r="P39" i="1"/>
  <c r="M39" i="1"/>
  <c r="J39" i="1"/>
  <c r="G39" i="1"/>
  <c r="P38" i="1"/>
  <c r="M38" i="1"/>
  <c r="J38" i="1"/>
  <c r="G38" i="1"/>
  <c r="P37" i="1"/>
  <c r="M37" i="1"/>
  <c r="J37" i="1"/>
  <c r="G37" i="1"/>
  <c r="P36" i="1"/>
  <c r="M36" i="1"/>
  <c r="J36" i="1"/>
  <c r="G36" i="1"/>
  <c r="P35" i="1"/>
  <c r="M35" i="1"/>
  <c r="J35" i="1"/>
  <c r="G35" i="1"/>
  <c r="P34" i="1"/>
  <c r="M34" i="1"/>
  <c r="J34" i="1"/>
  <c r="G34" i="1"/>
  <c r="P33" i="1"/>
  <c r="M33" i="1"/>
  <c r="J33" i="1"/>
  <c r="G33" i="1"/>
  <c r="P32" i="1"/>
  <c r="M32" i="1"/>
  <c r="J32" i="1"/>
  <c r="G32" i="1"/>
  <c r="P31" i="1"/>
  <c r="M31" i="1"/>
  <c r="J31" i="1"/>
  <c r="G31" i="1"/>
  <c r="P30" i="1"/>
  <c r="M30" i="1"/>
  <c r="J30" i="1"/>
  <c r="G30" i="1"/>
  <c r="P29" i="1"/>
  <c r="M29" i="1"/>
  <c r="J29" i="1"/>
  <c r="G29" i="1"/>
  <c r="P28" i="1"/>
  <c r="M28" i="1"/>
  <c r="J28" i="1"/>
  <c r="G28" i="1"/>
  <c r="P27" i="1"/>
  <c r="M27" i="1"/>
  <c r="J27" i="1"/>
  <c r="G27" i="1"/>
  <c r="P26" i="1"/>
  <c r="M26" i="1"/>
  <c r="J26" i="1"/>
  <c r="G26" i="1"/>
  <c r="P25" i="1"/>
  <c r="M25" i="1"/>
  <c r="J25" i="1"/>
  <c r="G25" i="1"/>
  <c r="P24" i="1"/>
  <c r="M24" i="1"/>
  <c r="J24" i="1"/>
  <c r="G24" i="1"/>
  <c r="P23" i="1"/>
  <c r="M23" i="1"/>
  <c r="J23" i="1"/>
  <c r="G23" i="1"/>
  <c r="P22" i="1"/>
  <c r="M22" i="1"/>
  <c r="J22" i="1"/>
  <c r="G22" i="1"/>
  <c r="P21" i="1"/>
  <c r="M21" i="1"/>
  <c r="J21" i="1"/>
  <c r="G21" i="1"/>
  <c r="P20" i="1"/>
  <c r="M20" i="1"/>
  <c r="J20" i="1"/>
  <c r="G20" i="1"/>
  <c r="P19" i="1"/>
  <c r="M19" i="1"/>
  <c r="J19" i="1"/>
  <c r="G19" i="1"/>
  <c r="P18" i="1"/>
  <c r="M18" i="1"/>
  <c r="J18" i="1"/>
  <c r="G18" i="1"/>
  <c r="P17" i="1"/>
  <c r="M17" i="1"/>
  <c r="J17" i="1"/>
  <c r="G17" i="1"/>
  <c r="P16" i="1"/>
  <c r="M16" i="1"/>
  <c r="J16" i="1"/>
  <c r="G16" i="1"/>
  <c r="P15" i="1"/>
  <c r="M15" i="1"/>
  <c r="J15" i="1"/>
  <c r="G15" i="1"/>
  <c r="P14" i="1"/>
  <c r="M14" i="1"/>
  <c r="J14" i="1"/>
  <c r="G14" i="1"/>
  <c r="P13" i="1"/>
  <c r="M13" i="1"/>
  <c r="J13" i="1"/>
  <c r="G13" i="1"/>
  <c r="P12" i="1"/>
  <c r="M12" i="1"/>
  <c r="J12" i="1"/>
  <c r="G12" i="1"/>
  <c r="P11" i="1"/>
  <c r="M11" i="1"/>
  <c r="J11" i="1"/>
  <c r="G11" i="1"/>
  <c r="P10" i="1"/>
  <c r="M10" i="1"/>
  <c r="J10" i="1"/>
  <c r="G10" i="1"/>
  <c r="P9" i="1"/>
  <c r="M9" i="1"/>
  <c r="J9" i="1"/>
  <c r="G9" i="1"/>
  <c r="P8" i="1"/>
  <c r="M8" i="1"/>
  <c r="J8" i="1"/>
  <c r="G8" i="1"/>
  <c r="P7" i="1"/>
  <c r="M7" i="1"/>
  <c r="J7" i="1"/>
  <c r="G7" i="1"/>
  <c r="P6" i="1"/>
  <c r="M6" i="1"/>
  <c r="J6" i="1"/>
  <c r="G6" i="1"/>
  <c r="G149" i="1" l="1"/>
</calcChain>
</file>

<file path=xl/sharedStrings.xml><?xml version="1.0" encoding="utf-8"?>
<sst xmlns="http://schemas.openxmlformats.org/spreadsheetml/2006/main" count="1084" uniqueCount="262">
  <si>
    <t>CHEMICAL GROUP</t>
  </si>
  <si>
    <t>IUPAC NAME</t>
  </si>
  <si>
    <t>Alternative name</t>
  </si>
  <si>
    <t>Small green</t>
  </si>
  <si>
    <t>Big green</t>
  </si>
  <si>
    <t/>
  </si>
  <si>
    <t>Grand Mean</t>
  </si>
  <si>
    <t>SEM</t>
  </si>
  <si>
    <t>F pr</t>
  </si>
  <si>
    <t>%</t>
  </si>
  <si>
    <t>ns</t>
  </si>
  <si>
    <t>Ester-Branched chain</t>
  </si>
  <si>
    <t>Ethyl 2-methylbutanoate</t>
  </si>
  <si>
    <t>Ethyl-2-methylbutanoate</t>
  </si>
  <si>
    <t>Butanoic acid, 2-methyl-, ethyl ester</t>
  </si>
  <si>
    <t>2-methylbutyl acetate</t>
  </si>
  <si>
    <t>2-Methylbutyl acetate</t>
  </si>
  <si>
    <t>Ester-Straight chain</t>
  </si>
  <si>
    <t>Ethyl butanoate</t>
  </si>
  <si>
    <t>Hexanal</t>
  </si>
  <si>
    <t>Aldehyde</t>
  </si>
  <si>
    <t>Ethyl propanoate</t>
  </si>
  <si>
    <t>ethyl acetate</t>
  </si>
  <si>
    <t>Ethyl acetate</t>
  </si>
  <si>
    <t>Hexyl acetate</t>
  </si>
  <si>
    <t>2-methylpropyl acetate</t>
  </si>
  <si>
    <t>2-Methylpropyl acetate</t>
  </si>
  <si>
    <t>(Z)-3-Hexenyl acetate</t>
  </si>
  <si>
    <t>Unknown_82</t>
  </si>
  <si>
    <t>Unknown 82</t>
  </si>
  <si>
    <t>Butyl acetate</t>
  </si>
  <si>
    <t>Heptanal</t>
  </si>
  <si>
    <t>methyl 2-methylbutanoate</t>
  </si>
  <si>
    <t>Methyl 2-methylbutanoate</t>
  </si>
  <si>
    <t>Butanoic acid, 2-methyl-, methyl ester</t>
  </si>
  <si>
    <t>Pentanal</t>
  </si>
  <si>
    <t>ethyl 3-methylbutanoate</t>
  </si>
  <si>
    <t>Ethyl 3-methylbutanoate</t>
  </si>
  <si>
    <t>Butanoic acid, 3-methyl-, ethyl ester</t>
  </si>
  <si>
    <t>Methyl butanoate</t>
  </si>
  <si>
    <t>Sulfur compound, Ester</t>
  </si>
  <si>
    <t>S-methyl 3-methylbutanethioate</t>
  </si>
  <si>
    <t>S-Methyl 3-methylbutanethioate</t>
  </si>
  <si>
    <t>Ketone</t>
  </si>
  <si>
    <t>methyl acetate</t>
  </si>
  <si>
    <t>Methyl acetate</t>
  </si>
  <si>
    <t>Ethyl 2-methylpropanoate</t>
  </si>
  <si>
    <t>Propanoic acid, 2-methyl-, ethyl ester</t>
  </si>
  <si>
    <t>ethyl hexanoate</t>
  </si>
  <si>
    <t>Ethyl hexanoate</t>
  </si>
  <si>
    <t>pentyl acetate</t>
  </si>
  <si>
    <t>Pentyl acetate</t>
  </si>
  <si>
    <t>Alcohol</t>
  </si>
  <si>
    <t>hexan-1-ol</t>
  </si>
  <si>
    <t>1-Hexanol</t>
  </si>
  <si>
    <t>propyl acetate</t>
  </si>
  <si>
    <t>Propyl acetate</t>
  </si>
  <si>
    <t>2-ethylhexan-1-ol</t>
  </si>
  <si>
    <t>2-Ethylhexanol</t>
  </si>
  <si>
    <t>Unknown_45</t>
  </si>
  <si>
    <t>Unknown 45</t>
  </si>
  <si>
    <t>Sulfur compound</t>
  </si>
  <si>
    <t>(methyldisulfanyl)methane</t>
  </si>
  <si>
    <t>Disulfide dimethyl</t>
  </si>
  <si>
    <t>Hydrocarbon</t>
  </si>
  <si>
    <t>(Z)-3-methylpent-2-ene</t>
  </si>
  <si>
    <t>(Z)-3-Methyl-2-pentene</t>
  </si>
  <si>
    <t>2-ethylbutan-1-ol</t>
  </si>
  <si>
    <t>2-Methyl-1-butanol</t>
  </si>
  <si>
    <t>(E)-oct-2-enal</t>
  </si>
  <si>
    <t>(E)-2-Octenal</t>
  </si>
  <si>
    <t>Octanal</t>
  </si>
  <si>
    <t>octanal</t>
  </si>
  <si>
    <t>propyl propanoate</t>
  </si>
  <si>
    <t>Propyl propanoate</t>
  </si>
  <si>
    <t>Nonanal</t>
  </si>
  <si>
    <t>cyclohepta-1,3,5-triene</t>
  </si>
  <si>
    <t>2-Methyl-1,3,5-cycloheptatriene</t>
  </si>
  <si>
    <t>Phenylmethyl acetate</t>
  </si>
  <si>
    <t>2-Methylbut-2-en-1-yl acetate</t>
  </si>
  <si>
    <t>Nitrogenous compound</t>
  </si>
  <si>
    <t>Methoxyethylamine</t>
  </si>
  <si>
    <t>(E)-hept-2-enal</t>
  </si>
  <si>
    <t>(E)-2-Heptenal</t>
  </si>
  <si>
    <t>(E)-non-2-enal</t>
  </si>
  <si>
    <t>(E)-2-Nonenal</t>
  </si>
  <si>
    <t>2-ethyl-3-methylbutanal</t>
  </si>
  <si>
    <t>2-Ethyl-3-methylbutanal</t>
  </si>
  <si>
    <t>Geranyl acetone</t>
  </si>
  <si>
    <t>5,9-Undecadien-2-one, 6,10-dimethyl-, (E)-</t>
  </si>
  <si>
    <t>Furan</t>
  </si>
  <si>
    <t>2-ethylfuran</t>
  </si>
  <si>
    <t>2-Ethylfuran</t>
  </si>
  <si>
    <t>n-Hexane</t>
  </si>
  <si>
    <t>Methyl thioacetate</t>
  </si>
  <si>
    <t>Butyl propanoate</t>
  </si>
  <si>
    <t>(Z,Z)-2,4-Hexadiene</t>
  </si>
  <si>
    <t>oct-1-en-3-ol</t>
  </si>
  <si>
    <t>1-Octen-3-ol</t>
  </si>
  <si>
    <t>(methyltrisulfanyl)methane</t>
  </si>
  <si>
    <t>pent-1-en-3-one</t>
  </si>
  <si>
    <t>1-Penten-3-one</t>
  </si>
  <si>
    <t>Ethyl pentanoate</t>
  </si>
  <si>
    <t>Unknown</t>
  </si>
  <si>
    <t>Unknown 86</t>
  </si>
  <si>
    <t>(Z)-3-Hexen-1-ol</t>
  </si>
  <si>
    <t>methanedithione</t>
  </si>
  <si>
    <t>Carbon disulfide</t>
  </si>
  <si>
    <t>6-methylhept-5-en-2-one</t>
  </si>
  <si>
    <t>6-Methyl-5-hepten-2-one</t>
  </si>
  <si>
    <t>2-pentylfuran</t>
  </si>
  <si>
    <t>2-Pentylfuran</t>
  </si>
  <si>
    <t>2-methylpentan-3-one</t>
  </si>
  <si>
    <t>2-Methyl -3-pentanone</t>
  </si>
  <si>
    <t>2,3-dioxabicyclo[2.2.1]heptane</t>
  </si>
  <si>
    <t>1-Methyl-2,3-dioxabicyclo[2.2.1]heptane</t>
  </si>
  <si>
    <t>2-Methylpropyl butanoate</t>
  </si>
  <si>
    <t>Butanoic acid, 2-methyl-, propyl ester</t>
  </si>
  <si>
    <t>Ethanol</t>
  </si>
  <si>
    <t>(E)-pent-2-enal</t>
  </si>
  <si>
    <t>(E)-2-Pentenal</t>
  </si>
  <si>
    <t>Ethyl (methylthio)acetate</t>
  </si>
  <si>
    <t>Octylamine</t>
  </si>
  <si>
    <t>Benzaldehyde</t>
  </si>
  <si>
    <t>benzaldehyde</t>
  </si>
  <si>
    <t>Unknown 42</t>
  </si>
  <si>
    <t>2-Methylpropyl propanoate</t>
  </si>
  <si>
    <t>Propanoic acid, 2-methylpropyl ester</t>
  </si>
  <si>
    <t>Methyl propanoate</t>
  </si>
  <si>
    <t>Unkown 51</t>
  </si>
  <si>
    <t>Isobutane</t>
  </si>
  <si>
    <t>octan-1-ol</t>
  </si>
  <si>
    <t>1-Octanol</t>
  </si>
  <si>
    <t>Unknown 94</t>
  </si>
  <si>
    <t>Unknown 102</t>
  </si>
  <si>
    <t>Unknown 101</t>
  </si>
  <si>
    <t>Cyclobutanol</t>
  </si>
  <si>
    <t>5-methylheptan-2-one</t>
  </si>
  <si>
    <t>5-Methyl-2-heptanone</t>
  </si>
  <si>
    <t>Unknown 107</t>
  </si>
  <si>
    <t>Decanal</t>
  </si>
  <si>
    <t>decanal</t>
  </si>
  <si>
    <t>2-Methyl-2-butenal</t>
  </si>
  <si>
    <t>(2E,4E)-hepta-2,4-dienal</t>
  </si>
  <si>
    <t>(E,E)-2.4-Heptadienal</t>
  </si>
  <si>
    <t>Unknown 105</t>
  </si>
  <si>
    <t>Butanoic acid, 2-methylpropyl ester</t>
  </si>
  <si>
    <t>Sulfur compound, Ester-Straight chain</t>
  </si>
  <si>
    <t>Methyl thiobutanoate</t>
  </si>
  <si>
    <t>Nitrogenous compound, Alcohol</t>
  </si>
  <si>
    <t>4-Amino-1-butanol</t>
  </si>
  <si>
    <t>Monoterpenoid</t>
  </si>
  <si>
    <t>(E)-5-ethyl-5-hydroxy-6-methylhept-3-en-2-one</t>
  </si>
  <si>
    <t>5-Ethyl-6-methyl-3(E)-hepten-2-one</t>
  </si>
  <si>
    <t>(R,S)-5-Ethyl-6-methyl-3E-hepten-2-one</t>
  </si>
  <si>
    <t>(E)-hex-2-enal</t>
  </si>
  <si>
    <t>(E)-2-Hexenal</t>
  </si>
  <si>
    <t>Propyl butanoate</t>
  </si>
  <si>
    <t>β-Cyclocitral</t>
  </si>
  <si>
    <t>1-Cyclohexene-1-carboxaldehyde, 2,6,6-trimethyl-</t>
  </si>
  <si>
    <t>Methyl 2-methylpropanoate</t>
  </si>
  <si>
    <t>&lt;0.001</t>
  </si>
  <si>
    <t>1-Butanol</t>
  </si>
  <si>
    <t>Unknown 96</t>
  </si>
  <si>
    <t>2-Pentyl propionate</t>
  </si>
  <si>
    <t>oct-1-en-3-one</t>
  </si>
  <si>
    <t>1-Octen-3-one</t>
  </si>
  <si>
    <t>Benzene</t>
  </si>
  <si>
    <t>benzene</t>
  </si>
  <si>
    <t>1-isocyano-butane</t>
  </si>
  <si>
    <t>Unknown 104</t>
  </si>
  <si>
    <t>Pentyloxirane</t>
  </si>
  <si>
    <t>Pentyl oxirane</t>
  </si>
  <si>
    <t>Acetone</t>
  </si>
  <si>
    <t>acetone</t>
  </si>
  <si>
    <t>Unknown 163</t>
  </si>
  <si>
    <t>Trimethylthioacetic S-acid</t>
  </si>
  <si>
    <t>1-Methylpropyl acetate</t>
  </si>
  <si>
    <t>Butyl butanoate</t>
  </si>
  <si>
    <t>Unknown 24</t>
  </si>
  <si>
    <t>2,7-dimethyloctan-1-ol</t>
  </si>
  <si>
    <t>2,7-Dimethyl-1-octanol</t>
  </si>
  <si>
    <t>1,4-Pentadiene</t>
  </si>
  <si>
    <t>2-Methylallyl acetate</t>
  </si>
  <si>
    <t>pentan-1-ol</t>
  </si>
  <si>
    <t>1-Pentanol</t>
  </si>
  <si>
    <t>1-(2-ethyloxiran-2-yl)ethanone</t>
  </si>
  <si>
    <t>3,4-Epoxy-3-ethyl-2-butanone</t>
  </si>
  <si>
    <t>2,3-dimethylhexane</t>
  </si>
  <si>
    <t>2,3-Dimethylhexane</t>
  </si>
  <si>
    <t>Unknown 74</t>
  </si>
  <si>
    <t>Unknown 99</t>
  </si>
  <si>
    <t>(2E,4E)-nona-2,4-dienal</t>
  </si>
  <si>
    <t>(E,E)-2,4-Nonadienal</t>
  </si>
  <si>
    <t>heptan-3-one</t>
  </si>
  <si>
    <t>3-Heptanone</t>
  </si>
  <si>
    <t>2-Phenylethyl acetate</t>
  </si>
  <si>
    <t>cyclobuten-1-ylmethanol</t>
  </si>
  <si>
    <t>Cyclobut-1-enylmethanol</t>
  </si>
  <si>
    <t>3-Methyl-4-penten-1-ol</t>
  </si>
  <si>
    <t>(2E,5E)-3,4,5,6-Tetramethyl-2,5-octadiene</t>
  </si>
  <si>
    <t>(2E,5E)-3,4,5,6-Tetramethyl-2,5-octadien</t>
  </si>
  <si>
    <t>2,5-Octadiene, 3,4,5,6-tetramethyl-</t>
  </si>
  <si>
    <t>2-Methylpropyl 2-methylpropanoate</t>
  </si>
  <si>
    <t>Propanoic acid, 2-methyl-, 2-methylpropyl ester</t>
  </si>
  <si>
    <t>Octane</t>
  </si>
  <si>
    <t>2-Methyl butanal</t>
  </si>
  <si>
    <t>Propanal</t>
  </si>
  <si>
    <t>Isoprenoid</t>
  </si>
  <si>
    <t>alpha-Ionone</t>
  </si>
  <si>
    <t>Unknown 63</t>
  </si>
  <si>
    <t>Unknown 97</t>
  </si>
  <si>
    <t>Acid</t>
  </si>
  <si>
    <t>Pyruvic acid</t>
  </si>
  <si>
    <t>Methyl hexanoate</t>
  </si>
  <si>
    <t>3-Methyl-3-butenyl acetate</t>
  </si>
  <si>
    <t>(Z)-dec-2-enal</t>
  </si>
  <si>
    <t>(Z)-2-Diacetoxypentane</t>
  </si>
  <si>
    <t>2,4-Diacetoxypentane</t>
  </si>
  <si>
    <t>Unknown 67</t>
  </si>
  <si>
    <t>Unknown 91</t>
  </si>
  <si>
    <t>(E,)-Ethyl-3-Hexenoate</t>
  </si>
  <si>
    <t>3-Hexenoic acid, ethyl ester, (E)-</t>
  </si>
  <si>
    <t>2-Methyl -1-propanol</t>
  </si>
  <si>
    <t>Unknown 52</t>
  </si>
  <si>
    <t>Unknown 95</t>
  </si>
  <si>
    <t>Unknown 85</t>
  </si>
  <si>
    <t>octane-2,7-dione</t>
  </si>
  <si>
    <t>2,7-Octanedione</t>
  </si>
  <si>
    <t>3-Hexen-1-ol</t>
  </si>
  <si>
    <t>heptan-2-one</t>
  </si>
  <si>
    <t>Unkown 25</t>
  </si>
  <si>
    <t>Methylcyclopentane</t>
  </si>
  <si>
    <t>Mercaptoacetone</t>
  </si>
  <si>
    <t>Acetaldehyde</t>
  </si>
  <si>
    <t>2-Hexenal</t>
  </si>
  <si>
    <t>Octyl acetate</t>
  </si>
  <si>
    <t>di-tert-Butylnitroxide</t>
  </si>
  <si>
    <t>Nitroxide, bis(1,1-dimethylethyl)</t>
  </si>
  <si>
    <t>15 DAP</t>
  </si>
  <si>
    <t>25 DAP</t>
  </si>
  <si>
    <t>45 DAP</t>
  </si>
  <si>
    <t>Significance (F prop)</t>
  </si>
  <si>
    <t>35 DAP</t>
  </si>
  <si>
    <t>Grand Total</t>
  </si>
  <si>
    <t>Chemical Group</t>
  </si>
  <si>
    <t>Mean Normalized Area Counts</t>
  </si>
  <si>
    <t>% Abundance</t>
  </si>
  <si>
    <r>
      <t>[(</t>
    </r>
    <r>
      <rPr>
        <i/>
        <sz val="10"/>
        <color rgb="FF212121"/>
        <rFont val="Calibri"/>
        <family val="2"/>
        <scheme val="minor"/>
      </rPr>
      <t>Z</t>
    </r>
    <r>
      <rPr>
        <sz val="10"/>
        <color rgb="FF212121"/>
        <rFont val="Calibri"/>
        <family val="2"/>
        <scheme val="minor"/>
      </rPr>
      <t>)-hex-3-enyl] acetate</t>
    </r>
  </si>
  <si>
    <t>Only compounds with a relative abundance &gt;0.05% in at least one of the stages are listed.</t>
  </si>
  <si>
    <t>Volatile compound*</t>
  </si>
  <si>
    <t>*Tentative identification based on MS library match and RI literature match.</t>
  </si>
  <si>
    <t>ns, No significant difference (P &gt; 0.10).</t>
  </si>
  <si>
    <t xml:space="preserve">  Deviations</t>
  </si>
  <si>
    <t>Ester, straight chain</t>
  </si>
  <si>
    <t>Ester, branched chain</t>
  </si>
  <si>
    <t>Nitrogen compound</t>
  </si>
  <si>
    <t>Terpenoid</t>
  </si>
  <si>
    <t>Dimethyl trisulfide</t>
  </si>
  <si>
    <t>2-Heptanone</t>
  </si>
  <si>
    <t>Oxygenated compound</t>
  </si>
  <si>
    <r>
      <t xml:space="preserve">Supplementary Table S5 </t>
    </r>
    <r>
      <rPr>
        <sz val="10"/>
        <color theme="1"/>
        <rFont val="Calibri"/>
        <family val="2"/>
        <scheme val="minor"/>
      </rPr>
      <t>Volatile compounds identified by SPME-GCxGC-MS TOF analyses in the headspace of climacteric 'Gaúcho' melon.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</si>
</sst>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212121"/>
      <name val="Calibri"/>
      <family val="2"/>
      <scheme val="minor"/>
    </font>
    <font>
      <i/>
      <sz val="10"/>
      <color rgb="FF212121"/>
      <name val="Calibri"/>
      <family val="2"/>
      <scheme val="minor"/>
    </font>
    <font>
      <sz val="10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3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0" xfId="0" applyFont="1" applyFill="1"/>
    <xf numFmtId="0" fontId="1" fillId="0" borderId="0" xfId="0" applyNumberFormat="1" applyFont="1" applyFill="1" applyAlignment="1">
      <alignment horizontal="center"/>
    </xf>
    <xf numFmtId="0" fontId="3" fillId="0" borderId="0" xfId="0" applyNumberFormat="1" applyFont="1" applyFill="1" applyAlignment="1">
      <alignment horizontal="center"/>
    </xf>
    <xf numFmtId="0" fontId="7" fillId="0" borderId="0" xfId="0" applyFont="1" applyFill="1"/>
    <xf numFmtId="0" fontId="1" fillId="0" borderId="0" xfId="0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2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1" fillId="0" borderId="0" xfId="0" applyFont="1" applyFill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51"/>
  <sheetViews>
    <sheetView tabSelected="1" topLeftCell="C1" workbookViewId="0">
      <selection activeCell="C1" sqref="C1"/>
    </sheetView>
  </sheetViews>
  <sheetFormatPr defaultRowHeight="15" x14ac:dyDescent="0.25"/>
  <cols>
    <col min="1" max="1" width="44.85546875" style="1" hidden="1" customWidth="1"/>
    <col min="2" max="2" width="49.42578125" style="1" hidden="1" customWidth="1"/>
    <col min="3" max="3" width="32" style="3" customWidth="1"/>
    <col min="4" max="4" width="44.85546875" style="3" hidden="1" customWidth="1"/>
    <col min="5" max="5" width="20.140625" style="3" bestFit="1" customWidth="1"/>
    <col min="6" max="6" width="26.28515625" style="3" customWidth="1"/>
    <col min="7" max="7" width="13.7109375" style="3" hidden="1" customWidth="1"/>
    <col min="8" max="8" width="11.85546875" style="3" customWidth="1"/>
    <col min="9" max="9" width="25.28515625" style="3" customWidth="1"/>
    <col min="10" max="10" width="9.28515625" style="3" hidden="1" customWidth="1"/>
    <col min="11" max="11" width="11.42578125" style="3" customWidth="1"/>
    <col min="12" max="12" width="24.7109375" style="3" customWidth="1"/>
    <col min="13" max="13" width="12.42578125" style="3" hidden="1" customWidth="1"/>
    <col min="14" max="14" width="12.42578125" style="3" customWidth="1"/>
    <col min="15" max="15" width="25.28515625" style="3" bestFit="1" customWidth="1"/>
    <col min="16" max="16" width="8" style="3" hidden="1" customWidth="1"/>
    <col min="17" max="20" width="9.140625" style="3" hidden="1" customWidth="1"/>
    <col min="21" max="21" width="11.42578125" style="3" bestFit="1" customWidth="1"/>
    <col min="22" max="22" width="9.140625" style="3"/>
    <col min="23" max="23" width="19.28515625" style="4" bestFit="1" customWidth="1"/>
    <col min="25" max="16384" width="9.140625" style="1"/>
  </cols>
  <sheetData>
    <row r="1" spans="1:23" x14ac:dyDescent="0.25">
      <c r="C1" s="2" t="s">
        <v>261</v>
      </c>
    </row>
    <row r="2" spans="1:23" ht="13.5" customHeight="1" x14ac:dyDescent="0.25"/>
    <row r="3" spans="1:23" ht="15" customHeight="1" x14ac:dyDescent="0.25">
      <c r="C3" s="5" t="s">
        <v>250</v>
      </c>
      <c r="D3" s="6"/>
      <c r="E3" s="7" t="s">
        <v>245</v>
      </c>
      <c r="F3" s="33" t="s">
        <v>239</v>
      </c>
      <c r="G3" s="33"/>
      <c r="H3" s="33"/>
      <c r="I3" s="33" t="s">
        <v>240</v>
      </c>
      <c r="J3" s="33"/>
      <c r="K3" s="33"/>
      <c r="L3" s="33" t="s">
        <v>243</v>
      </c>
      <c r="M3" s="33"/>
      <c r="N3" s="33"/>
      <c r="O3" s="33" t="s">
        <v>241</v>
      </c>
      <c r="P3" s="33"/>
      <c r="Q3" s="33"/>
      <c r="R3" s="33"/>
      <c r="S3" s="33"/>
      <c r="T3" s="33"/>
      <c r="U3" s="33"/>
      <c r="V3" s="29" t="s">
        <v>253</v>
      </c>
      <c r="W3" s="31" t="s">
        <v>242</v>
      </c>
    </row>
    <row r="4" spans="1:23" x14ac:dyDescent="0.25">
      <c r="A4" s="1" t="s">
        <v>0</v>
      </c>
      <c r="B4" s="1" t="s">
        <v>1</v>
      </c>
      <c r="C4" s="8"/>
      <c r="D4" s="7" t="s">
        <v>2</v>
      </c>
      <c r="E4" s="8"/>
      <c r="F4" s="7" t="s">
        <v>246</v>
      </c>
      <c r="G4" s="7" t="s">
        <v>3</v>
      </c>
      <c r="H4" s="7" t="s">
        <v>247</v>
      </c>
      <c r="I4" s="7" t="s">
        <v>246</v>
      </c>
      <c r="J4" s="8" t="s">
        <v>4</v>
      </c>
      <c r="K4" s="7" t="s">
        <v>247</v>
      </c>
      <c r="L4" s="7" t="s">
        <v>246</v>
      </c>
      <c r="M4" s="8"/>
      <c r="N4" s="7" t="s">
        <v>247</v>
      </c>
      <c r="O4" s="7" t="s">
        <v>246</v>
      </c>
      <c r="P4" s="8"/>
      <c r="Q4" s="8" t="s">
        <v>5</v>
      </c>
      <c r="R4" s="8" t="s">
        <v>6</v>
      </c>
      <c r="S4" s="8" t="s">
        <v>7</v>
      </c>
      <c r="T4" s="8" t="s">
        <v>8</v>
      </c>
      <c r="U4" s="7" t="s">
        <v>247</v>
      </c>
      <c r="V4" s="30"/>
      <c r="W4" s="32"/>
    </row>
    <row r="5" spans="1:23" x14ac:dyDescent="0.25">
      <c r="A5" s="9"/>
      <c r="B5" s="9"/>
      <c r="C5" s="6" t="s">
        <v>244</v>
      </c>
      <c r="D5" s="6"/>
      <c r="E5" s="28"/>
      <c r="F5" s="10">
        <v>28.38</v>
      </c>
      <c r="G5" s="10" t="s">
        <v>9</v>
      </c>
      <c r="H5" s="10">
        <v>100</v>
      </c>
      <c r="I5" s="10">
        <v>57.35</v>
      </c>
      <c r="J5" s="10" t="s">
        <v>9</v>
      </c>
      <c r="K5" s="10">
        <v>100</v>
      </c>
      <c r="L5" s="10">
        <v>60.99</v>
      </c>
      <c r="M5" s="10" t="s">
        <v>9</v>
      </c>
      <c r="N5" s="10">
        <v>100</v>
      </c>
      <c r="O5" s="10">
        <v>527</v>
      </c>
      <c r="P5" s="10" t="s">
        <v>9</v>
      </c>
      <c r="Q5" s="6" t="s">
        <v>5</v>
      </c>
      <c r="R5" s="10">
        <v>168.5</v>
      </c>
      <c r="S5" s="10">
        <v>172.7</v>
      </c>
      <c r="T5" s="6" t="s">
        <v>5</v>
      </c>
      <c r="U5" s="6">
        <v>100</v>
      </c>
      <c r="V5" s="25" t="s">
        <v>10</v>
      </c>
      <c r="W5" s="11" t="s">
        <v>10</v>
      </c>
    </row>
    <row r="6" spans="1:23" x14ac:dyDescent="0.25">
      <c r="A6" s="1" t="s">
        <v>11</v>
      </c>
      <c r="B6" s="12" t="s">
        <v>12</v>
      </c>
      <c r="C6" s="3" t="s">
        <v>13</v>
      </c>
      <c r="D6" s="3" t="s">
        <v>14</v>
      </c>
      <c r="E6" s="23" t="s">
        <v>255</v>
      </c>
      <c r="F6" s="13">
        <v>2.5219999999999999E-2</v>
      </c>
      <c r="G6" s="13">
        <f t="shared" ref="G6:G37" si="0">F6*100/$F$5</f>
        <v>8.886539816772375E-2</v>
      </c>
      <c r="H6" s="13">
        <f>(100*F6)/28.38</f>
        <v>8.886539816772375E-2</v>
      </c>
      <c r="I6" s="13">
        <v>0</v>
      </c>
      <c r="J6" s="13">
        <f t="shared" ref="J6:J37" si="1">I6*100/$I$5</f>
        <v>0</v>
      </c>
      <c r="K6" s="13">
        <f>(I6*100)/57.35</f>
        <v>0</v>
      </c>
      <c r="L6" s="13">
        <v>1.6739999999999999</v>
      </c>
      <c r="M6" s="13">
        <f t="shared" ref="M6:M37" si="2">L6*100/$L$5</f>
        <v>2.7447122479094932</v>
      </c>
      <c r="N6" s="13">
        <f>(100*L6)/60.99</f>
        <v>2.7447122479094932</v>
      </c>
      <c r="O6" s="13">
        <v>59.3</v>
      </c>
      <c r="P6" s="13">
        <f t="shared" ref="P6:P37" si="3">O6*100/$O$5</f>
        <v>11.252371916508539</v>
      </c>
      <c r="Q6" s="3" t="s">
        <v>5</v>
      </c>
      <c r="R6" s="13">
        <v>15.25</v>
      </c>
      <c r="S6" s="13">
        <v>23.57</v>
      </c>
      <c r="T6" s="3" t="s">
        <v>5</v>
      </c>
      <c r="U6" s="3">
        <f>(100*O6)/527</f>
        <v>11.252371916508539</v>
      </c>
      <c r="V6" s="23" t="s">
        <v>10</v>
      </c>
      <c r="W6" s="4" t="s">
        <v>10</v>
      </c>
    </row>
    <row r="7" spans="1:23" x14ac:dyDescent="0.25">
      <c r="A7" s="1" t="s">
        <v>11</v>
      </c>
      <c r="B7" s="1" t="s">
        <v>15</v>
      </c>
      <c r="C7" s="3" t="s">
        <v>16</v>
      </c>
      <c r="E7" s="23" t="s">
        <v>255</v>
      </c>
      <c r="F7" s="13">
        <v>0.80400000000000005</v>
      </c>
      <c r="G7" s="13">
        <f t="shared" si="0"/>
        <v>2.8329809725158563</v>
      </c>
      <c r="H7" s="13">
        <f t="shared" ref="H7:H70" si="4">(100*F7)/28.38</f>
        <v>2.8329809725158563</v>
      </c>
      <c r="I7" s="13">
        <v>7.2179999999999994E-2</v>
      </c>
      <c r="J7" s="13">
        <f t="shared" si="1"/>
        <v>0.12585876198779422</v>
      </c>
      <c r="K7" s="13">
        <f>(I7*100)/57.35</f>
        <v>0.12585876198779422</v>
      </c>
      <c r="L7" s="13">
        <v>10.210000000000001</v>
      </c>
      <c r="M7" s="13">
        <f t="shared" si="2"/>
        <v>16.740449253976063</v>
      </c>
      <c r="N7" s="13">
        <f t="shared" ref="N7:N70" si="5">(100*L7)/60.99</f>
        <v>16.740449253976063</v>
      </c>
      <c r="O7" s="13">
        <v>41.13</v>
      </c>
      <c r="P7" s="13">
        <f t="shared" si="3"/>
        <v>7.8045540796963948</v>
      </c>
      <c r="Q7" s="3" t="s">
        <v>5</v>
      </c>
      <c r="R7" s="13">
        <v>13.05</v>
      </c>
      <c r="S7" s="13">
        <v>12.87</v>
      </c>
      <c r="T7" s="3" t="s">
        <v>5</v>
      </c>
      <c r="U7" s="3">
        <f t="shared" ref="U7:U70" si="6">(100*O7)/527</f>
        <v>7.8045540796963948</v>
      </c>
      <c r="V7" s="23" t="s">
        <v>10</v>
      </c>
      <c r="W7" s="4" t="s">
        <v>10</v>
      </c>
    </row>
    <row r="8" spans="1:23" x14ac:dyDescent="0.25">
      <c r="A8" s="1" t="s">
        <v>17</v>
      </c>
      <c r="B8" s="12" t="s">
        <v>18</v>
      </c>
      <c r="C8" s="3" t="s">
        <v>18</v>
      </c>
      <c r="E8" s="23" t="s">
        <v>254</v>
      </c>
      <c r="F8" s="13">
        <v>5.9950000000000003E-2</v>
      </c>
      <c r="G8" s="13">
        <f t="shared" si="0"/>
        <v>0.21124031007751939</v>
      </c>
      <c r="H8" s="13">
        <f t="shared" si="4"/>
        <v>0.21124031007751939</v>
      </c>
      <c r="I8" s="13">
        <v>1.5219999999999999E-2</v>
      </c>
      <c r="J8" s="13">
        <f t="shared" si="1"/>
        <v>2.6538796861377507E-2</v>
      </c>
      <c r="K8" s="13">
        <f t="shared" ref="K8:K71" si="7">(I8*100)/57.35</f>
        <v>2.6538796861377507E-2</v>
      </c>
      <c r="L8" s="13">
        <v>2.4359999999999999</v>
      </c>
      <c r="M8" s="13">
        <f t="shared" si="2"/>
        <v>3.9940973930152484</v>
      </c>
      <c r="N8" s="13">
        <f t="shared" si="5"/>
        <v>3.9940973930152484</v>
      </c>
      <c r="O8" s="13">
        <v>41.93</v>
      </c>
      <c r="P8" s="13">
        <f t="shared" si="3"/>
        <v>7.956356736242884</v>
      </c>
      <c r="Q8" s="3" t="s">
        <v>5</v>
      </c>
      <c r="R8" s="13">
        <v>11.11</v>
      </c>
      <c r="S8" s="13">
        <v>15.46</v>
      </c>
      <c r="T8" s="3" t="s">
        <v>5</v>
      </c>
      <c r="U8" s="3">
        <f t="shared" si="6"/>
        <v>7.956356736242884</v>
      </c>
      <c r="V8" s="23" t="s">
        <v>10</v>
      </c>
      <c r="W8" s="4" t="s">
        <v>10</v>
      </c>
    </row>
    <row r="9" spans="1:23" x14ac:dyDescent="0.25">
      <c r="A9" s="1" t="s">
        <v>20</v>
      </c>
      <c r="B9" s="1" t="s">
        <v>19</v>
      </c>
      <c r="C9" s="3" t="s">
        <v>19</v>
      </c>
      <c r="E9" s="3" t="s">
        <v>20</v>
      </c>
      <c r="F9" s="13">
        <v>6.0010000000000003</v>
      </c>
      <c r="G9" s="13">
        <f t="shared" si="0"/>
        <v>21.145172656800565</v>
      </c>
      <c r="H9" s="13">
        <f t="shared" si="4"/>
        <v>21.145172656800565</v>
      </c>
      <c r="I9" s="13">
        <v>9.6310000000000002</v>
      </c>
      <c r="J9" s="13">
        <f t="shared" si="1"/>
        <v>16.793374019180472</v>
      </c>
      <c r="K9" s="13">
        <f t="shared" si="7"/>
        <v>16.793374019180472</v>
      </c>
      <c r="L9" s="13">
        <v>4.4589999999999996</v>
      </c>
      <c r="M9" s="13">
        <f t="shared" si="2"/>
        <v>7.3110345958353822</v>
      </c>
      <c r="N9" s="13">
        <f t="shared" si="5"/>
        <v>7.3110345958353822</v>
      </c>
      <c r="O9" s="13">
        <v>18.43</v>
      </c>
      <c r="P9" s="13">
        <f t="shared" si="3"/>
        <v>3.4971537001897532</v>
      </c>
      <c r="Q9" s="3" t="s">
        <v>5</v>
      </c>
      <c r="R9" s="13">
        <v>9.6300000000000008</v>
      </c>
      <c r="S9" s="13">
        <v>5.4349999999999996</v>
      </c>
      <c r="T9" s="3" t="s">
        <v>5</v>
      </c>
      <c r="U9" s="3">
        <f t="shared" si="6"/>
        <v>3.4971537001897532</v>
      </c>
      <c r="V9" s="23" t="s">
        <v>10</v>
      </c>
      <c r="W9" s="4" t="s">
        <v>10</v>
      </c>
    </row>
    <row r="10" spans="1:23" x14ac:dyDescent="0.25">
      <c r="A10" s="1" t="s">
        <v>17</v>
      </c>
      <c r="B10" s="12" t="s">
        <v>21</v>
      </c>
      <c r="C10" s="3" t="s">
        <v>21</v>
      </c>
      <c r="E10" s="23" t="s">
        <v>254</v>
      </c>
      <c r="F10" s="13">
        <v>6.4369999999999997E-2</v>
      </c>
      <c r="G10" s="13">
        <f t="shared" si="0"/>
        <v>0.22681465821000704</v>
      </c>
      <c r="H10" s="13">
        <f t="shared" si="4"/>
        <v>0.22681465821000704</v>
      </c>
      <c r="I10" s="13">
        <v>0</v>
      </c>
      <c r="J10" s="13">
        <f t="shared" si="1"/>
        <v>0</v>
      </c>
      <c r="K10" s="13">
        <f t="shared" si="7"/>
        <v>0</v>
      </c>
      <c r="L10" s="13">
        <v>1.36</v>
      </c>
      <c r="M10" s="13">
        <f t="shared" si="2"/>
        <v>2.2298737497950483</v>
      </c>
      <c r="N10" s="13">
        <f t="shared" si="5"/>
        <v>2.2298737497950483</v>
      </c>
      <c r="O10" s="13">
        <v>29.59</v>
      </c>
      <c r="P10" s="13">
        <f t="shared" si="3"/>
        <v>5.6148007590132831</v>
      </c>
      <c r="Q10" s="3" t="s">
        <v>5</v>
      </c>
      <c r="R10" s="13">
        <v>7.7530000000000001</v>
      </c>
      <c r="S10" s="13">
        <v>11.48</v>
      </c>
      <c r="T10" s="3" t="s">
        <v>5</v>
      </c>
      <c r="U10" s="3">
        <f t="shared" si="6"/>
        <v>5.6148007590132831</v>
      </c>
      <c r="V10" s="23" t="s">
        <v>10</v>
      </c>
      <c r="W10" s="4" t="s">
        <v>10</v>
      </c>
    </row>
    <row r="11" spans="1:23" x14ac:dyDescent="0.25">
      <c r="A11" s="1" t="s">
        <v>17</v>
      </c>
      <c r="B11" s="1" t="s">
        <v>22</v>
      </c>
      <c r="C11" s="3" t="s">
        <v>23</v>
      </c>
      <c r="E11" s="3" t="s">
        <v>254</v>
      </c>
      <c r="F11" s="13">
        <v>0.22939999999999999</v>
      </c>
      <c r="G11" s="13">
        <f t="shared" si="0"/>
        <v>0.80831571529245938</v>
      </c>
      <c r="H11" s="13">
        <f t="shared" si="4"/>
        <v>0.80831571529245938</v>
      </c>
      <c r="I11" s="13">
        <v>1.8440000000000002E-2</v>
      </c>
      <c r="J11" s="13">
        <f t="shared" si="1"/>
        <v>3.215344376634699E-2</v>
      </c>
      <c r="K11" s="13">
        <f t="shared" si="7"/>
        <v>3.215344376634699E-2</v>
      </c>
      <c r="L11" s="13">
        <v>0.64270000000000005</v>
      </c>
      <c r="M11" s="13">
        <f t="shared" si="2"/>
        <v>1.0537793080832925</v>
      </c>
      <c r="N11" s="13">
        <f t="shared" si="5"/>
        <v>1.0537793080832925</v>
      </c>
      <c r="O11" s="13">
        <v>27.55</v>
      </c>
      <c r="P11" s="13">
        <f t="shared" si="3"/>
        <v>5.2277039848197342</v>
      </c>
      <c r="Q11" s="3" t="s">
        <v>5</v>
      </c>
      <c r="R11" s="13">
        <v>7.1109999999999998</v>
      </c>
      <c r="S11" s="13">
        <v>13.74</v>
      </c>
      <c r="T11" s="3" t="s">
        <v>5</v>
      </c>
      <c r="U11" s="3">
        <f t="shared" si="6"/>
        <v>5.2277039848197342</v>
      </c>
      <c r="V11" s="23" t="s">
        <v>10</v>
      </c>
      <c r="W11" s="4" t="s">
        <v>10</v>
      </c>
    </row>
    <row r="12" spans="1:23" x14ac:dyDescent="0.25">
      <c r="A12" s="1" t="s">
        <v>17</v>
      </c>
      <c r="B12" s="12" t="s">
        <v>24</v>
      </c>
      <c r="C12" s="3" t="s">
        <v>24</v>
      </c>
      <c r="E12" s="3" t="s">
        <v>254</v>
      </c>
      <c r="F12" s="13">
        <v>6.3399999999999998E-2</v>
      </c>
      <c r="G12" s="13">
        <f t="shared" si="0"/>
        <v>0.22339675828047922</v>
      </c>
      <c r="H12" s="13">
        <f t="shared" si="4"/>
        <v>0.22339675828047922</v>
      </c>
      <c r="I12" s="13">
        <v>0</v>
      </c>
      <c r="J12" s="13">
        <f t="shared" si="1"/>
        <v>0</v>
      </c>
      <c r="K12" s="13">
        <f t="shared" si="7"/>
        <v>0</v>
      </c>
      <c r="L12" s="13">
        <v>1.379</v>
      </c>
      <c r="M12" s="13">
        <f t="shared" si="2"/>
        <v>2.2610263977701264</v>
      </c>
      <c r="N12" s="13">
        <f t="shared" si="5"/>
        <v>2.2610263977701264</v>
      </c>
      <c r="O12" s="13">
        <v>26.46</v>
      </c>
      <c r="P12" s="13">
        <f t="shared" si="3"/>
        <v>5.020872865275142</v>
      </c>
      <c r="Q12" s="3" t="s">
        <v>5</v>
      </c>
      <c r="R12" s="13">
        <v>6.9770000000000003</v>
      </c>
      <c r="S12" s="13">
        <v>9.7720000000000002</v>
      </c>
      <c r="T12" s="3" t="s">
        <v>5</v>
      </c>
      <c r="U12" s="3">
        <f t="shared" si="6"/>
        <v>5.020872865275142</v>
      </c>
      <c r="V12" s="23" t="s">
        <v>10</v>
      </c>
      <c r="W12" s="4" t="s">
        <v>10</v>
      </c>
    </row>
    <row r="13" spans="1:23" x14ac:dyDescent="0.25">
      <c r="A13" s="1" t="s">
        <v>11</v>
      </c>
      <c r="B13" s="1" t="s">
        <v>25</v>
      </c>
      <c r="C13" s="3" t="s">
        <v>26</v>
      </c>
      <c r="E13" s="3" t="s">
        <v>255</v>
      </c>
      <c r="F13" s="13">
        <v>1.48</v>
      </c>
      <c r="G13" s="13">
        <f t="shared" si="0"/>
        <v>5.214940098661029</v>
      </c>
      <c r="H13" s="13">
        <f t="shared" si="4"/>
        <v>5.214940098661029</v>
      </c>
      <c r="I13" s="13">
        <v>0.12509999999999999</v>
      </c>
      <c r="J13" s="13">
        <f t="shared" si="1"/>
        <v>0.21813426329555358</v>
      </c>
      <c r="K13" s="13">
        <f t="shared" si="7"/>
        <v>0.21813426329555358</v>
      </c>
      <c r="L13" s="13">
        <v>4.6219999999999999</v>
      </c>
      <c r="M13" s="13">
        <f t="shared" si="2"/>
        <v>7.5782915232005239</v>
      </c>
      <c r="N13" s="13">
        <f t="shared" si="5"/>
        <v>7.5782915232005239</v>
      </c>
      <c r="O13" s="13">
        <v>15.39</v>
      </c>
      <c r="P13" s="13">
        <f t="shared" si="3"/>
        <v>2.9203036053130931</v>
      </c>
      <c r="Q13" s="3" t="s">
        <v>5</v>
      </c>
      <c r="R13" s="13">
        <v>5.4039999999999999</v>
      </c>
      <c r="S13" s="13">
        <v>4.0279999999999996</v>
      </c>
      <c r="T13" s="3" t="s">
        <v>5</v>
      </c>
      <c r="U13" s="3">
        <f t="shared" si="6"/>
        <v>2.9203036053130931</v>
      </c>
      <c r="V13" s="23" t="s">
        <v>10</v>
      </c>
      <c r="W13" s="14">
        <v>9.0999999999999998E-2</v>
      </c>
    </row>
    <row r="14" spans="1:23" x14ac:dyDescent="0.25">
      <c r="A14" s="1" t="s">
        <v>17</v>
      </c>
      <c r="B14" s="12" t="s">
        <v>248</v>
      </c>
      <c r="C14" s="3" t="s">
        <v>27</v>
      </c>
      <c r="E14" s="23" t="s">
        <v>254</v>
      </c>
      <c r="F14" s="13">
        <v>3.1719999999999999E-3</v>
      </c>
      <c r="G14" s="13">
        <f t="shared" si="0"/>
        <v>1.1176885130373503E-2</v>
      </c>
      <c r="H14" s="13">
        <f t="shared" si="4"/>
        <v>1.1176885130373503E-2</v>
      </c>
      <c r="I14" s="13">
        <v>0</v>
      </c>
      <c r="J14" s="13">
        <f t="shared" si="1"/>
        <v>0</v>
      </c>
      <c r="K14" s="13">
        <f t="shared" si="7"/>
        <v>0</v>
      </c>
      <c r="L14" s="13">
        <v>0.67610000000000003</v>
      </c>
      <c r="M14" s="13">
        <f t="shared" si="2"/>
        <v>1.1085423839973765</v>
      </c>
      <c r="N14" s="13">
        <f t="shared" si="5"/>
        <v>1.1085423839973765</v>
      </c>
      <c r="O14" s="13">
        <v>17.14</v>
      </c>
      <c r="P14" s="13">
        <f t="shared" si="3"/>
        <v>3.252371916508539</v>
      </c>
      <c r="Q14" s="3" t="s">
        <v>5</v>
      </c>
      <c r="R14" s="13">
        <v>4.4560000000000004</v>
      </c>
      <c r="S14" s="13">
        <v>7.202</v>
      </c>
      <c r="T14" s="3" t="s">
        <v>5</v>
      </c>
      <c r="U14" s="3">
        <f t="shared" si="6"/>
        <v>3.252371916508539</v>
      </c>
      <c r="V14" s="23" t="s">
        <v>10</v>
      </c>
      <c r="W14" s="4" t="s">
        <v>10</v>
      </c>
    </row>
    <row r="15" spans="1:23" x14ac:dyDescent="0.25">
      <c r="B15" s="1" t="s">
        <v>28</v>
      </c>
      <c r="C15" s="3" t="s">
        <v>29</v>
      </c>
      <c r="E15" s="3" t="s">
        <v>103</v>
      </c>
      <c r="F15" s="13">
        <v>7.9740000000000002E-3</v>
      </c>
      <c r="G15" s="13">
        <f t="shared" si="0"/>
        <v>2.8097251585623678E-2</v>
      </c>
      <c r="H15" s="13">
        <f t="shared" si="4"/>
        <v>2.8097251585623678E-2</v>
      </c>
      <c r="I15" s="13">
        <v>0</v>
      </c>
      <c r="J15" s="13">
        <f t="shared" si="1"/>
        <v>0</v>
      </c>
      <c r="K15" s="13">
        <f t="shared" si="7"/>
        <v>0</v>
      </c>
      <c r="L15" s="13">
        <v>0</v>
      </c>
      <c r="M15" s="13">
        <f t="shared" si="2"/>
        <v>0</v>
      </c>
      <c r="N15" s="13">
        <f t="shared" si="5"/>
        <v>0</v>
      </c>
      <c r="O15" s="13">
        <v>16.07</v>
      </c>
      <c r="P15" s="13">
        <f t="shared" si="3"/>
        <v>3.0493358633776091</v>
      </c>
      <c r="Q15" s="3" t="s">
        <v>5</v>
      </c>
      <c r="R15" s="13">
        <v>4.0190000000000001</v>
      </c>
      <c r="S15" s="13">
        <v>8.0329999999999995</v>
      </c>
      <c r="T15" s="3" t="s">
        <v>5</v>
      </c>
      <c r="U15" s="3">
        <f t="shared" si="6"/>
        <v>3.0493358633776091</v>
      </c>
      <c r="V15" s="23" t="s">
        <v>10</v>
      </c>
      <c r="W15" s="4" t="s">
        <v>10</v>
      </c>
    </row>
    <row r="16" spans="1:23" x14ac:dyDescent="0.25">
      <c r="A16" s="1" t="s">
        <v>17</v>
      </c>
      <c r="B16" s="12" t="s">
        <v>30</v>
      </c>
      <c r="C16" s="3" t="s">
        <v>30</v>
      </c>
      <c r="E16" s="23" t="s">
        <v>254</v>
      </c>
      <c r="F16" s="13">
        <v>0.2021</v>
      </c>
      <c r="G16" s="13">
        <f t="shared" si="0"/>
        <v>0.71212121212121215</v>
      </c>
      <c r="H16" s="13">
        <f t="shared" si="4"/>
        <v>0.71212121212121215</v>
      </c>
      <c r="I16" s="13">
        <v>0</v>
      </c>
      <c r="J16" s="13">
        <f t="shared" si="1"/>
        <v>0</v>
      </c>
      <c r="K16" s="13">
        <f t="shared" si="7"/>
        <v>0</v>
      </c>
      <c r="L16" s="13">
        <v>4.859</v>
      </c>
      <c r="M16" s="13">
        <f t="shared" si="2"/>
        <v>7.9668798163633374</v>
      </c>
      <c r="N16" s="13">
        <f t="shared" si="5"/>
        <v>7.9668798163633374</v>
      </c>
      <c r="O16" s="13">
        <v>9.8030000000000008</v>
      </c>
      <c r="P16" s="13">
        <f t="shared" si="3"/>
        <v>1.8601518026565467</v>
      </c>
      <c r="Q16" s="3" t="s">
        <v>5</v>
      </c>
      <c r="R16" s="13">
        <v>3.7160000000000002</v>
      </c>
      <c r="S16" s="13">
        <v>3.218</v>
      </c>
      <c r="T16" s="3" t="s">
        <v>5</v>
      </c>
      <c r="U16" s="3">
        <f t="shared" si="6"/>
        <v>1.8601518026565467</v>
      </c>
      <c r="V16" s="23" t="s">
        <v>10</v>
      </c>
      <c r="W16" s="4" t="s">
        <v>10</v>
      </c>
    </row>
    <row r="17" spans="1:23" x14ac:dyDescent="0.25">
      <c r="A17" s="1" t="s">
        <v>20</v>
      </c>
      <c r="B17" s="1" t="s">
        <v>31</v>
      </c>
      <c r="C17" s="3" t="s">
        <v>31</v>
      </c>
      <c r="E17" s="3" t="s">
        <v>20</v>
      </c>
      <c r="F17" s="13">
        <v>0.81720000000000004</v>
      </c>
      <c r="G17" s="13">
        <f t="shared" si="0"/>
        <v>2.8794926004228332</v>
      </c>
      <c r="H17" s="13">
        <f t="shared" si="4"/>
        <v>2.8794926004228332</v>
      </c>
      <c r="I17" s="13">
        <v>2.9350000000000001</v>
      </c>
      <c r="J17" s="13">
        <f t="shared" si="1"/>
        <v>5.1176983435047951</v>
      </c>
      <c r="K17" s="13">
        <f t="shared" si="7"/>
        <v>5.1176983435047951</v>
      </c>
      <c r="L17" s="13">
        <v>1.321</v>
      </c>
      <c r="M17" s="13">
        <f t="shared" si="2"/>
        <v>2.1659288407935726</v>
      </c>
      <c r="N17" s="13">
        <f t="shared" si="5"/>
        <v>2.1659288407935726</v>
      </c>
      <c r="O17" s="13">
        <v>7.6959999999999997</v>
      </c>
      <c r="P17" s="13">
        <f t="shared" si="3"/>
        <v>1.4603415559772297</v>
      </c>
      <c r="Q17" s="3" t="s">
        <v>5</v>
      </c>
      <c r="R17" s="13">
        <v>3.1920000000000002</v>
      </c>
      <c r="S17" s="13">
        <v>1.5069999999999999</v>
      </c>
      <c r="T17" s="3" t="s">
        <v>5</v>
      </c>
      <c r="U17" s="3">
        <f t="shared" si="6"/>
        <v>1.4603415559772297</v>
      </c>
      <c r="V17" s="23" t="s">
        <v>10</v>
      </c>
      <c r="W17" s="14">
        <v>3.7999999999999999E-2</v>
      </c>
    </row>
    <row r="18" spans="1:23" x14ac:dyDescent="0.25">
      <c r="A18" s="1" t="s">
        <v>11</v>
      </c>
      <c r="B18" s="1" t="s">
        <v>32</v>
      </c>
      <c r="C18" s="3" t="s">
        <v>33</v>
      </c>
      <c r="D18" s="3" t="s">
        <v>34</v>
      </c>
      <c r="E18" s="23" t="s">
        <v>255</v>
      </c>
      <c r="F18" s="13">
        <v>0</v>
      </c>
      <c r="G18" s="13">
        <f t="shared" si="0"/>
        <v>0</v>
      </c>
      <c r="H18" s="13">
        <f t="shared" si="4"/>
        <v>0</v>
      </c>
      <c r="I18" s="13">
        <v>0</v>
      </c>
      <c r="J18" s="13">
        <f t="shared" si="1"/>
        <v>0</v>
      </c>
      <c r="K18" s="13">
        <f t="shared" si="7"/>
        <v>0</v>
      </c>
      <c r="L18" s="13">
        <v>0.29780000000000001</v>
      </c>
      <c r="M18" s="13">
        <f t="shared" si="2"/>
        <v>0.4882767666830628</v>
      </c>
      <c r="N18" s="13">
        <f t="shared" si="5"/>
        <v>0.4882767666830628</v>
      </c>
      <c r="O18" s="13">
        <v>11.13</v>
      </c>
      <c r="P18" s="13">
        <f t="shared" si="3"/>
        <v>2.1119544592030359</v>
      </c>
      <c r="Q18" s="3" t="s">
        <v>5</v>
      </c>
      <c r="R18" s="13">
        <v>2.8570000000000002</v>
      </c>
      <c r="S18" s="13">
        <v>3.4</v>
      </c>
      <c r="T18" s="3" t="s">
        <v>5</v>
      </c>
      <c r="U18" s="3">
        <f t="shared" si="6"/>
        <v>2.1119544592030359</v>
      </c>
      <c r="V18" s="23" t="s">
        <v>10</v>
      </c>
      <c r="W18" s="4" t="s">
        <v>10</v>
      </c>
    </row>
    <row r="19" spans="1:23" x14ac:dyDescent="0.25">
      <c r="A19" s="1" t="s">
        <v>20</v>
      </c>
      <c r="B19" s="1" t="s">
        <v>35</v>
      </c>
      <c r="C19" s="3" t="s">
        <v>35</v>
      </c>
      <c r="E19" s="3" t="s">
        <v>20</v>
      </c>
      <c r="F19" s="13">
        <v>1.3740000000000001</v>
      </c>
      <c r="G19" s="13">
        <f t="shared" si="0"/>
        <v>4.8414376321353068</v>
      </c>
      <c r="H19" s="13">
        <f t="shared" si="4"/>
        <v>4.8414376321353068</v>
      </c>
      <c r="I19" s="13">
        <v>5.0119999999999996</v>
      </c>
      <c r="J19" s="13">
        <f t="shared" si="1"/>
        <v>8.7393199651264162</v>
      </c>
      <c r="K19" s="13">
        <f t="shared" si="7"/>
        <v>8.7393199651264162</v>
      </c>
      <c r="L19" s="13">
        <v>1.0409999999999999</v>
      </c>
      <c r="M19" s="13">
        <f t="shared" si="2"/>
        <v>1.7068371864240037</v>
      </c>
      <c r="N19" s="13">
        <f t="shared" si="5"/>
        <v>1.7068371864240037</v>
      </c>
      <c r="O19" s="13">
        <v>3.5139999999999998</v>
      </c>
      <c r="P19" s="13">
        <f t="shared" si="3"/>
        <v>0.66679316888045537</v>
      </c>
      <c r="Q19" s="3" t="s">
        <v>5</v>
      </c>
      <c r="R19" s="13">
        <v>2.7349999999999999</v>
      </c>
      <c r="S19" s="13">
        <v>1.4450000000000001</v>
      </c>
      <c r="T19" s="3" t="s">
        <v>5</v>
      </c>
      <c r="U19" s="3">
        <f t="shared" si="6"/>
        <v>0.66679316888045537</v>
      </c>
      <c r="V19" s="24">
        <v>5.8000000000000003E-2</v>
      </c>
      <c r="W19" s="4" t="s">
        <v>10</v>
      </c>
    </row>
    <row r="20" spans="1:23" x14ac:dyDescent="0.25">
      <c r="A20" s="1" t="s">
        <v>11</v>
      </c>
      <c r="B20" s="12" t="s">
        <v>36</v>
      </c>
      <c r="C20" s="3" t="s">
        <v>37</v>
      </c>
      <c r="D20" s="3" t="s">
        <v>38</v>
      </c>
      <c r="E20" s="23" t="s">
        <v>255</v>
      </c>
      <c r="F20" s="13">
        <v>0</v>
      </c>
      <c r="G20" s="13">
        <f t="shared" si="0"/>
        <v>0</v>
      </c>
      <c r="H20" s="13">
        <f t="shared" si="4"/>
        <v>0</v>
      </c>
      <c r="I20" s="13">
        <v>0</v>
      </c>
      <c r="J20" s="13">
        <f t="shared" si="1"/>
        <v>0</v>
      </c>
      <c r="K20" s="13">
        <f t="shared" si="7"/>
        <v>0</v>
      </c>
      <c r="L20" s="13">
        <v>1.5789999999999998E-2</v>
      </c>
      <c r="M20" s="13">
        <f t="shared" si="2"/>
        <v>2.5889490080341034E-2</v>
      </c>
      <c r="N20" s="13">
        <f t="shared" si="5"/>
        <v>2.5889490080341034E-2</v>
      </c>
      <c r="O20" s="13">
        <v>10.71</v>
      </c>
      <c r="P20" s="13">
        <f t="shared" si="3"/>
        <v>2.032258064516129</v>
      </c>
      <c r="Q20" s="3" t="s">
        <v>5</v>
      </c>
      <c r="R20" s="13">
        <v>2.68</v>
      </c>
      <c r="S20" s="13">
        <v>5.2430000000000003</v>
      </c>
      <c r="T20" s="3" t="s">
        <v>5</v>
      </c>
      <c r="U20" s="3">
        <f t="shared" si="6"/>
        <v>2.032258064516129</v>
      </c>
      <c r="V20" s="23" t="s">
        <v>10</v>
      </c>
      <c r="W20" s="4" t="s">
        <v>10</v>
      </c>
    </row>
    <row r="21" spans="1:23" x14ac:dyDescent="0.25">
      <c r="A21" s="1" t="s">
        <v>17</v>
      </c>
      <c r="B21" s="15"/>
      <c r="C21" s="3" t="s">
        <v>39</v>
      </c>
      <c r="E21" s="3" t="s">
        <v>254</v>
      </c>
      <c r="F21" s="13">
        <v>0.1482</v>
      </c>
      <c r="G21" s="13">
        <f t="shared" si="0"/>
        <v>0.52219873150105711</v>
      </c>
      <c r="H21" s="13">
        <f t="shared" si="4"/>
        <v>0.52219873150105711</v>
      </c>
      <c r="I21" s="13">
        <v>0</v>
      </c>
      <c r="J21" s="13">
        <f t="shared" si="1"/>
        <v>0</v>
      </c>
      <c r="K21" s="13">
        <f t="shared" si="7"/>
        <v>0</v>
      </c>
      <c r="L21" s="13">
        <v>0.48570000000000002</v>
      </c>
      <c r="M21" s="13">
        <f t="shared" si="2"/>
        <v>0.79636005902606988</v>
      </c>
      <c r="N21" s="13">
        <f t="shared" si="5"/>
        <v>0.79636005902606988</v>
      </c>
      <c r="O21" s="13">
        <v>9.9290000000000003</v>
      </c>
      <c r="P21" s="13">
        <f t="shared" si="3"/>
        <v>1.8840607210626186</v>
      </c>
      <c r="Q21" s="3" t="s">
        <v>5</v>
      </c>
      <c r="R21" s="13">
        <v>2.641</v>
      </c>
      <c r="S21" s="13">
        <v>2.6629999999999998</v>
      </c>
      <c r="T21" s="3" t="s">
        <v>5</v>
      </c>
      <c r="U21" s="3">
        <f t="shared" si="6"/>
        <v>1.8840607210626186</v>
      </c>
      <c r="V21" s="23" t="s">
        <v>10</v>
      </c>
      <c r="W21" s="14">
        <v>7.0000000000000007E-2</v>
      </c>
    </row>
    <row r="22" spans="1:23" x14ac:dyDescent="0.25">
      <c r="A22" s="1" t="s">
        <v>40</v>
      </c>
      <c r="B22" s="1" t="s">
        <v>41</v>
      </c>
      <c r="C22" s="3" t="s">
        <v>42</v>
      </c>
      <c r="E22" s="23" t="s">
        <v>61</v>
      </c>
      <c r="F22" s="13">
        <v>0</v>
      </c>
      <c r="G22" s="13">
        <f t="shared" si="0"/>
        <v>0</v>
      </c>
      <c r="H22" s="13">
        <f t="shared" si="4"/>
        <v>0</v>
      </c>
      <c r="I22" s="13">
        <v>0</v>
      </c>
      <c r="J22" s="13">
        <f t="shared" si="1"/>
        <v>0</v>
      </c>
      <c r="K22" s="13">
        <f t="shared" si="7"/>
        <v>0</v>
      </c>
      <c r="L22" s="13">
        <v>0.53149999999999997</v>
      </c>
      <c r="M22" s="13">
        <f t="shared" si="2"/>
        <v>0.87145433677652073</v>
      </c>
      <c r="N22" s="13">
        <f t="shared" si="5"/>
        <v>0.87145433677652073</v>
      </c>
      <c r="O22" s="13">
        <v>9.2379999999999995</v>
      </c>
      <c r="P22" s="13">
        <f t="shared" si="3"/>
        <v>1.7529411764705882</v>
      </c>
      <c r="Q22" s="3" t="s">
        <v>5</v>
      </c>
      <c r="R22" s="13">
        <v>2.4420000000000002</v>
      </c>
      <c r="S22" s="13">
        <v>4.4290000000000003</v>
      </c>
      <c r="T22" s="3" t="s">
        <v>5</v>
      </c>
      <c r="U22" s="3">
        <f t="shared" si="6"/>
        <v>1.7529411764705882</v>
      </c>
      <c r="V22" s="23" t="s">
        <v>10</v>
      </c>
      <c r="W22" s="4" t="s">
        <v>10</v>
      </c>
    </row>
    <row r="23" spans="1:23" x14ac:dyDescent="0.25">
      <c r="A23" s="1" t="s">
        <v>17</v>
      </c>
      <c r="B23" s="1" t="s">
        <v>44</v>
      </c>
      <c r="C23" s="3" t="s">
        <v>45</v>
      </c>
      <c r="E23" s="3" t="s">
        <v>254</v>
      </c>
      <c r="F23" s="13">
        <v>8.0930000000000002E-2</v>
      </c>
      <c r="G23" s="13">
        <f t="shared" si="0"/>
        <v>0.28516560958421422</v>
      </c>
      <c r="H23" s="13">
        <f t="shared" si="4"/>
        <v>0.28516560958421422</v>
      </c>
      <c r="I23" s="13">
        <v>7.0129999999999998E-2</v>
      </c>
      <c r="J23" s="13">
        <f t="shared" si="1"/>
        <v>0.12228421970357453</v>
      </c>
      <c r="K23" s="13">
        <f t="shared" si="7"/>
        <v>0.12228421970357453</v>
      </c>
      <c r="L23" s="13">
        <v>0.4632</v>
      </c>
      <c r="M23" s="13">
        <f t="shared" si="2"/>
        <v>0.75946876537137231</v>
      </c>
      <c r="N23" s="13">
        <f t="shared" si="5"/>
        <v>0.75946876537137231</v>
      </c>
      <c r="O23" s="13">
        <v>7.8120000000000003</v>
      </c>
      <c r="P23" s="13">
        <f t="shared" si="3"/>
        <v>1.4823529411764707</v>
      </c>
      <c r="Q23" s="3" t="s">
        <v>5</v>
      </c>
      <c r="R23" s="13">
        <v>2.1070000000000002</v>
      </c>
      <c r="S23" s="13">
        <v>1.7250000000000001</v>
      </c>
      <c r="T23" s="3" t="s">
        <v>5</v>
      </c>
      <c r="U23" s="3">
        <f t="shared" si="6"/>
        <v>1.4823529411764707</v>
      </c>
      <c r="V23" s="23" t="s">
        <v>10</v>
      </c>
      <c r="W23" s="14">
        <v>2.8000000000000001E-2</v>
      </c>
    </row>
    <row r="24" spans="1:23" x14ac:dyDescent="0.25">
      <c r="A24" s="1" t="s">
        <v>11</v>
      </c>
      <c r="C24" s="3" t="s">
        <v>46</v>
      </c>
      <c r="D24" s="3" t="s">
        <v>47</v>
      </c>
      <c r="E24" s="23" t="s">
        <v>255</v>
      </c>
      <c r="F24" s="13">
        <v>1.0489999999999999E-2</v>
      </c>
      <c r="G24" s="13">
        <f t="shared" si="0"/>
        <v>3.6962649753347426E-2</v>
      </c>
      <c r="H24" s="13">
        <f t="shared" si="4"/>
        <v>3.6962649753347426E-2</v>
      </c>
      <c r="I24" s="13">
        <v>0</v>
      </c>
      <c r="J24" s="13">
        <f t="shared" si="1"/>
        <v>0</v>
      </c>
      <c r="K24" s="13">
        <f t="shared" si="7"/>
        <v>0</v>
      </c>
      <c r="L24" s="13">
        <v>0.39090000000000003</v>
      </c>
      <c r="M24" s="13">
        <f t="shared" si="2"/>
        <v>0.64092474176094449</v>
      </c>
      <c r="N24" s="13">
        <f t="shared" si="5"/>
        <v>0.64092474176094449</v>
      </c>
      <c r="O24" s="13">
        <v>7.5759999999999996</v>
      </c>
      <c r="P24" s="13">
        <f t="shared" si="3"/>
        <v>1.4375711574952561</v>
      </c>
      <c r="Q24" s="3" t="s">
        <v>5</v>
      </c>
      <c r="R24" s="13">
        <v>1.994</v>
      </c>
      <c r="S24" s="13">
        <v>2.5129999999999999</v>
      </c>
      <c r="T24" s="3" t="s">
        <v>5</v>
      </c>
      <c r="U24" s="3">
        <f t="shared" si="6"/>
        <v>1.4375711574952561</v>
      </c>
      <c r="V24" s="23" t="s">
        <v>10</v>
      </c>
      <c r="W24" s="4" t="s">
        <v>10</v>
      </c>
    </row>
    <row r="25" spans="1:23" x14ac:dyDescent="0.25">
      <c r="A25" s="1" t="s">
        <v>17</v>
      </c>
      <c r="B25" s="12" t="s">
        <v>48</v>
      </c>
      <c r="C25" s="3" t="s">
        <v>49</v>
      </c>
      <c r="E25" s="3" t="s">
        <v>254</v>
      </c>
      <c r="F25" s="13">
        <v>0</v>
      </c>
      <c r="G25" s="13">
        <f t="shared" si="0"/>
        <v>0</v>
      </c>
      <c r="H25" s="13">
        <f t="shared" si="4"/>
        <v>0</v>
      </c>
      <c r="I25" s="13">
        <v>0</v>
      </c>
      <c r="J25" s="13">
        <f t="shared" si="1"/>
        <v>0</v>
      </c>
      <c r="K25" s="13">
        <f t="shared" si="7"/>
        <v>0</v>
      </c>
      <c r="L25" s="13">
        <v>0.2722</v>
      </c>
      <c r="M25" s="13">
        <f t="shared" si="2"/>
        <v>0.44630267256927364</v>
      </c>
      <c r="N25" s="13">
        <f t="shared" si="5"/>
        <v>0.44630267256927364</v>
      </c>
      <c r="O25" s="13">
        <v>7.5910000000000002</v>
      </c>
      <c r="P25" s="13">
        <f t="shared" si="3"/>
        <v>1.4404174573055029</v>
      </c>
      <c r="Q25" s="3" t="s">
        <v>5</v>
      </c>
      <c r="R25" s="13">
        <v>1.966</v>
      </c>
      <c r="S25" s="13">
        <v>3.28</v>
      </c>
      <c r="T25" s="3" t="s">
        <v>5</v>
      </c>
      <c r="U25" s="3">
        <f t="shared" si="6"/>
        <v>1.4404174573055029</v>
      </c>
      <c r="V25" s="23" t="s">
        <v>10</v>
      </c>
      <c r="W25" s="4" t="s">
        <v>10</v>
      </c>
    </row>
    <row r="26" spans="1:23" x14ac:dyDescent="0.25">
      <c r="A26" s="1" t="s">
        <v>17</v>
      </c>
      <c r="B26" s="12" t="s">
        <v>50</v>
      </c>
      <c r="C26" s="3" t="s">
        <v>51</v>
      </c>
      <c r="E26" s="3" t="s">
        <v>254</v>
      </c>
      <c r="F26" s="13">
        <v>2.4740000000000002E-2</v>
      </c>
      <c r="G26" s="13">
        <f t="shared" si="0"/>
        <v>8.7174066243833698E-2</v>
      </c>
      <c r="H26" s="13">
        <f t="shared" si="4"/>
        <v>8.7174066243833698E-2</v>
      </c>
      <c r="I26" s="13">
        <v>0</v>
      </c>
      <c r="J26" s="13">
        <f t="shared" si="1"/>
        <v>0</v>
      </c>
      <c r="K26" s="13">
        <f t="shared" si="7"/>
        <v>0</v>
      </c>
      <c r="L26" s="13">
        <v>0.41920000000000002</v>
      </c>
      <c r="M26" s="13">
        <f t="shared" si="2"/>
        <v>0.68732579111329728</v>
      </c>
      <c r="N26" s="13">
        <f t="shared" si="5"/>
        <v>0.68732579111329728</v>
      </c>
      <c r="O26" s="13">
        <v>6.6459999999999999</v>
      </c>
      <c r="P26" s="13">
        <f t="shared" si="3"/>
        <v>1.2611005692599622</v>
      </c>
      <c r="Q26" s="3" t="s">
        <v>5</v>
      </c>
      <c r="R26" s="13">
        <v>1.772</v>
      </c>
      <c r="S26" s="13">
        <v>2.3780000000000001</v>
      </c>
      <c r="T26" s="3" t="s">
        <v>5</v>
      </c>
      <c r="U26" s="3">
        <f t="shared" si="6"/>
        <v>1.2611005692599622</v>
      </c>
      <c r="V26" s="23" t="s">
        <v>10</v>
      </c>
      <c r="W26" s="4" t="s">
        <v>10</v>
      </c>
    </row>
    <row r="27" spans="1:23" x14ac:dyDescent="0.25">
      <c r="A27" s="1" t="s">
        <v>52</v>
      </c>
      <c r="B27" s="1" t="s">
        <v>53</v>
      </c>
      <c r="C27" s="3" t="s">
        <v>54</v>
      </c>
      <c r="E27" s="3" t="s">
        <v>52</v>
      </c>
      <c r="F27" s="13">
        <v>1.1820000000000001E-2</v>
      </c>
      <c r="G27" s="13">
        <f t="shared" si="0"/>
        <v>4.1649048625792821E-2</v>
      </c>
      <c r="H27" s="13">
        <f t="shared" si="4"/>
        <v>4.1649048625792821E-2</v>
      </c>
      <c r="I27" s="13">
        <v>3.8730000000000001E-2</v>
      </c>
      <c r="J27" s="13">
        <f t="shared" si="1"/>
        <v>6.7532693984306891E-2</v>
      </c>
      <c r="K27" s="13">
        <f t="shared" si="7"/>
        <v>6.7532693984306891E-2</v>
      </c>
      <c r="L27" s="13">
        <v>0.122</v>
      </c>
      <c r="M27" s="13">
        <f t="shared" si="2"/>
        <v>0.20003279226102638</v>
      </c>
      <c r="N27" s="13">
        <f t="shared" si="5"/>
        <v>0.20003279226102638</v>
      </c>
      <c r="O27" s="13">
        <v>6.8440000000000003</v>
      </c>
      <c r="P27" s="13">
        <f t="shared" si="3"/>
        <v>1.2986717267552181</v>
      </c>
      <c r="Q27" s="3" t="s">
        <v>5</v>
      </c>
      <c r="R27" s="13">
        <v>1.754</v>
      </c>
      <c r="S27" s="13">
        <v>2.4780000000000002</v>
      </c>
      <c r="T27" s="3" t="s">
        <v>5</v>
      </c>
      <c r="U27" s="3">
        <f t="shared" si="6"/>
        <v>1.2986717267552181</v>
      </c>
      <c r="V27" s="23" t="s">
        <v>10</v>
      </c>
      <c r="W27" s="4" t="s">
        <v>10</v>
      </c>
    </row>
    <row r="28" spans="1:23" x14ac:dyDescent="0.25">
      <c r="A28" s="1" t="s">
        <v>17</v>
      </c>
      <c r="B28" s="12" t="s">
        <v>55</v>
      </c>
      <c r="C28" s="3" t="s">
        <v>56</v>
      </c>
      <c r="E28" s="3" t="s">
        <v>254</v>
      </c>
      <c r="F28" s="13">
        <v>0.12239999999999999</v>
      </c>
      <c r="G28" s="13">
        <f t="shared" si="0"/>
        <v>0.43128964059196617</v>
      </c>
      <c r="H28" s="13">
        <f t="shared" si="4"/>
        <v>0.43128964059196617</v>
      </c>
      <c r="I28" s="13">
        <v>2.5049999999999999E-2</v>
      </c>
      <c r="J28" s="13">
        <f t="shared" si="1"/>
        <v>4.3679163034001739E-2</v>
      </c>
      <c r="K28" s="13">
        <f t="shared" si="7"/>
        <v>4.3679163034001739E-2</v>
      </c>
      <c r="L28" s="13">
        <v>1.6459999999999999</v>
      </c>
      <c r="M28" s="13">
        <f t="shared" si="2"/>
        <v>2.6988030824725362</v>
      </c>
      <c r="N28" s="13">
        <f t="shared" si="5"/>
        <v>2.6988030824725362</v>
      </c>
      <c r="O28" s="13">
        <v>5.22</v>
      </c>
      <c r="P28" s="13">
        <f t="shared" si="3"/>
        <v>0.99051233396584437</v>
      </c>
      <c r="Q28" s="3" t="s">
        <v>5</v>
      </c>
      <c r="R28" s="13">
        <v>1.7529999999999999</v>
      </c>
      <c r="S28" s="13">
        <v>1.4490000000000001</v>
      </c>
      <c r="T28" s="3" t="s">
        <v>5</v>
      </c>
      <c r="U28" s="3">
        <f t="shared" si="6"/>
        <v>0.99051233396584437</v>
      </c>
      <c r="V28" s="23" t="s">
        <v>10</v>
      </c>
      <c r="W28" s="4" t="s">
        <v>10</v>
      </c>
    </row>
    <row r="29" spans="1:23" x14ac:dyDescent="0.25">
      <c r="A29" s="1" t="s">
        <v>52</v>
      </c>
      <c r="B29" s="1" t="s">
        <v>57</v>
      </c>
      <c r="C29" s="3" t="s">
        <v>58</v>
      </c>
      <c r="E29" s="3" t="s">
        <v>52</v>
      </c>
      <c r="F29" s="13">
        <v>0.71760000000000002</v>
      </c>
      <c r="G29" s="13">
        <f t="shared" si="0"/>
        <v>2.528541226215645</v>
      </c>
      <c r="H29" s="13">
        <f t="shared" si="4"/>
        <v>2.528541226215645</v>
      </c>
      <c r="I29" s="13">
        <v>0.58420000000000005</v>
      </c>
      <c r="J29" s="13">
        <f t="shared" si="1"/>
        <v>1.0186573670444639</v>
      </c>
      <c r="K29" s="13">
        <f t="shared" si="7"/>
        <v>1.0186573670444639</v>
      </c>
      <c r="L29" s="13">
        <v>0.1928</v>
      </c>
      <c r="M29" s="13">
        <f t="shared" si="2"/>
        <v>0.3161173962944745</v>
      </c>
      <c r="N29" s="13">
        <f t="shared" si="5"/>
        <v>0.3161173962944745</v>
      </c>
      <c r="O29" s="13">
        <v>5.4320000000000004</v>
      </c>
      <c r="P29" s="13">
        <f t="shared" si="3"/>
        <v>1.0307400379506642</v>
      </c>
      <c r="Q29" s="3" t="s">
        <v>5</v>
      </c>
      <c r="R29" s="13">
        <v>1.732</v>
      </c>
      <c r="S29" s="13">
        <v>2.2370000000000001</v>
      </c>
      <c r="T29" s="3" t="s">
        <v>5</v>
      </c>
      <c r="U29" s="3">
        <f t="shared" si="6"/>
        <v>1.0307400379506642</v>
      </c>
      <c r="V29" s="23" t="s">
        <v>10</v>
      </c>
      <c r="W29" s="4" t="s">
        <v>10</v>
      </c>
    </row>
    <row r="30" spans="1:23" x14ac:dyDescent="0.25">
      <c r="B30" s="1" t="s">
        <v>59</v>
      </c>
      <c r="C30" s="3" t="s">
        <v>60</v>
      </c>
      <c r="E30" s="3" t="s">
        <v>103</v>
      </c>
      <c r="F30" s="13">
        <v>5.9849999999999999E-3</v>
      </c>
      <c r="G30" s="13">
        <f t="shared" si="0"/>
        <v>2.1088794926004229E-2</v>
      </c>
      <c r="H30" s="13">
        <f t="shared" si="4"/>
        <v>2.1088794926004229E-2</v>
      </c>
      <c r="I30" s="13">
        <v>0</v>
      </c>
      <c r="J30" s="13">
        <f t="shared" si="1"/>
        <v>0</v>
      </c>
      <c r="K30" s="13">
        <f t="shared" si="7"/>
        <v>0</v>
      </c>
      <c r="L30" s="13">
        <v>0</v>
      </c>
      <c r="M30" s="13">
        <f t="shared" si="2"/>
        <v>0</v>
      </c>
      <c r="N30" s="13">
        <f t="shared" si="5"/>
        <v>0</v>
      </c>
      <c r="O30" s="13">
        <v>5.367</v>
      </c>
      <c r="P30" s="13">
        <f t="shared" si="3"/>
        <v>1.018406072106262</v>
      </c>
      <c r="Q30" s="3" t="s">
        <v>5</v>
      </c>
      <c r="R30" s="13">
        <v>1.343</v>
      </c>
      <c r="S30" s="13">
        <v>2.6819999999999999</v>
      </c>
      <c r="T30" s="3" t="s">
        <v>5</v>
      </c>
      <c r="U30" s="3">
        <f t="shared" si="6"/>
        <v>1.018406072106262</v>
      </c>
      <c r="V30" s="23" t="s">
        <v>10</v>
      </c>
      <c r="W30" s="4" t="s">
        <v>10</v>
      </c>
    </row>
    <row r="31" spans="1:23" x14ac:dyDescent="0.25">
      <c r="A31" s="1" t="s">
        <v>61</v>
      </c>
      <c r="B31" s="1" t="s">
        <v>62</v>
      </c>
      <c r="C31" s="3" t="s">
        <v>63</v>
      </c>
      <c r="E31" s="23" t="s">
        <v>61</v>
      </c>
      <c r="F31" s="13">
        <v>0.1305</v>
      </c>
      <c r="G31" s="13">
        <f t="shared" si="0"/>
        <v>0.45983086680761104</v>
      </c>
      <c r="H31" s="13">
        <f t="shared" si="4"/>
        <v>0.45983086680761104</v>
      </c>
      <c r="I31" s="13">
        <v>8.7480000000000002E-2</v>
      </c>
      <c r="J31" s="13">
        <f t="shared" si="1"/>
        <v>0.1525370531822145</v>
      </c>
      <c r="K31" s="13">
        <f t="shared" si="7"/>
        <v>0.1525370531822145</v>
      </c>
      <c r="L31" s="13">
        <v>0.58160000000000001</v>
      </c>
      <c r="M31" s="13">
        <f t="shared" si="2"/>
        <v>0.95359895064764721</v>
      </c>
      <c r="N31" s="13">
        <f t="shared" si="5"/>
        <v>0.95359895064764721</v>
      </c>
      <c r="O31" s="13">
        <v>4.4210000000000003</v>
      </c>
      <c r="P31" s="13">
        <f t="shared" si="3"/>
        <v>0.83889943074003803</v>
      </c>
      <c r="Q31" s="3" t="s">
        <v>5</v>
      </c>
      <c r="R31" s="13">
        <v>1.3049999999999999</v>
      </c>
      <c r="S31" s="13">
        <v>1.64</v>
      </c>
      <c r="T31" s="3" t="s">
        <v>5</v>
      </c>
      <c r="U31" s="3">
        <f t="shared" si="6"/>
        <v>0.83889943074003803</v>
      </c>
      <c r="V31" s="23" t="s">
        <v>10</v>
      </c>
      <c r="W31" s="4" t="s">
        <v>10</v>
      </c>
    </row>
    <row r="32" spans="1:23" x14ac:dyDescent="0.25">
      <c r="A32" s="1" t="s">
        <v>64</v>
      </c>
      <c r="B32" s="12" t="s">
        <v>65</v>
      </c>
      <c r="C32" s="3" t="s">
        <v>66</v>
      </c>
      <c r="E32" s="3" t="s">
        <v>64</v>
      </c>
      <c r="F32" s="13">
        <v>0.45810000000000001</v>
      </c>
      <c r="G32" s="13">
        <f t="shared" si="0"/>
        <v>1.6141649048625795</v>
      </c>
      <c r="H32" s="13">
        <f t="shared" si="4"/>
        <v>1.6141649048625795</v>
      </c>
      <c r="I32" s="13">
        <v>2.0950000000000002</v>
      </c>
      <c r="J32" s="13">
        <f t="shared" si="1"/>
        <v>3.6530078465562341</v>
      </c>
      <c r="K32" s="13">
        <f t="shared" si="7"/>
        <v>3.6530078465562341</v>
      </c>
      <c r="L32" s="13">
        <v>0.82420000000000004</v>
      </c>
      <c r="M32" s="13">
        <f t="shared" si="2"/>
        <v>1.3513690768978521</v>
      </c>
      <c r="N32" s="13">
        <f t="shared" si="5"/>
        <v>1.3513690768978521</v>
      </c>
      <c r="O32" s="13">
        <v>1.2629999999999999</v>
      </c>
      <c r="P32" s="13">
        <f t="shared" si="3"/>
        <v>0.23965844402277037</v>
      </c>
      <c r="Q32" s="3" t="s">
        <v>5</v>
      </c>
      <c r="R32" s="13">
        <v>1.1599999999999999</v>
      </c>
      <c r="S32" s="13">
        <v>0.52359999999999995</v>
      </c>
      <c r="T32" s="3" t="s">
        <v>5</v>
      </c>
      <c r="U32" s="3">
        <f t="shared" si="6"/>
        <v>0.23965844402277037</v>
      </c>
      <c r="V32" s="24">
        <v>0.08</v>
      </c>
      <c r="W32" s="4" t="s">
        <v>10</v>
      </c>
    </row>
    <row r="33" spans="1:23" x14ac:dyDescent="0.25">
      <c r="A33" s="1" t="s">
        <v>52</v>
      </c>
      <c r="B33" s="12" t="s">
        <v>67</v>
      </c>
      <c r="C33" s="3" t="s">
        <v>68</v>
      </c>
      <c r="E33" s="3" t="s">
        <v>52</v>
      </c>
      <c r="F33" s="13">
        <v>3.1269999999999999E-2</v>
      </c>
      <c r="G33" s="13">
        <f t="shared" si="0"/>
        <v>0.11018322762508809</v>
      </c>
      <c r="H33" s="13">
        <f t="shared" si="4"/>
        <v>0.11018322762508809</v>
      </c>
      <c r="I33" s="13">
        <v>0</v>
      </c>
      <c r="J33" s="13">
        <f t="shared" si="1"/>
        <v>0</v>
      </c>
      <c r="K33" s="13">
        <f t="shared" si="7"/>
        <v>0</v>
      </c>
      <c r="L33" s="13">
        <v>0.21929999999999999</v>
      </c>
      <c r="M33" s="13">
        <f t="shared" si="2"/>
        <v>0.35956714215445151</v>
      </c>
      <c r="N33" s="13">
        <f t="shared" si="5"/>
        <v>0.35956714215445151</v>
      </c>
      <c r="O33" s="13">
        <v>4.3150000000000004</v>
      </c>
      <c r="P33" s="13">
        <f t="shared" si="3"/>
        <v>0.81878557874762814</v>
      </c>
      <c r="Q33" s="3" t="s">
        <v>5</v>
      </c>
      <c r="R33" s="13">
        <v>1.141</v>
      </c>
      <c r="S33" s="13">
        <v>1.242</v>
      </c>
      <c r="T33" s="3" t="s">
        <v>5</v>
      </c>
      <c r="U33" s="3">
        <f t="shared" si="6"/>
        <v>0.81878557874762814</v>
      </c>
      <c r="V33" s="23" t="s">
        <v>10</v>
      </c>
      <c r="W33" s="14">
        <v>9.2999999999999999E-2</v>
      </c>
    </row>
    <row r="34" spans="1:23" x14ac:dyDescent="0.25">
      <c r="A34" s="1" t="s">
        <v>20</v>
      </c>
      <c r="B34" s="1" t="s">
        <v>69</v>
      </c>
      <c r="C34" s="3" t="s">
        <v>70</v>
      </c>
      <c r="E34" s="3" t="s">
        <v>20</v>
      </c>
      <c r="F34" s="13">
        <v>0.35220000000000001</v>
      </c>
      <c r="G34" s="13">
        <f t="shared" si="0"/>
        <v>1.2410147991543341</v>
      </c>
      <c r="H34" s="13">
        <f t="shared" si="4"/>
        <v>1.2410147991543341</v>
      </c>
      <c r="I34" s="13">
        <v>1.796</v>
      </c>
      <c r="J34" s="13">
        <f t="shared" si="1"/>
        <v>3.1316477768090669</v>
      </c>
      <c r="K34" s="13">
        <f t="shared" si="7"/>
        <v>3.1316477768090669</v>
      </c>
      <c r="L34" s="13">
        <v>0.46629999999999999</v>
      </c>
      <c r="M34" s="13">
        <f t="shared" si="2"/>
        <v>0.76455156583046402</v>
      </c>
      <c r="N34" s="13">
        <f t="shared" si="5"/>
        <v>0.76455156583046402</v>
      </c>
      <c r="O34" s="13">
        <v>1.6220000000000001</v>
      </c>
      <c r="P34" s="13">
        <f t="shared" si="3"/>
        <v>0.30777988614800761</v>
      </c>
      <c r="Q34" s="3" t="s">
        <v>5</v>
      </c>
      <c r="R34" s="13">
        <v>1.0589999999999999</v>
      </c>
      <c r="S34" s="13">
        <v>0.42570000000000002</v>
      </c>
      <c r="T34" s="3" t="s">
        <v>5</v>
      </c>
      <c r="U34" s="3">
        <f t="shared" si="6"/>
        <v>0.30777988614800761</v>
      </c>
      <c r="V34" s="24">
        <v>2.1999999999999999E-2</v>
      </c>
      <c r="W34" s="14">
        <v>7.9000000000000001E-2</v>
      </c>
    </row>
    <row r="35" spans="1:23" x14ac:dyDescent="0.25">
      <c r="A35" s="1" t="s">
        <v>20</v>
      </c>
      <c r="B35" s="1" t="s">
        <v>72</v>
      </c>
      <c r="C35" s="3" t="s">
        <v>71</v>
      </c>
      <c r="E35" s="3" t="s">
        <v>20</v>
      </c>
      <c r="F35" s="13">
        <v>0.37809999999999999</v>
      </c>
      <c r="G35" s="13">
        <f t="shared" si="0"/>
        <v>1.3322762508809021</v>
      </c>
      <c r="H35" s="13">
        <f t="shared" si="4"/>
        <v>1.3322762508809021</v>
      </c>
      <c r="I35" s="13">
        <v>0.96830000000000005</v>
      </c>
      <c r="J35" s="13">
        <f t="shared" si="1"/>
        <v>1.6884045335658238</v>
      </c>
      <c r="K35" s="13">
        <f t="shared" si="7"/>
        <v>1.6884045335658238</v>
      </c>
      <c r="L35" s="13">
        <v>0.5202</v>
      </c>
      <c r="M35" s="13">
        <f t="shared" si="2"/>
        <v>0.85292670929660586</v>
      </c>
      <c r="N35" s="13">
        <f t="shared" si="5"/>
        <v>0.85292670929660586</v>
      </c>
      <c r="O35" s="13">
        <v>1.8380000000000001</v>
      </c>
      <c r="P35" s="13">
        <f t="shared" si="3"/>
        <v>0.34876660341555982</v>
      </c>
      <c r="Q35" s="3" t="s">
        <v>5</v>
      </c>
      <c r="R35" s="13">
        <v>0.92620000000000002</v>
      </c>
      <c r="S35" s="13">
        <v>0.47710000000000002</v>
      </c>
      <c r="T35" s="3" t="s">
        <v>5</v>
      </c>
      <c r="U35" s="3">
        <f t="shared" si="6"/>
        <v>0.34876660341555982</v>
      </c>
      <c r="V35" s="23" t="s">
        <v>10</v>
      </c>
      <c r="W35" s="4" t="s">
        <v>10</v>
      </c>
    </row>
    <row r="36" spans="1:23" x14ac:dyDescent="0.25">
      <c r="A36" s="1" t="s">
        <v>17</v>
      </c>
      <c r="B36" s="12" t="s">
        <v>73</v>
      </c>
      <c r="C36" s="3" t="s">
        <v>74</v>
      </c>
      <c r="E36" s="3" t="s">
        <v>254</v>
      </c>
      <c r="F36" s="13">
        <v>8.09E-2</v>
      </c>
      <c r="G36" s="13">
        <f t="shared" si="0"/>
        <v>0.28505990133897113</v>
      </c>
      <c r="H36" s="13">
        <f t="shared" si="4"/>
        <v>0.28505990133897113</v>
      </c>
      <c r="I36" s="13">
        <v>0</v>
      </c>
      <c r="J36" s="13">
        <f t="shared" si="1"/>
        <v>0</v>
      </c>
      <c r="K36" s="13">
        <f t="shared" si="7"/>
        <v>0</v>
      </c>
      <c r="L36" s="13">
        <v>0.65820000000000001</v>
      </c>
      <c r="M36" s="13">
        <f t="shared" si="2"/>
        <v>1.0791933103787508</v>
      </c>
      <c r="N36" s="13">
        <f t="shared" si="5"/>
        <v>1.0791933103787508</v>
      </c>
      <c r="O36" s="13">
        <v>2.8679999999999999</v>
      </c>
      <c r="P36" s="13">
        <f t="shared" si="3"/>
        <v>0.54421252371916506</v>
      </c>
      <c r="Q36" s="3" t="s">
        <v>5</v>
      </c>
      <c r="R36" s="13">
        <v>0.90180000000000005</v>
      </c>
      <c r="S36" s="13">
        <v>0.86360000000000003</v>
      </c>
      <c r="T36" s="3" t="s">
        <v>5</v>
      </c>
      <c r="U36" s="3">
        <f t="shared" si="6"/>
        <v>0.54421252371916506</v>
      </c>
      <c r="V36" s="23" t="s">
        <v>10</v>
      </c>
      <c r="W36" s="4" t="s">
        <v>10</v>
      </c>
    </row>
    <row r="37" spans="1:23" x14ac:dyDescent="0.25">
      <c r="A37" s="1" t="s">
        <v>20</v>
      </c>
      <c r="B37" s="1" t="s">
        <v>75</v>
      </c>
      <c r="C37" s="3" t="s">
        <v>75</v>
      </c>
      <c r="E37" s="3" t="s">
        <v>20</v>
      </c>
      <c r="F37" s="13">
        <v>0.3569</v>
      </c>
      <c r="G37" s="13">
        <f t="shared" si="0"/>
        <v>1.2575757575757576</v>
      </c>
      <c r="H37" s="13">
        <f t="shared" si="4"/>
        <v>1.2575757575757576</v>
      </c>
      <c r="I37" s="13">
        <v>1.008</v>
      </c>
      <c r="J37" s="13">
        <f t="shared" si="1"/>
        <v>1.7576285963382736</v>
      </c>
      <c r="K37" s="13">
        <f t="shared" si="7"/>
        <v>1.7576285963382736</v>
      </c>
      <c r="L37" s="13">
        <v>0.45669999999999999</v>
      </c>
      <c r="M37" s="13">
        <f t="shared" si="2"/>
        <v>0.74881128053779311</v>
      </c>
      <c r="N37" s="13">
        <f t="shared" si="5"/>
        <v>0.74881128053779311</v>
      </c>
      <c r="O37" s="13">
        <v>1.706</v>
      </c>
      <c r="P37" s="13">
        <f t="shared" si="3"/>
        <v>0.323719165085389</v>
      </c>
      <c r="Q37" s="3" t="s">
        <v>5</v>
      </c>
      <c r="R37" s="13">
        <v>0.8821</v>
      </c>
      <c r="S37" s="13">
        <v>0.47849999999999998</v>
      </c>
      <c r="T37" s="3" t="s">
        <v>5</v>
      </c>
      <c r="U37" s="3">
        <f t="shared" si="6"/>
        <v>0.323719165085389</v>
      </c>
      <c r="V37" s="23" t="s">
        <v>10</v>
      </c>
      <c r="W37" s="4" t="s">
        <v>10</v>
      </c>
    </row>
    <row r="38" spans="1:23" x14ac:dyDescent="0.25">
      <c r="A38" s="1" t="s">
        <v>64</v>
      </c>
      <c r="B38" s="1" t="s">
        <v>76</v>
      </c>
      <c r="C38" s="3" t="s">
        <v>77</v>
      </c>
      <c r="E38" s="3" t="s">
        <v>64</v>
      </c>
      <c r="F38" s="13">
        <v>2.214E-2</v>
      </c>
      <c r="G38" s="13">
        <f t="shared" ref="G38:G69" si="8">F38*100/$F$5</f>
        <v>7.8012684989429176E-2</v>
      </c>
      <c r="H38" s="13">
        <f t="shared" si="4"/>
        <v>7.8012684989429176E-2</v>
      </c>
      <c r="I38" s="13">
        <v>1.7049999999999999E-2</v>
      </c>
      <c r="J38" s="13">
        <f t="shared" ref="J38:J69" si="9">I38*100/$I$5</f>
        <v>2.9729729729729728E-2</v>
      </c>
      <c r="K38" s="13">
        <f t="shared" si="7"/>
        <v>2.9729729729729728E-2</v>
      </c>
      <c r="L38" s="13">
        <v>1.068E-2</v>
      </c>
      <c r="M38" s="13">
        <f t="shared" ref="M38:M69" si="10">L38*100/$L$5</f>
        <v>1.7511067388096411E-2</v>
      </c>
      <c r="N38" s="13">
        <f t="shared" si="5"/>
        <v>1.7511067388096411E-2</v>
      </c>
      <c r="O38" s="13">
        <v>3.1080000000000001</v>
      </c>
      <c r="P38" s="13">
        <f t="shared" ref="P38:P69" si="11">O38*100/$O$5</f>
        <v>0.58975332068311193</v>
      </c>
      <c r="Q38" s="3" t="s">
        <v>5</v>
      </c>
      <c r="R38" s="13">
        <v>0.78959999999999997</v>
      </c>
      <c r="S38" s="13">
        <v>1.5569999999999999</v>
      </c>
      <c r="T38" s="3" t="s">
        <v>5</v>
      </c>
      <c r="U38" s="3">
        <f t="shared" si="6"/>
        <v>0.58975332068311193</v>
      </c>
      <c r="V38" s="23" t="s">
        <v>10</v>
      </c>
      <c r="W38" s="4" t="s">
        <v>10</v>
      </c>
    </row>
    <row r="39" spans="1:23" x14ac:dyDescent="0.25">
      <c r="A39" s="1" t="s">
        <v>11</v>
      </c>
      <c r="C39" s="3" t="s">
        <v>78</v>
      </c>
      <c r="E39" s="3" t="s">
        <v>255</v>
      </c>
      <c r="F39" s="13">
        <v>9.8799999999999999E-3</v>
      </c>
      <c r="G39" s="13">
        <f t="shared" si="8"/>
        <v>3.4813248766737137E-2</v>
      </c>
      <c r="H39" s="13">
        <f t="shared" si="4"/>
        <v>3.4813248766737137E-2</v>
      </c>
      <c r="I39" s="13">
        <v>0</v>
      </c>
      <c r="J39" s="13">
        <f t="shared" si="9"/>
        <v>0</v>
      </c>
      <c r="K39" s="13">
        <f t="shared" si="7"/>
        <v>0</v>
      </c>
      <c r="L39" s="13">
        <v>5.2200000000000003E-2</v>
      </c>
      <c r="M39" s="13">
        <f t="shared" si="10"/>
        <v>8.5587801278898187E-2</v>
      </c>
      <c r="N39" s="13">
        <f t="shared" si="5"/>
        <v>8.5587801278898187E-2</v>
      </c>
      <c r="O39" s="13">
        <v>3.0619999999999998</v>
      </c>
      <c r="P39" s="13">
        <f t="shared" si="11"/>
        <v>0.58102466793168883</v>
      </c>
      <c r="Q39" s="3" t="s">
        <v>5</v>
      </c>
      <c r="R39" s="13">
        <v>0.78110000000000002</v>
      </c>
      <c r="S39" s="13">
        <v>1.1060000000000001</v>
      </c>
      <c r="T39" s="3" t="s">
        <v>5</v>
      </c>
      <c r="U39" s="3">
        <f t="shared" si="6"/>
        <v>0.58102466793168883</v>
      </c>
      <c r="V39" s="23" t="s">
        <v>10</v>
      </c>
      <c r="W39" s="4" t="s">
        <v>10</v>
      </c>
    </row>
    <row r="40" spans="1:23" x14ac:dyDescent="0.25">
      <c r="A40" s="1" t="s">
        <v>11</v>
      </c>
      <c r="C40" s="3" t="s">
        <v>79</v>
      </c>
      <c r="E40" s="3" t="s">
        <v>255</v>
      </c>
      <c r="F40" s="13">
        <v>0</v>
      </c>
      <c r="G40" s="13">
        <f t="shared" si="8"/>
        <v>0</v>
      </c>
      <c r="H40" s="13">
        <f t="shared" si="4"/>
        <v>0</v>
      </c>
      <c r="I40" s="13">
        <v>0</v>
      </c>
      <c r="J40" s="13">
        <f t="shared" si="9"/>
        <v>0</v>
      </c>
      <c r="K40" s="13">
        <f t="shared" si="7"/>
        <v>0</v>
      </c>
      <c r="L40" s="13">
        <v>6.522E-2</v>
      </c>
      <c r="M40" s="13">
        <f t="shared" si="10"/>
        <v>0.10693556320708313</v>
      </c>
      <c r="N40" s="13">
        <f t="shared" si="5"/>
        <v>0.10693556320708313</v>
      </c>
      <c r="O40" s="13">
        <v>2.9369999999999998</v>
      </c>
      <c r="P40" s="13">
        <f t="shared" si="11"/>
        <v>0.55730550284629976</v>
      </c>
      <c r="Q40" s="3" t="s">
        <v>5</v>
      </c>
      <c r="R40" s="13">
        <v>0.75049999999999994</v>
      </c>
      <c r="S40" s="13">
        <v>1.133</v>
      </c>
      <c r="T40" s="3" t="s">
        <v>5</v>
      </c>
      <c r="U40" s="3">
        <f t="shared" si="6"/>
        <v>0.55730550284629976</v>
      </c>
      <c r="V40" s="23" t="s">
        <v>10</v>
      </c>
      <c r="W40" s="4" t="s">
        <v>10</v>
      </c>
    </row>
    <row r="41" spans="1:23" x14ac:dyDescent="0.25">
      <c r="A41" s="1" t="s">
        <v>80</v>
      </c>
      <c r="C41" s="3" t="s">
        <v>81</v>
      </c>
      <c r="E41" s="23" t="s">
        <v>256</v>
      </c>
      <c r="F41" s="13">
        <v>0</v>
      </c>
      <c r="G41" s="13">
        <f t="shared" si="8"/>
        <v>0</v>
      </c>
      <c r="H41" s="13">
        <f t="shared" si="4"/>
        <v>0</v>
      </c>
      <c r="I41" s="13">
        <v>0</v>
      </c>
      <c r="J41" s="13">
        <f t="shared" si="9"/>
        <v>0</v>
      </c>
      <c r="K41" s="13">
        <f t="shared" si="7"/>
        <v>0</v>
      </c>
      <c r="L41" s="13">
        <v>0</v>
      </c>
      <c r="M41" s="13">
        <f t="shared" si="10"/>
        <v>0</v>
      </c>
      <c r="N41" s="13">
        <f t="shared" si="5"/>
        <v>0</v>
      </c>
      <c r="O41" s="13">
        <v>2.9620000000000002</v>
      </c>
      <c r="P41" s="13">
        <f t="shared" si="11"/>
        <v>0.56204933586337769</v>
      </c>
      <c r="Q41" s="3" t="s">
        <v>5</v>
      </c>
      <c r="R41" s="13">
        <v>0.74050000000000005</v>
      </c>
      <c r="S41" s="13">
        <v>1.36</v>
      </c>
      <c r="T41" s="3" t="s">
        <v>5</v>
      </c>
      <c r="U41" s="3">
        <f t="shared" si="6"/>
        <v>0.56204933586337769</v>
      </c>
      <c r="V41" s="23" t="s">
        <v>10</v>
      </c>
      <c r="W41" s="4" t="s">
        <v>10</v>
      </c>
    </row>
    <row r="42" spans="1:23" x14ac:dyDescent="0.25">
      <c r="A42" s="1" t="s">
        <v>20</v>
      </c>
      <c r="B42" s="1" t="s">
        <v>82</v>
      </c>
      <c r="C42" s="3" t="s">
        <v>83</v>
      </c>
      <c r="E42" s="3" t="s">
        <v>20</v>
      </c>
      <c r="F42" s="13">
        <v>0.3508</v>
      </c>
      <c r="G42" s="13">
        <f t="shared" si="8"/>
        <v>1.2360817477096546</v>
      </c>
      <c r="H42" s="13">
        <f t="shared" si="4"/>
        <v>1.2360817477096546</v>
      </c>
      <c r="I42" s="13">
        <v>1.0980000000000001</v>
      </c>
      <c r="J42" s="13">
        <f t="shared" si="9"/>
        <v>1.9145597210113341</v>
      </c>
      <c r="K42" s="13">
        <f t="shared" si="7"/>
        <v>1.9145597210113341</v>
      </c>
      <c r="L42" s="13">
        <v>0.38540000000000002</v>
      </c>
      <c r="M42" s="13">
        <f t="shared" si="10"/>
        <v>0.63190686997868495</v>
      </c>
      <c r="N42" s="13">
        <f t="shared" si="5"/>
        <v>0.63190686997868495</v>
      </c>
      <c r="O42" s="13">
        <v>0.81869999999999998</v>
      </c>
      <c r="P42" s="13">
        <f t="shared" si="11"/>
        <v>0.15535104364326377</v>
      </c>
      <c r="Q42" s="3" t="s">
        <v>5</v>
      </c>
      <c r="R42" s="13">
        <v>0.66320000000000001</v>
      </c>
      <c r="S42" s="13">
        <v>0.26419999999999999</v>
      </c>
      <c r="T42" s="3" t="s">
        <v>5</v>
      </c>
      <c r="U42" s="3">
        <f t="shared" si="6"/>
        <v>0.15535104364326377</v>
      </c>
      <c r="V42" s="24">
        <v>5.5E-2</v>
      </c>
      <c r="W42" s="4" t="s">
        <v>10</v>
      </c>
    </row>
    <row r="43" spans="1:23" x14ac:dyDescent="0.25">
      <c r="A43" s="1" t="s">
        <v>20</v>
      </c>
      <c r="B43" s="1" t="s">
        <v>84</v>
      </c>
      <c r="C43" s="3" t="s">
        <v>85</v>
      </c>
      <c r="E43" s="3" t="s">
        <v>20</v>
      </c>
      <c r="F43" s="13">
        <v>0.21390000000000001</v>
      </c>
      <c r="G43" s="13">
        <f t="shared" si="8"/>
        <v>0.75369978858350961</v>
      </c>
      <c r="H43" s="13">
        <f t="shared" si="4"/>
        <v>0.75369978858350961</v>
      </c>
      <c r="I43" s="13">
        <v>0.79890000000000005</v>
      </c>
      <c r="J43" s="13">
        <f t="shared" si="9"/>
        <v>1.393025283347864</v>
      </c>
      <c r="K43" s="13">
        <f t="shared" si="7"/>
        <v>1.393025283347864</v>
      </c>
      <c r="L43" s="13">
        <v>0.40899999999999997</v>
      </c>
      <c r="M43" s="13">
        <f t="shared" si="10"/>
        <v>0.67060173798983436</v>
      </c>
      <c r="N43" s="13">
        <f t="shared" si="5"/>
        <v>0.67060173798983436</v>
      </c>
      <c r="O43" s="13">
        <v>1.22</v>
      </c>
      <c r="P43" s="13">
        <f t="shared" si="11"/>
        <v>0.23149905123339659</v>
      </c>
      <c r="Q43" s="3" t="s">
        <v>5</v>
      </c>
      <c r="R43" s="13">
        <v>0.66049999999999998</v>
      </c>
      <c r="S43" s="13">
        <v>0.24759999999999999</v>
      </c>
      <c r="T43" s="3" t="s">
        <v>5</v>
      </c>
      <c r="U43" s="3">
        <f t="shared" si="6"/>
        <v>0.23149905123339659</v>
      </c>
      <c r="V43" s="24">
        <v>8.1000000000000003E-2</v>
      </c>
      <c r="W43" s="14">
        <v>7.4999999999999997E-2</v>
      </c>
    </row>
    <row r="44" spans="1:23" x14ac:dyDescent="0.25">
      <c r="A44" s="1" t="s">
        <v>20</v>
      </c>
      <c r="B44" s="12" t="s">
        <v>86</v>
      </c>
      <c r="C44" s="3" t="s">
        <v>87</v>
      </c>
      <c r="E44" s="3" t="s">
        <v>20</v>
      </c>
      <c r="F44" s="13">
        <v>0.44869999999999999</v>
      </c>
      <c r="G44" s="13">
        <f t="shared" si="8"/>
        <v>1.5810429880197321</v>
      </c>
      <c r="H44" s="13">
        <f t="shared" si="4"/>
        <v>1.5810429880197321</v>
      </c>
      <c r="I44" s="13">
        <v>1.357</v>
      </c>
      <c r="J44" s="13">
        <f t="shared" si="9"/>
        <v>2.3661726242371399</v>
      </c>
      <c r="K44" s="13">
        <f t="shared" si="7"/>
        <v>2.3661726242371399</v>
      </c>
      <c r="L44" s="13">
        <v>0.70140000000000002</v>
      </c>
      <c r="M44" s="13">
        <f t="shared" si="10"/>
        <v>1.1500245941957699</v>
      </c>
      <c r="N44" s="13">
        <f t="shared" si="5"/>
        <v>1.1500245941957699</v>
      </c>
      <c r="O44" s="13">
        <v>0</v>
      </c>
      <c r="P44" s="13">
        <f t="shared" si="11"/>
        <v>0</v>
      </c>
      <c r="Q44" s="3" t="s">
        <v>5</v>
      </c>
      <c r="R44" s="13">
        <v>0.62670000000000003</v>
      </c>
      <c r="S44" s="13">
        <v>0.36630000000000001</v>
      </c>
      <c r="T44" s="3" t="s">
        <v>5</v>
      </c>
      <c r="U44" s="3">
        <f t="shared" si="6"/>
        <v>0</v>
      </c>
      <c r="V44" s="23" t="s">
        <v>10</v>
      </c>
      <c r="W44" s="4" t="s">
        <v>10</v>
      </c>
    </row>
    <row r="45" spans="1:23" x14ac:dyDescent="0.25">
      <c r="A45" s="1" t="s">
        <v>43</v>
      </c>
      <c r="C45" s="3" t="s">
        <v>88</v>
      </c>
      <c r="D45" s="3" t="s">
        <v>89</v>
      </c>
      <c r="E45" s="3" t="s">
        <v>43</v>
      </c>
      <c r="F45" s="13">
        <v>0.1908</v>
      </c>
      <c r="G45" s="13">
        <f t="shared" si="8"/>
        <v>0.67230443974630016</v>
      </c>
      <c r="H45" s="13">
        <f t="shared" si="4"/>
        <v>0.67230443974630016</v>
      </c>
      <c r="I45" s="13">
        <v>0.25580000000000003</v>
      </c>
      <c r="J45" s="13">
        <f t="shared" si="9"/>
        <v>0.44603312990409766</v>
      </c>
      <c r="K45" s="13">
        <f t="shared" si="7"/>
        <v>0.44603312990409766</v>
      </c>
      <c r="L45" s="13">
        <v>0.29499999999999998</v>
      </c>
      <c r="M45" s="13">
        <f t="shared" si="10"/>
        <v>0.4836858501393671</v>
      </c>
      <c r="N45" s="13">
        <f t="shared" si="5"/>
        <v>0.4836858501393671</v>
      </c>
      <c r="O45" s="13">
        <v>1.6850000000000001</v>
      </c>
      <c r="P45" s="13">
        <f t="shared" si="11"/>
        <v>0.31973434535104367</v>
      </c>
      <c r="Q45" s="3" t="s">
        <v>5</v>
      </c>
      <c r="R45" s="13">
        <v>0.60670000000000002</v>
      </c>
      <c r="S45" s="13">
        <v>0.48359999999999997</v>
      </c>
      <c r="T45" s="3" t="s">
        <v>5</v>
      </c>
      <c r="U45" s="3">
        <f t="shared" si="6"/>
        <v>0.31973434535104367</v>
      </c>
      <c r="V45" s="23" t="s">
        <v>10</v>
      </c>
      <c r="W45" s="4" t="s">
        <v>10</v>
      </c>
    </row>
    <row r="46" spans="1:23" x14ac:dyDescent="0.25">
      <c r="A46" s="1" t="s">
        <v>90</v>
      </c>
      <c r="B46" s="1" t="s">
        <v>91</v>
      </c>
      <c r="C46" s="3" t="s">
        <v>92</v>
      </c>
      <c r="E46" s="3" t="s">
        <v>90</v>
      </c>
      <c r="F46" s="13">
        <v>0.42199999999999999</v>
      </c>
      <c r="G46" s="13">
        <f t="shared" si="8"/>
        <v>1.4869626497533472</v>
      </c>
      <c r="H46" s="13">
        <f t="shared" si="4"/>
        <v>1.4869626497533472</v>
      </c>
      <c r="I46" s="13">
        <v>0.75670000000000004</v>
      </c>
      <c r="J46" s="13">
        <f t="shared" si="9"/>
        <v>1.3194420226678292</v>
      </c>
      <c r="K46" s="13">
        <f t="shared" si="7"/>
        <v>1.3194420226678292</v>
      </c>
      <c r="L46" s="13">
        <v>0.23019999999999999</v>
      </c>
      <c r="M46" s="13">
        <f t="shared" si="10"/>
        <v>0.37743892441383831</v>
      </c>
      <c r="N46" s="13">
        <f t="shared" si="5"/>
        <v>0.37743892441383831</v>
      </c>
      <c r="O46" s="13">
        <v>0.98060000000000003</v>
      </c>
      <c r="P46" s="13">
        <f t="shared" si="11"/>
        <v>0.18607210626185958</v>
      </c>
      <c r="Q46" s="3" t="s">
        <v>5</v>
      </c>
      <c r="R46" s="13">
        <v>0.59740000000000004</v>
      </c>
      <c r="S46" s="13">
        <v>0.52400000000000002</v>
      </c>
      <c r="T46" s="3" t="s">
        <v>5</v>
      </c>
      <c r="U46" s="3">
        <f t="shared" si="6"/>
        <v>0.18607210626185958</v>
      </c>
      <c r="V46" s="23" t="s">
        <v>10</v>
      </c>
      <c r="W46" s="4" t="s">
        <v>10</v>
      </c>
    </row>
    <row r="47" spans="1:23" x14ac:dyDescent="0.25">
      <c r="A47" s="1" t="s">
        <v>64</v>
      </c>
      <c r="B47" s="1" t="s">
        <v>93</v>
      </c>
      <c r="C47" s="3" t="s">
        <v>93</v>
      </c>
      <c r="E47" s="3" t="s">
        <v>64</v>
      </c>
      <c r="F47" s="13">
        <v>0.3836</v>
      </c>
      <c r="G47" s="13">
        <f t="shared" si="8"/>
        <v>1.3516560958421424</v>
      </c>
      <c r="H47" s="13">
        <f t="shared" si="4"/>
        <v>1.3516560958421424</v>
      </c>
      <c r="I47" s="13">
        <v>0.2918</v>
      </c>
      <c r="J47" s="13">
        <f t="shared" si="9"/>
        <v>0.50880557977332164</v>
      </c>
      <c r="K47" s="13">
        <f t="shared" si="7"/>
        <v>0.50880557977332164</v>
      </c>
      <c r="L47" s="13">
        <v>0.26219999999999999</v>
      </c>
      <c r="M47" s="13">
        <f t="shared" si="10"/>
        <v>0.42990654205607476</v>
      </c>
      <c r="N47" s="13">
        <f t="shared" si="5"/>
        <v>0.42990654205607476</v>
      </c>
      <c r="O47" s="13">
        <v>1.4139999999999999</v>
      </c>
      <c r="P47" s="13">
        <f t="shared" si="11"/>
        <v>0.2683111954459203</v>
      </c>
      <c r="Q47" s="3" t="s">
        <v>5</v>
      </c>
      <c r="R47" s="13">
        <v>0.58779999999999999</v>
      </c>
      <c r="S47" s="13">
        <v>0.48209999999999997</v>
      </c>
      <c r="T47" s="3" t="s">
        <v>5</v>
      </c>
      <c r="U47" s="3">
        <f t="shared" si="6"/>
        <v>0.2683111954459203</v>
      </c>
      <c r="V47" s="23" t="s">
        <v>10</v>
      </c>
      <c r="W47" s="4" t="s">
        <v>10</v>
      </c>
    </row>
    <row r="48" spans="1:23" x14ac:dyDescent="0.25">
      <c r="A48" s="1" t="s">
        <v>61</v>
      </c>
      <c r="C48" s="3" t="s">
        <v>94</v>
      </c>
      <c r="E48" s="3" t="s">
        <v>61</v>
      </c>
      <c r="F48" s="13">
        <v>0</v>
      </c>
      <c r="G48" s="13">
        <f t="shared" si="8"/>
        <v>0</v>
      </c>
      <c r="H48" s="13">
        <f t="shared" si="4"/>
        <v>0</v>
      </c>
      <c r="I48" s="13">
        <v>0</v>
      </c>
      <c r="J48" s="13">
        <f t="shared" si="9"/>
        <v>0</v>
      </c>
      <c r="K48" s="13">
        <f t="shared" si="7"/>
        <v>0</v>
      </c>
      <c r="L48" s="13">
        <v>2.1479999999999999E-2</v>
      </c>
      <c r="M48" s="13">
        <f t="shared" si="10"/>
        <v>3.52188883423512E-2</v>
      </c>
      <c r="N48" s="13">
        <f t="shared" si="5"/>
        <v>3.52188883423512E-2</v>
      </c>
      <c r="O48" s="13">
        <v>2.2949999999999999</v>
      </c>
      <c r="P48" s="13">
        <f t="shared" si="11"/>
        <v>0.43548387096774194</v>
      </c>
      <c r="Q48" s="3" t="s">
        <v>5</v>
      </c>
      <c r="R48" s="13">
        <v>0.57909999999999995</v>
      </c>
      <c r="S48" s="13">
        <v>1.0389999999999999</v>
      </c>
      <c r="T48" s="3" t="s">
        <v>5</v>
      </c>
      <c r="U48" s="3">
        <f t="shared" si="6"/>
        <v>0.43548387096774194</v>
      </c>
      <c r="V48" s="23" t="s">
        <v>10</v>
      </c>
      <c r="W48" s="4" t="s">
        <v>10</v>
      </c>
    </row>
    <row r="49" spans="1:23" x14ac:dyDescent="0.25">
      <c r="A49" s="1" t="s">
        <v>17</v>
      </c>
      <c r="C49" s="3" t="s">
        <v>95</v>
      </c>
      <c r="E49" s="23" t="s">
        <v>254</v>
      </c>
      <c r="F49" s="13">
        <v>2.4250000000000001E-2</v>
      </c>
      <c r="G49" s="13">
        <f t="shared" si="8"/>
        <v>8.5447498238195932E-2</v>
      </c>
      <c r="H49" s="13">
        <f t="shared" si="4"/>
        <v>8.5447498238195932E-2</v>
      </c>
      <c r="I49" s="13">
        <v>0</v>
      </c>
      <c r="J49" s="13">
        <f t="shared" si="9"/>
        <v>0</v>
      </c>
      <c r="K49" s="13">
        <f t="shared" si="7"/>
        <v>0</v>
      </c>
      <c r="L49" s="13">
        <v>0.12690000000000001</v>
      </c>
      <c r="M49" s="13">
        <f t="shared" si="10"/>
        <v>0.20806689621249386</v>
      </c>
      <c r="N49" s="13">
        <f t="shared" si="5"/>
        <v>0.20806689621249386</v>
      </c>
      <c r="O49" s="13">
        <v>1.9990000000000001</v>
      </c>
      <c r="P49" s="13">
        <f t="shared" si="11"/>
        <v>0.37931688804554081</v>
      </c>
      <c r="Q49" s="3" t="s">
        <v>5</v>
      </c>
      <c r="R49" s="13">
        <v>0.53749999999999998</v>
      </c>
      <c r="S49" s="13">
        <v>0.57240000000000002</v>
      </c>
      <c r="T49" s="3" t="s">
        <v>5</v>
      </c>
      <c r="U49" s="3">
        <f t="shared" si="6"/>
        <v>0.37931688804554081</v>
      </c>
      <c r="V49" s="23" t="s">
        <v>10</v>
      </c>
      <c r="W49" s="14">
        <v>9.4E-2</v>
      </c>
    </row>
    <row r="50" spans="1:23" x14ac:dyDescent="0.25">
      <c r="A50" s="1" t="s">
        <v>64</v>
      </c>
      <c r="C50" s="3" t="s">
        <v>96</v>
      </c>
      <c r="E50" s="23" t="s">
        <v>64</v>
      </c>
      <c r="F50" s="13">
        <v>0</v>
      </c>
      <c r="G50" s="13">
        <f t="shared" si="8"/>
        <v>0</v>
      </c>
      <c r="H50" s="13">
        <f t="shared" si="4"/>
        <v>0</v>
      </c>
      <c r="I50" s="13">
        <v>0</v>
      </c>
      <c r="J50" s="13">
        <f t="shared" si="9"/>
        <v>0</v>
      </c>
      <c r="K50" s="13">
        <f t="shared" si="7"/>
        <v>0</v>
      </c>
      <c r="L50" s="13">
        <v>5.6860000000000001E-3</v>
      </c>
      <c r="M50" s="13">
        <f t="shared" si="10"/>
        <v>9.3228398098048858E-3</v>
      </c>
      <c r="N50" s="13">
        <f t="shared" si="5"/>
        <v>9.3228398098048858E-3</v>
      </c>
      <c r="O50" s="13">
        <v>2.004</v>
      </c>
      <c r="P50" s="13">
        <f t="shared" si="11"/>
        <v>0.38026565464895634</v>
      </c>
      <c r="Q50" s="3" t="s">
        <v>5</v>
      </c>
      <c r="R50" s="13">
        <v>0.50229999999999997</v>
      </c>
      <c r="S50" s="13">
        <v>0.95120000000000005</v>
      </c>
      <c r="T50" s="3" t="s">
        <v>5</v>
      </c>
      <c r="U50" s="3">
        <f t="shared" si="6"/>
        <v>0.38026565464895634</v>
      </c>
      <c r="V50" s="23" t="s">
        <v>10</v>
      </c>
      <c r="W50" s="4" t="s">
        <v>10</v>
      </c>
    </row>
    <row r="51" spans="1:23" x14ac:dyDescent="0.25">
      <c r="A51" s="1" t="s">
        <v>52</v>
      </c>
      <c r="B51" s="1" t="s">
        <v>97</v>
      </c>
      <c r="C51" s="3" t="s">
        <v>98</v>
      </c>
      <c r="E51" s="3" t="s">
        <v>52</v>
      </c>
      <c r="F51" s="13">
        <v>0.12509999999999999</v>
      </c>
      <c r="G51" s="13">
        <f t="shared" si="8"/>
        <v>0.44080338266384772</v>
      </c>
      <c r="H51" s="13">
        <f t="shared" si="4"/>
        <v>0.44080338266384772</v>
      </c>
      <c r="I51" s="13">
        <v>1.419</v>
      </c>
      <c r="J51" s="13">
        <f t="shared" si="9"/>
        <v>2.4742807323452487</v>
      </c>
      <c r="K51" s="13">
        <f t="shared" si="7"/>
        <v>2.4742807323452487</v>
      </c>
      <c r="L51" s="13">
        <v>0.1497</v>
      </c>
      <c r="M51" s="13">
        <f t="shared" si="10"/>
        <v>0.24545007378258732</v>
      </c>
      <c r="N51" s="13">
        <f t="shared" si="5"/>
        <v>0.24545007378258732</v>
      </c>
      <c r="O51" s="13">
        <v>0.156</v>
      </c>
      <c r="P51" s="13">
        <f t="shared" si="11"/>
        <v>2.9601518026565465E-2</v>
      </c>
      <c r="Q51" s="3" t="s">
        <v>5</v>
      </c>
      <c r="R51" s="13">
        <v>0.46239999999999998</v>
      </c>
      <c r="S51" s="13">
        <v>0.45269999999999999</v>
      </c>
      <c r="T51" s="3" t="s">
        <v>5</v>
      </c>
      <c r="U51" s="3">
        <f t="shared" si="6"/>
        <v>2.9601518026565465E-2</v>
      </c>
      <c r="V51" s="24">
        <v>9.0999999999999998E-2</v>
      </c>
      <c r="W51" s="4" t="s">
        <v>10</v>
      </c>
    </row>
    <row r="52" spans="1:23" x14ac:dyDescent="0.25">
      <c r="A52" s="1" t="s">
        <v>61</v>
      </c>
      <c r="B52" s="1" t="s">
        <v>99</v>
      </c>
      <c r="C52" s="3" t="s">
        <v>258</v>
      </c>
      <c r="E52" s="23" t="s">
        <v>61</v>
      </c>
      <c r="F52" s="13">
        <v>9.3049999999999994E-2</v>
      </c>
      <c r="G52" s="13">
        <f t="shared" si="8"/>
        <v>0.32787174066243835</v>
      </c>
      <c r="H52" s="13">
        <f t="shared" si="4"/>
        <v>0.32787174066243835</v>
      </c>
      <c r="I52" s="13">
        <v>0.1371</v>
      </c>
      <c r="J52" s="13">
        <f t="shared" si="9"/>
        <v>0.23905841325196164</v>
      </c>
      <c r="K52" s="13">
        <f t="shared" si="7"/>
        <v>0.23905841325196164</v>
      </c>
      <c r="L52" s="13">
        <v>0.1759</v>
      </c>
      <c r="M52" s="13">
        <f t="shared" si="10"/>
        <v>0.28840793572716839</v>
      </c>
      <c r="N52" s="13">
        <f t="shared" si="5"/>
        <v>0.28840793572716839</v>
      </c>
      <c r="O52" s="13">
        <v>1.3879999999999999</v>
      </c>
      <c r="P52" s="13">
        <f t="shared" si="11"/>
        <v>0.26337760910815938</v>
      </c>
      <c r="Q52" s="3" t="s">
        <v>5</v>
      </c>
      <c r="R52" s="13">
        <v>0.44850000000000001</v>
      </c>
      <c r="S52" s="13">
        <v>0.48620000000000002</v>
      </c>
      <c r="T52" s="3" t="s">
        <v>5</v>
      </c>
      <c r="U52" s="3">
        <f t="shared" si="6"/>
        <v>0.26337760910815938</v>
      </c>
      <c r="V52" s="23" t="s">
        <v>10</v>
      </c>
      <c r="W52" s="4" t="s">
        <v>10</v>
      </c>
    </row>
    <row r="53" spans="1:23" x14ac:dyDescent="0.25">
      <c r="A53" s="1" t="s">
        <v>43</v>
      </c>
      <c r="B53" s="1" t="s">
        <v>100</v>
      </c>
      <c r="C53" s="3" t="s">
        <v>101</v>
      </c>
      <c r="E53" s="3" t="s">
        <v>43</v>
      </c>
      <c r="F53" s="13">
        <v>0.38</v>
      </c>
      <c r="G53" s="13">
        <f t="shared" si="8"/>
        <v>1.338971106412967</v>
      </c>
      <c r="H53" s="13">
        <f t="shared" si="4"/>
        <v>1.338971106412967</v>
      </c>
      <c r="I53" s="13">
        <v>0.60650000000000004</v>
      </c>
      <c r="J53" s="13">
        <f t="shared" si="9"/>
        <v>1.0575414123801221</v>
      </c>
      <c r="K53" s="13">
        <f t="shared" si="7"/>
        <v>1.0575414123801221</v>
      </c>
      <c r="L53" s="13">
        <v>0.21329999999999999</v>
      </c>
      <c r="M53" s="13">
        <f t="shared" si="10"/>
        <v>0.3497294638465322</v>
      </c>
      <c r="N53" s="13">
        <f t="shared" si="5"/>
        <v>0.3497294638465322</v>
      </c>
      <c r="O53" s="13">
        <v>0.56100000000000005</v>
      </c>
      <c r="P53" s="13">
        <f t="shared" si="11"/>
        <v>0.10645161290322583</v>
      </c>
      <c r="Q53" s="3" t="s">
        <v>5</v>
      </c>
      <c r="R53" s="13">
        <v>0.44019999999999998</v>
      </c>
      <c r="S53" s="13">
        <v>0.17219999999999999</v>
      </c>
      <c r="T53" s="3" t="s">
        <v>5</v>
      </c>
      <c r="U53" s="3">
        <f t="shared" si="6"/>
        <v>0.10645161290322583</v>
      </c>
      <c r="V53" s="23" t="s">
        <v>10</v>
      </c>
      <c r="W53" s="4" t="s">
        <v>10</v>
      </c>
    </row>
    <row r="54" spans="1:23" x14ac:dyDescent="0.25">
      <c r="A54" s="1" t="s">
        <v>17</v>
      </c>
      <c r="C54" s="3" t="s">
        <v>102</v>
      </c>
      <c r="E54" s="23" t="s">
        <v>254</v>
      </c>
      <c r="F54" s="13">
        <v>0</v>
      </c>
      <c r="G54" s="13">
        <f t="shared" si="8"/>
        <v>0</v>
      </c>
      <c r="H54" s="13">
        <f t="shared" si="4"/>
        <v>0</v>
      </c>
      <c r="I54" s="13">
        <v>0</v>
      </c>
      <c r="J54" s="13">
        <f t="shared" si="9"/>
        <v>0</v>
      </c>
      <c r="K54" s="13">
        <f t="shared" si="7"/>
        <v>0</v>
      </c>
      <c r="L54" s="13">
        <v>9.0709999999999999E-2</v>
      </c>
      <c r="M54" s="13">
        <f t="shared" si="10"/>
        <v>0.14872929988522707</v>
      </c>
      <c r="N54" s="13">
        <f t="shared" si="5"/>
        <v>0.14872929988522707</v>
      </c>
      <c r="O54" s="13">
        <v>1.569</v>
      </c>
      <c r="P54" s="13">
        <f t="shared" si="11"/>
        <v>0.29772296015180266</v>
      </c>
      <c r="Q54" s="3" t="s">
        <v>5</v>
      </c>
      <c r="R54" s="13">
        <v>0.4148</v>
      </c>
      <c r="S54" s="13">
        <v>0.64410000000000001</v>
      </c>
      <c r="T54" s="3" t="s">
        <v>5</v>
      </c>
      <c r="U54" s="3">
        <f t="shared" si="6"/>
        <v>0.29772296015180266</v>
      </c>
      <c r="V54" s="23" t="s">
        <v>10</v>
      </c>
      <c r="W54" s="4" t="s">
        <v>10</v>
      </c>
    </row>
    <row r="55" spans="1:23" x14ac:dyDescent="0.25">
      <c r="A55" s="1" t="s">
        <v>103</v>
      </c>
      <c r="C55" s="3" t="s">
        <v>104</v>
      </c>
      <c r="E55" s="3" t="s">
        <v>103</v>
      </c>
      <c r="F55" s="13">
        <v>0</v>
      </c>
      <c r="G55" s="13">
        <f t="shared" si="8"/>
        <v>0</v>
      </c>
      <c r="H55" s="13">
        <f t="shared" si="4"/>
        <v>0</v>
      </c>
      <c r="I55" s="13">
        <v>0.51149999999999995</v>
      </c>
      <c r="J55" s="13">
        <f t="shared" si="9"/>
        <v>0.89189189189189189</v>
      </c>
      <c r="K55" s="13">
        <f t="shared" si="7"/>
        <v>0.89189189189189189</v>
      </c>
      <c r="L55" s="13">
        <v>0</v>
      </c>
      <c r="M55" s="13">
        <f t="shared" si="10"/>
        <v>0</v>
      </c>
      <c r="N55" s="13">
        <f t="shared" si="5"/>
        <v>0</v>
      </c>
      <c r="O55" s="13">
        <v>1.1140000000000001</v>
      </c>
      <c r="P55" s="13">
        <f t="shared" si="11"/>
        <v>0.21138519924098673</v>
      </c>
      <c r="Q55" s="3" t="s">
        <v>5</v>
      </c>
      <c r="R55" s="13">
        <v>0.40629999999999999</v>
      </c>
      <c r="S55" s="13">
        <v>0.52959999999999996</v>
      </c>
      <c r="T55" s="3" t="s">
        <v>5</v>
      </c>
      <c r="U55" s="3">
        <f t="shared" si="6"/>
        <v>0.21138519924098673</v>
      </c>
      <c r="V55" s="23" t="s">
        <v>10</v>
      </c>
      <c r="W55" s="4" t="s">
        <v>10</v>
      </c>
    </row>
    <row r="56" spans="1:23" x14ac:dyDescent="0.25">
      <c r="A56" s="1" t="s">
        <v>52</v>
      </c>
      <c r="C56" s="3" t="s">
        <v>105</v>
      </c>
      <c r="E56" s="3" t="s">
        <v>52</v>
      </c>
      <c r="F56" s="13">
        <v>0</v>
      </c>
      <c r="G56" s="13">
        <f t="shared" si="8"/>
        <v>0</v>
      </c>
      <c r="H56" s="13">
        <f t="shared" si="4"/>
        <v>0</v>
      </c>
      <c r="I56" s="13">
        <v>0</v>
      </c>
      <c r="J56" s="13">
        <f t="shared" si="9"/>
        <v>0</v>
      </c>
      <c r="K56" s="13">
        <f t="shared" si="7"/>
        <v>0</v>
      </c>
      <c r="L56" s="13">
        <v>1.9910000000000001E-2</v>
      </c>
      <c r="M56" s="13">
        <f t="shared" si="10"/>
        <v>3.2644695851778982E-2</v>
      </c>
      <c r="N56" s="13">
        <f t="shared" si="5"/>
        <v>3.2644695851778982E-2</v>
      </c>
      <c r="O56" s="13">
        <v>1.5589999999999999</v>
      </c>
      <c r="P56" s="13">
        <f t="shared" si="11"/>
        <v>0.29582542694497155</v>
      </c>
      <c r="Q56" s="3" t="s">
        <v>5</v>
      </c>
      <c r="R56" s="13">
        <v>0.39479999999999998</v>
      </c>
      <c r="S56" s="13">
        <v>0.7792</v>
      </c>
      <c r="T56" s="3" t="s">
        <v>5</v>
      </c>
      <c r="U56" s="3">
        <f t="shared" si="6"/>
        <v>0.29582542694497155</v>
      </c>
      <c r="V56" s="23" t="s">
        <v>10</v>
      </c>
      <c r="W56" s="4" t="s">
        <v>10</v>
      </c>
    </row>
    <row r="57" spans="1:23" x14ac:dyDescent="0.25">
      <c r="A57" s="1" t="s">
        <v>61</v>
      </c>
      <c r="B57" s="1" t="s">
        <v>106</v>
      </c>
      <c r="C57" s="3" t="s">
        <v>107</v>
      </c>
      <c r="E57" s="23" t="s">
        <v>61</v>
      </c>
      <c r="F57" s="13">
        <v>0.1166</v>
      </c>
      <c r="G57" s="13">
        <f t="shared" si="8"/>
        <v>0.41085271317829458</v>
      </c>
      <c r="H57" s="13">
        <f t="shared" si="4"/>
        <v>0.41085271317829458</v>
      </c>
      <c r="I57" s="13">
        <v>0.14940000000000001</v>
      </c>
      <c r="J57" s="13">
        <f t="shared" si="9"/>
        <v>0.26050566695727989</v>
      </c>
      <c r="K57" s="13">
        <f t="shared" si="7"/>
        <v>0.26050566695727989</v>
      </c>
      <c r="L57" s="13">
        <v>0.1091</v>
      </c>
      <c r="M57" s="13">
        <f t="shared" si="10"/>
        <v>0.17888178389899984</v>
      </c>
      <c r="N57" s="13">
        <f t="shared" si="5"/>
        <v>0.17888178389899984</v>
      </c>
      <c r="O57" s="13">
        <v>1.177</v>
      </c>
      <c r="P57" s="13">
        <f t="shared" si="11"/>
        <v>0.22333965844402279</v>
      </c>
      <c r="Q57" s="3" t="s">
        <v>5</v>
      </c>
      <c r="R57" s="13">
        <v>0.3881</v>
      </c>
      <c r="S57" s="13">
        <v>0.56579999999999997</v>
      </c>
      <c r="T57" s="3" t="s">
        <v>5</v>
      </c>
      <c r="U57" s="3">
        <f t="shared" si="6"/>
        <v>0.22333965844402279</v>
      </c>
      <c r="V57" s="23" t="s">
        <v>10</v>
      </c>
      <c r="W57" s="4" t="s">
        <v>10</v>
      </c>
    </row>
    <row r="58" spans="1:23" x14ac:dyDescent="0.25">
      <c r="A58" s="1" t="s">
        <v>43</v>
      </c>
      <c r="B58" s="1" t="s">
        <v>108</v>
      </c>
      <c r="C58" s="3" t="s">
        <v>109</v>
      </c>
      <c r="E58" s="23" t="s">
        <v>43</v>
      </c>
      <c r="F58" s="13">
        <v>0.11899999999999999</v>
      </c>
      <c r="G58" s="13">
        <f t="shared" si="8"/>
        <v>0.41930937279774483</v>
      </c>
      <c r="H58" s="13">
        <f t="shared" si="4"/>
        <v>0.41930937279774483</v>
      </c>
      <c r="I58" s="13">
        <v>0.2009</v>
      </c>
      <c r="J58" s="13">
        <f t="shared" si="9"/>
        <v>0.35030514385353095</v>
      </c>
      <c r="K58" s="13">
        <f t="shared" si="7"/>
        <v>0.35030514385353095</v>
      </c>
      <c r="L58" s="13">
        <v>0.15090000000000001</v>
      </c>
      <c r="M58" s="13">
        <f t="shared" si="10"/>
        <v>0.24741760944417115</v>
      </c>
      <c r="N58" s="13">
        <f t="shared" si="5"/>
        <v>0.24741760944417115</v>
      </c>
      <c r="O58" s="13">
        <v>1.0629999999999999</v>
      </c>
      <c r="P58" s="13">
        <f t="shared" si="11"/>
        <v>0.20170777988614799</v>
      </c>
      <c r="Q58" s="3" t="s">
        <v>5</v>
      </c>
      <c r="R58" s="13">
        <v>0.38329999999999997</v>
      </c>
      <c r="S58" s="13">
        <v>0.31730000000000003</v>
      </c>
      <c r="T58" s="3" t="s">
        <v>5</v>
      </c>
      <c r="U58" s="3">
        <f t="shared" si="6"/>
        <v>0.20170777988614799</v>
      </c>
      <c r="V58" s="23" t="s">
        <v>10</v>
      </c>
      <c r="W58" s="4" t="s">
        <v>10</v>
      </c>
    </row>
    <row r="59" spans="1:23" x14ac:dyDescent="0.25">
      <c r="A59" s="1" t="s">
        <v>90</v>
      </c>
      <c r="B59" s="1" t="s">
        <v>110</v>
      </c>
      <c r="C59" s="3" t="s">
        <v>111</v>
      </c>
      <c r="E59" s="3" t="s">
        <v>90</v>
      </c>
      <c r="F59" s="13">
        <v>0.30459999999999998</v>
      </c>
      <c r="G59" s="13">
        <f t="shared" si="8"/>
        <v>1.0732910500352359</v>
      </c>
      <c r="H59" s="13">
        <f t="shared" si="4"/>
        <v>1.0732910500352359</v>
      </c>
      <c r="I59" s="13">
        <v>0.97860000000000003</v>
      </c>
      <c r="J59" s="13">
        <f t="shared" si="9"/>
        <v>1.7063644289450741</v>
      </c>
      <c r="K59" s="13">
        <f t="shared" si="7"/>
        <v>1.7063644289450741</v>
      </c>
      <c r="L59" s="13">
        <v>0.24199999999999999</v>
      </c>
      <c r="M59" s="13">
        <f t="shared" si="10"/>
        <v>0.39678635841941301</v>
      </c>
      <c r="N59" s="13">
        <f t="shared" si="5"/>
        <v>0.39678635841941301</v>
      </c>
      <c r="O59" s="13">
        <v>0</v>
      </c>
      <c r="P59" s="13">
        <f t="shared" si="11"/>
        <v>0</v>
      </c>
      <c r="Q59" s="3" t="s">
        <v>5</v>
      </c>
      <c r="R59" s="13">
        <v>0.38129999999999997</v>
      </c>
      <c r="S59" s="13">
        <v>0.16089999999999999</v>
      </c>
      <c r="T59" s="3" t="s">
        <v>5</v>
      </c>
      <c r="U59" s="3">
        <f t="shared" si="6"/>
        <v>0</v>
      </c>
      <c r="V59" s="24">
        <v>2.7E-2</v>
      </c>
      <c r="W59" s="14">
        <v>1.0999999999999999E-2</v>
      </c>
    </row>
    <row r="60" spans="1:23" x14ac:dyDescent="0.25">
      <c r="A60" s="1" t="s">
        <v>43</v>
      </c>
      <c r="B60" s="1" t="s">
        <v>112</v>
      </c>
      <c r="C60" s="3" t="s">
        <v>113</v>
      </c>
      <c r="E60" s="3" t="s">
        <v>43</v>
      </c>
      <c r="F60" s="13">
        <v>0.26729999999999998</v>
      </c>
      <c r="G60" s="13">
        <f t="shared" si="8"/>
        <v>0.94186046511627897</v>
      </c>
      <c r="H60" s="13">
        <f t="shared" si="4"/>
        <v>0.94186046511627897</v>
      </c>
      <c r="I60" s="13">
        <v>0.59899999999999998</v>
      </c>
      <c r="J60" s="13">
        <f t="shared" si="9"/>
        <v>1.0444638186573669</v>
      </c>
      <c r="K60" s="13">
        <f t="shared" si="7"/>
        <v>1.0444638186573669</v>
      </c>
      <c r="L60" s="13">
        <v>0.27410000000000001</v>
      </c>
      <c r="M60" s="13">
        <f t="shared" si="10"/>
        <v>0.44941793736678143</v>
      </c>
      <c r="N60" s="13">
        <f t="shared" si="5"/>
        <v>0.44941793736678143</v>
      </c>
      <c r="O60" s="13">
        <v>0.37940000000000002</v>
      </c>
      <c r="P60" s="13">
        <f t="shared" si="11"/>
        <v>7.1992409867172688E-2</v>
      </c>
      <c r="Q60" s="3" t="s">
        <v>5</v>
      </c>
      <c r="R60" s="13">
        <v>0.38</v>
      </c>
      <c r="S60" s="13">
        <v>0.17100000000000001</v>
      </c>
      <c r="T60" s="3" t="s">
        <v>5</v>
      </c>
      <c r="U60" s="3">
        <f t="shared" si="6"/>
        <v>7.1992409867172688E-2</v>
      </c>
      <c r="V60" s="23" t="s">
        <v>10</v>
      </c>
      <c r="W60" s="4" t="s">
        <v>10</v>
      </c>
    </row>
    <row r="61" spans="1:23" x14ac:dyDescent="0.25">
      <c r="A61" s="1" t="s">
        <v>64</v>
      </c>
      <c r="B61" s="1" t="s">
        <v>114</v>
      </c>
      <c r="C61" s="3" t="s">
        <v>115</v>
      </c>
      <c r="E61" s="3" t="s">
        <v>64</v>
      </c>
      <c r="F61" s="13">
        <v>0.40239999999999998</v>
      </c>
      <c r="G61" s="13">
        <f t="shared" si="8"/>
        <v>1.4178999295278363</v>
      </c>
      <c r="H61" s="13">
        <f t="shared" si="4"/>
        <v>1.4178999295278363</v>
      </c>
      <c r="I61" s="13">
        <v>1.032</v>
      </c>
      <c r="J61" s="13">
        <f t="shared" si="9"/>
        <v>1.7994768962510899</v>
      </c>
      <c r="K61" s="13">
        <f t="shared" si="7"/>
        <v>1.7994768962510899</v>
      </c>
      <c r="L61" s="13">
        <v>0</v>
      </c>
      <c r="M61" s="13">
        <f t="shared" si="10"/>
        <v>0</v>
      </c>
      <c r="N61" s="13">
        <f t="shared" si="5"/>
        <v>0</v>
      </c>
      <c r="O61" s="13">
        <v>5.2249999999999998E-2</v>
      </c>
      <c r="P61" s="13">
        <f t="shared" si="11"/>
        <v>9.9146110056925994E-3</v>
      </c>
      <c r="Q61" s="3" t="s">
        <v>5</v>
      </c>
      <c r="R61" s="13">
        <v>0.37169999999999997</v>
      </c>
      <c r="S61" s="13">
        <v>0.26719999999999999</v>
      </c>
      <c r="T61" s="3" t="s">
        <v>5</v>
      </c>
      <c r="U61" s="3">
        <f t="shared" si="6"/>
        <v>9.9146110056925994E-3</v>
      </c>
      <c r="V61" s="24">
        <v>4.7E-2</v>
      </c>
      <c r="W61" s="14">
        <v>7.8E-2</v>
      </c>
    </row>
    <row r="62" spans="1:23" x14ac:dyDescent="0.25">
      <c r="A62" s="1" t="s">
        <v>11</v>
      </c>
      <c r="C62" s="3" t="s">
        <v>116</v>
      </c>
      <c r="D62" s="3" t="s">
        <v>117</v>
      </c>
      <c r="E62" s="23" t="s">
        <v>255</v>
      </c>
      <c r="F62" s="13">
        <v>2.6930000000000001E-3</v>
      </c>
      <c r="G62" s="13">
        <f t="shared" si="8"/>
        <v>9.4890768146582097E-3</v>
      </c>
      <c r="H62" s="13">
        <f t="shared" si="4"/>
        <v>9.4890768146582097E-3</v>
      </c>
      <c r="I62" s="13">
        <v>0</v>
      </c>
      <c r="J62" s="13">
        <f t="shared" si="9"/>
        <v>0</v>
      </c>
      <c r="K62" s="13">
        <f t="shared" si="7"/>
        <v>0</v>
      </c>
      <c r="L62" s="13">
        <v>7.1290000000000006E-2</v>
      </c>
      <c r="M62" s="13">
        <f t="shared" si="10"/>
        <v>0.11688801442859485</v>
      </c>
      <c r="N62" s="13">
        <f t="shared" si="5"/>
        <v>0.11688801442859485</v>
      </c>
      <c r="O62" s="13">
        <v>1.3919999999999999</v>
      </c>
      <c r="P62" s="13">
        <f t="shared" si="11"/>
        <v>0.26413662239089181</v>
      </c>
      <c r="Q62" s="3" t="s">
        <v>5</v>
      </c>
      <c r="R62" s="13">
        <v>0.36659999999999998</v>
      </c>
      <c r="S62" s="13">
        <v>0.66739999999999999</v>
      </c>
      <c r="T62" s="3" t="s">
        <v>5</v>
      </c>
      <c r="U62" s="3">
        <f t="shared" si="6"/>
        <v>0.26413662239089181</v>
      </c>
      <c r="V62" s="23" t="s">
        <v>10</v>
      </c>
      <c r="W62" s="4" t="s">
        <v>10</v>
      </c>
    </row>
    <row r="63" spans="1:23" x14ac:dyDescent="0.25">
      <c r="A63" s="1" t="s">
        <v>52</v>
      </c>
      <c r="C63" s="3" t="s">
        <v>118</v>
      </c>
      <c r="E63" s="3" t="s">
        <v>52</v>
      </c>
      <c r="F63" s="13">
        <v>1.7589999999999999E-3</v>
      </c>
      <c r="G63" s="13">
        <f t="shared" si="8"/>
        <v>6.1980267794221281E-3</v>
      </c>
      <c r="H63" s="13">
        <f t="shared" si="4"/>
        <v>6.1980267794221281E-3</v>
      </c>
      <c r="I63" s="13">
        <v>0</v>
      </c>
      <c r="J63" s="13">
        <f t="shared" si="9"/>
        <v>0</v>
      </c>
      <c r="K63" s="13">
        <f t="shared" si="7"/>
        <v>0</v>
      </c>
      <c r="L63" s="13">
        <v>3.6760000000000001E-2</v>
      </c>
      <c r="M63" s="13">
        <f t="shared" si="10"/>
        <v>6.0272175766519102E-2</v>
      </c>
      <c r="N63" s="13">
        <f t="shared" si="5"/>
        <v>6.0272175766519102E-2</v>
      </c>
      <c r="O63" s="13">
        <v>1.4039999999999999</v>
      </c>
      <c r="P63" s="13">
        <f t="shared" si="11"/>
        <v>0.26641366223908913</v>
      </c>
      <c r="Q63" s="3" t="s">
        <v>5</v>
      </c>
      <c r="R63" s="13">
        <v>0.36070000000000002</v>
      </c>
      <c r="S63" s="13">
        <v>0.65500000000000003</v>
      </c>
      <c r="T63" s="3" t="s">
        <v>5</v>
      </c>
      <c r="U63" s="3">
        <f t="shared" si="6"/>
        <v>0.26641366223908913</v>
      </c>
      <c r="V63" s="23" t="s">
        <v>10</v>
      </c>
      <c r="W63" s="4" t="s">
        <v>10</v>
      </c>
    </row>
    <row r="64" spans="1:23" x14ac:dyDescent="0.25">
      <c r="A64" s="1" t="s">
        <v>20</v>
      </c>
      <c r="B64" s="1" t="s">
        <v>119</v>
      </c>
      <c r="C64" s="3" t="s">
        <v>120</v>
      </c>
      <c r="E64" s="3" t="s">
        <v>20</v>
      </c>
      <c r="F64" s="13">
        <v>8.6599999999999996E-2</v>
      </c>
      <c r="G64" s="13">
        <f t="shared" si="8"/>
        <v>0.30514446793516564</v>
      </c>
      <c r="H64" s="13">
        <f t="shared" si="4"/>
        <v>0.30514446793516564</v>
      </c>
      <c r="I64" s="13">
        <v>0.33910000000000001</v>
      </c>
      <c r="J64" s="13">
        <f t="shared" si="9"/>
        <v>0.59128160418483</v>
      </c>
      <c r="K64" s="13">
        <f t="shared" si="7"/>
        <v>0.59128160418483</v>
      </c>
      <c r="L64" s="13">
        <v>7.2950000000000001E-2</v>
      </c>
      <c r="M64" s="13">
        <f t="shared" si="10"/>
        <v>0.11960977209378586</v>
      </c>
      <c r="N64" s="13">
        <f t="shared" si="5"/>
        <v>0.11960977209378586</v>
      </c>
      <c r="O64" s="13">
        <v>0.93559999999999999</v>
      </c>
      <c r="P64" s="13">
        <f t="shared" si="11"/>
        <v>0.17753320683111956</v>
      </c>
      <c r="Q64" s="3" t="s">
        <v>5</v>
      </c>
      <c r="R64" s="13">
        <v>0.35859999999999997</v>
      </c>
      <c r="S64" s="13">
        <v>0.25509999999999999</v>
      </c>
      <c r="T64" s="3" t="s">
        <v>5</v>
      </c>
      <c r="U64" s="3">
        <f t="shared" si="6"/>
        <v>0.17753320683111956</v>
      </c>
      <c r="V64" s="23" t="s">
        <v>10</v>
      </c>
      <c r="W64" s="4" t="s">
        <v>10</v>
      </c>
    </row>
    <row r="65" spans="1:23" x14ac:dyDescent="0.25">
      <c r="A65" s="1" t="s">
        <v>40</v>
      </c>
      <c r="C65" s="3" t="s">
        <v>121</v>
      </c>
      <c r="E65" s="3" t="s">
        <v>61</v>
      </c>
      <c r="F65" s="13">
        <v>0</v>
      </c>
      <c r="G65" s="13">
        <f t="shared" si="8"/>
        <v>0</v>
      </c>
      <c r="H65" s="13">
        <f t="shared" si="4"/>
        <v>0</v>
      </c>
      <c r="I65" s="13">
        <v>0</v>
      </c>
      <c r="J65" s="13">
        <f t="shared" si="9"/>
        <v>0</v>
      </c>
      <c r="K65" s="13">
        <f t="shared" si="7"/>
        <v>0</v>
      </c>
      <c r="L65" s="13">
        <v>9.1230000000000006E-2</v>
      </c>
      <c r="M65" s="13">
        <f t="shared" si="10"/>
        <v>0.14958189867191343</v>
      </c>
      <c r="N65" s="13">
        <f t="shared" si="5"/>
        <v>0.14958189867191343</v>
      </c>
      <c r="O65" s="13">
        <v>1.3360000000000001</v>
      </c>
      <c r="P65" s="13">
        <f t="shared" si="11"/>
        <v>0.25351043643263754</v>
      </c>
      <c r="Q65" s="3" t="s">
        <v>5</v>
      </c>
      <c r="R65" s="13">
        <v>0.35680000000000001</v>
      </c>
      <c r="S65" s="13">
        <v>0.55889999999999995</v>
      </c>
      <c r="T65" s="3" t="s">
        <v>5</v>
      </c>
      <c r="U65" s="3">
        <f t="shared" si="6"/>
        <v>0.25351043643263754</v>
      </c>
      <c r="V65" s="23" t="s">
        <v>10</v>
      </c>
      <c r="W65" s="4" t="s">
        <v>10</v>
      </c>
    </row>
    <row r="66" spans="1:23" x14ac:dyDescent="0.25">
      <c r="A66" s="1" t="s">
        <v>80</v>
      </c>
      <c r="C66" s="3" t="s">
        <v>122</v>
      </c>
      <c r="E66" s="3" t="s">
        <v>256</v>
      </c>
      <c r="F66" s="13">
        <v>0</v>
      </c>
      <c r="G66" s="13">
        <f t="shared" si="8"/>
        <v>0</v>
      </c>
      <c r="H66" s="13">
        <f t="shared" si="4"/>
        <v>0</v>
      </c>
      <c r="I66" s="13">
        <v>0</v>
      </c>
      <c r="J66" s="13">
        <f t="shared" si="9"/>
        <v>0</v>
      </c>
      <c r="K66" s="13">
        <f t="shared" si="7"/>
        <v>0</v>
      </c>
      <c r="L66" s="13">
        <v>0</v>
      </c>
      <c r="M66" s="13">
        <f t="shared" si="10"/>
        <v>0</v>
      </c>
      <c r="N66" s="13">
        <f t="shared" si="5"/>
        <v>0</v>
      </c>
      <c r="O66" s="13">
        <v>1.423</v>
      </c>
      <c r="P66" s="13">
        <f t="shared" si="11"/>
        <v>0.27001897533206831</v>
      </c>
      <c r="Q66" s="3" t="s">
        <v>5</v>
      </c>
      <c r="R66" s="13">
        <v>0.35589999999999999</v>
      </c>
      <c r="S66" s="13">
        <v>0.7117</v>
      </c>
      <c r="T66" s="3" t="s">
        <v>5</v>
      </c>
      <c r="U66" s="3">
        <f t="shared" si="6"/>
        <v>0.27001897533206831</v>
      </c>
      <c r="V66" s="23" t="s">
        <v>10</v>
      </c>
      <c r="W66" s="4" t="s">
        <v>10</v>
      </c>
    </row>
    <row r="67" spans="1:23" x14ac:dyDescent="0.25">
      <c r="A67" s="1" t="s">
        <v>20</v>
      </c>
      <c r="B67" s="1" t="s">
        <v>124</v>
      </c>
      <c r="C67" s="3" t="s">
        <v>123</v>
      </c>
      <c r="E67" s="3" t="s">
        <v>20</v>
      </c>
      <c r="F67" s="13">
        <v>7.8670000000000004E-2</v>
      </c>
      <c r="G67" s="13">
        <f t="shared" si="8"/>
        <v>0.27720225510923185</v>
      </c>
      <c r="H67" s="13">
        <f t="shared" si="4"/>
        <v>0.27720225510923185</v>
      </c>
      <c r="I67" s="13">
        <v>0.23169999999999999</v>
      </c>
      <c r="J67" s="13">
        <f t="shared" si="9"/>
        <v>0.40401046207497815</v>
      </c>
      <c r="K67" s="13">
        <f t="shared" si="7"/>
        <v>0.40401046207497815</v>
      </c>
      <c r="L67" s="13">
        <v>0.1026</v>
      </c>
      <c r="M67" s="13">
        <f t="shared" si="10"/>
        <v>0.16822429906542055</v>
      </c>
      <c r="N67" s="13">
        <f t="shared" si="5"/>
        <v>0.16822429906542055</v>
      </c>
      <c r="O67" s="13">
        <v>0.99119999999999997</v>
      </c>
      <c r="P67" s="13">
        <f t="shared" si="11"/>
        <v>0.18808349146110054</v>
      </c>
      <c r="Q67" s="3" t="s">
        <v>5</v>
      </c>
      <c r="R67" s="13">
        <v>0.35099999999999998</v>
      </c>
      <c r="S67" s="13">
        <v>0.37790000000000001</v>
      </c>
      <c r="T67" s="3" t="s">
        <v>5</v>
      </c>
      <c r="U67" s="3">
        <f t="shared" si="6"/>
        <v>0.18808349146110054</v>
      </c>
      <c r="V67" s="23" t="s">
        <v>10</v>
      </c>
      <c r="W67" s="4" t="s">
        <v>10</v>
      </c>
    </row>
    <row r="68" spans="1:23" x14ac:dyDescent="0.25">
      <c r="A68" s="1" t="s">
        <v>103</v>
      </c>
      <c r="C68" s="3" t="s">
        <v>125</v>
      </c>
      <c r="E68" s="3" t="s">
        <v>103</v>
      </c>
      <c r="F68" s="13">
        <v>1.8620000000000001E-2</v>
      </c>
      <c r="G68" s="13">
        <f t="shared" si="8"/>
        <v>6.5609584214235378E-2</v>
      </c>
      <c r="H68" s="13">
        <f t="shared" si="4"/>
        <v>6.5609584214235378E-2</v>
      </c>
      <c r="I68" s="13">
        <v>1.3420000000000001</v>
      </c>
      <c r="J68" s="13">
        <f t="shared" si="9"/>
        <v>2.3400174367916304</v>
      </c>
      <c r="K68" s="13">
        <f t="shared" si="7"/>
        <v>2.3400174367916304</v>
      </c>
      <c r="L68" s="13">
        <v>0</v>
      </c>
      <c r="M68" s="13">
        <f t="shared" si="10"/>
        <v>0</v>
      </c>
      <c r="N68" s="13">
        <f t="shared" si="5"/>
        <v>0</v>
      </c>
      <c r="O68" s="13">
        <v>3.5209999999999998E-2</v>
      </c>
      <c r="P68" s="13">
        <f t="shared" si="11"/>
        <v>6.681214421252372E-3</v>
      </c>
      <c r="Q68" s="3" t="s">
        <v>5</v>
      </c>
      <c r="R68" s="13">
        <v>0.34889999999999999</v>
      </c>
      <c r="S68" s="13">
        <v>0.66879999999999995</v>
      </c>
      <c r="T68" s="3" t="s">
        <v>5</v>
      </c>
      <c r="U68" s="3">
        <f t="shared" si="6"/>
        <v>6.681214421252372E-3</v>
      </c>
      <c r="V68" s="23" t="s">
        <v>10</v>
      </c>
      <c r="W68" s="4" t="s">
        <v>10</v>
      </c>
    </row>
    <row r="69" spans="1:23" x14ac:dyDescent="0.25">
      <c r="A69" s="1" t="s">
        <v>11</v>
      </c>
      <c r="C69" s="3" t="s">
        <v>126</v>
      </c>
      <c r="D69" s="3" t="s">
        <v>127</v>
      </c>
      <c r="E69" s="3" t="s">
        <v>255</v>
      </c>
      <c r="F69" s="13">
        <v>0.16850000000000001</v>
      </c>
      <c r="G69" s="13">
        <f t="shared" si="8"/>
        <v>0.59372797744890771</v>
      </c>
      <c r="H69" s="13">
        <f t="shared" si="4"/>
        <v>0.59372797744890771</v>
      </c>
      <c r="I69" s="13">
        <v>0</v>
      </c>
      <c r="J69" s="13">
        <f t="shared" si="9"/>
        <v>0</v>
      </c>
      <c r="K69" s="13">
        <f t="shared" si="7"/>
        <v>0</v>
      </c>
      <c r="L69" s="13">
        <v>0.3039</v>
      </c>
      <c r="M69" s="13">
        <f t="shared" si="10"/>
        <v>0.49827840629611408</v>
      </c>
      <c r="N69" s="13">
        <f t="shared" si="5"/>
        <v>0.49827840629611408</v>
      </c>
      <c r="O69" s="13">
        <v>0.90680000000000005</v>
      </c>
      <c r="P69" s="13">
        <f t="shared" si="11"/>
        <v>0.17206831119544594</v>
      </c>
      <c r="Q69" s="3" t="s">
        <v>5</v>
      </c>
      <c r="R69" s="13">
        <v>0.3448</v>
      </c>
      <c r="S69" s="13">
        <v>0.19839999999999999</v>
      </c>
      <c r="T69" s="3" t="s">
        <v>5</v>
      </c>
      <c r="U69" s="3">
        <f t="shared" si="6"/>
        <v>0.17206831119544594</v>
      </c>
      <c r="V69" s="23" t="s">
        <v>10</v>
      </c>
      <c r="W69" s="14">
        <v>4.7E-2</v>
      </c>
    </row>
    <row r="70" spans="1:23" x14ac:dyDescent="0.25">
      <c r="A70" s="1" t="s">
        <v>17</v>
      </c>
      <c r="C70" s="3" t="s">
        <v>128</v>
      </c>
      <c r="E70" s="3" t="s">
        <v>254</v>
      </c>
      <c r="F70" s="13">
        <v>7.5340000000000004E-2</v>
      </c>
      <c r="G70" s="13">
        <f t="shared" ref="G70:G101" si="12">F70*100/$F$5</f>
        <v>0.26546863988724456</v>
      </c>
      <c r="H70" s="13">
        <f t="shared" si="4"/>
        <v>0.26546863988724456</v>
      </c>
      <c r="I70" s="13">
        <v>1.093E-2</v>
      </c>
      <c r="J70" s="13">
        <f t="shared" ref="J70:J101" si="13">I70*100/$I$5</f>
        <v>1.9058413251961639E-2</v>
      </c>
      <c r="K70" s="13">
        <f t="shared" si="7"/>
        <v>1.9058413251961639E-2</v>
      </c>
      <c r="L70" s="13">
        <v>0.13139999999999999</v>
      </c>
      <c r="M70" s="13">
        <f t="shared" ref="M70:M101" si="14">L70*100/$L$5</f>
        <v>0.21544515494343333</v>
      </c>
      <c r="N70" s="13">
        <f t="shared" si="5"/>
        <v>0.21544515494343333</v>
      </c>
      <c r="O70" s="13">
        <v>1.109</v>
      </c>
      <c r="P70" s="13">
        <f t="shared" ref="P70:P101" si="15">O70*100/$O$5</f>
        <v>0.21043643263757117</v>
      </c>
      <c r="Q70" s="3" t="s">
        <v>5</v>
      </c>
      <c r="R70" s="13">
        <v>0.33169999999999999</v>
      </c>
      <c r="S70" s="13">
        <v>0.24790000000000001</v>
      </c>
      <c r="T70" s="3" t="s">
        <v>5</v>
      </c>
      <c r="U70" s="3">
        <f t="shared" si="6"/>
        <v>0.21043643263757117</v>
      </c>
      <c r="V70" s="23" t="s">
        <v>10</v>
      </c>
      <c r="W70" s="14">
        <v>3.5999999999999997E-2</v>
      </c>
    </row>
    <row r="71" spans="1:23" x14ac:dyDescent="0.25">
      <c r="A71" s="1" t="s">
        <v>103</v>
      </c>
      <c r="C71" s="3" t="s">
        <v>129</v>
      </c>
      <c r="E71" s="3" t="s">
        <v>103</v>
      </c>
      <c r="F71" s="13">
        <v>3.385E-3</v>
      </c>
      <c r="G71" s="13">
        <f t="shared" si="12"/>
        <v>1.192741367159972E-2</v>
      </c>
      <c r="H71" s="13">
        <f t="shared" ref="H71:H134" si="16">(100*F71)/28.38</f>
        <v>1.192741367159972E-2</v>
      </c>
      <c r="I71" s="13">
        <v>0.42759999999999998</v>
      </c>
      <c r="J71" s="13">
        <f t="shared" si="13"/>
        <v>0.74559721011333913</v>
      </c>
      <c r="K71" s="13">
        <f t="shared" si="7"/>
        <v>0.74559721011333913</v>
      </c>
      <c r="L71" s="13">
        <v>0.88729999999999998</v>
      </c>
      <c r="M71" s="13">
        <f t="shared" si="14"/>
        <v>1.4548286604361371</v>
      </c>
      <c r="N71" s="13">
        <f t="shared" ref="N71:N134" si="17">(100*L71)/60.99</f>
        <v>1.4548286604361371</v>
      </c>
      <c r="O71" s="13">
        <v>0</v>
      </c>
      <c r="P71" s="13">
        <f t="shared" si="15"/>
        <v>0</v>
      </c>
      <c r="Q71" s="3" t="s">
        <v>5</v>
      </c>
      <c r="R71" s="13">
        <v>0.3296</v>
      </c>
      <c r="S71" s="13">
        <v>0.51370000000000005</v>
      </c>
      <c r="T71" s="3" t="s">
        <v>5</v>
      </c>
      <c r="U71" s="3">
        <f t="shared" ref="U71:U134" si="18">(100*O71)/527</f>
        <v>0</v>
      </c>
      <c r="V71" s="23" t="s">
        <v>10</v>
      </c>
      <c r="W71" s="4" t="s">
        <v>10</v>
      </c>
    </row>
    <row r="72" spans="1:23" x14ac:dyDescent="0.25">
      <c r="A72" s="1" t="s">
        <v>64</v>
      </c>
      <c r="C72" s="3" t="s">
        <v>130</v>
      </c>
      <c r="E72" s="3" t="s">
        <v>64</v>
      </c>
      <c r="F72" s="13">
        <v>1.949E-3</v>
      </c>
      <c r="G72" s="13">
        <f t="shared" si="12"/>
        <v>6.8675123326286114E-3</v>
      </c>
      <c r="H72" s="13">
        <f t="shared" si="16"/>
        <v>6.8675123326286114E-3</v>
      </c>
      <c r="I72" s="13">
        <v>0</v>
      </c>
      <c r="J72" s="13">
        <f t="shared" si="13"/>
        <v>0</v>
      </c>
      <c r="K72" s="13">
        <f t="shared" ref="K72:K135" si="19">(I72*100)/57.35</f>
        <v>0</v>
      </c>
      <c r="L72" s="13">
        <v>0</v>
      </c>
      <c r="M72" s="13">
        <f t="shared" si="14"/>
        <v>0</v>
      </c>
      <c r="N72" s="13">
        <f t="shared" si="17"/>
        <v>0</v>
      </c>
      <c r="O72" s="13">
        <v>1.2390000000000001</v>
      </c>
      <c r="P72" s="13">
        <f t="shared" si="15"/>
        <v>0.23510436432637571</v>
      </c>
      <c r="Q72" s="3" t="s">
        <v>5</v>
      </c>
      <c r="R72" s="13">
        <v>0.31019999999999998</v>
      </c>
      <c r="S72" s="13">
        <v>0.61960000000000004</v>
      </c>
      <c r="T72" s="3" t="s">
        <v>5</v>
      </c>
      <c r="U72" s="3">
        <f t="shared" si="18"/>
        <v>0.23510436432637571</v>
      </c>
      <c r="V72" s="23" t="s">
        <v>10</v>
      </c>
      <c r="W72" s="4" t="s">
        <v>10</v>
      </c>
    </row>
    <row r="73" spans="1:23" x14ac:dyDescent="0.25">
      <c r="A73" s="1" t="s">
        <v>52</v>
      </c>
      <c r="B73" s="1" t="s">
        <v>131</v>
      </c>
      <c r="C73" s="3" t="s">
        <v>132</v>
      </c>
      <c r="E73" s="3" t="s">
        <v>52</v>
      </c>
      <c r="F73" s="13">
        <v>4.3700000000000003E-2</v>
      </c>
      <c r="G73" s="13">
        <f t="shared" si="12"/>
        <v>0.1539816772374912</v>
      </c>
      <c r="H73" s="13">
        <f t="shared" si="16"/>
        <v>0.1539816772374912</v>
      </c>
      <c r="I73" s="13">
        <v>0.35139999999999999</v>
      </c>
      <c r="J73" s="13">
        <f t="shared" si="13"/>
        <v>0.61272885789014819</v>
      </c>
      <c r="K73" s="13">
        <f t="shared" si="19"/>
        <v>0.61272885789014819</v>
      </c>
      <c r="L73" s="13">
        <v>8.659E-2</v>
      </c>
      <c r="M73" s="13">
        <f t="shared" si="14"/>
        <v>0.14197409411378914</v>
      </c>
      <c r="N73" s="13">
        <f t="shared" si="17"/>
        <v>0.14197409411378914</v>
      </c>
      <c r="O73" s="13">
        <v>0.74819999999999998</v>
      </c>
      <c r="P73" s="13">
        <f t="shared" si="15"/>
        <v>0.14197343453510436</v>
      </c>
      <c r="Q73" s="3" t="s">
        <v>5</v>
      </c>
      <c r="R73" s="13">
        <v>0.3075</v>
      </c>
      <c r="S73" s="13">
        <v>0.26879999999999998</v>
      </c>
      <c r="T73" s="3" t="s">
        <v>5</v>
      </c>
      <c r="U73" s="3">
        <f t="shared" si="18"/>
        <v>0.14197343453510436</v>
      </c>
      <c r="V73" s="23" t="s">
        <v>10</v>
      </c>
      <c r="W73" s="4" t="s">
        <v>10</v>
      </c>
    </row>
    <row r="74" spans="1:23" x14ac:dyDescent="0.25">
      <c r="A74" s="1" t="s">
        <v>103</v>
      </c>
      <c r="C74" s="3" t="s">
        <v>133</v>
      </c>
      <c r="E74" s="3" t="s">
        <v>103</v>
      </c>
      <c r="F74" s="13">
        <v>0</v>
      </c>
      <c r="G74" s="13">
        <f t="shared" si="12"/>
        <v>0</v>
      </c>
      <c r="H74" s="13">
        <f t="shared" si="16"/>
        <v>0</v>
      </c>
      <c r="I74" s="13">
        <v>0</v>
      </c>
      <c r="J74" s="13">
        <f t="shared" si="13"/>
        <v>0</v>
      </c>
      <c r="K74" s="13">
        <f t="shared" si="19"/>
        <v>0</v>
      </c>
      <c r="L74" s="13">
        <v>0</v>
      </c>
      <c r="M74" s="13">
        <f t="shared" si="14"/>
        <v>0</v>
      </c>
      <c r="N74" s="13">
        <f t="shared" si="17"/>
        <v>0</v>
      </c>
      <c r="O74" s="13">
        <v>1.2250000000000001</v>
      </c>
      <c r="P74" s="13">
        <f t="shared" si="15"/>
        <v>0.23244781783681218</v>
      </c>
      <c r="Q74" s="3" t="s">
        <v>5</v>
      </c>
      <c r="R74" s="13">
        <v>0.30630000000000002</v>
      </c>
      <c r="S74" s="13">
        <v>0.61250000000000004</v>
      </c>
      <c r="T74" s="3" t="s">
        <v>5</v>
      </c>
      <c r="U74" s="3">
        <f t="shared" si="18"/>
        <v>0.23244781783681218</v>
      </c>
      <c r="V74" s="23" t="s">
        <v>10</v>
      </c>
      <c r="W74" s="4" t="s">
        <v>10</v>
      </c>
    </row>
    <row r="75" spans="1:23" x14ac:dyDescent="0.25">
      <c r="A75" s="1" t="s">
        <v>103</v>
      </c>
      <c r="C75" s="3" t="s">
        <v>134</v>
      </c>
      <c r="E75" s="3" t="s">
        <v>103</v>
      </c>
      <c r="F75" s="13">
        <v>0</v>
      </c>
      <c r="G75" s="13">
        <f t="shared" si="12"/>
        <v>0</v>
      </c>
      <c r="H75" s="13">
        <f t="shared" si="16"/>
        <v>0</v>
      </c>
      <c r="I75" s="13">
        <v>0</v>
      </c>
      <c r="J75" s="13">
        <f t="shared" si="13"/>
        <v>0</v>
      </c>
      <c r="K75" s="13">
        <f t="shared" si="19"/>
        <v>0</v>
      </c>
      <c r="L75" s="13">
        <v>0</v>
      </c>
      <c r="M75" s="13">
        <f t="shared" si="14"/>
        <v>0</v>
      </c>
      <c r="N75" s="13">
        <f t="shared" si="17"/>
        <v>0</v>
      </c>
      <c r="O75" s="13">
        <v>1.1839999999999999</v>
      </c>
      <c r="P75" s="13">
        <f t="shared" si="15"/>
        <v>0.22466793168880453</v>
      </c>
      <c r="Q75" s="3" t="s">
        <v>5</v>
      </c>
      <c r="R75" s="13">
        <v>0.2959</v>
      </c>
      <c r="S75" s="13">
        <v>0.59189999999999998</v>
      </c>
      <c r="T75" s="3" t="s">
        <v>5</v>
      </c>
      <c r="U75" s="3">
        <f t="shared" si="18"/>
        <v>0.22466793168880453</v>
      </c>
      <c r="V75" s="23" t="s">
        <v>10</v>
      </c>
      <c r="W75" s="4" t="s">
        <v>10</v>
      </c>
    </row>
    <row r="76" spans="1:23" x14ac:dyDescent="0.25">
      <c r="A76" s="1" t="s">
        <v>103</v>
      </c>
      <c r="C76" s="3" t="s">
        <v>135</v>
      </c>
      <c r="E76" s="3" t="s">
        <v>103</v>
      </c>
      <c r="F76" s="13">
        <v>0</v>
      </c>
      <c r="G76" s="13">
        <f t="shared" si="12"/>
        <v>0</v>
      </c>
      <c r="H76" s="13">
        <f t="shared" si="16"/>
        <v>0</v>
      </c>
      <c r="I76" s="13">
        <v>0</v>
      </c>
      <c r="J76" s="13">
        <f t="shared" si="13"/>
        <v>0</v>
      </c>
      <c r="K76" s="13">
        <f t="shared" si="19"/>
        <v>0</v>
      </c>
      <c r="L76" s="13">
        <v>4.529E-3</v>
      </c>
      <c r="M76" s="13">
        <f t="shared" si="14"/>
        <v>7.4258075094277756E-3</v>
      </c>
      <c r="N76" s="13">
        <f t="shared" si="17"/>
        <v>7.4258075094277756E-3</v>
      </c>
      <c r="O76" s="13">
        <v>1.1659999999999999</v>
      </c>
      <c r="P76" s="13">
        <f t="shared" si="15"/>
        <v>0.22125237191650854</v>
      </c>
      <c r="Q76" s="3" t="s">
        <v>5</v>
      </c>
      <c r="R76" s="13">
        <v>0.29270000000000002</v>
      </c>
      <c r="S76" s="13">
        <v>0.58340000000000003</v>
      </c>
      <c r="T76" s="3" t="s">
        <v>5</v>
      </c>
      <c r="U76" s="3">
        <f t="shared" si="18"/>
        <v>0.22125237191650854</v>
      </c>
      <c r="V76" s="23" t="s">
        <v>10</v>
      </c>
      <c r="W76" s="4" t="s">
        <v>10</v>
      </c>
    </row>
    <row r="77" spans="1:23" x14ac:dyDescent="0.25">
      <c r="A77" s="1" t="s">
        <v>52</v>
      </c>
      <c r="C77" s="3" t="s">
        <v>136</v>
      </c>
      <c r="E77" s="3" t="s">
        <v>52</v>
      </c>
      <c r="F77" s="13">
        <v>6.2319999999999997E-3</v>
      </c>
      <c r="G77" s="13">
        <f t="shared" si="12"/>
        <v>2.1959126145172658E-2</v>
      </c>
      <c r="H77" s="13">
        <f t="shared" si="16"/>
        <v>2.1959126145172658E-2</v>
      </c>
      <c r="I77" s="13">
        <v>3.5149999999999999E-3</v>
      </c>
      <c r="J77" s="13">
        <f t="shared" si="13"/>
        <v>6.1290322580645155E-3</v>
      </c>
      <c r="K77" s="13">
        <f t="shared" si="19"/>
        <v>6.1290322580645155E-3</v>
      </c>
      <c r="L77" s="13">
        <v>1.9060000000000001E-2</v>
      </c>
      <c r="M77" s="13">
        <f t="shared" si="14"/>
        <v>3.1251024758157074E-2</v>
      </c>
      <c r="N77" s="13">
        <f t="shared" si="17"/>
        <v>3.1251024758157074E-2</v>
      </c>
      <c r="O77" s="13">
        <v>1.006</v>
      </c>
      <c r="P77" s="13">
        <f t="shared" si="15"/>
        <v>0.19089184060721062</v>
      </c>
      <c r="Q77" s="3" t="s">
        <v>5</v>
      </c>
      <c r="R77" s="13">
        <v>0.2586</v>
      </c>
      <c r="S77" s="13">
        <v>0.50439999999999996</v>
      </c>
      <c r="T77" s="3" t="s">
        <v>5</v>
      </c>
      <c r="U77" s="3">
        <f t="shared" si="18"/>
        <v>0.19089184060721062</v>
      </c>
      <c r="V77" s="23" t="s">
        <v>10</v>
      </c>
      <c r="W77" s="4" t="s">
        <v>10</v>
      </c>
    </row>
    <row r="78" spans="1:23" x14ac:dyDescent="0.25">
      <c r="A78" s="1" t="s">
        <v>43</v>
      </c>
      <c r="B78" s="1" t="s">
        <v>137</v>
      </c>
      <c r="C78" s="3" t="s">
        <v>138</v>
      </c>
      <c r="E78" s="3" t="s">
        <v>43</v>
      </c>
      <c r="F78" s="13">
        <v>0.1226</v>
      </c>
      <c r="G78" s="13">
        <f t="shared" si="12"/>
        <v>0.43199436222692039</v>
      </c>
      <c r="H78" s="13">
        <f t="shared" si="16"/>
        <v>0.43199436222692039</v>
      </c>
      <c r="I78" s="13">
        <v>0.30930000000000002</v>
      </c>
      <c r="J78" s="13">
        <f t="shared" si="13"/>
        <v>0.53931996512641678</v>
      </c>
      <c r="K78" s="13">
        <f t="shared" si="19"/>
        <v>0.53931996512641678</v>
      </c>
      <c r="L78" s="13">
        <v>9.4700000000000006E-2</v>
      </c>
      <c r="M78" s="13">
        <f t="shared" si="14"/>
        <v>0.15527135595999345</v>
      </c>
      <c r="N78" s="13">
        <f t="shared" si="17"/>
        <v>0.15527135595999345</v>
      </c>
      <c r="O78" s="13">
        <v>0.49320000000000003</v>
      </c>
      <c r="P78" s="13">
        <f t="shared" si="15"/>
        <v>9.3586337760910812E-2</v>
      </c>
      <c r="Q78" s="3" t="s">
        <v>5</v>
      </c>
      <c r="R78" s="13">
        <v>0.255</v>
      </c>
      <c r="S78" s="13">
        <v>0.18129999999999999</v>
      </c>
      <c r="T78" s="3" t="s">
        <v>5</v>
      </c>
      <c r="U78" s="3">
        <f t="shared" si="18"/>
        <v>9.3586337760910812E-2</v>
      </c>
      <c r="V78" s="23" t="s">
        <v>10</v>
      </c>
      <c r="W78" s="4" t="s">
        <v>10</v>
      </c>
    </row>
    <row r="79" spans="1:23" x14ac:dyDescent="0.25">
      <c r="A79" s="1" t="s">
        <v>103</v>
      </c>
      <c r="C79" s="3" t="s">
        <v>139</v>
      </c>
      <c r="E79" s="3" t="s">
        <v>103</v>
      </c>
      <c r="F79" s="13">
        <v>0</v>
      </c>
      <c r="G79" s="13">
        <f t="shared" si="12"/>
        <v>0</v>
      </c>
      <c r="H79" s="13">
        <f t="shared" si="16"/>
        <v>0</v>
      </c>
      <c r="I79" s="13">
        <v>1.002</v>
      </c>
      <c r="J79" s="13">
        <f t="shared" si="13"/>
        <v>1.7471665213600698</v>
      </c>
      <c r="K79" s="13">
        <f t="shared" si="19"/>
        <v>1.7471665213600698</v>
      </c>
      <c r="L79" s="13">
        <v>0</v>
      </c>
      <c r="M79" s="13">
        <f t="shared" si="14"/>
        <v>0</v>
      </c>
      <c r="N79" s="13">
        <f t="shared" si="17"/>
        <v>0</v>
      </c>
      <c r="O79" s="13">
        <v>0</v>
      </c>
      <c r="P79" s="13">
        <f t="shared" si="15"/>
        <v>0</v>
      </c>
      <c r="Q79" s="3" t="s">
        <v>5</v>
      </c>
      <c r="R79" s="13">
        <v>0.2505</v>
      </c>
      <c r="S79" s="13">
        <v>0.49809999999999999</v>
      </c>
      <c r="T79" s="3" t="s">
        <v>5</v>
      </c>
      <c r="U79" s="3">
        <f t="shared" si="18"/>
        <v>0</v>
      </c>
      <c r="V79" s="23" t="s">
        <v>10</v>
      </c>
      <c r="W79" s="4" t="s">
        <v>10</v>
      </c>
    </row>
    <row r="80" spans="1:23" x14ac:dyDescent="0.25">
      <c r="A80" s="1" t="s">
        <v>20</v>
      </c>
      <c r="B80" s="1" t="s">
        <v>141</v>
      </c>
      <c r="C80" s="3" t="s">
        <v>140</v>
      </c>
      <c r="E80" s="3" t="s">
        <v>20</v>
      </c>
      <c r="F80" s="13">
        <v>0.14610000000000001</v>
      </c>
      <c r="G80" s="13">
        <f t="shared" si="12"/>
        <v>0.51479915433403811</v>
      </c>
      <c r="H80" s="13">
        <f t="shared" si="16"/>
        <v>0.51479915433403811</v>
      </c>
      <c r="I80" s="13">
        <v>0.33050000000000002</v>
      </c>
      <c r="J80" s="13">
        <f t="shared" si="13"/>
        <v>0.57628596338273763</v>
      </c>
      <c r="K80" s="13">
        <f t="shared" si="19"/>
        <v>0.57628596338273763</v>
      </c>
      <c r="L80" s="13">
        <v>0.1502</v>
      </c>
      <c r="M80" s="13">
        <f t="shared" si="14"/>
        <v>0.24626988030824723</v>
      </c>
      <c r="N80" s="13">
        <f t="shared" si="17"/>
        <v>0.24626988030824723</v>
      </c>
      <c r="O80" s="13">
        <v>0.36630000000000001</v>
      </c>
      <c r="P80" s="13">
        <f t="shared" si="15"/>
        <v>6.950664136622392E-2</v>
      </c>
      <c r="Q80" s="3" t="s">
        <v>5</v>
      </c>
      <c r="R80" s="13">
        <v>0.24829999999999999</v>
      </c>
      <c r="S80" s="13">
        <v>0.1205</v>
      </c>
      <c r="T80" s="3" t="s">
        <v>5</v>
      </c>
      <c r="U80" s="3">
        <f t="shared" si="18"/>
        <v>6.950664136622392E-2</v>
      </c>
      <c r="V80" s="23" t="s">
        <v>10</v>
      </c>
      <c r="W80" s="4" t="s">
        <v>10</v>
      </c>
    </row>
    <row r="81" spans="1:23" x14ac:dyDescent="0.25">
      <c r="A81" s="1" t="s">
        <v>20</v>
      </c>
      <c r="C81" s="3" t="s">
        <v>142</v>
      </c>
      <c r="E81" s="3" t="s">
        <v>20</v>
      </c>
      <c r="F81" s="13">
        <v>2.1760000000000002E-2</v>
      </c>
      <c r="G81" s="13">
        <f t="shared" si="12"/>
        <v>7.667371388301622E-2</v>
      </c>
      <c r="H81" s="13">
        <f t="shared" si="16"/>
        <v>7.667371388301622E-2</v>
      </c>
      <c r="I81" s="13">
        <v>0</v>
      </c>
      <c r="J81" s="13">
        <f t="shared" si="13"/>
        <v>0</v>
      </c>
      <c r="K81" s="13">
        <f t="shared" si="19"/>
        <v>0</v>
      </c>
      <c r="L81" s="13">
        <v>2.4320000000000001E-2</v>
      </c>
      <c r="M81" s="13">
        <f t="shared" si="14"/>
        <v>3.9875389408099683E-2</v>
      </c>
      <c r="N81" s="13">
        <f t="shared" si="17"/>
        <v>3.9875389408099683E-2</v>
      </c>
      <c r="O81" s="13">
        <v>0.93479999999999996</v>
      </c>
      <c r="P81" s="13">
        <f t="shared" si="15"/>
        <v>0.17738140417457304</v>
      </c>
      <c r="Q81" s="3" t="s">
        <v>5</v>
      </c>
      <c r="R81" s="13">
        <v>0.2452</v>
      </c>
      <c r="S81" s="13">
        <v>0.46479999999999999</v>
      </c>
      <c r="T81" s="3" t="s">
        <v>5</v>
      </c>
      <c r="U81" s="3">
        <f t="shared" si="18"/>
        <v>0.17738140417457304</v>
      </c>
      <c r="V81" s="23" t="s">
        <v>10</v>
      </c>
      <c r="W81" s="4" t="s">
        <v>10</v>
      </c>
    </row>
    <row r="82" spans="1:23" x14ac:dyDescent="0.25">
      <c r="A82" s="1" t="s">
        <v>20</v>
      </c>
      <c r="B82" s="1" t="s">
        <v>143</v>
      </c>
      <c r="C82" s="3" t="s">
        <v>144</v>
      </c>
      <c r="E82" s="3" t="s">
        <v>20</v>
      </c>
      <c r="F82" s="13">
        <v>8.7830000000000005E-2</v>
      </c>
      <c r="G82" s="13">
        <f t="shared" si="12"/>
        <v>0.30947850599013393</v>
      </c>
      <c r="H82" s="13">
        <f t="shared" si="16"/>
        <v>0.30947850599013393</v>
      </c>
      <c r="I82" s="13">
        <v>0.34449999999999997</v>
      </c>
      <c r="J82" s="13">
        <f t="shared" si="13"/>
        <v>0.60069747166521348</v>
      </c>
      <c r="K82" s="13">
        <f t="shared" si="19"/>
        <v>0.60069747166521348</v>
      </c>
      <c r="L82" s="13">
        <v>9.1810000000000003E-2</v>
      </c>
      <c r="M82" s="13">
        <f t="shared" si="14"/>
        <v>0.15053287424167897</v>
      </c>
      <c r="N82" s="13">
        <f t="shared" si="17"/>
        <v>0.15053287424167897</v>
      </c>
      <c r="O82" s="13">
        <v>0.37330000000000002</v>
      </c>
      <c r="P82" s="13">
        <f t="shared" si="15"/>
        <v>7.0834914611005703E-2</v>
      </c>
      <c r="Q82" s="3" t="s">
        <v>5</v>
      </c>
      <c r="R82" s="13">
        <v>0.22439999999999999</v>
      </c>
      <c r="S82" s="13">
        <v>0.1225</v>
      </c>
      <c r="T82" s="3" t="s">
        <v>5</v>
      </c>
      <c r="U82" s="3">
        <f t="shared" si="18"/>
        <v>7.0834914611005703E-2</v>
      </c>
      <c r="V82" s="24">
        <v>8.8999999999999996E-2</v>
      </c>
      <c r="W82" s="4" t="s">
        <v>10</v>
      </c>
    </row>
    <row r="83" spans="1:23" x14ac:dyDescent="0.25">
      <c r="A83" s="1" t="s">
        <v>103</v>
      </c>
      <c r="C83" s="3" t="s">
        <v>145</v>
      </c>
      <c r="E83" s="3" t="s">
        <v>103</v>
      </c>
      <c r="F83" s="13">
        <v>0.31640000000000001</v>
      </c>
      <c r="G83" s="13">
        <f t="shared" si="12"/>
        <v>1.1148696264975335</v>
      </c>
      <c r="H83" s="13">
        <f t="shared" si="16"/>
        <v>1.1148696264975335</v>
      </c>
      <c r="I83" s="13">
        <v>0</v>
      </c>
      <c r="J83" s="13">
        <f t="shared" si="13"/>
        <v>0</v>
      </c>
      <c r="K83" s="13">
        <f t="shared" si="19"/>
        <v>0</v>
      </c>
      <c r="L83" s="13">
        <v>0</v>
      </c>
      <c r="M83" s="13">
        <f t="shared" si="14"/>
        <v>0</v>
      </c>
      <c r="N83" s="13">
        <f t="shared" si="17"/>
        <v>0</v>
      </c>
      <c r="O83" s="13">
        <v>0.54690000000000005</v>
      </c>
      <c r="P83" s="13">
        <f t="shared" si="15"/>
        <v>0.10377609108159394</v>
      </c>
      <c r="Q83" s="3" t="s">
        <v>5</v>
      </c>
      <c r="R83" s="13">
        <v>0.21579999999999999</v>
      </c>
      <c r="S83" s="13">
        <v>0.26640000000000003</v>
      </c>
      <c r="T83" s="3" t="s">
        <v>5</v>
      </c>
      <c r="U83" s="3">
        <f t="shared" si="18"/>
        <v>0.10377609108159394</v>
      </c>
      <c r="V83" s="23" t="s">
        <v>10</v>
      </c>
      <c r="W83" s="4" t="s">
        <v>10</v>
      </c>
    </row>
    <row r="84" spans="1:23" x14ac:dyDescent="0.25">
      <c r="A84" s="1" t="s">
        <v>11</v>
      </c>
      <c r="C84" s="3" t="s">
        <v>116</v>
      </c>
      <c r="D84" s="3" t="s">
        <v>146</v>
      </c>
      <c r="E84" s="23" t="s">
        <v>255</v>
      </c>
      <c r="F84" s="13">
        <v>3.6560000000000002E-2</v>
      </c>
      <c r="G84" s="13">
        <f t="shared" si="12"/>
        <v>0.1288231148696265</v>
      </c>
      <c r="H84" s="13">
        <f t="shared" si="16"/>
        <v>0.1288231148696265</v>
      </c>
      <c r="I84" s="13">
        <v>0</v>
      </c>
      <c r="J84" s="13">
        <f t="shared" si="13"/>
        <v>0</v>
      </c>
      <c r="K84" s="13">
        <f t="shared" si="19"/>
        <v>0</v>
      </c>
      <c r="L84" s="13">
        <v>0.1234</v>
      </c>
      <c r="M84" s="13">
        <f t="shared" si="14"/>
        <v>0.20232825053287423</v>
      </c>
      <c r="N84" s="13">
        <f t="shared" si="17"/>
        <v>0.20232825053287423</v>
      </c>
      <c r="O84" s="13">
        <v>0.6915</v>
      </c>
      <c r="P84" s="13">
        <f t="shared" si="15"/>
        <v>0.13121442125237193</v>
      </c>
      <c r="Q84" s="3" t="s">
        <v>5</v>
      </c>
      <c r="R84" s="13">
        <v>0.21279999999999999</v>
      </c>
      <c r="S84" s="13">
        <v>0.245</v>
      </c>
      <c r="T84" s="3" t="s">
        <v>5</v>
      </c>
      <c r="U84" s="3">
        <f t="shared" si="18"/>
        <v>0.13121442125237193</v>
      </c>
      <c r="V84" s="23" t="s">
        <v>10</v>
      </c>
      <c r="W84" s="4" t="s">
        <v>10</v>
      </c>
    </row>
    <row r="85" spans="1:23" x14ac:dyDescent="0.25">
      <c r="A85" s="1" t="s">
        <v>147</v>
      </c>
      <c r="C85" s="3" t="s">
        <v>148</v>
      </c>
      <c r="E85" s="3" t="s">
        <v>61</v>
      </c>
      <c r="F85" s="13">
        <v>1.1849999999999999E-2</v>
      </c>
      <c r="G85" s="13">
        <f t="shared" si="12"/>
        <v>4.1754756871035942E-2</v>
      </c>
      <c r="H85" s="13">
        <f t="shared" si="16"/>
        <v>4.1754756871035942E-2</v>
      </c>
      <c r="I85" s="13">
        <v>0</v>
      </c>
      <c r="J85" s="13">
        <f t="shared" si="13"/>
        <v>0</v>
      </c>
      <c r="K85" s="13">
        <f t="shared" si="19"/>
        <v>0</v>
      </c>
      <c r="L85" s="13">
        <v>7.5679999999999997E-2</v>
      </c>
      <c r="M85" s="13">
        <f t="shared" si="14"/>
        <v>0.12408591572388915</v>
      </c>
      <c r="N85" s="13">
        <f t="shared" si="17"/>
        <v>0.12408591572388915</v>
      </c>
      <c r="O85" s="13">
        <v>0.75860000000000005</v>
      </c>
      <c r="P85" s="13">
        <f t="shared" si="15"/>
        <v>0.14394686907020873</v>
      </c>
      <c r="Q85" s="3" t="s">
        <v>5</v>
      </c>
      <c r="R85" s="13">
        <v>0.21149999999999999</v>
      </c>
      <c r="S85" s="13">
        <v>0.3498</v>
      </c>
      <c r="T85" s="3" t="s">
        <v>5</v>
      </c>
      <c r="U85" s="3">
        <f t="shared" si="18"/>
        <v>0.14394686907020873</v>
      </c>
      <c r="V85" s="23" t="s">
        <v>10</v>
      </c>
      <c r="W85" s="4" t="s">
        <v>10</v>
      </c>
    </row>
    <row r="86" spans="1:23" x14ac:dyDescent="0.25">
      <c r="A86" s="1" t="s">
        <v>149</v>
      </c>
      <c r="C86" s="3" t="s">
        <v>150</v>
      </c>
      <c r="E86" s="23" t="s">
        <v>256</v>
      </c>
      <c r="F86" s="13">
        <v>1.323E-2</v>
      </c>
      <c r="G86" s="13">
        <f t="shared" si="12"/>
        <v>4.6617336152219871E-2</v>
      </c>
      <c r="H86" s="13">
        <f t="shared" si="16"/>
        <v>4.6617336152219871E-2</v>
      </c>
      <c r="I86" s="13">
        <v>0</v>
      </c>
      <c r="J86" s="13">
        <f t="shared" si="13"/>
        <v>0</v>
      </c>
      <c r="K86" s="13">
        <f t="shared" si="19"/>
        <v>0</v>
      </c>
      <c r="L86" s="13">
        <v>3.6110000000000003E-2</v>
      </c>
      <c r="M86" s="13">
        <f t="shared" si="14"/>
        <v>5.9206427283161174E-2</v>
      </c>
      <c r="N86" s="13">
        <f t="shared" si="17"/>
        <v>5.9206427283161174E-2</v>
      </c>
      <c r="O86" s="13">
        <v>0.77039999999999997</v>
      </c>
      <c r="P86" s="13">
        <f t="shared" si="15"/>
        <v>0.14618595825426944</v>
      </c>
      <c r="Q86" s="3" t="s">
        <v>5</v>
      </c>
      <c r="R86" s="13">
        <v>0.2049</v>
      </c>
      <c r="S86" s="13">
        <v>0.28110000000000002</v>
      </c>
      <c r="T86" s="3" t="s">
        <v>5</v>
      </c>
      <c r="U86" s="3">
        <f t="shared" si="18"/>
        <v>0.14618595825426944</v>
      </c>
      <c r="V86" s="23" t="s">
        <v>10</v>
      </c>
      <c r="W86" s="4" t="s">
        <v>10</v>
      </c>
    </row>
    <row r="87" spans="1:23" x14ac:dyDescent="0.25">
      <c r="A87" s="1" t="s">
        <v>151</v>
      </c>
      <c r="B87" s="1" t="s">
        <v>152</v>
      </c>
      <c r="C87" s="3" t="s">
        <v>153</v>
      </c>
      <c r="D87" s="3" t="s">
        <v>154</v>
      </c>
      <c r="E87" s="3" t="s">
        <v>43</v>
      </c>
      <c r="F87" s="13">
        <v>0.1022</v>
      </c>
      <c r="G87" s="13">
        <f t="shared" si="12"/>
        <v>0.36011275546159272</v>
      </c>
      <c r="H87" s="13">
        <f t="shared" si="16"/>
        <v>0.36011275546159272</v>
      </c>
      <c r="I87" s="13">
        <v>0.38059999999999999</v>
      </c>
      <c r="J87" s="13">
        <f t="shared" si="13"/>
        <v>0.66364428945074105</v>
      </c>
      <c r="K87" s="13">
        <f t="shared" si="19"/>
        <v>0.66364428945074105</v>
      </c>
      <c r="L87" s="13">
        <v>0.1216</v>
      </c>
      <c r="M87" s="13">
        <f t="shared" si="14"/>
        <v>0.19937694704049844</v>
      </c>
      <c r="N87" s="13">
        <f t="shared" si="17"/>
        <v>0.19937694704049844</v>
      </c>
      <c r="O87" s="13">
        <v>0.1946</v>
      </c>
      <c r="P87" s="13">
        <f t="shared" si="15"/>
        <v>3.6925996204933587E-2</v>
      </c>
      <c r="Q87" s="3" t="s">
        <v>5</v>
      </c>
      <c r="R87" s="13">
        <v>0.19969999999999999</v>
      </c>
      <c r="S87" s="13">
        <v>7.5130000000000002E-2</v>
      </c>
      <c r="T87" s="3" t="s">
        <v>5</v>
      </c>
      <c r="U87" s="3">
        <f t="shared" si="18"/>
        <v>3.6925996204933587E-2</v>
      </c>
      <c r="V87" s="24">
        <v>2.9000000000000001E-2</v>
      </c>
      <c r="W87" s="14">
        <v>9.7000000000000003E-2</v>
      </c>
    </row>
    <row r="88" spans="1:23" x14ac:dyDescent="0.25">
      <c r="A88" s="1" t="s">
        <v>20</v>
      </c>
      <c r="B88" s="1" t="s">
        <v>155</v>
      </c>
      <c r="C88" s="3" t="s">
        <v>156</v>
      </c>
      <c r="E88" s="3" t="s">
        <v>20</v>
      </c>
      <c r="F88" s="13">
        <v>8.6349999999999996E-2</v>
      </c>
      <c r="G88" s="13">
        <f t="shared" si="12"/>
        <v>0.30426356589147285</v>
      </c>
      <c r="H88" s="13">
        <f t="shared" si="16"/>
        <v>0.30426356589147285</v>
      </c>
      <c r="I88" s="13">
        <v>0.15959999999999999</v>
      </c>
      <c r="J88" s="13">
        <f t="shared" si="13"/>
        <v>0.27829119442022665</v>
      </c>
      <c r="K88" s="13">
        <f t="shared" si="19"/>
        <v>0.27829119442022665</v>
      </c>
      <c r="L88" s="13">
        <v>0.1129</v>
      </c>
      <c r="M88" s="13">
        <f t="shared" si="14"/>
        <v>0.18511231349401538</v>
      </c>
      <c r="N88" s="13">
        <f t="shared" si="17"/>
        <v>0.18511231349401538</v>
      </c>
      <c r="O88" s="13">
        <v>0.41699999999999998</v>
      </c>
      <c r="P88" s="13">
        <f t="shared" si="15"/>
        <v>7.9127134724857676E-2</v>
      </c>
      <c r="Q88" s="3" t="s">
        <v>5</v>
      </c>
      <c r="R88" s="13">
        <v>0.19400000000000001</v>
      </c>
      <c r="S88" s="13">
        <v>0.1532</v>
      </c>
      <c r="T88" s="3" t="s">
        <v>5</v>
      </c>
      <c r="U88" s="3">
        <f t="shared" si="18"/>
        <v>7.9127134724857676E-2</v>
      </c>
      <c r="V88" s="23" t="s">
        <v>10</v>
      </c>
      <c r="W88" s="4" t="s">
        <v>10</v>
      </c>
    </row>
    <row r="89" spans="1:23" x14ac:dyDescent="0.25">
      <c r="A89" s="1" t="s">
        <v>17</v>
      </c>
      <c r="C89" s="3" t="s">
        <v>157</v>
      </c>
      <c r="E89" s="23" t="s">
        <v>254</v>
      </c>
      <c r="F89" s="13">
        <v>0</v>
      </c>
      <c r="G89" s="13">
        <f t="shared" si="12"/>
        <v>0</v>
      </c>
      <c r="H89" s="13">
        <f t="shared" si="16"/>
        <v>0</v>
      </c>
      <c r="I89" s="13">
        <v>0</v>
      </c>
      <c r="J89" s="13">
        <f t="shared" si="13"/>
        <v>0</v>
      </c>
      <c r="K89" s="13">
        <f t="shared" si="19"/>
        <v>0</v>
      </c>
      <c r="L89" s="13">
        <v>0.31359999999999999</v>
      </c>
      <c r="M89" s="13">
        <f t="shared" si="14"/>
        <v>0.51418265289391696</v>
      </c>
      <c r="N89" s="13">
        <f t="shared" si="17"/>
        <v>0.51418265289391696</v>
      </c>
      <c r="O89" s="13">
        <v>0.443</v>
      </c>
      <c r="P89" s="13">
        <f t="shared" si="15"/>
        <v>8.4060721062618596E-2</v>
      </c>
      <c r="Q89" s="3" t="s">
        <v>5</v>
      </c>
      <c r="R89" s="13">
        <v>0.18909999999999999</v>
      </c>
      <c r="S89" s="13">
        <v>0.21410000000000001</v>
      </c>
      <c r="T89" s="3" t="s">
        <v>5</v>
      </c>
      <c r="U89" s="3">
        <f t="shared" si="18"/>
        <v>8.4060721062618596E-2</v>
      </c>
      <c r="V89" s="23" t="s">
        <v>10</v>
      </c>
      <c r="W89" s="4" t="s">
        <v>10</v>
      </c>
    </row>
    <row r="90" spans="1:23" x14ac:dyDescent="0.25">
      <c r="A90" s="1" t="s">
        <v>151</v>
      </c>
      <c r="C90" s="3" t="s">
        <v>158</v>
      </c>
      <c r="D90" s="3" t="s">
        <v>159</v>
      </c>
      <c r="E90" s="23" t="s">
        <v>257</v>
      </c>
      <c r="F90" s="13">
        <v>8.2320000000000004E-2</v>
      </c>
      <c r="G90" s="13">
        <f t="shared" si="12"/>
        <v>0.29006342494714593</v>
      </c>
      <c r="H90" s="13">
        <f t="shared" si="16"/>
        <v>0.29006342494714593</v>
      </c>
      <c r="I90" s="13">
        <v>9.7379999999999994E-2</v>
      </c>
      <c r="J90" s="13">
        <f t="shared" si="13"/>
        <v>0.16979947689625108</v>
      </c>
      <c r="K90" s="13">
        <f t="shared" si="19"/>
        <v>0.16979947689625108</v>
      </c>
      <c r="L90" s="13">
        <v>5.586E-2</v>
      </c>
      <c r="M90" s="13">
        <f t="shared" si="14"/>
        <v>9.1588785046728974E-2</v>
      </c>
      <c r="N90" s="13">
        <f t="shared" si="17"/>
        <v>9.1588785046728974E-2</v>
      </c>
      <c r="O90" s="13">
        <v>0.51819999999999999</v>
      </c>
      <c r="P90" s="13">
        <f t="shared" si="15"/>
        <v>9.8330170777988612E-2</v>
      </c>
      <c r="Q90" s="3" t="s">
        <v>5</v>
      </c>
      <c r="R90" s="13">
        <v>0.1885</v>
      </c>
      <c r="S90" s="13">
        <v>0.19270000000000001</v>
      </c>
      <c r="T90" s="3" t="s">
        <v>5</v>
      </c>
      <c r="U90" s="3">
        <f t="shared" si="18"/>
        <v>9.8330170777988612E-2</v>
      </c>
      <c r="V90" s="23" t="s">
        <v>10</v>
      </c>
      <c r="W90" s="4" t="s">
        <v>10</v>
      </c>
    </row>
    <row r="91" spans="1:23" x14ac:dyDescent="0.25">
      <c r="A91" s="1" t="s">
        <v>11</v>
      </c>
      <c r="C91" s="3" t="s">
        <v>160</v>
      </c>
      <c r="E91" s="3" t="s">
        <v>255</v>
      </c>
      <c r="F91" s="13">
        <v>2.845E-2</v>
      </c>
      <c r="G91" s="13">
        <f t="shared" si="12"/>
        <v>0.10024665257223396</v>
      </c>
      <c r="H91" s="13">
        <f t="shared" si="16"/>
        <v>0.10024665257223396</v>
      </c>
      <c r="I91" s="13">
        <v>0</v>
      </c>
      <c r="J91" s="13">
        <f t="shared" si="13"/>
        <v>0</v>
      </c>
      <c r="K91" s="13">
        <f t="shared" si="19"/>
        <v>0</v>
      </c>
      <c r="L91" s="13">
        <v>8.3729999999999999E-2</v>
      </c>
      <c r="M91" s="13">
        <f t="shared" si="14"/>
        <v>0.13728480078701424</v>
      </c>
      <c r="N91" s="13">
        <f t="shared" si="17"/>
        <v>0.13728480078701424</v>
      </c>
      <c r="O91" s="13">
        <v>0.63980000000000004</v>
      </c>
      <c r="P91" s="13">
        <f t="shared" si="15"/>
        <v>0.12140417457305504</v>
      </c>
      <c r="Q91" s="3" t="s">
        <v>5</v>
      </c>
      <c r="R91" s="13">
        <v>0.188</v>
      </c>
      <c r="S91" s="13">
        <v>8.1960000000000005E-2</v>
      </c>
      <c r="T91" s="3" t="s">
        <v>5</v>
      </c>
      <c r="U91" s="3">
        <f t="shared" si="18"/>
        <v>0.12140417457305504</v>
      </c>
      <c r="V91" s="23" t="s">
        <v>10</v>
      </c>
      <c r="W91" s="14">
        <v>1E-3</v>
      </c>
    </row>
    <row r="92" spans="1:23" x14ac:dyDescent="0.25">
      <c r="A92" s="1" t="s">
        <v>52</v>
      </c>
      <c r="C92" s="3" t="s">
        <v>162</v>
      </c>
      <c r="E92" s="3" t="s">
        <v>52</v>
      </c>
      <c r="F92" s="13">
        <v>2.7439999999999999E-3</v>
      </c>
      <c r="G92" s="13">
        <f t="shared" si="12"/>
        <v>9.6687808315715287E-3</v>
      </c>
      <c r="H92" s="13">
        <f t="shared" si="16"/>
        <v>9.6687808315715287E-3</v>
      </c>
      <c r="I92" s="13">
        <v>5.9769999999999997E-3</v>
      </c>
      <c r="J92" s="13">
        <f t="shared" si="13"/>
        <v>1.0421970357454229E-2</v>
      </c>
      <c r="K92" s="13">
        <f t="shared" si="19"/>
        <v>1.0421970357454229E-2</v>
      </c>
      <c r="L92" s="13">
        <v>1.3899999999999999E-2</v>
      </c>
      <c r="M92" s="13">
        <f t="shared" si="14"/>
        <v>2.2790621413346448E-2</v>
      </c>
      <c r="N92" s="13">
        <f t="shared" si="17"/>
        <v>2.2790621413346448E-2</v>
      </c>
      <c r="O92" s="13">
        <v>0.72299999999999998</v>
      </c>
      <c r="P92" s="13">
        <f t="shared" si="15"/>
        <v>0.13719165085388993</v>
      </c>
      <c r="Q92" s="3" t="s">
        <v>5</v>
      </c>
      <c r="R92" s="13">
        <v>0.18640000000000001</v>
      </c>
      <c r="S92" s="13">
        <v>0.17979999999999999</v>
      </c>
      <c r="T92" s="3" t="s">
        <v>5</v>
      </c>
      <c r="U92" s="3">
        <f t="shared" si="18"/>
        <v>0.13719165085388993</v>
      </c>
      <c r="V92" s="23" t="s">
        <v>10</v>
      </c>
      <c r="W92" s="14">
        <v>4.7E-2</v>
      </c>
    </row>
    <row r="93" spans="1:23" x14ac:dyDescent="0.25">
      <c r="A93" s="1" t="s">
        <v>103</v>
      </c>
      <c r="C93" s="3" t="s">
        <v>163</v>
      </c>
      <c r="E93" s="3" t="s">
        <v>103</v>
      </c>
      <c r="F93" s="13">
        <v>0</v>
      </c>
      <c r="G93" s="13">
        <f t="shared" si="12"/>
        <v>0</v>
      </c>
      <c r="H93" s="13">
        <f t="shared" si="16"/>
        <v>0</v>
      </c>
      <c r="I93" s="13">
        <v>0</v>
      </c>
      <c r="J93" s="13">
        <f t="shared" si="13"/>
        <v>0</v>
      </c>
      <c r="K93" s="13">
        <f t="shared" si="19"/>
        <v>0</v>
      </c>
      <c r="L93" s="13">
        <v>0</v>
      </c>
      <c r="M93" s="13">
        <f t="shared" si="14"/>
        <v>0</v>
      </c>
      <c r="N93" s="13">
        <f t="shared" si="17"/>
        <v>0</v>
      </c>
      <c r="O93" s="13">
        <v>0.69899999999999995</v>
      </c>
      <c r="P93" s="13">
        <f t="shared" si="15"/>
        <v>0.13263757115749525</v>
      </c>
      <c r="Q93" s="3" t="s">
        <v>5</v>
      </c>
      <c r="R93" s="13">
        <v>0.17469999999999999</v>
      </c>
      <c r="S93" s="13">
        <v>0.34949999999999998</v>
      </c>
      <c r="T93" s="3" t="s">
        <v>5</v>
      </c>
      <c r="U93" s="3">
        <f t="shared" si="18"/>
        <v>0.13263757115749525</v>
      </c>
      <c r="V93" s="23" t="s">
        <v>10</v>
      </c>
      <c r="W93" s="4" t="s">
        <v>10</v>
      </c>
    </row>
    <row r="94" spans="1:23" x14ac:dyDescent="0.25">
      <c r="A94" s="1" t="s">
        <v>11</v>
      </c>
      <c r="C94" s="3" t="s">
        <v>164</v>
      </c>
      <c r="E94" s="3" t="s">
        <v>254</v>
      </c>
      <c r="F94" s="13">
        <v>0</v>
      </c>
      <c r="G94" s="13">
        <f t="shared" si="12"/>
        <v>0</v>
      </c>
      <c r="H94" s="13">
        <f t="shared" si="16"/>
        <v>0</v>
      </c>
      <c r="I94" s="13">
        <v>0</v>
      </c>
      <c r="J94" s="13">
        <f t="shared" si="13"/>
        <v>0</v>
      </c>
      <c r="K94" s="13">
        <f t="shared" si="19"/>
        <v>0</v>
      </c>
      <c r="L94" s="13">
        <v>0</v>
      </c>
      <c r="M94" s="13">
        <f t="shared" si="14"/>
        <v>0</v>
      </c>
      <c r="N94" s="13">
        <f t="shared" si="17"/>
        <v>0</v>
      </c>
      <c r="O94" s="13">
        <v>0.6593</v>
      </c>
      <c r="P94" s="13">
        <f t="shared" si="15"/>
        <v>0.12510436432637573</v>
      </c>
      <c r="Q94" s="3" t="s">
        <v>5</v>
      </c>
      <c r="R94" s="13">
        <v>0.1648</v>
      </c>
      <c r="S94" s="13">
        <v>0.2298</v>
      </c>
      <c r="T94" s="3" t="s">
        <v>5</v>
      </c>
      <c r="U94" s="3">
        <f t="shared" si="18"/>
        <v>0.12510436432637573</v>
      </c>
      <c r="V94" s="23" t="s">
        <v>10</v>
      </c>
      <c r="W94" s="4" t="s">
        <v>10</v>
      </c>
    </row>
    <row r="95" spans="1:23" x14ac:dyDescent="0.25">
      <c r="A95" s="1" t="s">
        <v>43</v>
      </c>
      <c r="B95" s="1" t="s">
        <v>165</v>
      </c>
      <c r="C95" s="3" t="s">
        <v>166</v>
      </c>
      <c r="E95" s="23" t="s">
        <v>43</v>
      </c>
      <c r="F95" s="13">
        <v>0.12690000000000001</v>
      </c>
      <c r="G95" s="13">
        <f t="shared" si="12"/>
        <v>0.44714587737843559</v>
      </c>
      <c r="H95" s="13">
        <f t="shared" si="16"/>
        <v>0.44714587737843559</v>
      </c>
      <c r="I95" s="13">
        <v>0.3846</v>
      </c>
      <c r="J95" s="13">
        <f t="shared" si="13"/>
        <v>0.67061900610287706</v>
      </c>
      <c r="K95" s="13">
        <f t="shared" si="19"/>
        <v>0.67061900610287706</v>
      </c>
      <c r="L95" s="13">
        <v>9.7989999999999994E-2</v>
      </c>
      <c r="M95" s="13">
        <f t="shared" si="14"/>
        <v>0.16066568289883587</v>
      </c>
      <c r="N95" s="13">
        <f t="shared" si="17"/>
        <v>0.16066568289883587</v>
      </c>
      <c r="O95" s="13">
        <v>4.6949999999999999E-2</v>
      </c>
      <c r="P95" s="13">
        <f t="shared" si="15"/>
        <v>8.9089184060721065E-3</v>
      </c>
      <c r="Q95" s="3" t="s">
        <v>5</v>
      </c>
      <c r="R95" s="13">
        <v>0.1641</v>
      </c>
      <c r="S95" s="13">
        <v>6.2990000000000004E-2</v>
      </c>
      <c r="T95" s="3" t="s">
        <v>5</v>
      </c>
      <c r="U95" s="3">
        <f t="shared" si="18"/>
        <v>8.9089184060721065E-3</v>
      </c>
      <c r="V95" s="24">
        <v>2.1999999999999999E-2</v>
      </c>
      <c r="W95" s="14">
        <v>1.7999999999999999E-2</v>
      </c>
    </row>
    <row r="96" spans="1:23" x14ac:dyDescent="0.25">
      <c r="A96" s="1" t="s">
        <v>64</v>
      </c>
      <c r="B96" s="1" t="s">
        <v>168</v>
      </c>
      <c r="C96" s="3" t="s">
        <v>167</v>
      </c>
      <c r="E96" s="23" t="s">
        <v>64</v>
      </c>
      <c r="F96" s="13">
        <v>0.1023</v>
      </c>
      <c r="G96" s="13">
        <f t="shared" si="12"/>
        <v>0.3604651162790698</v>
      </c>
      <c r="H96" s="13">
        <f t="shared" si="16"/>
        <v>0.3604651162790698</v>
      </c>
      <c r="I96" s="13">
        <v>0.23319999999999999</v>
      </c>
      <c r="J96" s="13">
        <f t="shared" si="13"/>
        <v>0.40662598081952922</v>
      </c>
      <c r="K96" s="13">
        <f t="shared" si="19"/>
        <v>0.40662598081952922</v>
      </c>
      <c r="L96" s="13">
        <v>4.761E-2</v>
      </c>
      <c r="M96" s="13">
        <f t="shared" si="14"/>
        <v>7.8061977373339891E-2</v>
      </c>
      <c r="N96" s="13">
        <f t="shared" si="17"/>
        <v>7.8061977373339891E-2</v>
      </c>
      <c r="O96" s="13">
        <v>0.25080000000000002</v>
      </c>
      <c r="P96" s="13">
        <f t="shared" si="15"/>
        <v>4.759013282732448E-2</v>
      </c>
      <c r="Q96" s="3" t="s">
        <v>5</v>
      </c>
      <c r="R96" s="13">
        <v>0.1585</v>
      </c>
      <c r="S96" s="13">
        <v>0.1145</v>
      </c>
      <c r="T96" s="3" t="s">
        <v>5</v>
      </c>
      <c r="U96" s="3">
        <f t="shared" si="18"/>
        <v>4.759013282732448E-2</v>
      </c>
      <c r="V96" s="23" t="s">
        <v>10</v>
      </c>
      <c r="W96" s="4" t="s">
        <v>10</v>
      </c>
    </row>
    <row r="97" spans="1:23" x14ac:dyDescent="0.25">
      <c r="A97" s="1" t="s">
        <v>80</v>
      </c>
      <c r="C97" s="3" t="s">
        <v>169</v>
      </c>
      <c r="E97" s="23" t="s">
        <v>256</v>
      </c>
      <c r="F97" s="13">
        <v>0</v>
      </c>
      <c r="G97" s="13">
        <f t="shared" si="12"/>
        <v>0</v>
      </c>
      <c r="H97" s="13">
        <f t="shared" si="16"/>
        <v>0</v>
      </c>
      <c r="I97" s="13">
        <v>0</v>
      </c>
      <c r="J97" s="13">
        <f t="shared" si="13"/>
        <v>0</v>
      </c>
      <c r="K97" s="13">
        <f t="shared" si="19"/>
        <v>0</v>
      </c>
      <c r="L97" s="13">
        <v>1.46E-2</v>
      </c>
      <c r="M97" s="13">
        <f t="shared" si="14"/>
        <v>2.3938350549270369E-2</v>
      </c>
      <c r="N97" s="13">
        <f t="shared" si="17"/>
        <v>2.3938350549270369E-2</v>
      </c>
      <c r="O97" s="13">
        <v>0.60109999999999997</v>
      </c>
      <c r="P97" s="13">
        <f t="shared" si="15"/>
        <v>0.11406072106261859</v>
      </c>
      <c r="Q97" s="3" t="s">
        <v>5</v>
      </c>
      <c r="R97" s="13">
        <v>0.15390000000000001</v>
      </c>
      <c r="S97" s="13">
        <v>0.1905</v>
      </c>
      <c r="T97" s="3" t="s">
        <v>5</v>
      </c>
      <c r="U97" s="3">
        <f t="shared" si="18"/>
        <v>0.11406072106261859</v>
      </c>
      <c r="V97" s="23" t="s">
        <v>10</v>
      </c>
      <c r="W97" s="4" t="s">
        <v>10</v>
      </c>
    </row>
    <row r="98" spans="1:23" x14ac:dyDescent="0.25">
      <c r="A98" s="1" t="s">
        <v>103</v>
      </c>
      <c r="C98" s="3" t="s">
        <v>170</v>
      </c>
      <c r="E98" s="3" t="s">
        <v>103</v>
      </c>
      <c r="F98" s="13">
        <v>7.3320000000000004E-4</v>
      </c>
      <c r="G98" s="13">
        <f t="shared" si="12"/>
        <v>2.5835095137420722E-3</v>
      </c>
      <c r="H98" s="13">
        <f t="shared" si="16"/>
        <v>2.5835095137420722E-3</v>
      </c>
      <c r="I98" s="13">
        <v>0.60770000000000002</v>
      </c>
      <c r="J98" s="13">
        <f t="shared" si="13"/>
        <v>1.0596338273757628</v>
      </c>
      <c r="K98" s="13">
        <f t="shared" si="19"/>
        <v>1.0596338273757628</v>
      </c>
      <c r="L98" s="13">
        <v>0</v>
      </c>
      <c r="M98" s="13">
        <f t="shared" si="14"/>
        <v>0</v>
      </c>
      <c r="N98" s="13">
        <f t="shared" si="17"/>
        <v>0</v>
      </c>
      <c r="O98" s="13">
        <v>0</v>
      </c>
      <c r="P98" s="13">
        <f t="shared" si="15"/>
        <v>0</v>
      </c>
      <c r="Q98" s="3" t="s">
        <v>5</v>
      </c>
      <c r="R98" s="13">
        <v>0.15210000000000001</v>
      </c>
      <c r="S98" s="13">
        <v>0.30180000000000001</v>
      </c>
      <c r="T98" s="3" t="s">
        <v>5</v>
      </c>
      <c r="U98" s="3">
        <f t="shared" si="18"/>
        <v>0</v>
      </c>
      <c r="V98" s="23" t="s">
        <v>10</v>
      </c>
      <c r="W98" s="4" t="s">
        <v>10</v>
      </c>
    </row>
    <row r="99" spans="1:23" x14ac:dyDescent="0.25">
      <c r="B99" s="1" t="s">
        <v>171</v>
      </c>
      <c r="C99" s="3" t="s">
        <v>172</v>
      </c>
      <c r="E99" s="3" t="s">
        <v>260</v>
      </c>
      <c r="F99" s="13">
        <v>5.7919999999999999E-2</v>
      </c>
      <c r="G99" s="13">
        <f t="shared" si="12"/>
        <v>0.20408738548273431</v>
      </c>
      <c r="H99" s="13">
        <f t="shared" si="16"/>
        <v>0.20408738548273431</v>
      </c>
      <c r="I99" s="13">
        <v>0.50149999999999995</v>
      </c>
      <c r="J99" s="13">
        <f t="shared" si="13"/>
        <v>0.87445510026155171</v>
      </c>
      <c r="K99" s="13">
        <f t="shared" si="19"/>
        <v>0.87445510026155171</v>
      </c>
      <c r="L99" s="13">
        <v>4.4130000000000003E-2</v>
      </c>
      <c r="M99" s="13">
        <f t="shared" si="14"/>
        <v>7.2356123954746679E-2</v>
      </c>
      <c r="N99" s="13">
        <f t="shared" si="17"/>
        <v>7.2356123954746679E-2</v>
      </c>
      <c r="O99" s="13">
        <v>0</v>
      </c>
      <c r="P99" s="13">
        <f t="shared" si="15"/>
        <v>0</v>
      </c>
      <c r="Q99" s="3" t="s">
        <v>5</v>
      </c>
      <c r="R99" s="13">
        <v>0.15090000000000001</v>
      </c>
      <c r="S99" s="13">
        <v>0.1406</v>
      </c>
      <c r="T99" s="3" t="s">
        <v>5</v>
      </c>
      <c r="U99" s="3">
        <f t="shared" si="18"/>
        <v>0</v>
      </c>
      <c r="V99" s="24">
        <v>6.6000000000000003E-2</v>
      </c>
      <c r="W99" s="4" t="s">
        <v>10</v>
      </c>
    </row>
    <row r="100" spans="1:23" x14ac:dyDescent="0.25">
      <c r="A100" s="1" t="s">
        <v>43</v>
      </c>
      <c r="B100" s="1" t="s">
        <v>174</v>
      </c>
      <c r="C100" s="3" t="s">
        <v>173</v>
      </c>
      <c r="E100" s="3" t="s">
        <v>43</v>
      </c>
      <c r="F100" s="13">
        <v>2.479E-2</v>
      </c>
      <c r="G100" s="13">
        <f t="shared" si="12"/>
        <v>8.7350246652572239E-2</v>
      </c>
      <c r="H100" s="13">
        <f t="shared" si="16"/>
        <v>8.7350246652572239E-2</v>
      </c>
      <c r="I100" s="13">
        <v>6.3159999999999994E-2</v>
      </c>
      <c r="J100" s="13">
        <f t="shared" si="13"/>
        <v>0.11013077593722753</v>
      </c>
      <c r="K100" s="13">
        <f t="shared" si="19"/>
        <v>0.11013077593722753</v>
      </c>
      <c r="L100" s="13">
        <v>7.3080000000000003E-3</v>
      </c>
      <c r="M100" s="13">
        <f t="shared" si="14"/>
        <v>1.1982292179045746E-2</v>
      </c>
      <c r="N100" s="13">
        <f t="shared" si="17"/>
        <v>1.1982292179045746E-2</v>
      </c>
      <c r="O100" s="13">
        <v>0.50690000000000002</v>
      </c>
      <c r="P100" s="13">
        <f t="shared" si="15"/>
        <v>9.6185958254269455E-2</v>
      </c>
      <c r="Q100" s="3" t="s">
        <v>5</v>
      </c>
      <c r="R100" s="13">
        <v>0.15049999999999999</v>
      </c>
      <c r="S100" s="13">
        <v>0.25230000000000002</v>
      </c>
      <c r="T100" s="3" t="s">
        <v>5</v>
      </c>
      <c r="U100" s="3">
        <f t="shared" si="18"/>
        <v>9.6185958254269455E-2</v>
      </c>
      <c r="V100" s="23" t="s">
        <v>10</v>
      </c>
      <c r="W100" s="4" t="s">
        <v>10</v>
      </c>
    </row>
    <row r="101" spans="1:23" x14ac:dyDescent="0.25">
      <c r="A101" s="1" t="s">
        <v>103</v>
      </c>
      <c r="C101" s="3" t="s">
        <v>175</v>
      </c>
      <c r="E101" s="3" t="s">
        <v>103</v>
      </c>
      <c r="F101" s="13">
        <v>0</v>
      </c>
      <c r="G101" s="13">
        <f t="shared" si="12"/>
        <v>0</v>
      </c>
      <c r="H101" s="13">
        <f t="shared" si="16"/>
        <v>0</v>
      </c>
      <c r="I101" s="13">
        <v>0</v>
      </c>
      <c r="J101" s="13">
        <f t="shared" si="13"/>
        <v>0</v>
      </c>
      <c r="K101" s="13">
        <f t="shared" si="19"/>
        <v>0</v>
      </c>
      <c r="L101" s="13">
        <v>0</v>
      </c>
      <c r="M101" s="13">
        <f t="shared" si="14"/>
        <v>0</v>
      </c>
      <c r="N101" s="13">
        <f t="shared" si="17"/>
        <v>0</v>
      </c>
      <c r="O101" s="13">
        <v>0.58720000000000006</v>
      </c>
      <c r="P101" s="13">
        <f t="shared" si="15"/>
        <v>0.11142314990512335</v>
      </c>
      <c r="Q101" s="3" t="s">
        <v>5</v>
      </c>
      <c r="R101" s="13">
        <v>0.14680000000000001</v>
      </c>
      <c r="S101" s="13">
        <v>0.29360000000000003</v>
      </c>
      <c r="T101" s="3" t="s">
        <v>5</v>
      </c>
      <c r="U101" s="3">
        <f t="shared" si="18"/>
        <v>0.11142314990512335</v>
      </c>
      <c r="V101" s="23" t="s">
        <v>10</v>
      </c>
      <c r="W101" s="4" t="s">
        <v>10</v>
      </c>
    </row>
    <row r="102" spans="1:23" x14ac:dyDescent="0.25">
      <c r="A102" s="1" t="s">
        <v>61</v>
      </c>
      <c r="C102" s="3" t="s">
        <v>176</v>
      </c>
      <c r="E102" s="3" t="s">
        <v>212</v>
      </c>
      <c r="F102" s="13">
        <v>6.4259999999999998E-2</v>
      </c>
      <c r="G102" s="13">
        <f t="shared" ref="G102:G133" si="20">F102*100/$F$5</f>
        <v>0.22642706131078225</v>
      </c>
      <c r="H102" s="13">
        <f t="shared" si="16"/>
        <v>0.22642706131078225</v>
      </c>
      <c r="I102" s="13">
        <v>0</v>
      </c>
      <c r="J102" s="13">
        <f t="shared" ref="J102:J133" si="21">I102*100/$I$5</f>
        <v>0</v>
      </c>
      <c r="K102" s="13">
        <f t="shared" si="19"/>
        <v>0</v>
      </c>
      <c r="L102" s="13">
        <v>0.17630000000000001</v>
      </c>
      <c r="M102" s="13">
        <f t="shared" ref="M102:M133" si="22">L102*100/$L$5</f>
        <v>0.28906378094769636</v>
      </c>
      <c r="N102" s="13">
        <f t="shared" si="17"/>
        <v>0.28906378094769636</v>
      </c>
      <c r="O102" s="13">
        <v>0.3226</v>
      </c>
      <c r="P102" s="13">
        <f t="shared" ref="P102:P133" si="23">O102*100/$O$5</f>
        <v>6.1214421252371913E-2</v>
      </c>
      <c r="Q102" s="3" t="s">
        <v>5</v>
      </c>
      <c r="R102" s="13">
        <v>0.14080000000000001</v>
      </c>
      <c r="S102" s="13">
        <v>9.0300000000000005E-2</v>
      </c>
      <c r="T102" s="3" t="s">
        <v>5</v>
      </c>
      <c r="U102" s="3">
        <f t="shared" si="18"/>
        <v>6.1214421252371913E-2</v>
      </c>
      <c r="V102" s="23" t="s">
        <v>10</v>
      </c>
      <c r="W102" s="4" t="s">
        <v>10</v>
      </c>
    </row>
    <row r="103" spans="1:23" x14ac:dyDescent="0.25">
      <c r="A103" s="1" t="s">
        <v>11</v>
      </c>
      <c r="C103" s="3" t="s">
        <v>177</v>
      </c>
      <c r="E103" s="3" t="s">
        <v>255</v>
      </c>
      <c r="F103" s="13">
        <v>0</v>
      </c>
      <c r="G103" s="13">
        <f t="shared" si="20"/>
        <v>0</v>
      </c>
      <c r="H103" s="13">
        <f t="shared" si="16"/>
        <v>0</v>
      </c>
      <c r="I103" s="13">
        <v>0</v>
      </c>
      <c r="J103" s="13">
        <f t="shared" si="21"/>
        <v>0</v>
      </c>
      <c r="K103" s="13">
        <f t="shared" si="19"/>
        <v>0</v>
      </c>
      <c r="L103" s="13">
        <v>0</v>
      </c>
      <c r="M103" s="13">
        <f t="shared" si="22"/>
        <v>0</v>
      </c>
      <c r="N103" s="13">
        <f t="shared" si="17"/>
        <v>0</v>
      </c>
      <c r="O103" s="13">
        <v>0.56220000000000003</v>
      </c>
      <c r="P103" s="13">
        <f t="shared" si="23"/>
        <v>0.10667931688804555</v>
      </c>
      <c r="Q103" s="3" t="s">
        <v>5</v>
      </c>
      <c r="R103" s="13">
        <v>0.14050000000000001</v>
      </c>
      <c r="S103" s="13">
        <v>0.28110000000000002</v>
      </c>
      <c r="T103" s="3" t="s">
        <v>5</v>
      </c>
      <c r="U103" s="3">
        <f t="shared" si="18"/>
        <v>0.10667931688804555</v>
      </c>
      <c r="V103" s="23" t="s">
        <v>10</v>
      </c>
      <c r="W103" s="4" t="s">
        <v>10</v>
      </c>
    </row>
    <row r="104" spans="1:23" x14ac:dyDescent="0.25">
      <c r="A104" s="1" t="s">
        <v>17</v>
      </c>
      <c r="C104" s="3" t="s">
        <v>178</v>
      </c>
      <c r="E104" s="23" t="s">
        <v>254</v>
      </c>
      <c r="F104" s="13">
        <v>1.237E-3</v>
      </c>
      <c r="G104" s="13">
        <f t="shared" si="20"/>
        <v>4.3587033121916842E-3</v>
      </c>
      <c r="H104" s="13">
        <f t="shared" si="16"/>
        <v>4.3587033121916842E-3</v>
      </c>
      <c r="I104" s="13">
        <v>0</v>
      </c>
      <c r="J104" s="13">
        <f t="shared" si="21"/>
        <v>0</v>
      </c>
      <c r="K104" s="13">
        <f t="shared" si="19"/>
        <v>0</v>
      </c>
      <c r="L104" s="13">
        <v>2.3619999999999999E-2</v>
      </c>
      <c r="M104" s="13">
        <f t="shared" si="22"/>
        <v>3.8727660272175758E-2</v>
      </c>
      <c r="N104" s="13">
        <f t="shared" si="17"/>
        <v>3.8727660272175758E-2</v>
      </c>
      <c r="O104" s="13">
        <v>0.52729999999999999</v>
      </c>
      <c r="P104" s="13">
        <f t="shared" si="23"/>
        <v>0.10005692599620493</v>
      </c>
      <c r="Q104" s="3" t="s">
        <v>5</v>
      </c>
      <c r="R104" s="13">
        <v>0.13800000000000001</v>
      </c>
      <c r="S104" s="13">
        <v>0.22070000000000001</v>
      </c>
      <c r="T104" s="3" t="s">
        <v>5</v>
      </c>
      <c r="U104" s="3">
        <f t="shared" si="18"/>
        <v>0.10005692599620493</v>
      </c>
      <c r="V104" s="23" t="s">
        <v>10</v>
      </c>
      <c r="W104" s="4" t="s">
        <v>10</v>
      </c>
    </row>
    <row r="105" spans="1:23" x14ac:dyDescent="0.25">
      <c r="A105" s="1" t="s">
        <v>103</v>
      </c>
      <c r="C105" s="3" t="s">
        <v>179</v>
      </c>
      <c r="E105" s="3" t="s">
        <v>103</v>
      </c>
      <c r="F105" s="13">
        <v>2.1700000000000001E-3</v>
      </c>
      <c r="G105" s="13">
        <f t="shared" si="20"/>
        <v>7.6462297392529957E-3</v>
      </c>
      <c r="H105" s="13">
        <f t="shared" si="16"/>
        <v>7.6462297392529957E-3</v>
      </c>
      <c r="I105" s="13">
        <v>0</v>
      </c>
      <c r="J105" s="13">
        <f t="shared" si="21"/>
        <v>0</v>
      </c>
      <c r="K105" s="13">
        <f t="shared" si="19"/>
        <v>0</v>
      </c>
      <c r="L105" s="13">
        <v>7.8869999999999999E-3</v>
      </c>
      <c r="M105" s="13">
        <f t="shared" si="22"/>
        <v>1.2931628135759959E-2</v>
      </c>
      <c r="N105" s="13">
        <f t="shared" si="17"/>
        <v>1.2931628135759959E-2</v>
      </c>
      <c r="O105" s="13">
        <v>0.52400000000000002</v>
      </c>
      <c r="P105" s="13">
        <f t="shared" si="23"/>
        <v>9.9430740037950674E-2</v>
      </c>
      <c r="Q105" s="3" t="s">
        <v>5</v>
      </c>
      <c r="R105" s="13">
        <v>0.13350000000000001</v>
      </c>
      <c r="S105" s="13">
        <v>0.26079999999999998</v>
      </c>
      <c r="T105" s="3" t="s">
        <v>5</v>
      </c>
      <c r="U105" s="3">
        <f t="shared" si="18"/>
        <v>9.9430740037950674E-2</v>
      </c>
      <c r="V105" s="23" t="s">
        <v>10</v>
      </c>
      <c r="W105" s="4" t="s">
        <v>10</v>
      </c>
    </row>
    <row r="106" spans="1:23" x14ac:dyDescent="0.25">
      <c r="A106" s="1" t="s">
        <v>52</v>
      </c>
      <c r="B106" s="1" t="s">
        <v>180</v>
      </c>
      <c r="C106" s="3" t="s">
        <v>181</v>
      </c>
      <c r="E106" s="3" t="s">
        <v>52</v>
      </c>
      <c r="F106" s="13">
        <v>0.1515</v>
      </c>
      <c r="G106" s="13">
        <f t="shared" si="20"/>
        <v>0.53382663847780132</v>
      </c>
      <c r="H106" s="13">
        <f t="shared" si="16"/>
        <v>0.53382663847780132</v>
      </c>
      <c r="I106" s="13">
        <v>0.1603</v>
      </c>
      <c r="J106" s="13">
        <f t="shared" si="21"/>
        <v>0.2795117698343505</v>
      </c>
      <c r="K106" s="13">
        <f t="shared" si="19"/>
        <v>0.2795117698343505</v>
      </c>
      <c r="L106" s="13">
        <v>0.1477</v>
      </c>
      <c r="M106" s="13">
        <f t="shared" si="22"/>
        <v>0.24217084767994751</v>
      </c>
      <c r="N106" s="13">
        <f t="shared" si="17"/>
        <v>0.24217084767994751</v>
      </c>
      <c r="O106" s="13">
        <v>7.2260000000000005E-2</v>
      </c>
      <c r="P106" s="13">
        <f t="shared" si="23"/>
        <v>1.3711574952561671E-2</v>
      </c>
      <c r="Q106" s="3" t="s">
        <v>5</v>
      </c>
      <c r="R106" s="13">
        <v>0.13289999999999999</v>
      </c>
      <c r="S106" s="13">
        <v>0.14929999999999999</v>
      </c>
      <c r="T106" s="3" t="s">
        <v>5</v>
      </c>
      <c r="U106" s="3">
        <f t="shared" si="18"/>
        <v>1.3711574952561671E-2</v>
      </c>
      <c r="V106" s="23" t="s">
        <v>10</v>
      </c>
      <c r="W106" s="4" t="s">
        <v>10</v>
      </c>
    </row>
    <row r="107" spans="1:23" x14ac:dyDescent="0.25">
      <c r="A107" s="1" t="s">
        <v>64</v>
      </c>
      <c r="C107" s="3" t="s">
        <v>182</v>
      </c>
      <c r="E107" s="23" t="s">
        <v>64</v>
      </c>
      <c r="F107" s="13">
        <v>1.591E-3</v>
      </c>
      <c r="G107" s="13">
        <f t="shared" si="20"/>
        <v>5.6060606060606057E-3</v>
      </c>
      <c r="H107" s="13">
        <f t="shared" si="16"/>
        <v>5.6060606060606057E-3</v>
      </c>
      <c r="I107" s="13">
        <v>0</v>
      </c>
      <c r="J107" s="13">
        <f t="shared" si="21"/>
        <v>0</v>
      </c>
      <c r="K107" s="13">
        <f t="shared" si="19"/>
        <v>0</v>
      </c>
      <c r="L107" s="13">
        <v>4.2779999999999999E-2</v>
      </c>
      <c r="M107" s="13">
        <f t="shared" si="22"/>
        <v>7.0142646335464826E-2</v>
      </c>
      <c r="N107" s="13">
        <f t="shared" si="17"/>
        <v>7.0142646335464826E-2</v>
      </c>
      <c r="O107" s="13">
        <v>0.48480000000000001</v>
      </c>
      <c r="P107" s="13">
        <f t="shared" si="23"/>
        <v>9.1992409867172678E-2</v>
      </c>
      <c r="Q107" s="3" t="s">
        <v>5</v>
      </c>
      <c r="R107" s="13">
        <v>0.1323</v>
      </c>
      <c r="S107" s="13">
        <v>0.18410000000000001</v>
      </c>
      <c r="T107" s="3" t="s">
        <v>5</v>
      </c>
      <c r="U107" s="3">
        <f t="shared" si="18"/>
        <v>9.1992409867172678E-2</v>
      </c>
      <c r="V107" s="23" t="s">
        <v>10</v>
      </c>
      <c r="W107" s="4" t="s">
        <v>10</v>
      </c>
    </row>
    <row r="108" spans="1:23" x14ac:dyDescent="0.25">
      <c r="A108" s="1" t="s">
        <v>11</v>
      </c>
      <c r="C108" s="3" t="s">
        <v>183</v>
      </c>
      <c r="E108" s="23" t="s">
        <v>255</v>
      </c>
      <c r="F108" s="13">
        <v>1.553E-2</v>
      </c>
      <c r="G108" s="13">
        <f t="shared" si="20"/>
        <v>5.4721634954193091E-2</v>
      </c>
      <c r="H108" s="13">
        <f t="shared" si="16"/>
        <v>5.4721634954193091E-2</v>
      </c>
      <c r="I108" s="13">
        <v>0</v>
      </c>
      <c r="J108" s="13">
        <f t="shared" si="21"/>
        <v>0</v>
      </c>
      <c r="K108" s="13">
        <f t="shared" si="19"/>
        <v>0</v>
      </c>
      <c r="L108" s="13">
        <v>6.2969999999999998E-2</v>
      </c>
      <c r="M108" s="13">
        <f t="shared" si="22"/>
        <v>0.10324643384161337</v>
      </c>
      <c r="N108" s="13">
        <f t="shared" si="17"/>
        <v>0.10324643384161337</v>
      </c>
      <c r="O108" s="13">
        <v>0.45029999999999998</v>
      </c>
      <c r="P108" s="13">
        <f t="shared" si="23"/>
        <v>8.5445920303605316E-2</v>
      </c>
      <c r="Q108" s="3" t="s">
        <v>5</v>
      </c>
      <c r="R108" s="13">
        <v>0.13220000000000001</v>
      </c>
      <c r="S108" s="13">
        <v>0.13150000000000001</v>
      </c>
      <c r="T108" s="3" t="s">
        <v>5</v>
      </c>
      <c r="U108" s="3">
        <f t="shared" si="18"/>
        <v>8.5445920303605316E-2</v>
      </c>
      <c r="V108" s="23" t="s">
        <v>10</v>
      </c>
      <c r="W108" s="4" t="s">
        <v>10</v>
      </c>
    </row>
    <row r="109" spans="1:23" x14ac:dyDescent="0.25">
      <c r="A109" s="1" t="s">
        <v>52</v>
      </c>
      <c r="B109" s="1" t="s">
        <v>184</v>
      </c>
      <c r="C109" s="3" t="s">
        <v>185</v>
      </c>
      <c r="E109" s="3" t="s">
        <v>52</v>
      </c>
      <c r="F109" s="13">
        <v>2.5000000000000001E-2</v>
      </c>
      <c r="G109" s="13">
        <f t="shared" si="20"/>
        <v>8.8090204369274144E-2</v>
      </c>
      <c r="H109" s="13">
        <f t="shared" si="16"/>
        <v>8.8090204369274144E-2</v>
      </c>
      <c r="I109" s="13">
        <v>0.42280000000000001</v>
      </c>
      <c r="J109" s="13">
        <f t="shared" si="21"/>
        <v>0.7372275501307759</v>
      </c>
      <c r="K109" s="13">
        <f t="shared" si="19"/>
        <v>0.7372275501307759</v>
      </c>
      <c r="L109" s="13">
        <v>6.1039999999999997E-2</v>
      </c>
      <c r="M109" s="13">
        <f t="shared" si="22"/>
        <v>0.10008198065256599</v>
      </c>
      <c r="N109" s="13">
        <f t="shared" si="17"/>
        <v>0.10008198065256599</v>
      </c>
      <c r="O109" s="13">
        <v>1.342E-2</v>
      </c>
      <c r="P109" s="13">
        <f t="shared" si="23"/>
        <v>2.5464895635673624E-3</v>
      </c>
      <c r="Q109" s="3" t="s">
        <v>5</v>
      </c>
      <c r="R109" s="13">
        <v>0.13059999999999999</v>
      </c>
      <c r="S109" s="13">
        <v>0.17949999999999999</v>
      </c>
      <c r="T109" s="3" t="s">
        <v>5</v>
      </c>
      <c r="U109" s="3">
        <f t="shared" si="18"/>
        <v>2.5464895635673624E-3</v>
      </c>
      <c r="V109" s="23" t="s">
        <v>10</v>
      </c>
      <c r="W109" s="4" t="s">
        <v>10</v>
      </c>
    </row>
    <row r="110" spans="1:23" x14ac:dyDescent="0.25">
      <c r="A110" s="1" t="s">
        <v>43</v>
      </c>
      <c r="B110" s="1" t="s">
        <v>186</v>
      </c>
      <c r="C110" s="3" t="s">
        <v>187</v>
      </c>
      <c r="E110" s="3" t="s">
        <v>43</v>
      </c>
      <c r="F110" s="13">
        <v>0</v>
      </c>
      <c r="G110" s="13">
        <f t="shared" si="20"/>
        <v>0</v>
      </c>
      <c r="H110" s="13">
        <f t="shared" si="16"/>
        <v>0</v>
      </c>
      <c r="I110" s="13">
        <v>0</v>
      </c>
      <c r="J110" s="13">
        <f t="shared" si="21"/>
        <v>0</v>
      </c>
      <c r="K110" s="13">
        <f t="shared" si="19"/>
        <v>0</v>
      </c>
      <c r="L110" s="13">
        <v>0.51929999999999998</v>
      </c>
      <c r="M110" s="13">
        <f t="shared" si="22"/>
        <v>0.85145105755041806</v>
      </c>
      <c r="N110" s="13">
        <f t="shared" si="17"/>
        <v>0.85145105755041806</v>
      </c>
      <c r="O110" s="13">
        <v>0</v>
      </c>
      <c r="P110" s="13">
        <f t="shared" si="23"/>
        <v>0</v>
      </c>
      <c r="Q110" s="3" t="s">
        <v>5</v>
      </c>
      <c r="R110" s="13">
        <v>0.1298</v>
      </c>
      <c r="S110" s="13">
        <v>0.2596</v>
      </c>
      <c r="T110" s="3" t="s">
        <v>5</v>
      </c>
      <c r="U110" s="3">
        <f t="shared" si="18"/>
        <v>0</v>
      </c>
      <c r="V110" s="23" t="s">
        <v>10</v>
      </c>
      <c r="W110" s="4" t="s">
        <v>10</v>
      </c>
    </row>
    <row r="111" spans="1:23" x14ac:dyDescent="0.25">
      <c r="A111" s="1" t="s">
        <v>64</v>
      </c>
      <c r="B111" s="1" t="s">
        <v>188</v>
      </c>
      <c r="C111" s="3" t="s">
        <v>189</v>
      </c>
      <c r="E111" s="23" t="s">
        <v>64</v>
      </c>
      <c r="F111" s="13">
        <v>0.10299999999999999</v>
      </c>
      <c r="G111" s="13">
        <f t="shared" si="20"/>
        <v>0.36293164200140943</v>
      </c>
      <c r="H111" s="13">
        <f t="shared" si="16"/>
        <v>0.36293164200140943</v>
      </c>
      <c r="I111" s="13">
        <v>0.28770000000000001</v>
      </c>
      <c r="J111" s="13">
        <f t="shared" si="21"/>
        <v>0.50165649520488231</v>
      </c>
      <c r="K111" s="13">
        <f t="shared" si="19"/>
        <v>0.50165649520488231</v>
      </c>
      <c r="L111" s="13">
        <v>0.12470000000000001</v>
      </c>
      <c r="M111" s="13">
        <f t="shared" si="22"/>
        <v>0.20445974749959009</v>
      </c>
      <c r="N111" s="13">
        <f t="shared" si="17"/>
        <v>0.20445974749959009</v>
      </c>
      <c r="O111" s="13">
        <v>0</v>
      </c>
      <c r="P111" s="13">
        <f t="shared" si="23"/>
        <v>0</v>
      </c>
      <c r="Q111" s="3" t="s">
        <v>5</v>
      </c>
      <c r="R111" s="13">
        <v>0.1288</v>
      </c>
      <c r="S111" s="13">
        <v>7.5939999999999994E-2</v>
      </c>
      <c r="T111" s="3" t="s">
        <v>5</v>
      </c>
      <c r="U111" s="3">
        <f t="shared" si="18"/>
        <v>0</v>
      </c>
      <c r="V111" s="23" t="s">
        <v>10</v>
      </c>
      <c r="W111" s="4" t="s">
        <v>10</v>
      </c>
    </row>
    <row r="112" spans="1:23" x14ac:dyDescent="0.25">
      <c r="A112" s="1" t="s">
        <v>103</v>
      </c>
      <c r="C112" s="3" t="s">
        <v>190</v>
      </c>
      <c r="E112" s="3" t="s">
        <v>103</v>
      </c>
      <c r="F112" s="13">
        <v>0</v>
      </c>
      <c r="G112" s="13">
        <f t="shared" si="20"/>
        <v>0</v>
      </c>
      <c r="H112" s="13">
        <f t="shared" si="16"/>
        <v>0</v>
      </c>
      <c r="I112" s="13">
        <v>0</v>
      </c>
      <c r="J112" s="13">
        <f t="shared" si="21"/>
        <v>0</v>
      </c>
      <c r="K112" s="13">
        <f t="shared" si="19"/>
        <v>0</v>
      </c>
      <c r="L112" s="13">
        <v>0.50460000000000005</v>
      </c>
      <c r="M112" s="13">
        <f t="shared" si="22"/>
        <v>0.8273487456960158</v>
      </c>
      <c r="N112" s="13">
        <f t="shared" si="17"/>
        <v>0.8273487456960158</v>
      </c>
      <c r="O112" s="13">
        <v>0</v>
      </c>
      <c r="P112" s="13">
        <f t="shared" si="23"/>
        <v>0</v>
      </c>
      <c r="Q112" s="3" t="s">
        <v>5</v>
      </c>
      <c r="R112" s="13">
        <v>0.12620000000000001</v>
      </c>
      <c r="S112" s="13">
        <v>0.25230000000000002</v>
      </c>
      <c r="T112" s="3" t="s">
        <v>5</v>
      </c>
      <c r="U112" s="3">
        <f t="shared" si="18"/>
        <v>0</v>
      </c>
      <c r="V112" s="23" t="s">
        <v>10</v>
      </c>
      <c r="W112" s="4" t="s">
        <v>10</v>
      </c>
    </row>
    <row r="113" spans="1:23" x14ac:dyDescent="0.25">
      <c r="A113" s="1" t="s">
        <v>103</v>
      </c>
      <c r="C113" s="3" t="s">
        <v>191</v>
      </c>
      <c r="E113" s="3" t="s">
        <v>103</v>
      </c>
      <c r="F113" s="13">
        <v>0.48449999999999999</v>
      </c>
      <c r="G113" s="13">
        <f t="shared" si="20"/>
        <v>1.7071881606765327</v>
      </c>
      <c r="H113" s="13">
        <f t="shared" si="16"/>
        <v>1.7071881606765327</v>
      </c>
      <c r="I113" s="13">
        <v>2.0539999999999998E-3</v>
      </c>
      <c r="J113" s="13">
        <f t="shared" si="21"/>
        <v>3.5815170008718388E-3</v>
      </c>
      <c r="K113" s="13">
        <f t="shared" si="19"/>
        <v>3.5815170008718388E-3</v>
      </c>
      <c r="L113" s="13">
        <v>1.2500000000000001E-2</v>
      </c>
      <c r="M113" s="13">
        <f t="shared" si="22"/>
        <v>2.0495163141498605E-2</v>
      </c>
      <c r="N113" s="13">
        <f t="shared" si="17"/>
        <v>2.0495163141498605E-2</v>
      </c>
      <c r="O113" s="13">
        <v>0</v>
      </c>
      <c r="P113" s="13">
        <f t="shared" si="23"/>
        <v>0</v>
      </c>
      <c r="Q113" s="3" t="s">
        <v>5</v>
      </c>
      <c r="R113" s="13">
        <v>0.12479999999999999</v>
      </c>
      <c r="S113" s="13">
        <v>0.2427</v>
      </c>
      <c r="T113" s="3" t="s">
        <v>5</v>
      </c>
      <c r="U113" s="3">
        <f t="shared" si="18"/>
        <v>0</v>
      </c>
      <c r="V113" s="23" t="s">
        <v>10</v>
      </c>
      <c r="W113" s="4" t="s">
        <v>10</v>
      </c>
    </row>
    <row r="114" spans="1:23" x14ac:dyDescent="0.25">
      <c r="A114" s="1" t="s">
        <v>20</v>
      </c>
      <c r="B114" s="1" t="s">
        <v>192</v>
      </c>
      <c r="C114" s="3" t="s">
        <v>193</v>
      </c>
      <c r="E114" s="3" t="s">
        <v>20</v>
      </c>
      <c r="F114" s="13">
        <v>5.6849999999999998E-2</v>
      </c>
      <c r="G114" s="13">
        <f t="shared" si="20"/>
        <v>0.20031712473572938</v>
      </c>
      <c r="H114" s="13">
        <f t="shared" si="16"/>
        <v>0.20031712473572938</v>
      </c>
      <c r="I114" s="13">
        <v>0.34260000000000002</v>
      </c>
      <c r="J114" s="13">
        <f t="shared" si="21"/>
        <v>0.59738448125544907</v>
      </c>
      <c r="K114" s="13">
        <f t="shared" si="19"/>
        <v>0.59738448125544907</v>
      </c>
      <c r="L114" s="13">
        <v>6.5210000000000004E-2</v>
      </c>
      <c r="M114" s="13">
        <f t="shared" si="22"/>
        <v>0.10691916707656994</v>
      </c>
      <c r="N114" s="13">
        <f t="shared" si="17"/>
        <v>0.10691916707656994</v>
      </c>
      <c r="O114" s="13">
        <v>2.6589999999999999E-2</v>
      </c>
      <c r="P114" s="13">
        <f t="shared" si="23"/>
        <v>5.0455407969639465E-3</v>
      </c>
      <c r="Q114" s="3" t="s">
        <v>5</v>
      </c>
      <c r="R114" s="13">
        <v>0.12280000000000001</v>
      </c>
      <c r="S114" s="13">
        <v>9.1520000000000004E-2</v>
      </c>
      <c r="T114" s="3" t="s">
        <v>5</v>
      </c>
      <c r="U114" s="3">
        <f t="shared" si="18"/>
        <v>5.0455407969639465E-3</v>
      </c>
      <c r="V114" s="24">
        <v>8.2000000000000003E-2</v>
      </c>
      <c r="W114" s="4" t="s">
        <v>10</v>
      </c>
    </row>
    <row r="115" spans="1:23" x14ac:dyDescent="0.25">
      <c r="A115" s="1" t="s">
        <v>43</v>
      </c>
      <c r="B115" s="1" t="s">
        <v>194</v>
      </c>
      <c r="C115" s="3" t="s">
        <v>195</v>
      </c>
      <c r="E115" s="3" t="s">
        <v>43</v>
      </c>
      <c r="F115" s="13">
        <v>4.8349999999999997E-2</v>
      </c>
      <c r="G115" s="13">
        <f t="shared" si="20"/>
        <v>0.17036645525017619</v>
      </c>
      <c r="H115" s="13">
        <f t="shared" si="16"/>
        <v>0.17036645525017619</v>
      </c>
      <c r="I115" s="13">
        <v>3.202E-2</v>
      </c>
      <c r="J115" s="13">
        <f t="shared" si="21"/>
        <v>5.5832606800348732E-2</v>
      </c>
      <c r="K115" s="13">
        <f t="shared" si="19"/>
        <v>5.5832606800348732E-2</v>
      </c>
      <c r="L115" s="13">
        <v>1.103E-2</v>
      </c>
      <c r="M115" s="13">
        <f t="shared" si="22"/>
        <v>1.808493195605837E-2</v>
      </c>
      <c r="N115" s="13">
        <f t="shared" si="17"/>
        <v>1.808493195605837E-2</v>
      </c>
      <c r="O115" s="13">
        <v>0.39560000000000001</v>
      </c>
      <c r="P115" s="13">
        <f t="shared" si="23"/>
        <v>7.5066413662239095E-2</v>
      </c>
      <c r="Q115" s="3" t="s">
        <v>5</v>
      </c>
      <c r="R115" s="13">
        <v>0.12180000000000001</v>
      </c>
      <c r="S115" s="13">
        <v>0.17560000000000001</v>
      </c>
      <c r="T115" s="3" t="s">
        <v>5</v>
      </c>
      <c r="U115" s="3">
        <f t="shared" si="18"/>
        <v>7.5066413662239095E-2</v>
      </c>
      <c r="V115" s="23" t="s">
        <v>10</v>
      </c>
      <c r="W115" s="4" t="s">
        <v>10</v>
      </c>
    </row>
    <row r="116" spans="1:23" x14ac:dyDescent="0.25">
      <c r="A116" s="1" t="s">
        <v>11</v>
      </c>
      <c r="C116" s="3" t="s">
        <v>196</v>
      </c>
      <c r="E116" s="23" t="s">
        <v>255</v>
      </c>
      <c r="F116" s="13">
        <v>4.9290000000000002E-3</v>
      </c>
      <c r="G116" s="13">
        <f t="shared" si="20"/>
        <v>1.7367864693446089E-2</v>
      </c>
      <c r="H116" s="13">
        <f t="shared" si="16"/>
        <v>1.7367864693446089E-2</v>
      </c>
      <c r="I116" s="13">
        <v>0</v>
      </c>
      <c r="J116" s="13">
        <f t="shared" si="21"/>
        <v>0</v>
      </c>
      <c r="K116" s="13">
        <f t="shared" si="19"/>
        <v>0</v>
      </c>
      <c r="L116" s="13">
        <v>1.78E-2</v>
      </c>
      <c r="M116" s="13">
        <f t="shared" si="22"/>
        <v>2.9185112313494015E-2</v>
      </c>
      <c r="N116" s="13">
        <f t="shared" si="17"/>
        <v>2.9185112313494015E-2</v>
      </c>
      <c r="O116" s="13">
        <v>0.4607</v>
      </c>
      <c r="P116" s="13">
        <f t="shared" si="23"/>
        <v>8.7419354838709676E-2</v>
      </c>
      <c r="Q116" s="3" t="s">
        <v>5</v>
      </c>
      <c r="R116" s="13">
        <v>0.12089999999999999</v>
      </c>
      <c r="S116" s="13">
        <v>0.16370000000000001</v>
      </c>
      <c r="T116" s="3" t="s">
        <v>5</v>
      </c>
      <c r="U116" s="3">
        <f t="shared" si="18"/>
        <v>8.7419354838709676E-2</v>
      </c>
      <c r="V116" s="23" t="s">
        <v>10</v>
      </c>
      <c r="W116" s="4" t="s">
        <v>10</v>
      </c>
    </row>
    <row r="117" spans="1:23" x14ac:dyDescent="0.25">
      <c r="A117" s="1" t="s">
        <v>52</v>
      </c>
      <c r="B117" s="1" t="s">
        <v>197</v>
      </c>
      <c r="C117" s="3" t="s">
        <v>198</v>
      </c>
      <c r="E117" s="3" t="s">
        <v>52</v>
      </c>
      <c r="F117" s="13">
        <v>0.18840000000000001</v>
      </c>
      <c r="G117" s="13">
        <f t="shared" si="20"/>
        <v>0.66384778012684986</v>
      </c>
      <c r="H117" s="13">
        <f t="shared" si="16"/>
        <v>0.66384778012684986</v>
      </c>
      <c r="I117" s="13">
        <v>0.1948</v>
      </c>
      <c r="J117" s="13">
        <f t="shared" si="21"/>
        <v>0.33966870095902352</v>
      </c>
      <c r="K117" s="13">
        <f t="shared" si="19"/>
        <v>0.33966870095902352</v>
      </c>
      <c r="L117" s="13">
        <v>9.3380000000000005E-2</v>
      </c>
      <c r="M117" s="13">
        <f t="shared" si="22"/>
        <v>0.15310706673225119</v>
      </c>
      <c r="N117" s="13">
        <f t="shared" si="17"/>
        <v>0.15310706673225119</v>
      </c>
      <c r="O117" s="13">
        <v>0</v>
      </c>
      <c r="P117" s="13">
        <f t="shared" si="23"/>
        <v>0</v>
      </c>
      <c r="Q117" s="3" t="s">
        <v>5</v>
      </c>
      <c r="R117" s="13">
        <v>0.1191</v>
      </c>
      <c r="S117" s="13">
        <v>0.13669999999999999</v>
      </c>
      <c r="T117" s="3" t="s">
        <v>5</v>
      </c>
      <c r="U117" s="3">
        <f t="shared" si="18"/>
        <v>0</v>
      </c>
      <c r="V117" s="23" t="s">
        <v>10</v>
      </c>
      <c r="W117" s="4" t="s">
        <v>10</v>
      </c>
    </row>
    <row r="118" spans="1:23" x14ac:dyDescent="0.25">
      <c r="A118" s="1" t="s">
        <v>52</v>
      </c>
      <c r="C118" s="3" t="s">
        <v>199</v>
      </c>
      <c r="E118" s="3" t="s">
        <v>52</v>
      </c>
      <c r="F118" s="13">
        <v>0</v>
      </c>
      <c r="G118" s="13">
        <f t="shared" si="20"/>
        <v>0</v>
      </c>
      <c r="H118" s="13">
        <f t="shared" si="16"/>
        <v>0</v>
      </c>
      <c r="I118" s="13">
        <v>0.4748</v>
      </c>
      <c r="J118" s="13">
        <f t="shared" si="21"/>
        <v>0.82789886660854395</v>
      </c>
      <c r="K118" s="13">
        <f t="shared" si="19"/>
        <v>0.82789886660854395</v>
      </c>
      <c r="L118" s="13">
        <v>0</v>
      </c>
      <c r="M118" s="13">
        <f t="shared" si="22"/>
        <v>0</v>
      </c>
      <c r="N118" s="13">
        <f t="shared" si="17"/>
        <v>0</v>
      </c>
      <c r="O118" s="13">
        <v>0</v>
      </c>
      <c r="P118" s="13">
        <f t="shared" si="23"/>
        <v>0</v>
      </c>
      <c r="Q118" s="3" t="s">
        <v>5</v>
      </c>
      <c r="R118" s="13">
        <v>0.1187</v>
      </c>
      <c r="S118" s="13">
        <v>0.2135</v>
      </c>
      <c r="T118" s="3" t="s">
        <v>5</v>
      </c>
      <c r="U118" s="3">
        <f t="shared" si="18"/>
        <v>0</v>
      </c>
      <c r="V118" s="23" t="s">
        <v>10</v>
      </c>
      <c r="W118" s="4" t="s">
        <v>10</v>
      </c>
    </row>
    <row r="119" spans="1:23" x14ac:dyDescent="0.25">
      <c r="A119" s="1" t="s">
        <v>64</v>
      </c>
      <c r="B119" s="1" t="s">
        <v>200</v>
      </c>
      <c r="C119" s="3" t="s">
        <v>201</v>
      </c>
      <c r="D119" s="3" t="s">
        <v>202</v>
      </c>
      <c r="E119" s="3" t="s">
        <v>64</v>
      </c>
      <c r="F119" s="13">
        <v>1.418E-2</v>
      </c>
      <c r="G119" s="13">
        <f t="shared" si="20"/>
        <v>4.9964763918252289E-2</v>
      </c>
      <c r="H119" s="13">
        <f t="shared" si="16"/>
        <v>4.9964763918252289E-2</v>
      </c>
      <c r="I119" s="13">
        <v>3.8670000000000003E-2</v>
      </c>
      <c r="J119" s="13">
        <f t="shared" si="21"/>
        <v>6.7428073234524849E-2</v>
      </c>
      <c r="K119" s="13">
        <f t="shared" si="19"/>
        <v>6.7428073234524849E-2</v>
      </c>
      <c r="L119" s="13">
        <v>0</v>
      </c>
      <c r="M119" s="13">
        <f t="shared" si="22"/>
        <v>0</v>
      </c>
      <c r="N119" s="13">
        <f t="shared" si="17"/>
        <v>0</v>
      </c>
      <c r="O119" s="13">
        <v>0.41560000000000002</v>
      </c>
      <c r="P119" s="13">
        <f t="shared" si="23"/>
        <v>7.8861480075901338E-2</v>
      </c>
      <c r="Q119" s="3" t="s">
        <v>5</v>
      </c>
      <c r="R119" s="13">
        <v>0.1171</v>
      </c>
      <c r="S119" s="13">
        <v>0.18959999999999999</v>
      </c>
      <c r="T119" s="3" t="s">
        <v>5</v>
      </c>
      <c r="U119" s="3">
        <f t="shared" si="18"/>
        <v>7.8861480075901338E-2</v>
      </c>
      <c r="V119" s="23" t="s">
        <v>10</v>
      </c>
      <c r="W119" s="4" t="s">
        <v>10</v>
      </c>
    </row>
    <row r="120" spans="1:23" x14ac:dyDescent="0.25">
      <c r="A120" s="1" t="s">
        <v>11</v>
      </c>
      <c r="C120" s="3" t="s">
        <v>203</v>
      </c>
      <c r="D120" s="3" t="s">
        <v>204</v>
      </c>
      <c r="E120" s="23" t="s">
        <v>255</v>
      </c>
      <c r="F120" s="13">
        <v>2.2790000000000001E-2</v>
      </c>
      <c r="G120" s="13">
        <f t="shared" si="20"/>
        <v>8.0303030303030307E-2</v>
      </c>
      <c r="H120" s="13">
        <f t="shared" si="16"/>
        <v>8.0303030303030307E-2</v>
      </c>
      <c r="I120" s="13">
        <v>0</v>
      </c>
      <c r="J120" s="13">
        <f t="shared" si="21"/>
        <v>0</v>
      </c>
      <c r="K120" s="13">
        <f t="shared" si="19"/>
        <v>0</v>
      </c>
      <c r="L120" s="13">
        <v>5.0529999999999999E-2</v>
      </c>
      <c r="M120" s="13">
        <f t="shared" si="22"/>
        <v>8.2849647483193956E-2</v>
      </c>
      <c r="N120" s="13">
        <f t="shared" si="17"/>
        <v>8.2849647483193956E-2</v>
      </c>
      <c r="O120" s="13">
        <v>0.39360000000000001</v>
      </c>
      <c r="P120" s="13">
        <f t="shared" si="23"/>
        <v>7.468690702087287E-2</v>
      </c>
      <c r="Q120" s="3" t="s">
        <v>5</v>
      </c>
      <c r="R120" s="13">
        <v>0.1167</v>
      </c>
      <c r="S120" s="13">
        <v>0.1124</v>
      </c>
      <c r="T120" s="3" t="s">
        <v>5</v>
      </c>
      <c r="U120" s="3">
        <f t="shared" si="18"/>
        <v>7.468690702087287E-2</v>
      </c>
      <c r="V120" s="23" t="s">
        <v>10</v>
      </c>
      <c r="W120" s="4" t="s">
        <v>10</v>
      </c>
    </row>
    <row r="121" spans="1:23" x14ac:dyDescent="0.25">
      <c r="A121" s="1" t="s">
        <v>64</v>
      </c>
      <c r="B121" s="1" t="s">
        <v>205</v>
      </c>
      <c r="C121" s="3" t="s">
        <v>205</v>
      </c>
      <c r="E121" s="23" t="s">
        <v>64</v>
      </c>
      <c r="F121" s="13">
        <v>4.8430000000000001E-2</v>
      </c>
      <c r="G121" s="13">
        <f t="shared" si="20"/>
        <v>0.17064834390415787</v>
      </c>
      <c r="H121" s="13">
        <f t="shared" si="16"/>
        <v>0.17064834390415787</v>
      </c>
      <c r="I121" s="13">
        <v>0.16289999999999999</v>
      </c>
      <c r="J121" s="13">
        <f t="shared" si="21"/>
        <v>0.28404533565823886</v>
      </c>
      <c r="K121" s="13">
        <f t="shared" si="19"/>
        <v>0.28404533565823886</v>
      </c>
      <c r="L121" s="13">
        <v>5.799E-2</v>
      </c>
      <c r="M121" s="13">
        <f t="shared" si="22"/>
        <v>9.5081160846040333E-2</v>
      </c>
      <c r="N121" s="13">
        <f t="shared" si="17"/>
        <v>9.5081160846040333E-2</v>
      </c>
      <c r="O121" s="13">
        <v>0.19670000000000001</v>
      </c>
      <c r="P121" s="13">
        <f t="shared" si="23"/>
        <v>3.7324478178368127E-2</v>
      </c>
      <c r="Q121" s="3" t="s">
        <v>5</v>
      </c>
      <c r="R121" s="13">
        <v>0.11650000000000001</v>
      </c>
      <c r="S121" s="13">
        <v>8.5319999999999993E-2</v>
      </c>
      <c r="T121" s="3" t="s">
        <v>5</v>
      </c>
      <c r="U121" s="3">
        <f t="shared" si="18"/>
        <v>3.7324478178368127E-2</v>
      </c>
      <c r="V121" s="23" t="s">
        <v>10</v>
      </c>
      <c r="W121" s="4" t="s">
        <v>10</v>
      </c>
    </row>
    <row r="122" spans="1:23" x14ac:dyDescent="0.25">
      <c r="A122" s="1" t="s">
        <v>20</v>
      </c>
      <c r="C122" s="3" t="s">
        <v>206</v>
      </c>
      <c r="E122" s="3" t="s">
        <v>20</v>
      </c>
      <c r="F122" s="13">
        <v>0</v>
      </c>
      <c r="G122" s="13">
        <f t="shared" si="20"/>
        <v>0</v>
      </c>
      <c r="H122" s="13">
        <f t="shared" si="16"/>
        <v>0</v>
      </c>
      <c r="I122" s="13">
        <v>0</v>
      </c>
      <c r="J122" s="13">
        <f t="shared" si="21"/>
        <v>0</v>
      </c>
      <c r="K122" s="13">
        <f t="shared" si="19"/>
        <v>0</v>
      </c>
      <c r="L122" s="13">
        <v>7.1710000000000003E-3</v>
      </c>
      <c r="M122" s="13">
        <f t="shared" si="22"/>
        <v>1.1757665191014921E-2</v>
      </c>
      <c r="N122" s="13">
        <f t="shared" si="17"/>
        <v>1.1757665191014921E-2</v>
      </c>
      <c r="O122" s="13">
        <v>0.4546</v>
      </c>
      <c r="P122" s="13">
        <f t="shared" si="23"/>
        <v>8.6261859582542691E-2</v>
      </c>
      <c r="Q122" s="3" t="s">
        <v>5</v>
      </c>
      <c r="R122" s="13">
        <v>0.11550000000000001</v>
      </c>
      <c r="S122" s="13">
        <v>0.2072</v>
      </c>
      <c r="T122" s="3" t="s">
        <v>5</v>
      </c>
      <c r="U122" s="3">
        <f t="shared" si="18"/>
        <v>8.6261859582542691E-2</v>
      </c>
      <c r="V122" s="23" t="s">
        <v>10</v>
      </c>
      <c r="W122" s="4" t="s">
        <v>10</v>
      </c>
    </row>
    <row r="123" spans="1:23" x14ac:dyDescent="0.25">
      <c r="A123" s="1" t="s">
        <v>20</v>
      </c>
      <c r="B123" s="1" t="s">
        <v>207</v>
      </c>
      <c r="C123" s="3" t="s">
        <v>207</v>
      </c>
      <c r="E123" s="3" t="s">
        <v>20</v>
      </c>
      <c r="F123" s="13">
        <v>5.8979999999999998E-2</v>
      </c>
      <c r="G123" s="13">
        <f t="shared" si="20"/>
        <v>0.20782241014799155</v>
      </c>
      <c r="H123" s="13">
        <f t="shared" si="16"/>
        <v>0.20782241014799155</v>
      </c>
      <c r="I123" s="13">
        <v>0.25940000000000002</v>
      </c>
      <c r="J123" s="13">
        <f t="shared" si="21"/>
        <v>0.45231037489102005</v>
      </c>
      <c r="K123" s="13">
        <f t="shared" si="19"/>
        <v>0.45231037489102005</v>
      </c>
      <c r="L123" s="13">
        <v>8.8830000000000006E-2</v>
      </c>
      <c r="M123" s="13">
        <f t="shared" si="22"/>
        <v>0.14564682734874571</v>
      </c>
      <c r="N123" s="13">
        <f t="shared" si="17"/>
        <v>0.14564682734874571</v>
      </c>
      <c r="O123" s="13">
        <v>4.3999999999999997E-2</v>
      </c>
      <c r="P123" s="13">
        <f t="shared" si="23"/>
        <v>8.3491461100569254E-3</v>
      </c>
      <c r="Q123" s="3" t="s">
        <v>5</v>
      </c>
      <c r="R123" s="13">
        <v>0.1128</v>
      </c>
      <c r="S123" s="13">
        <v>3.1480000000000001E-2</v>
      </c>
      <c r="T123" s="3" t="s">
        <v>5</v>
      </c>
      <c r="U123" s="3">
        <f t="shared" si="18"/>
        <v>8.3491461100569254E-3</v>
      </c>
      <c r="V123" s="24">
        <v>6.0000000000000001E-3</v>
      </c>
      <c r="W123" s="14">
        <v>3.0000000000000001E-3</v>
      </c>
    </row>
    <row r="124" spans="1:23" x14ac:dyDescent="0.25">
      <c r="A124" s="1" t="s">
        <v>208</v>
      </c>
      <c r="C124" s="3" t="s">
        <v>209</v>
      </c>
      <c r="E124" s="23" t="s">
        <v>208</v>
      </c>
      <c r="F124" s="13">
        <v>4.7219999999999998E-2</v>
      </c>
      <c r="G124" s="13">
        <f t="shared" si="20"/>
        <v>0.16638477801268498</v>
      </c>
      <c r="H124" s="13">
        <f t="shared" si="16"/>
        <v>0.16638477801268498</v>
      </c>
      <c r="I124" s="13">
        <v>5.5120000000000002E-2</v>
      </c>
      <c r="J124" s="13">
        <f t="shared" si="21"/>
        <v>9.6111595466434177E-2</v>
      </c>
      <c r="K124" s="13">
        <f t="shared" si="19"/>
        <v>9.6111595466434177E-2</v>
      </c>
      <c r="L124" s="13">
        <v>4.6339999999999999E-2</v>
      </c>
      <c r="M124" s="13">
        <f t="shared" si="22"/>
        <v>7.5979668798163633E-2</v>
      </c>
      <c r="N124" s="13">
        <f t="shared" si="17"/>
        <v>7.5979668798163633E-2</v>
      </c>
      <c r="O124" s="13">
        <v>0.30080000000000001</v>
      </c>
      <c r="P124" s="13">
        <f t="shared" si="23"/>
        <v>5.7077798861480081E-2</v>
      </c>
      <c r="Q124" s="3" t="s">
        <v>5</v>
      </c>
      <c r="R124" s="13">
        <v>0.1124</v>
      </c>
      <c r="S124" s="13">
        <v>0.1116</v>
      </c>
      <c r="T124" s="3" t="s">
        <v>5</v>
      </c>
      <c r="U124" s="3">
        <f t="shared" si="18"/>
        <v>5.7077798861480081E-2</v>
      </c>
      <c r="V124" s="23" t="s">
        <v>10</v>
      </c>
      <c r="W124" s="4" t="s">
        <v>10</v>
      </c>
    </row>
    <row r="125" spans="1:23" x14ac:dyDescent="0.25">
      <c r="A125" s="1" t="s">
        <v>103</v>
      </c>
      <c r="C125" s="3" t="s">
        <v>210</v>
      </c>
      <c r="E125" s="3" t="s">
        <v>103</v>
      </c>
      <c r="F125" s="13">
        <v>0.44569999999999999</v>
      </c>
      <c r="G125" s="13">
        <f t="shared" si="20"/>
        <v>1.5704721634954193</v>
      </c>
      <c r="H125" s="13">
        <f t="shared" si="16"/>
        <v>1.5704721634954193</v>
      </c>
      <c r="I125" s="13">
        <v>0</v>
      </c>
      <c r="J125" s="13">
        <f t="shared" si="21"/>
        <v>0</v>
      </c>
      <c r="K125" s="13">
        <f t="shared" si="19"/>
        <v>0</v>
      </c>
      <c r="L125" s="13">
        <v>0</v>
      </c>
      <c r="M125" s="13">
        <f t="shared" si="22"/>
        <v>0</v>
      </c>
      <c r="N125" s="13">
        <f t="shared" si="17"/>
        <v>0</v>
      </c>
      <c r="O125" s="13">
        <v>0</v>
      </c>
      <c r="P125" s="13">
        <f t="shared" si="23"/>
        <v>0</v>
      </c>
      <c r="Q125" s="3" t="s">
        <v>5</v>
      </c>
      <c r="R125" s="13">
        <v>0.1114</v>
      </c>
      <c r="S125" s="13">
        <v>0.2228</v>
      </c>
      <c r="T125" s="3" t="s">
        <v>5</v>
      </c>
      <c r="U125" s="3">
        <f t="shared" si="18"/>
        <v>0</v>
      </c>
      <c r="V125" s="23" t="s">
        <v>10</v>
      </c>
      <c r="W125" s="4" t="s">
        <v>10</v>
      </c>
    </row>
    <row r="126" spans="1:23" x14ac:dyDescent="0.25">
      <c r="A126" s="1" t="s">
        <v>103</v>
      </c>
      <c r="C126" s="3" t="s">
        <v>211</v>
      </c>
      <c r="E126" s="3" t="s">
        <v>103</v>
      </c>
      <c r="F126" s="13">
        <v>0.43969999999999998</v>
      </c>
      <c r="G126" s="13">
        <f t="shared" si="20"/>
        <v>1.5493305144467935</v>
      </c>
      <c r="H126" s="13">
        <f t="shared" si="16"/>
        <v>1.5493305144467935</v>
      </c>
      <c r="I126" s="13">
        <v>2.2490000000000001E-3</v>
      </c>
      <c r="J126" s="13">
        <f t="shared" si="21"/>
        <v>3.9215344376634705E-3</v>
      </c>
      <c r="K126" s="13">
        <f t="shared" si="19"/>
        <v>3.9215344376634705E-3</v>
      </c>
      <c r="L126" s="13">
        <v>0</v>
      </c>
      <c r="M126" s="13">
        <f t="shared" si="22"/>
        <v>0</v>
      </c>
      <c r="N126" s="13">
        <f t="shared" si="17"/>
        <v>0</v>
      </c>
      <c r="O126" s="13">
        <v>0</v>
      </c>
      <c r="P126" s="13">
        <f t="shared" si="23"/>
        <v>0</v>
      </c>
      <c r="Q126" s="3" t="s">
        <v>5</v>
      </c>
      <c r="R126" s="13">
        <v>0.1105</v>
      </c>
      <c r="S126" s="13">
        <v>0.2195</v>
      </c>
      <c r="T126" s="3" t="s">
        <v>5</v>
      </c>
      <c r="U126" s="3">
        <f t="shared" si="18"/>
        <v>0</v>
      </c>
      <c r="V126" s="23" t="s">
        <v>10</v>
      </c>
      <c r="W126" s="4" t="s">
        <v>10</v>
      </c>
    </row>
    <row r="127" spans="1:23" x14ac:dyDescent="0.25">
      <c r="A127" s="1" t="s">
        <v>212</v>
      </c>
      <c r="C127" s="3" t="s">
        <v>213</v>
      </c>
      <c r="E127" s="3" t="s">
        <v>212</v>
      </c>
      <c r="F127" s="13">
        <v>0</v>
      </c>
      <c r="G127" s="13">
        <f t="shared" si="20"/>
        <v>0</v>
      </c>
      <c r="H127" s="13">
        <f t="shared" si="16"/>
        <v>0</v>
      </c>
      <c r="I127" s="13">
        <v>2.649E-2</v>
      </c>
      <c r="J127" s="13">
        <f t="shared" si="21"/>
        <v>4.6190061028770706E-2</v>
      </c>
      <c r="K127" s="13">
        <f t="shared" si="19"/>
        <v>4.6190061028770706E-2</v>
      </c>
      <c r="L127" s="13">
        <v>0</v>
      </c>
      <c r="M127" s="13">
        <f t="shared" si="22"/>
        <v>0</v>
      </c>
      <c r="N127" s="13">
        <f t="shared" si="17"/>
        <v>0</v>
      </c>
      <c r="O127" s="13">
        <v>0.4123</v>
      </c>
      <c r="P127" s="13">
        <f t="shared" si="23"/>
        <v>7.8235294117647056E-2</v>
      </c>
      <c r="Q127" s="3" t="s">
        <v>5</v>
      </c>
      <c r="R127" s="13">
        <v>0.10970000000000001</v>
      </c>
      <c r="S127" s="13">
        <v>0.1173</v>
      </c>
      <c r="T127" s="3" t="s">
        <v>5</v>
      </c>
      <c r="U127" s="3">
        <f t="shared" si="18"/>
        <v>7.8235294117647056E-2</v>
      </c>
      <c r="V127" s="23" t="s">
        <v>10</v>
      </c>
      <c r="W127" s="14">
        <v>0.09</v>
      </c>
    </row>
    <row r="128" spans="1:23" x14ac:dyDescent="0.25">
      <c r="A128" s="1" t="s">
        <v>17</v>
      </c>
      <c r="C128" s="3" t="s">
        <v>214</v>
      </c>
      <c r="E128" s="23" t="s">
        <v>254</v>
      </c>
      <c r="F128" s="13">
        <v>0</v>
      </c>
      <c r="G128" s="13">
        <f t="shared" si="20"/>
        <v>0</v>
      </c>
      <c r="H128" s="13">
        <f t="shared" si="16"/>
        <v>0</v>
      </c>
      <c r="I128" s="13">
        <v>0</v>
      </c>
      <c r="J128" s="13">
        <f t="shared" si="21"/>
        <v>0</v>
      </c>
      <c r="K128" s="13">
        <f t="shared" si="19"/>
        <v>0</v>
      </c>
      <c r="L128" s="13">
        <v>1.2579999999999999E-2</v>
      </c>
      <c r="M128" s="13">
        <f t="shared" si="22"/>
        <v>2.0626332185604196E-2</v>
      </c>
      <c r="N128" s="13">
        <f t="shared" si="17"/>
        <v>2.0626332185604196E-2</v>
      </c>
      <c r="O128" s="13">
        <v>0.4224</v>
      </c>
      <c r="P128" s="13">
        <f t="shared" si="23"/>
        <v>8.0151802656546492E-2</v>
      </c>
      <c r="Q128" s="3" t="s">
        <v>5</v>
      </c>
      <c r="R128" s="13">
        <v>0.1087</v>
      </c>
      <c r="S128" s="13">
        <v>0.1356</v>
      </c>
      <c r="T128" s="3" t="s">
        <v>5</v>
      </c>
      <c r="U128" s="3">
        <f t="shared" si="18"/>
        <v>8.0151802656546492E-2</v>
      </c>
      <c r="V128" s="23" t="s">
        <v>10</v>
      </c>
      <c r="W128" s="4" t="s">
        <v>10</v>
      </c>
    </row>
    <row r="129" spans="1:23" x14ac:dyDescent="0.25">
      <c r="A129" s="1" t="s">
        <v>11</v>
      </c>
      <c r="C129" s="3" t="s">
        <v>215</v>
      </c>
      <c r="E129" s="23" t="s">
        <v>255</v>
      </c>
      <c r="F129" s="13">
        <v>0</v>
      </c>
      <c r="G129" s="13">
        <f t="shared" si="20"/>
        <v>0</v>
      </c>
      <c r="H129" s="13">
        <f t="shared" si="16"/>
        <v>0</v>
      </c>
      <c r="I129" s="13">
        <v>0</v>
      </c>
      <c r="J129" s="13">
        <f t="shared" si="21"/>
        <v>0</v>
      </c>
      <c r="K129" s="13">
        <f t="shared" si="19"/>
        <v>0</v>
      </c>
      <c r="L129" s="13">
        <v>1.8100000000000002E-2</v>
      </c>
      <c r="M129" s="13">
        <f t="shared" si="22"/>
        <v>2.9676996228889981E-2</v>
      </c>
      <c r="N129" s="13">
        <f t="shared" si="17"/>
        <v>2.9676996228889981E-2</v>
      </c>
      <c r="O129" s="13">
        <v>0.41099999999999998</v>
      </c>
      <c r="P129" s="13">
        <f t="shared" si="23"/>
        <v>7.7988614800758999E-2</v>
      </c>
      <c r="Q129" s="3" t="s">
        <v>5</v>
      </c>
      <c r="R129" s="13">
        <v>0.10730000000000001</v>
      </c>
      <c r="S129" s="13">
        <v>0.15</v>
      </c>
      <c r="T129" s="3" t="s">
        <v>5</v>
      </c>
      <c r="U129" s="3">
        <f t="shared" si="18"/>
        <v>7.7988614800758999E-2</v>
      </c>
      <c r="V129" s="23" t="s">
        <v>10</v>
      </c>
      <c r="W129" s="4" t="s">
        <v>10</v>
      </c>
    </row>
    <row r="130" spans="1:23" x14ac:dyDescent="0.25">
      <c r="A130" s="1" t="s">
        <v>20</v>
      </c>
      <c r="B130" s="1" t="s">
        <v>216</v>
      </c>
      <c r="C130" s="3" t="s">
        <v>217</v>
      </c>
      <c r="E130" s="3" t="s">
        <v>260</v>
      </c>
      <c r="F130" s="13">
        <v>2.1739999999999999E-2</v>
      </c>
      <c r="G130" s="13">
        <f t="shared" si="20"/>
        <v>7.6603241719520793E-2</v>
      </c>
      <c r="H130" s="13">
        <f t="shared" si="16"/>
        <v>7.6603241719520793E-2</v>
      </c>
      <c r="I130" s="13">
        <v>0.29509999999999997</v>
      </c>
      <c r="J130" s="13">
        <f t="shared" si="21"/>
        <v>0.51455972101133385</v>
      </c>
      <c r="K130" s="13">
        <f t="shared" si="19"/>
        <v>0.51455972101133385</v>
      </c>
      <c r="L130" s="13">
        <v>5.3789999999999998E-2</v>
      </c>
      <c r="M130" s="13">
        <f t="shared" si="22"/>
        <v>8.8194786030496797E-2</v>
      </c>
      <c r="N130" s="13">
        <f t="shared" si="17"/>
        <v>8.8194786030496797E-2</v>
      </c>
      <c r="O130" s="13">
        <v>5.0970000000000001E-2</v>
      </c>
      <c r="P130" s="13">
        <f t="shared" si="23"/>
        <v>9.6717267552182164E-3</v>
      </c>
      <c r="Q130" s="3" t="s">
        <v>5</v>
      </c>
      <c r="R130" s="13">
        <v>0.10539999999999999</v>
      </c>
      <c r="S130" s="13">
        <v>9.2270000000000005E-2</v>
      </c>
      <c r="T130" s="3" t="s">
        <v>5</v>
      </c>
      <c r="U130" s="3">
        <f t="shared" si="18"/>
        <v>9.6717267552182164E-3</v>
      </c>
      <c r="V130" s="23" t="s">
        <v>10</v>
      </c>
      <c r="W130" s="4" t="s">
        <v>10</v>
      </c>
    </row>
    <row r="131" spans="1:23" x14ac:dyDescent="0.25">
      <c r="A131" s="1" t="s">
        <v>64</v>
      </c>
      <c r="C131" s="3" t="s">
        <v>218</v>
      </c>
      <c r="E131" s="3" t="s">
        <v>64</v>
      </c>
      <c r="F131" s="13">
        <v>0</v>
      </c>
      <c r="G131" s="13">
        <f t="shared" si="20"/>
        <v>0</v>
      </c>
      <c r="H131" s="13">
        <f t="shared" si="16"/>
        <v>0</v>
      </c>
      <c r="I131" s="13">
        <v>0</v>
      </c>
      <c r="J131" s="13">
        <f t="shared" si="21"/>
        <v>0</v>
      </c>
      <c r="K131" s="13">
        <f t="shared" si="19"/>
        <v>0</v>
      </c>
      <c r="L131" s="13">
        <v>7.6379999999999998E-3</v>
      </c>
      <c r="M131" s="13">
        <f t="shared" si="22"/>
        <v>1.2523364485981309E-2</v>
      </c>
      <c r="N131" s="13">
        <f t="shared" si="17"/>
        <v>1.2523364485981309E-2</v>
      </c>
      <c r="O131" s="13">
        <v>0.41310000000000002</v>
      </c>
      <c r="P131" s="13">
        <f t="shared" si="23"/>
        <v>7.8387096774193546E-2</v>
      </c>
      <c r="Q131" s="3" t="s">
        <v>5</v>
      </c>
      <c r="R131" s="13">
        <v>0.1052</v>
      </c>
      <c r="S131" s="13">
        <v>0.18340000000000001</v>
      </c>
      <c r="T131" s="3" t="s">
        <v>5</v>
      </c>
      <c r="U131" s="3">
        <f t="shared" si="18"/>
        <v>7.8387096774193546E-2</v>
      </c>
      <c r="V131" s="23" t="s">
        <v>10</v>
      </c>
      <c r="W131" s="4" t="s">
        <v>10</v>
      </c>
    </row>
    <row r="132" spans="1:23" x14ac:dyDescent="0.25">
      <c r="A132" s="1" t="s">
        <v>103</v>
      </c>
      <c r="C132" s="3" t="s">
        <v>219</v>
      </c>
      <c r="E132" s="3" t="s">
        <v>103</v>
      </c>
      <c r="F132" s="13">
        <v>0</v>
      </c>
      <c r="G132" s="13">
        <f t="shared" si="20"/>
        <v>0</v>
      </c>
      <c r="H132" s="13">
        <f t="shared" si="16"/>
        <v>0</v>
      </c>
      <c r="I132" s="13">
        <v>0</v>
      </c>
      <c r="J132" s="13">
        <f t="shared" si="21"/>
        <v>0</v>
      </c>
      <c r="K132" s="13">
        <f t="shared" si="19"/>
        <v>0</v>
      </c>
      <c r="L132" s="13">
        <v>0.41920000000000002</v>
      </c>
      <c r="M132" s="13">
        <f t="shared" si="22"/>
        <v>0.68732579111329728</v>
      </c>
      <c r="N132" s="13">
        <f t="shared" si="17"/>
        <v>0.68732579111329728</v>
      </c>
      <c r="O132" s="13">
        <v>0</v>
      </c>
      <c r="P132" s="13">
        <f t="shared" si="23"/>
        <v>0</v>
      </c>
      <c r="Q132" s="3" t="s">
        <v>5</v>
      </c>
      <c r="R132" s="13">
        <v>0.1048</v>
      </c>
      <c r="S132" s="13">
        <v>0.20960000000000001</v>
      </c>
      <c r="T132" s="3" t="s">
        <v>5</v>
      </c>
      <c r="U132" s="3">
        <f t="shared" si="18"/>
        <v>0</v>
      </c>
      <c r="V132" s="23" t="s">
        <v>10</v>
      </c>
      <c r="W132" s="4" t="s">
        <v>10</v>
      </c>
    </row>
    <row r="133" spans="1:23" x14ac:dyDescent="0.25">
      <c r="A133" s="1" t="s">
        <v>103</v>
      </c>
      <c r="C133" s="3" t="s">
        <v>220</v>
      </c>
      <c r="E133" s="3" t="s">
        <v>103</v>
      </c>
      <c r="F133" s="13">
        <v>0</v>
      </c>
      <c r="G133" s="13">
        <f t="shared" si="20"/>
        <v>0</v>
      </c>
      <c r="H133" s="13">
        <f t="shared" si="16"/>
        <v>0</v>
      </c>
      <c r="I133" s="13">
        <v>0</v>
      </c>
      <c r="J133" s="13">
        <f t="shared" si="21"/>
        <v>0</v>
      </c>
      <c r="K133" s="13">
        <f t="shared" si="19"/>
        <v>0</v>
      </c>
      <c r="L133" s="13">
        <v>0.41909999999999997</v>
      </c>
      <c r="M133" s="13">
        <f t="shared" si="22"/>
        <v>0.6871618298081652</v>
      </c>
      <c r="N133" s="13">
        <f t="shared" si="17"/>
        <v>0.6871618298081652</v>
      </c>
      <c r="O133" s="13">
        <v>0</v>
      </c>
      <c r="P133" s="13">
        <f t="shared" si="23"/>
        <v>0</v>
      </c>
      <c r="Q133" s="3" t="s">
        <v>5</v>
      </c>
      <c r="R133" s="13">
        <v>0.1048</v>
      </c>
      <c r="S133" s="13">
        <v>0.20960000000000001</v>
      </c>
      <c r="T133" s="3" t="s">
        <v>5</v>
      </c>
      <c r="U133" s="3">
        <f t="shared" si="18"/>
        <v>0</v>
      </c>
      <c r="V133" s="23" t="s">
        <v>10</v>
      </c>
      <c r="W133" s="4" t="s">
        <v>10</v>
      </c>
    </row>
    <row r="134" spans="1:23" x14ac:dyDescent="0.25">
      <c r="A134" s="1" t="s">
        <v>17</v>
      </c>
      <c r="C134" s="3" t="s">
        <v>221</v>
      </c>
      <c r="D134" s="3" t="s">
        <v>222</v>
      </c>
      <c r="E134" s="3" t="s">
        <v>254</v>
      </c>
      <c r="F134" s="13">
        <v>0</v>
      </c>
      <c r="G134" s="13">
        <f t="shared" ref="G134:G148" si="24">F134*100/$F$5</f>
        <v>0</v>
      </c>
      <c r="H134" s="13">
        <f t="shared" si="16"/>
        <v>0</v>
      </c>
      <c r="I134" s="13">
        <v>0</v>
      </c>
      <c r="J134" s="13">
        <f t="shared" ref="J134:J148" si="25">I134*100/$I$5</f>
        <v>0</v>
      </c>
      <c r="K134" s="13">
        <f t="shared" si="19"/>
        <v>0</v>
      </c>
      <c r="L134" s="13">
        <v>1.1050000000000001E-2</v>
      </c>
      <c r="M134" s="13">
        <f t="shared" ref="M134:M148" si="26">L134*100/$L$5</f>
        <v>1.8117724217084769E-2</v>
      </c>
      <c r="N134" s="13">
        <f t="shared" si="17"/>
        <v>1.8117724217084769E-2</v>
      </c>
      <c r="O134" s="13">
        <v>0.40310000000000001</v>
      </c>
      <c r="P134" s="13">
        <f t="shared" ref="P134:P148" si="27">O134*100/$O$5</f>
        <v>7.6489563567362431E-2</v>
      </c>
      <c r="Q134" s="3" t="s">
        <v>5</v>
      </c>
      <c r="R134" s="13">
        <v>0.10349999999999999</v>
      </c>
      <c r="S134" s="13">
        <v>0.19980000000000001</v>
      </c>
      <c r="T134" s="3" t="s">
        <v>5</v>
      </c>
      <c r="U134" s="3">
        <f t="shared" si="18"/>
        <v>7.6489563567362431E-2</v>
      </c>
      <c r="V134" s="23" t="s">
        <v>10</v>
      </c>
      <c r="W134" s="4" t="s">
        <v>10</v>
      </c>
    </row>
    <row r="135" spans="1:23" x14ac:dyDescent="0.25">
      <c r="A135" s="1" t="s">
        <v>52</v>
      </c>
      <c r="C135" s="3" t="s">
        <v>223</v>
      </c>
      <c r="E135" s="3" t="s">
        <v>52</v>
      </c>
      <c r="F135" s="13">
        <v>8.4080000000000005E-3</v>
      </c>
      <c r="G135" s="13">
        <f t="shared" si="24"/>
        <v>2.9626497533474284E-2</v>
      </c>
      <c r="H135" s="13">
        <f t="shared" ref="H135:H148" si="28">(100*F135)/28.38</f>
        <v>2.9626497533474284E-2</v>
      </c>
      <c r="I135" s="13">
        <v>0</v>
      </c>
      <c r="J135" s="13">
        <f t="shared" si="25"/>
        <v>0</v>
      </c>
      <c r="K135" s="13">
        <f t="shared" si="19"/>
        <v>0</v>
      </c>
      <c r="L135" s="13">
        <v>2.785E-2</v>
      </c>
      <c r="M135" s="13">
        <f t="shared" si="26"/>
        <v>4.5663223479258892E-2</v>
      </c>
      <c r="N135" s="13">
        <f t="shared" ref="N135:N148" si="29">(100*L135)/60.99</f>
        <v>4.5663223479258892E-2</v>
      </c>
      <c r="O135" s="13">
        <v>0.37540000000000001</v>
      </c>
      <c r="P135" s="13">
        <f t="shared" si="27"/>
        <v>7.1233396584440223E-2</v>
      </c>
      <c r="Q135" s="3" t="s">
        <v>5</v>
      </c>
      <c r="R135" s="13">
        <v>0.10290000000000001</v>
      </c>
      <c r="S135" s="13">
        <v>0.12670000000000001</v>
      </c>
      <c r="T135" s="3" t="s">
        <v>5</v>
      </c>
      <c r="U135" s="3">
        <f t="shared" ref="U135:U148" si="30">(100*O135)/527</f>
        <v>7.1233396584440223E-2</v>
      </c>
      <c r="V135" s="23" t="s">
        <v>10</v>
      </c>
      <c r="W135" s="4" t="s">
        <v>10</v>
      </c>
    </row>
    <row r="136" spans="1:23" x14ac:dyDescent="0.25">
      <c r="A136" s="1" t="s">
        <v>103</v>
      </c>
      <c r="C136" s="3" t="s">
        <v>224</v>
      </c>
      <c r="E136" s="3" t="s">
        <v>103</v>
      </c>
      <c r="F136" s="13">
        <v>2.7360000000000002E-3</v>
      </c>
      <c r="G136" s="13">
        <f t="shared" si="24"/>
        <v>9.6405919661733622E-3</v>
      </c>
      <c r="H136" s="13">
        <f t="shared" si="28"/>
        <v>9.6405919661733622E-3</v>
      </c>
      <c r="I136" s="13">
        <v>0.1101</v>
      </c>
      <c r="J136" s="13">
        <f t="shared" si="25"/>
        <v>0.19197907585004359</v>
      </c>
      <c r="K136" s="13">
        <f t="shared" ref="K136:K148" si="31">(I136*100)/57.35</f>
        <v>0.19197907585004359</v>
      </c>
      <c r="L136" s="13">
        <v>0</v>
      </c>
      <c r="M136" s="13">
        <f t="shared" si="26"/>
        <v>0</v>
      </c>
      <c r="N136" s="13">
        <f t="shared" si="29"/>
        <v>0</v>
      </c>
      <c r="O136" s="13">
        <v>0.29409999999999997</v>
      </c>
      <c r="P136" s="13">
        <f t="shared" si="27"/>
        <v>5.5806451612903221E-2</v>
      </c>
      <c r="Q136" s="3" t="s">
        <v>5</v>
      </c>
      <c r="R136" s="13">
        <v>0.1017</v>
      </c>
      <c r="S136" s="13">
        <v>0.1628</v>
      </c>
      <c r="T136" s="3" t="s">
        <v>5</v>
      </c>
      <c r="U136" s="3">
        <f t="shared" si="30"/>
        <v>5.5806451612903221E-2</v>
      </c>
      <c r="V136" s="23" t="s">
        <v>10</v>
      </c>
      <c r="W136" s="4" t="s">
        <v>10</v>
      </c>
    </row>
    <row r="137" spans="1:23" x14ac:dyDescent="0.25">
      <c r="A137" s="1" t="s">
        <v>103</v>
      </c>
      <c r="C137" s="3" t="s">
        <v>225</v>
      </c>
      <c r="E137" s="3" t="s">
        <v>103</v>
      </c>
      <c r="F137" s="13">
        <v>2.1610000000000002E-3</v>
      </c>
      <c r="G137" s="13">
        <f t="shared" si="24"/>
        <v>7.6145172656800573E-3</v>
      </c>
      <c r="H137" s="13">
        <f t="shared" si="28"/>
        <v>7.6145172656800573E-3</v>
      </c>
      <c r="I137" s="13">
        <v>0.36409999999999998</v>
      </c>
      <c r="J137" s="13">
        <f t="shared" si="25"/>
        <v>0.63487358326068</v>
      </c>
      <c r="K137" s="13">
        <f t="shared" si="31"/>
        <v>0.63487358326068</v>
      </c>
      <c r="L137" s="13">
        <v>3.6679999999999997E-2</v>
      </c>
      <c r="M137" s="13">
        <f t="shared" si="26"/>
        <v>6.0141006722413501E-2</v>
      </c>
      <c r="N137" s="13">
        <f t="shared" si="29"/>
        <v>6.0141006722413501E-2</v>
      </c>
      <c r="O137" s="13">
        <v>0</v>
      </c>
      <c r="P137" s="13">
        <f t="shared" si="27"/>
        <v>0</v>
      </c>
      <c r="Q137" s="3" t="s">
        <v>5</v>
      </c>
      <c r="R137" s="13">
        <v>0.1007</v>
      </c>
      <c r="S137" s="13">
        <v>0.1847</v>
      </c>
      <c r="T137" s="3" t="s">
        <v>5</v>
      </c>
      <c r="U137" s="3">
        <f t="shared" si="30"/>
        <v>0</v>
      </c>
      <c r="V137" s="23" t="s">
        <v>10</v>
      </c>
      <c r="W137" s="4" t="s">
        <v>10</v>
      </c>
    </row>
    <row r="138" spans="1:23" x14ac:dyDescent="0.25">
      <c r="A138" s="1" t="s">
        <v>103</v>
      </c>
      <c r="C138" s="3" t="s">
        <v>226</v>
      </c>
      <c r="E138" s="3" t="s">
        <v>103</v>
      </c>
      <c r="F138" s="13">
        <v>0</v>
      </c>
      <c r="G138" s="13">
        <f t="shared" si="24"/>
        <v>0</v>
      </c>
      <c r="H138" s="13">
        <f t="shared" si="28"/>
        <v>0</v>
      </c>
      <c r="I138" s="13">
        <v>0</v>
      </c>
      <c r="J138" s="13">
        <f t="shared" si="25"/>
        <v>0</v>
      </c>
      <c r="K138" s="13">
        <f t="shared" si="31"/>
        <v>0</v>
      </c>
      <c r="L138" s="13">
        <v>3.805E-2</v>
      </c>
      <c r="M138" s="13">
        <f t="shared" si="26"/>
        <v>6.238727660272176E-2</v>
      </c>
      <c r="N138" s="13">
        <f t="shared" si="29"/>
        <v>6.238727660272176E-2</v>
      </c>
      <c r="O138" s="13">
        <v>0.36420000000000002</v>
      </c>
      <c r="P138" s="13">
        <f t="shared" si="27"/>
        <v>6.9108159392789373E-2</v>
      </c>
      <c r="Q138" s="3" t="s">
        <v>5</v>
      </c>
      <c r="R138" s="13">
        <v>0.10050000000000001</v>
      </c>
      <c r="S138" s="13">
        <v>0.17660000000000001</v>
      </c>
      <c r="T138" s="3" t="s">
        <v>5</v>
      </c>
      <c r="U138" s="3">
        <f t="shared" si="30"/>
        <v>6.9108159392789373E-2</v>
      </c>
      <c r="V138" s="23" t="s">
        <v>10</v>
      </c>
      <c r="W138" s="4" t="s">
        <v>10</v>
      </c>
    </row>
    <row r="139" spans="1:23" x14ac:dyDescent="0.25">
      <c r="A139" s="1" t="s">
        <v>43</v>
      </c>
      <c r="B139" s="1" t="s">
        <v>227</v>
      </c>
      <c r="C139" s="3" t="s">
        <v>228</v>
      </c>
      <c r="E139" s="23" t="s">
        <v>43</v>
      </c>
      <c r="F139" s="13">
        <v>1.447E-2</v>
      </c>
      <c r="G139" s="13">
        <f t="shared" si="24"/>
        <v>5.0986610288935877E-2</v>
      </c>
      <c r="H139" s="13">
        <f t="shared" si="28"/>
        <v>5.0986610288935877E-2</v>
      </c>
      <c r="I139" s="13">
        <v>0.16189999999999999</v>
      </c>
      <c r="J139" s="13">
        <f t="shared" si="25"/>
        <v>0.28230165649520483</v>
      </c>
      <c r="K139" s="13">
        <f t="shared" si="31"/>
        <v>0.28230165649520483</v>
      </c>
      <c r="L139" s="13">
        <v>7.7310000000000004E-2</v>
      </c>
      <c r="M139" s="13">
        <f t="shared" si="26"/>
        <v>0.12675848499754058</v>
      </c>
      <c r="N139" s="13">
        <f t="shared" si="29"/>
        <v>0.12675848499754058</v>
      </c>
      <c r="O139" s="13">
        <v>0.1273</v>
      </c>
      <c r="P139" s="13">
        <f t="shared" si="27"/>
        <v>2.4155597722960151E-2</v>
      </c>
      <c r="Q139" s="3" t="s">
        <v>5</v>
      </c>
      <c r="R139" s="13">
        <v>9.5240000000000005E-2</v>
      </c>
      <c r="S139" s="13">
        <v>4.385E-2</v>
      </c>
      <c r="T139" s="3" t="s">
        <v>5</v>
      </c>
      <c r="U139" s="3">
        <f t="shared" si="30"/>
        <v>2.4155597722960151E-2</v>
      </c>
      <c r="V139" s="24">
        <v>9.4E-2</v>
      </c>
      <c r="W139" s="4" t="s">
        <v>10</v>
      </c>
    </row>
    <row r="140" spans="1:23" x14ac:dyDescent="0.25">
      <c r="A140" s="1" t="s">
        <v>52</v>
      </c>
      <c r="C140" s="3" t="s">
        <v>229</v>
      </c>
      <c r="E140" s="3" t="s">
        <v>52</v>
      </c>
      <c r="F140" s="13">
        <v>1.3749999999999999E-3</v>
      </c>
      <c r="G140" s="13">
        <f t="shared" si="24"/>
        <v>4.8449612403100775E-3</v>
      </c>
      <c r="H140" s="13">
        <f t="shared" si="28"/>
        <v>4.8449612403100775E-3</v>
      </c>
      <c r="I140" s="13">
        <v>0</v>
      </c>
      <c r="J140" s="13">
        <f t="shared" si="25"/>
        <v>0</v>
      </c>
      <c r="K140" s="13">
        <f t="shared" si="31"/>
        <v>0</v>
      </c>
      <c r="L140" s="13">
        <v>3.4480000000000001E-3</v>
      </c>
      <c r="M140" s="13">
        <f t="shared" si="26"/>
        <v>5.6533858009509752E-3</v>
      </c>
      <c r="N140" s="13">
        <f t="shared" si="29"/>
        <v>5.6533858009509752E-3</v>
      </c>
      <c r="O140" s="13">
        <v>0.37080000000000002</v>
      </c>
      <c r="P140" s="13">
        <f t="shared" si="27"/>
        <v>7.0360531309297911E-2</v>
      </c>
      <c r="Q140" s="3" t="s">
        <v>5</v>
      </c>
      <c r="R140" s="13">
        <v>9.3920000000000003E-2</v>
      </c>
      <c r="S140" s="13">
        <v>3.5639999999999998E-2</v>
      </c>
      <c r="T140" s="3" t="s">
        <v>5</v>
      </c>
      <c r="U140" s="3">
        <f t="shared" si="30"/>
        <v>7.0360531309297911E-2</v>
      </c>
      <c r="V140" s="24">
        <v>5.0999999999999997E-2</v>
      </c>
      <c r="W140" s="4" t="s">
        <v>161</v>
      </c>
    </row>
    <row r="141" spans="1:23" x14ac:dyDescent="0.25">
      <c r="A141" s="1" t="s">
        <v>43</v>
      </c>
      <c r="B141" s="1" t="s">
        <v>230</v>
      </c>
      <c r="C141" s="23" t="s">
        <v>259</v>
      </c>
      <c r="E141" s="3" t="s">
        <v>43</v>
      </c>
      <c r="F141" s="13">
        <v>2.699E-2</v>
      </c>
      <c r="G141" s="13">
        <f t="shared" si="24"/>
        <v>9.5102184637068363E-2</v>
      </c>
      <c r="H141" s="13">
        <f t="shared" si="28"/>
        <v>9.5102184637068363E-2</v>
      </c>
      <c r="I141" s="13">
        <v>0.1027</v>
      </c>
      <c r="J141" s="13">
        <f t="shared" si="25"/>
        <v>0.17907585004359197</v>
      </c>
      <c r="K141" s="13">
        <f t="shared" si="31"/>
        <v>0.17907585004359197</v>
      </c>
      <c r="L141" s="13">
        <v>1.8710000000000001E-2</v>
      </c>
      <c r="M141" s="13">
        <f t="shared" si="26"/>
        <v>3.0677160190195112E-2</v>
      </c>
      <c r="N141" s="13">
        <f t="shared" si="29"/>
        <v>3.0677160190195112E-2</v>
      </c>
      <c r="O141" s="13">
        <v>0.22270000000000001</v>
      </c>
      <c r="P141" s="13">
        <f t="shared" si="27"/>
        <v>4.2258064516129033E-2</v>
      </c>
      <c r="Q141" s="3" t="s">
        <v>5</v>
      </c>
      <c r="R141" s="13">
        <v>9.2759999999999995E-2</v>
      </c>
      <c r="S141" s="13">
        <v>9.6240000000000006E-2</v>
      </c>
      <c r="T141" s="3" t="s">
        <v>5</v>
      </c>
      <c r="U141" s="3">
        <f t="shared" si="30"/>
        <v>4.2258064516129033E-2</v>
      </c>
      <c r="V141" s="26" t="s">
        <v>10</v>
      </c>
      <c r="W141" s="4" t="s">
        <v>10</v>
      </c>
    </row>
    <row r="142" spans="1:23" x14ac:dyDescent="0.25">
      <c r="A142" s="1" t="s">
        <v>103</v>
      </c>
      <c r="C142" s="3" t="s">
        <v>231</v>
      </c>
      <c r="E142" s="3" t="s">
        <v>103</v>
      </c>
      <c r="F142" s="13">
        <v>0</v>
      </c>
      <c r="G142" s="13">
        <f t="shared" si="24"/>
        <v>0</v>
      </c>
      <c r="H142" s="13">
        <f t="shared" si="28"/>
        <v>0</v>
      </c>
      <c r="I142" s="13">
        <v>0</v>
      </c>
      <c r="J142" s="13">
        <f t="shared" si="25"/>
        <v>0</v>
      </c>
      <c r="K142" s="13">
        <f t="shared" si="31"/>
        <v>0</v>
      </c>
      <c r="L142" s="13">
        <v>0.36599999999999999</v>
      </c>
      <c r="M142" s="13">
        <f t="shared" si="26"/>
        <v>0.6000983767830792</v>
      </c>
      <c r="N142" s="13">
        <f t="shared" si="29"/>
        <v>0.6000983767830792</v>
      </c>
      <c r="O142" s="13">
        <v>0</v>
      </c>
      <c r="P142" s="13">
        <f t="shared" si="27"/>
        <v>0</v>
      </c>
      <c r="Q142" s="3" t="s">
        <v>5</v>
      </c>
      <c r="R142" s="13">
        <v>9.1499999999999998E-2</v>
      </c>
      <c r="S142" s="13">
        <v>0.17599999999999999</v>
      </c>
      <c r="T142" s="3" t="s">
        <v>5</v>
      </c>
      <c r="U142" s="3">
        <f t="shared" si="30"/>
        <v>0</v>
      </c>
      <c r="V142" s="26" t="s">
        <v>10</v>
      </c>
      <c r="W142" s="4" t="s">
        <v>10</v>
      </c>
    </row>
    <row r="143" spans="1:23" x14ac:dyDescent="0.25">
      <c r="A143" s="1" t="s">
        <v>64</v>
      </c>
      <c r="C143" s="3" t="s">
        <v>232</v>
      </c>
      <c r="E143" s="3" t="s">
        <v>64</v>
      </c>
      <c r="F143" s="13">
        <v>0.17549999999999999</v>
      </c>
      <c r="G143" s="13">
        <f t="shared" si="24"/>
        <v>0.61839323467230434</v>
      </c>
      <c r="H143" s="13">
        <f t="shared" si="28"/>
        <v>0.61839323467230434</v>
      </c>
      <c r="I143" s="13">
        <v>8.9789999999999995E-2</v>
      </c>
      <c r="J143" s="13">
        <f t="shared" si="25"/>
        <v>0.15656495204882301</v>
      </c>
      <c r="K143" s="13">
        <f t="shared" si="31"/>
        <v>0.15656495204882301</v>
      </c>
      <c r="L143" s="13">
        <v>6.096E-2</v>
      </c>
      <c r="M143" s="13">
        <f t="shared" si="26"/>
        <v>9.9950811608460408E-2</v>
      </c>
      <c r="N143" s="13">
        <f t="shared" si="29"/>
        <v>9.9950811608460408E-2</v>
      </c>
      <c r="O143" s="13">
        <v>3.9379999999999998E-2</v>
      </c>
      <c r="P143" s="13">
        <f t="shared" si="27"/>
        <v>7.4724857685009478E-3</v>
      </c>
      <c r="Q143" s="3" t="s">
        <v>5</v>
      </c>
      <c r="R143" s="13">
        <v>9.1410000000000005E-2</v>
      </c>
      <c r="S143" s="13">
        <v>2.4420000000000001E-2</v>
      </c>
      <c r="T143" s="3" t="s">
        <v>5</v>
      </c>
      <c r="U143" s="3">
        <f t="shared" si="30"/>
        <v>7.4724857685009478E-3</v>
      </c>
      <c r="V143" s="26" t="s">
        <v>10</v>
      </c>
      <c r="W143" s="14">
        <v>1.6E-2</v>
      </c>
    </row>
    <row r="144" spans="1:23" x14ac:dyDescent="0.25">
      <c r="A144" s="1" t="s">
        <v>61</v>
      </c>
      <c r="C144" s="3" t="s">
        <v>233</v>
      </c>
      <c r="E144" s="3" t="s">
        <v>43</v>
      </c>
      <c r="F144" s="13">
        <v>3.56E-2</v>
      </c>
      <c r="G144" s="13">
        <f t="shared" si="24"/>
        <v>0.12544045102184637</v>
      </c>
      <c r="H144" s="13">
        <f t="shared" si="28"/>
        <v>0.12544045102184637</v>
      </c>
      <c r="I144" s="13">
        <v>0</v>
      </c>
      <c r="J144" s="13">
        <f t="shared" si="25"/>
        <v>0</v>
      </c>
      <c r="K144" s="13">
        <f t="shared" si="31"/>
        <v>0</v>
      </c>
      <c r="L144" s="13">
        <v>0.22420000000000001</v>
      </c>
      <c r="M144" s="13">
        <f t="shared" si="26"/>
        <v>0.36760124610591904</v>
      </c>
      <c r="N144" s="13">
        <f t="shared" si="29"/>
        <v>0.36760124610591904</v>
      </c>
      <c r="O144" s="13">
        <v>0.1022</v>
      </c>
      <c r="P144" s="13">
        <f t="shared" si="27"/>
        <v>1.9392789373814043E-2</v>
      </c>
      <c r="Q144" s="3" t="s">
        <v>5</v>
      </c>
      <c r="R144" s="13">
        <v>9.0499999999999997E-2</v>
      </c>
      <c r="S144" s="13">
        <v>7.492E-2</v>
      </c>
      <c r="T144" s="3" t="s">
        <v>5</v>
      </c>
      <c r="U144" s="3">
        <f t="shared" si="30"/>
        <v>1.9392789373814043E-2</v>
      </c>
      <c r="V144" s="26" t="s">
        <v>10</v>
      </c>
      <c r="W144" s="4" t="s">
        <v>10</v>
      </c>
    </row>
    <row r="145" spans="1:23" x14ac:dyDescent="0.25">
      <c r="A145" s="1" t="s">
        <v>20</v>
      </c>
      <c r="C145" s="3" t="s">
        <v>234</v>
      </c>
      <c r="E145" s="3" t="s">
        <v>20</v>
      </c>
      <c r="F145" s="13">
        <v>0</v>
      </c>
      <c r="G145" s="13">
        <f t="shared" si="24"/>
        <v>0</v>
      </c>
      <c r="H145" s="13">
        <f t="shared" si="28"/>
        <v>0</v>
      </c>
      <c r="I145" s="13">
        <v>0</v>
      </c>
      <c r="J145" s="13">
        <f t="shared" si="25"/>
        <v>0</v>
      </c>
      <c r="K145" s="13">
        <f t="shared" si="31"/>
        <v>0</v>
      </c>
      <c r="L145" s="13">
        <v>1.008E-2</v>
      </c>
      <c r="M145" s="13">
        <f t="shared" si="26"/>
        <v>1.6527299557304476E-2</v>
      </c>
      <c r="N145" s="13">
        <f t="shared" si="29"/>
        <v>1.6527299557304476E-2</v>
      </c>
      <c r="O145" s="13">
        <v>0.34410000000000002</v>
      </c>
      <c r="P145" s="13">
        <f t="shared" si="27"/>
        <v>6.5294117647058836E-2</v>
      </c>
      <c r="Q145" s="3" t="s">
        <v>5</v>
      </c>
      <c r="R145" s="13">
        <v>8.8539999999999994E-2</v>
      </c>
      <c r="S145" s="13">
        <v>0.1656</v>
      </c>
      <c r="T145" s="3" t="s">
        <v>5</v>
      </c>
      <c r="U145" s="3">
        <f t="shared" si="30"/>
        <v>6.5294117647058836E-2</v>
      </c>
      <c r="V145" s="26" t="s">
        <v>10</v>
      </c>
      <c r="W145" s="4" t="s">
        <v>10</v>
      </c>
    </row>
    <row r="146" spans="1:23" x14ac:dyDescent="0.25">
      <c r="A146" s="1" t="s">
        <v>20</v>
      </c>
      <c r="B146" s="1" t="s">
        <v>155</v>
      </c>
      <c r="C146" s="3" t="s">
        <v>235</v>
      </c>
      <c r="E146" s="3" t="s">
        <v>20</v>
      </c>
      <c r="F146" s="13">
        <v>0</v>
      </c>
      <c r="G146" s="13">
        <f t="shared" si="24"/>
        <v>0</v>
      </c>
      <c r="H146" s="13">
        <f t="shared" si="28"/>
        <v>0</v>
      </c>
      <c r="I146" s="13">
        <v>0.33939999999999998</v>
      </c>
      <c r="J146" s="13">
        <f t="shared" si="25"/>
        <v>0.59180470793374018</v>
      </c>
      <c r="K146" s="13">
        <f t="shared" si="31"/>
        <v>0.59180470793374018</v>
      </c>
      <c r="L146" s="13">
        <v>0</v>
      </c>
      <c r="M146" s="13">
        <f t="shared" si="26"/>
        <v>0</v>
      </c>
      <c r="N146" s="13">
        <f t="shared" si="29"/>
        <v>0</v>
      </c>
      <c r="O146" s="13">
        <v>1.3339999999999999E-2</v>
      </c>
      <c r="P146" s="13">
        <f t="shared" si="27"/>
        <v>2.531309297912713E-3</v>
      </c>
      <c r="Q146" s="3" t="s">
        <v>5</v>
      </c>
      <c r="R146" s="13">
        <v>8.8179999999999994E-2</v>
      </c>
      <c r="S146" s="13">
        <v>0.1706</v>
      </c>
      <c r="T146" s="3" t="s">
        <v>5</v>
      </c>
      <c r="U146" s="3">
        <f t="shared" si="30"/>
        <v>2.531309297912713E-3</v>
      </c>
      <c r="V146" s="26" t="s">
        <v>10</v>
      </c>
      <c r="W146" s="4" t="s">
        <v>10</v>
      </c>
    </row>
    <row r="147" spans="1:23" x14ac:dyDescent="0.25">
      <c r="A147" s="1" t="s">
        <v>17</v>
      </c>
      <c r="C147" s="16" t="s">
        <v>236</v>
      </c>
      <c r="D147" s="16"/>
      <c r="E147" s="16" t="s">
        <v>254</v>
      </c>
      <c r="F147" s="17">
        <v>0</v>
      </c>
      <c r="G147" s="17">
        <f t="shared" si="24"/>
        <v>0</v>
      </c>
      <c r="H147" s="17">
        <f t="shared" si="28"/>
        <v>0</v>
      </c>
      <c r="I147" s="17">
        <v>0</v>
      </c>
      <c r="J147" s="17">
        <f t="shared" si="25"/>
        <v>0</v>
      </c>
      <c r="K147" s="13">
        <f t="shared" si="31"/>
        <v>0</v>
      </c>
      <c r="L147" s="17">
        <v>6.5189999999999996E-3</v>
      </c>
      <c r="M147" s="17">
        <f t="shared" si="26"/>
        <v>1.0688637481554351E-2</v>
      </c>
      <c r="N147" s="13">
        <f t="shared" si="29"/>
        <v>1.0688637481554351E-2</v>
      </c>
      <c r="O147" s="17">
        <v>0.34139999999999998</v>
      </c>
      <c r="P147" s="17">
        <f t="shared" si="27"/>
        <v>6.4781783681214428E-2</v>
      </c>
      <c r="Q147" s="16" t="s">
        <v>5</v>
      </c>
      <c r="R147" s="17">
        <v>8.6980000000000002E-2</v>
      </c>
      <c r="S147" s="17">
        <v>8.4370000000000001E-2</v>
      </c>
      <c r="T147" s="16" t="s">
        <v>5</v>
      </c>
      <c r="U147" s="3">
        <f t="shared" si="30"/>
        <v>6.4781783681214428E-2</v>
      </c>
      <c r="V147" s="26" t="s">
        <v>10</v>
      </c>
      <c r="W147" s="18">
        <v>4.4999999999999998E-2</v>
      </c>
    </row>
    <row r="148" spans="1:23" x14ac:dyDescent="0.25">
      <c r="A148" s="1" t="s">
        <v>80</v>
      </c>
      <c r="C148" s="19" t="s">
        <v>237</v>
      </c>
      <c r="D148" s="19" t="s">
        <v>238</v>
      </c>
      <c r="E148" s="19" t="s">
        <v>260</v>
      </c>
      <c r="F148" s="20">
        <v>3.3029999999999997E-2</v>
      </c>
      <c r="G148" s="20">
        <f t="shared" si="24"/>
        <v>0.11638477801268497</v>
      </c>
      <c r="H148" s="20">
        <f t="shared" si="28"/>
        <v>0.11638477801268497</v>
      </c>
      <c r="I148" s="20">
        <v>0</v>
      </c>
      <c r="J148" s="20">
        <f t="shared" si="25"/>
        <v>0</v>
      </c>
      <c r="K148" s="20">
        <f t="shared" si="31"/>
        <v>0</v>
      </c>
      <c r="L148" s="20">
        <v>2.2929999999999999E-2</v>
      </c>
      <c r="M148" s="20">
        <f t="shared" si="26"/>
        <v>3.7596327266765039E-2</v>
      </c>
      <c r="N148" s="20">
        <f t="shared" si="29"/>
        <v>3.7596327266765039E-2</v>
      </c>
      <c r="O148" s="20">
        <v>0.28160000000000002</v>
      </c>
      <c r="P148" s="20">
        <f t="shared" si="27"/>
        <v>5.3434535104364328E-2</v>
      </c>
      <c r="Q148" s="19" t="s">
        <v>5</v>
      </c>
      <c r="R148" s="20">
        <v>8.4379999999999997E-2</v>
      </c>
      <c r="S148" s="20">
        <v>9.1689999999999994E-2</v>
      </c>
      <c r="T148" s="19" t="s">
        <v>5</v>
      </c>
      <c r="U148" s="19">
        <f t="shared" si="30"/>
        <v>5.3434535104364328E-2</v>
      </c>
      <c r="V148" s="27" t="s">
        <v>10</v>
      </c>
      <c r="W148" s="21" t="s">
        <v>10</v>
      </c>
    </row>
    <row r="149" spans="1:23" x14ac:dyDescent="0.25">
      <c r="C149" s="22" t="s">
        <v>249</v>
      </c>
      <c r="G149" s="13">
        <f>SUM(G6:G148)</f>
        <v>78.649940803382705</v>
      </c>
      <c r="H149" s="13"/>
      <c r="P149" s="13"/>
    </row>
    <row r="150" spans="1:23" x14ac:dyDescent="0.25">
      <c r="C150" s="22" t="s">
        <v>251</v>
      </c>
    </row>
    <row r="151" spans="1:23" x14ac:dyDescent="0.25">
      <c r="C151" s="22" t="s">
        <v>252</v>
      </c>
    </row>
  </sheetData>
  <mergeCells count="6">
    <mergeCell ref="V3:V4"/>
    <mergeCell ref="W3:W4"/>
    <mergeCell ref="F3:H3"/>
    <mergeCell ref="I3:K3"/>
    <mergeCell ref="L3:N3"/>
    <mergeCell ref="O3:U3"/>
  </mergeCells>
  <pageMargins left="0.511811024" right="0.511811024" top="0.78740157499999996" bottom="0.78740157499999996" header="0.31496062000000002" footer="0.31496062000000002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 orane</dc:creator>
  <cp:lastModifiedBy>Kamila Karoline</cp:lastModifiedBy>
  <dcterms:created xsi:type="dcterms:W3CDTF">2020-08-18T17:42:19Z</dcterms:created>
  <dcterms:modified xsi:type="dcterms:W3CDTF">2021-02-02T10:55:04Z</dcterms:modified>
</cp:coreProperties>
</file>