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\Documents\Mestrado UEPG\Artigo aroma\Horticulture research\Artigo CF edits\"/>
    </mc:Choice>
  </mc:AlternateContent>
  <xr:revisionPtr revIDLastSave="0" documentId="13_ncr:1_{57071ECE-23EE-4B36-A276-CEDDBA8DFA1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</sheets>
  <definedNames>
    <definedName name="_xlnm._FilterDatabase" localSheetId="0" hidden="1">Plan1!$A$5:$V$140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9" i="1" l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7" i="1"/>
  <c r="S8" i="1"/>
  <c r="S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6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86" i="1"/>
  <c r="F87" i="1"/>
  <c r="F88" i="1"/>
  <c r="F89" i="1"/>
  <c r="F90" i="1"/>
  <c r="F91" i="1"/>
  <c r="F92" i="1"/>
  <c r="F93" i="1"/>
  <c r="F94" i="1"/>
  <c r="F95" i="1"/>
  <c r="F96" i="1"/>
  <c r="F8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</calcChain>
</file>

<file path=xl/sharedStrings.xml><?xml version="1.0" encoding="utf-8"?>
<sst xmlns="http://schemas.openxmlformats.org/spreadsheetml/2006/main" count="495" uniqueCount="171">
  <si>
    <t>Chemical Group</t>
  </si>
  <si>
    <t>SEM</t>
  </si>
  <si>
    <t>Stage</t>
  </si>
  <si>
    <t>Hexanal</t>
  </si>
  <si>
    <t>Aldehyde</t>
  </si>
  <si>
    <t>Pentanal</t>
  </si>
  <si>
    <t>Heptanal</t>
  </si>
  <si>
    <t>ns</t>
  </si>
  <si>
    <t>Hydrocarbon</t>
  </si>
  <si>
    <t>(Z)-3-Methyl-2-pentene</t>
  </si>
  <si>
    <t>Ketone</t>
  </si>
  <si>
    <t>Furan</t>
  </si>
  <si>
    <t>2-Pentylfuran</t>
  </si>
  <si>
    <t>Octanal</t>
  </si>
  <si>
    <t>2-Ethyl-3-methylbutanal</t>
  </si>
  <si>
    <t>Unknown</t>
  </si>
  <si>
    <t>Unknown 39</t>
  </si>
  <si>
    <t>3,4-Epoxy-3-ethyl-2-butanone</t>
  </si>
  <si>
    <t>(E)-2-Heptenal</t>
  </si>
  <si>
    <t>Nonanal</t>
  </si>
  <si>
    <t>(E)-2-Octenal</t>
  </si>
  <si>
    <t>Sulfur compound</t>
  </si>
  <si>
    <t>Disulfide dimethyl</t>
  </si>
  <si>
    <t>2-Ethylfuran</t>
  </si>
  <si>
    <t>1-Penten-3-one</t>
  </si>
  <si>
    <t>(E)-2-Nonenal</t>
  </si>
  <si>
    <t>Alcohol</t>
  </si>
  <si>
    <t>2-Ethyl-1-hexanol</t>
  </si>
  <si>
    <t>2-Methyl-3-pentanone</t>
  </si>
  <si>
    <t>5-Methyl-2-heptanone</t>
  </si>
  <si>
    <t>Unknown 85</t>
  </si>
  <si>
    <t>1-Octen-3-ol</t>
  </si>
  <si>
    <t>(1,1-Dimethylethyl)cyclohexane</t>
  </si>
  <si>
    <t>Unknown 84</t>
  </si>
  <si>
    <t>(E,E)-2.4-Nonadienal</t>
  </si>
  <si>
    <t>Decanal</t>
  </si>
  <si>
    <t>(E)-2-Hexenal</t>
  </si>
  <si>
    <t>Dimethyl trisulfide</t>
  </si>
  <si>
    <t>Unknown 82</t>
  </si>
  <si>
    <t>(Z)-4-Tridecene</t>
  </si>
  <si>
    <t>Cyclobut-1-enylmethanol</t>
  </si>
  <si>
    <t>5-Ethyl-6-methyl-3-heptene-2-one</t>
  </si>
  <si>
    <t>(E)-2-Pentenal</t>
  </si>
  <si>
    <t>Unknown 101</t>
  </si>
  <si>
    <t>2,7-Dimethyl-1-octanol</t>
  </si>
  <si>
    <t>Benzaldehyde</t>
  </si>
  <si>
    <t>(E,Z)-2,6-Nonadienal</t>
  </si>
  <si>
    <t>&lt;0.001</t>
  </si>
  <si>
    <t>(E,E)-2.4-Heptadienal</t>
  </si>
  <si>
    <t>Unknown 102</t>
  </si>
  <si>
    <t>2-n-Butyl furan</t>
  </si>
  <si>
    <t>Octane</t>
  </si>
  <si>
    <t>Unknown 69</t>
  </si>
  <si>
    <t>Unknown 96</t>
  </si>
  <si>
    <t>Unknown 91</t>
  </si>
  <si>
    <t>2,3-Dimethylhexane</t>
  </si>
  <si>
    <t>Unknown 88</t>
  </si>
  <si>
    <t>1-Octanol</t>
  </si>
  <si>
    <t>Unknown 92</t>
  </si>
  <si>
    <t>Benzene</t>
  </si>
  <si>
    <t>Propanal</t>
  </si>
  <si>
    <t>Unknown 68</t>
  </si>
  <si>
    <t>Ester-Branched chain</t>
  </si>
  <si>
    <t>2-Methylpropyl acetate</t>
  </si>
  <si>
    <t>Monoterpenoid</t>
  </si>
  <si>
    <t>2-(4,5-Dimethyl-1-cyclopenten-1-yl)-2-propanol</t>
  </si>
  <si>
    <t>5-Methyl-1-hexene</t>
  </si>
  <si>
    <t>1-Pentanol</t>
  </si>
  <si>
    <t>Pentane</t>
  </si>
  <si>
    <t>6-Methyl-2-heptanol</t>
  </si>
  <si>
    <t>2-Hexenal</t>
  </si>
  <si>
    <t>2-Methyl-1,5-Hexadiene</t>
  </si>
  <si>
    <t>2,7-Octanedione</t>
  </si>
  <si>
    <t>Heptane</t>
  </si>
  <si>
    <t>4,4-Dimethylpent-2-enal</t>
  </si>
  <si>
    <t>1-Nonanol</t>
  </si>
  <si>
    <t>1-Methyl-2,3-dioxabicyclo[2.2.1]heptane</t>
  </si>
  <si>
    <t>(S)-2-Methylbutyl acetate</t>
  </si>
  <si>
    <t>2-Methyl-4-pentenal</t>
  </si>
  <si>
    <t>(Z)-2-Decenal</t>
  </si>
  <si>
    <t>2-Heptanone</t>
  </si>
  <si>
    <t>(E)-2-(2-Pentenyl)furan</t>
  </si>
  <si>
    <t>1,2,3-Trimethylcyclopropane</t>
  </si>
  <si>
    <t>Ester-Straight chain</t>
  </si>
  <si>
    <t>Ethyl acetate</t>
  </si>
  <si>
    <t>(Z)-6-Nonenal</t>
  </si>
  <si>
    <t>Methyl acetate</t>
  </si>
  <si>
    <t>1-Terpineol</t>
  </si>
  <si>
    <t>2-Undecenal</t>
  </si>
  <si>
    <t>Methyl 2-methylbutanoate</t>
  </si>
  <si>
    <t>1-Ethyl-1-methylcyclopropane</t>
  </si>
  <si>
    <t>2-Methylpentane</t>
  </si>
  <si>
    <t>(Z)-6-Nonen-1-ol</t>
  </si>
  <si>
    <t>Unknown 107</t>
  </si>
  <si>
    <t>3-Heptanone</t>
  </si>
  <si>
    <t>3-Methylpent-2-ene</t>
  </si>
  <si>
    <t>2-Butyl-tetrahydrofuran</t>
  </si>
  <si>
    <t>Pentyloxirane</t>
  </si>
  <si>
    <t>Carbon disulfide</t>
  </si>
  <si>
    <t>2-Methylfuran</t>
  </si>
  <si>
    <t>2,4-Dimethyl-1,4-pentadiene</t>
  </si>
  <si>
    <t>2-Butanone</t>
  </si>
  <si>
    <t>Unknown 31</t>
  </si>
  <si>
    <t>3,7-dimethyl-1,6-octadiene</t>
  </si>
  <si>
    <t>(E,E)-2,4-Octadienal</t>
  </si>
  <si>
    <t>4-Heptenal</t>
  </si>
  <si>
    <t>2-Methyl-1,5-heptadiene</t>
  </si>
  <si>
    <t>(E,E)-2,4-Nonadienal</t>
  </si>
  <si>
    <t>n-Hexane</t>
  </si>
  <si>
    <t>1-Octene</t>
  </si>
  <si>
    <t>1-Heptene</t>
  </si>
  <si>
    <t>Acid</t>
  </si>
  <si>
    <t>Hexanoic acid</t>
  </si>
  <si>
    <t>6-Methyl-5-hepten-2-one</t>
  </si>
  <si>
    <t>Unknown 119</t>
  </si>
  <si>
    <t>2-Propyl-1-pentanol</t>
  </si>
  <si>
    <t>2,3-Octanedione</t>
  </si>
  <si>
    <t>Toluene</t>
  </si>
  <si>
    <t>Nonane</t>
  </si>
  <si>
    <t>1-Heptanol</t>
  </si>
  <si>
    <t>2-Methylundecane-2-thiol</t>
  </si>
  <si>
    <t>Unknown 118</t>
  </si>
  <si>
    <t>Butanal</t>
  </si>
  <si>
    <t>Unknown 40</t>
  </si>
  <si>
    <t>2,4-Nonadienal</t>
  </si>
  <si>
    <t>3,4,5,6-tetramethyl -2,5-Octadiene</t>
  </si>
  <si>
    <t>1,3,5-Cycloheptatriene</t>
  </si>
  <si>
    <t>3-Methyl butanal</t>
  </si>
  <si>
    <t>2-Propenal</t>
  </si>
  <si>
    <t>Acetone</t>
  </si>
  <si>
    <t>3-Methyl-2-hexanone</t>
  </si>
  <si>
    <t>3-Ethyl-2-methyl-1,3-hexadiene</t>
  </si>
  <si>
    <t>Dihydro-3-methylene-5-methyl-2-furanone</t>
  </si>
  <si>
    <t>2-Butenal</t>
  </si>
  <si>
    <t>4-Ethylbenzaldehyde</t>
  </si>
  <si>
    <t>Significance (F prop)</t>
  </si>
  <si>
    <t>Alternative name</t>
  </si>
  <si>
    <t>Small green</t>
  </si>
  <si>
    <t>25 DAP</t>
  </si>
  <si>
    <t>Big green</t>
  </si>
  <si>
    <t>35 DAP</t>
  </si>
  <si>
    <t>45 DAP</t>
  </si>
  <si>
    <t/>
  </si>
  <si>
    <t>Grand Mean</t>
  </si>
  <si>
    <t>F pr</t>
  </si>
  <si>
    <t>Grand Total</t>
  </si>
  <si>
    <t>%</t>
  </si>
  <si>
    <t>Butanoic acid, 2-methyl-, ethyl ester</t>
  </si>
  <si>
    <t>Butanoic acid, 2-methyl-, methyl ester</t>
  </si>
  <si>
    <t>Butanoic acid, 3-methyl-, ethyl ester</t>
  </si>
  <si>
    <t>Propanoic acid, 2-methyl-, ethyl ester</t>
  </si>
  <si>
    <t>5,9-Undecadien-2-one, 6,10-dimethyl-, (E)-</t>
  </si>
  <si>
    <t>Butanoic acid, 2-methyl-, propyl ester</t>
  </si>
  <si>
    <t>Propanoic acid, 2-methylpropyl ester</t>
  </si>
  <si>
    <t>Butanoic acid, 2-methylpropyl ester</t>
  </si>
  <si>
    <t>(R,S)-5-Ethyl-6-methyl-3E-hepten-2-one</t>
  </si>
  <si>
    <t>1-Cyclohexene-1-carboxaldehyde, 2,6,6-trimethyl-</t>
  </si>
  <si>
    <t>2,5-Octadiene, 3,4,5,6-tetramethyl-</t>
  </si>
  <si>
    <t>Propanoic acid, 2-methyl-, 2-methylpropyl ester</t>
  </si>
  <si>
    <t>3-Hexenoic acid, ethyl ester, (E)-</t>
  </si>
  <si>
    <t>Nitroxide, bis(1,1-dimethylethyl)</t>
  </si>
  <si>
    <t xml:space="preserve">Mean Normalized Area Counts </t>
  </si>
  <si>
    <t>% Abundance</t>
  </si>
  <si>
    <t xml:space="preserve">15 DAP </t>
  </si>
  <si>
    <t>Only compounds with a relative abundance &gt;0.05% in at least one of the stages are listed.</t>
  </si>
  <si>
    <t>*Tentative identification based on MS library match and RI literature match.</t>
  </si>
  <si>
    <t>ns, No significant difference (P &gt; 0.10).</t>
  </si>
  <si>
    <t>Volatile compound*</t>
  </si>
  <si>
    <t>Deviations</t>
  </si>
  <si>
    <t>Oxygenated hydrocarbons</t>
  </si>
  <si>
    <r>
      <rPr>
        <b/>
        <sz val="10"/>
        <color theme="1"/>
        <rFont val="Calibri"/>
        <family val="2"/>
        <scheme val="minor"/>
      </rPr>
      <t>Supplementary Table S4</t>
    </r>
    <r>
      <rPr>
        <sz val="10"/>
        <color theme="1"/>
        <rFont val="Calibri"/>
        <family val="2"/>
        <scheme val="minor"/>
      </rPr>
      <t xml:space="preserve"> Volatile compounds identified by SPME-GCxGC-MS TOF analyses in the headspace of non climacteric 'Yellow' melon.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</si>
</sst>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/>
    <xf numFmtId="0" fontId="2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  <xf numFmtId="0" fontId="3" fillId="0" borderId="0" xfId="0" applyNumberFormat="1" applyFont="1" applyFill="1" applyAlignment="1">
      <alignment horizontal="center"/>
    </xf>
    <xf numFmtId="0" fontId="3" fillId="0" borderId="0" xfId="0" applyFont="1" applyFill="1"/>
    <xf numFmtId="164" fontId="1" fillId="0" borderId="0" xfId="0" applyNumberFormat="1" applyFont="1" applyAlignment="1">
      <alignment horizontal="center"/>
    </xf>
    <xf numFmtId="0" fontId="1" fillId="0" borderId="3" xfId="0" applyFont="1" applyBorder="1"/>
    <xf numFmtId="0" fontId="1" fillId="0" borderId="3" xfId="0" applyFont="1" applyFill="1" applyBorder="1" applyAlignment="1">
      <alignment horizontal="center"/>
    </xf>
    <xf numFmtId="0" fontId="3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3"/>
  <sheetViews>
    <sheetView tabSelected="1" workbookViewId="0"/>
  </sheetViews>
  <sheetFormatPr defaultRowHeight="15" x14ac:dyDescent="0.25"/>
  <cols>
    <col min="1" max="1" width="39.85546875" style="3" customWidth="1"/>
    <col min="2" max="2" width="44.85546875" style="3" hidden="1" customWidth="1"/>
    <col min="3" max="3" width="22" style="3" bestFit="1" customWidth="1"/>
    <col min="4" max="4" width="25.5703125" style="3" customWidth="1"/>
    <col min="5" max="5" width="13.7109375" style="3" hidden="1" customWidth="1"/>
    <col min="6" max="6" width="12.7109375" style="3" customWidth="1"/>
    <col min="7" max="7" width="25.5703125" style="3" customWidth="1"/>
    <col min="8" max="8" width="9.28515625" style="3" hidden="1" customWidth="1"/>
    <col min="9" max="9" width="12.7109375" style="3" customWidth="1"/>
    <col min="10" max="10" width="24.85546875" style="3" customWidth="1"/>
    <col min="11" max="11" width="12.42578125" style="3" hidden="1" customWidth="1"/>
    <col min="12" max="12" width="12.5703125" style="3" customWidth="1"/>
    <col min="13" max="13" width="24.7109375" style="3" customWidth="1"/>
    <col min="14" max="14" width="8" style="3" hidden="1" customWidth="1"/>
    <col min="15" max="18" width="9.140625" style="3" hidden="1" customWidth="1"/>
    <col min="19" max="19" width="12.42578125" style="3" customWidth="1"/>
    <col min="20" max="20" width="9.140625" style="3"/>
    <col min="21" max="21" width="19.28515625" style="4" bestFit="1" customWidth="1"/>
    <col min="23" max="16384" width="9.140625" style="1"/>
  </cols>
  <sheetData>
    <row r="1" spans="1:21" x14ac:dyDescent="0.25">
      <c r="A1" s="2" t="s">
        <v>170</v>
      </c>
    </row>
    <row r="2" spans="1:21" ht="13.5" customHeight="1" x14ac:dyDescent="0.25"/>
    <row r="3" spans="1:21" ht="15" customHeight="1" x14ac:dyDescent="0.25">
      <c r="A3" s="5" t="s">
        <v>167</v>
      </c>
      <c r="B3" s="6"/>
      <c r="C3" s="7" t="s">
        <v>0</v>
      </c>
      <c r="D3" s="38" t="s">
        <v>163</v>
      </c>
      <c r="E3" s="38"/>
      <c r="F3" s="38"/>
      <c r="G3" s="39" t="s">
        <v>138</v>
      </c>
      <c r="H3" s="39"/>
      <c r="I3" s="39"/>
      <c r="J3" s="39" t="s">
        <v>140</v>
      </c>
      <c r="K3" s="39"/>
      <c r="L3" s="39"/>
      <c r="M3" s="39" t="s">
        <v>141</v>
      </c>
      <c r="N3" s="39"/>
      <c r="O3" s="39"/>
      <c r="P3" s="39"/>
      <c r="Q3" s="39"/>
      <c r="R3" s="39"/>
      <c r="S3" s="39"/>
      <c r="T3" s="34" t="s">
        <v>168</v>
      </c>
      <c r="U3" s="36" t="s">
        <v>135</v>
      </c>
    </row>
    <row r="4" spans="1:21" ht="15" customHeight="1" x14ac:dyDescent="0.25">
      <c r="A4" s="8"/>
      <c r="B4" s="7" t="s">
        <v>136</v>
      </c>
      <c r="C4" s="9"/>
      <c r="D4" s="10" t="s">
        <v>161</v>
      </c>
      <c r="E4" s="8" t="s">
        <v>137</v>
      </c>
      <c r="F4" s="10" t="s">
        <v>162</v>
      </c>
      <c r="G4" s="10" t="s">
        <v>161</v>
      </c>
      <c r="H4" s="7" t="s">
        <v>139</v>
      </c>
      <c r="I4" s="10" t="s">
        <v>162</v>
      </c>
      <c r="J4" s="10" t="s">
        <v>161</v>
      </c>
      <c r="K4" s="7" t="s">
        <v>139</v>
      </c>
      <c r="L4" s="10" t="s">
        <v>162</v>
      </c>
      <c r="M4" s="10" t="s">
        <v>161</v>
      </c>
      <c r="N4" s="8"/>
      <c r="O4" s="8" t="s">
        <v>142</v>
      </c>
      <c r="P4" s="8" t="s">
        <v>143</v>
      </c>
      <c r="Q4" s="8" t="s">
        <v>1</v>
      </c>
      <c r="R4" s="8" t="s">
        <v>144</v>
      </c>
      <c r="S4" s="10" t="s">
        <v>162</v>
      </c>
      <c r="T4" s="35"/>
      <c r="U4" s="37"/>
    </row>
    <row r="5" spans="1:21" x14ac:dyDescent="0.25">
      <c r="A5" s="6" t="s">
        <v>145</v>
      </c>
      <c r="B5" s="6"/>
      <c r="C5" s="11"/>
      <c r="D5" s="12">
        <v>44.23</v>
      </c>
      <c r="E5" s="12"/>
      <c r="F5" s="12">
        <v>100</v>
      </c>
      <c r="G5" s="12">
        <v>42.92</v>
      </c>
      <c r="H5" s="12"/>
      <c r="I5" s="12">
        <v>100</v>
      </c>
      <c r="J5" s="12">
        <v>38.119999999999997</v>
      </c>
      <c r="K5" s="12"/>
      <c r="L5" s="12">
        <v>100</v>
      </c>
      <c r="M5" s="12">
        <v>18.82</v>
      </c>
      <c r="N5" s="12" t="s">
        <v>146</v>
      </c>
      <c r="O5" s="6" t="s">
        <v>142</v>
      </c>
      <c r="P5" s="12">
        <v>168.5</v>
      </c>
      <c r="Q5" s="12">
        <v>172.7</v>
      </c>
      <c r="R5" s="6" t="s">
        <v>142</v>
      </c>
      <c r="S5" s="6">
        <v>100</v>
      </c>
      <c r="T5" s="33" t="s">
        <v>7</v>
      </c>
      <c r="U5" s="13" t="s">
        <v>2</v>
      </c>
    </row>
    <row r="6" spans="1:21" x14ac:dyDescent="0.25">
      <c r="A6" s="14" t="s">
        <v>3</v>
      </c>
      <c r="B6" s="3" t="s">
        <v>147</v>
      </c>
      <c r="C6" s="14" t="s">
        <v>4</v>
      </c>
      <c r="D6" s="15">
        <v>13.94</v>
      </c>
      <c r="E6" s="16"/>
      <c r="F6" s="16">
        <f t="shared" ref="F6:F37" si="0">(100*D6)/44.23</f>
        <v>31.517069862084561</v>
      </c>
      <c r="G6" s="17">
        <v>9.7010000000000005</v>
      </c>
      <c r="H6" s="16"/>
      <c r="I6" s="16">
        <f>(100*G6)/42.92</f>
        <v>22.602516309412859</v>
      </c>
      <c r="J6" s="17">
        <v>5.41</v>
      </c>
      <c r="K6" s="16"/>
      <c r="L6" s="16">
        <f>(100*J6)/38.12</f>
        <v>14.192025183630641</v>
      </c>
      <c r="M6" s="15">
        <v>3.3370000000000002</v>
      </c>
      <c r="N6" s="16"/>
      <c r="P6" s="16"/>
      <c r="Q6" s="16"/>
      <c r="S6" s="3">
        <f>(100*M6)/18.82</f>
        <v>17.73113708820404</v>
      </c>
      <c r="T6" s="3" t="s">
        <v>7</v>
      </c>
      <c r="U6" s="4">
        <v>6.0000000000000001E-3</v>
      </c>
    </row>
    <row r="7" spans="1:21" x14ac:dyDescent="0.25">
      <c r="A7" s="14" t="s">
        <v>5</v>
      </c>
      <c r="C7" s="14" t="s">
        <v>4</v>
      </c>
      <c r="D7" s="15">
        <v>2.25</v>
      </c>
      <c r="E7" s="16"/>
      <c r="F7" s="16">
        <f t="shared" si="0"/>
        <v>5.0870449920868195</v>
      </c>
      <c r="G7" s="17">
        <v>3.1640000000000001</v>
      </c>
      <c r="H7" s="16"/>
      <c r="I7" s="16">
        <f t="shared" ref="I7:I69" si="1">(100*G7)/42.92</f>
        <v>7.371854613233924</v>
      </c>
      <c r="J7" s="17">
        <v>1.754</v>
      </c>
      <c r="K7" s="16"/>
      <c r="L7" s="16">
        <f t="shared" ref="L7:L69" si="2">(100*J7)/38.12</f>
        <v>4.6012591815320043</v>
      </c>
      <c r="M7" s="15">
        <v>0.56999999999999995</v>
      </c>
      <c r="N7" s="16"/>
      <c r="P7" s="16"/>
      <c r="Q7" s="16"/>
      <c r="S7" s="3">
        <f t="shared" ref="S7:S69" si="3">(100*M7)/18.82</f>
        <v>3.0286928799149835</v>
      </c>
      <c r="T7" s="3" t="s">
        <v>7</v>
      </c>
      <c r="U7" s="4">
        <v>4.3999999999999997E-2</v>
      </c>
    </row>
    <row r="8" spans="1:21" x14ac:dyDescent="0.25">
      <c r="A8" s="14" t="s">
        <v>6</v>
      </c>
      <c r="C8" s="14" t="s">
        <v>4</v>
      </c>
      <c r="D8" s="15">
        <v>1.2390000000000001</v>
      </c>
      <c r="E8" s="16"/>
      <c r="F8" s="16">
        <f t="shared" si="0"/>
        <v>2.8012661089758084</v>
      </c>
      <c r="G8" s="17">
        <v>1.2829999999999999</v>
      </c>
      <c r="H8" s="16"/>
      <c r="I8" s="16">
        <f t="shared" si="1"/>
        <v>2.9892823858341093</v>
      </c>
      <c r="J8" s="17">
        <v>2.1469999999999998</v>
      </c>
      <c r="K8" s="16"/>
      <c r="L8" s="16">
        <f t="shared" si="2"/>
        <v>5.6322140608604405</v>
      </c>
      <c r="M8" s="15">
        <v>1.3029999999999999</v>
      </c>
      <c r="N8" s="16"/>
      <c r="P8" s="16"/>
      <c r="Q8" s="16"/>
      <c r="S8" s="3">
        <f t="shared" si="3"/>
        <v>6.9234856535600411</v>
      </c>
      <c r="T8" s="3" t="s">
        <v>7</v>
      </c>
      <c r="U8" s="4" t="s">
        <v>7</v>
      </c>
    </row>
    <row r="9" spans="1:21" x14ac:dyDescent="0.25">
      <c r="A9" s="18" t="s">
        <v>9</v>
      </c>
      <c r="C9" s="14" t="s">
        <v>8</v>
      </c>
      <c r="D9" s="15">
        <v>1.1379999999999999</v>
      </c>
      <c r="E9" s="16"/>
      <c r="F9" s="16">
        <f t="shared" si="0"/>
        <v>2.572914311553244</v>
      </c>
      <c r="G9" s="17">
        <v>1.3220000000000001</v>
      </c>
      <c r="H9" s="16"/>
      <c r="I9" s="16">
        <f t="shared" si="1"/>
        <v>3.0801491146318734</v>
      </c>
      <c r="J9" s="17">
        <v>1.478</v>
      </c>
      <c r="K9" s="16"/>
      <c r="L9" s="16">
        <f t="shared" si="2"/>
        <v>3.8772298006295913</v>
      </c>
      <c r="M9" s="15">
        <v>0.41620000000000001</v>
      </c>
      <c r="N9" s="16"/>
      <c r="P9" s="16"/>
      <c r="Q9" s="16"/>
      <c r="S9" s="3">
        <f t="shared" si="3"/>
        <v>2.2114771519659939</v>
      </c>
      <c r="T9" s="3" t="s">
        <v>7</v>
      </c>
      <c r="U9" s="4" t="s">
        <v>7</v>
      </c>
    </row>
    <row r="10" spans="1:21" x14ac:dyDescent="0.25">
      <c r="A10" s="18" t="s">
        <v>12</v>
      </c>
      <c r="C10" s="14" t="s">
        <v>11</v>
      </c>
      <c r="D10" s="15">
        <v>1.2609999999999999</v>
      </c>
      <c r="E10" s="16"/>
      <c r="F10" s="16">
        <f t="shared" si="0"/>
        <v>2.8510061044539907</v>
      </c>
      <c r="G10" s="17">
        <v>1.288</v>
      </c>
      <c r="H10" s="16"/>
      <c r="I10" s="16">
        <f t="shared" si="1"/>
        <v>3.0009319664492078</v>
      </c>
      <c r="J10" s="17">
        <v>0.73819999999999997</v>
      </c>
      <c r="K10" s="16"/>
      <c r="L10" s="16">
        <f t="shared" si="2"/>
        <v>1.9365162644281217</v>
      </c>
      <c r="M10" s="15">
        <v>0.23580000000000001</v>
      </c>
      <c r="N10" s="16"/>
      <c r="P10" s="16"/>
      <c r="Q10" s="16"/>
      <c r="S10" s="3">
        <f t="shared" si="3"/>
        <v>1.2529224229543041</v>
      </c>
      <c r="T10" s="3" t="s">
        <v>7</v>
      </c>
      <c r="U10" s="19">
        <v>1E-3</v>
      </c>
    </row>
    <row r="11" spans="1:21" x14ac:dyDescent="0.25">
      <c r="A11" s="14" t="s">
        <v>13</v>
      </c>
      <c r="C11" s="14" t="s">
        <v>4</v>
      </c>
      <c r="D11" s="15">
        <v>1.0880000000000001</v>
      </c>
      <c r="E11" s="16"/>
      <c r="F11" s="16">
        <f t="shared" si="0"/>
        <v>2.4598688672846487</v>
      </c>
      <c r="G11" s="17">
        <v>0.96160000000000001</v>
      </c>
      <c r="H11" s="16"/>
      <c r="I11" s="16">
        <f t="shared" si="1"/>
        <v>2.2404473438956196</v>
      </c>
      <c r="J11" s="17">
        <v>0.84470000000000001</v>
      </c>
      <c r="K11" s="16"/>
      <c r="L11" s="16">
        <f t="shared" si="2"/>
        <v>2.215897166841553</v>
      </c>
      <c r="M11" s="15">
        <v>0.16889999999999999</v>
      </c>
      <c r="N11" s="16"/>
      <c r="P11" s="16"/>
      <c r="Q11" s="16"/>
      <c r="S11" s="3">
        <f t="shared" si="3"/>
        <v>0.89744952178533477</v>
      </c>
      <c r="T11" s="3" t="s">
        <v>7</v>
      </c>
      <c r="U11" s="4">
        <v>7.6999999999999999E-2</v>
      </c>
    </row>
    <row r="12" spans="1:21" x14ac:dyDescent="0.25">
      <c r="A12" s="18" t="s">
        <v>14</v>
      </c>
      <c r="C12" s="14" t="s">
        <v>4</v>
      </c>
      <c r="D12" s="15">
        <v>0.98619999999999997</v>
      </c>
      <c r="E12" s="16"/>
      <c r="F12" s="16">
        <f t="shared" si="0"/>
        <v>2.2297083427537872</v>
      </c>
      <c r="G12" s="17">
        <v>1.0329999999999999</v>
      </c>
      <c r="H12" s="16"/>
      <c r="I12" s="16">
        <f t="shared" si="1"/>
        <v>2.4068033550792172</v>
      </c>
      <c r="J12" s="17">
        <v>0.81599999999999995</v>
      </c>
      <c r="K12" s="16"/>
      <c r="L12" s="16">
        <f t="shared" si="2"/>
        <v>2.1406086044071353</v>
      </c>
      <c r="M12" s="15">
        <v>0.17530000000000001</v>
      </c>
      <c r="N12" s="16"/>
      <c r="P12" s="16"/>
      <c r="Q12" s="16"/>
      <c r="S12" s="3">
        <f t="shared" si="3"/>
        <v>0.93145589798087147</v>
      </c>
      <c r="T12" s="3" t="s">
        <v>7</v>
      </c>
      <c r="U12" s="4" t="s">
        <v>7</v>
      </c>
    </row>
    <row r="13" spans="1:21" x14ac:dyDescent="0.25">
      <c r="A13" s="14" t="s">
        <v>16</v>
      </c>
      <c r="C13" s="14" t="s">
        <v>15</v>
      </c>
      <c r="D13" s="15">
        <v>1.9359999999999999E-2</v>
      </c>
      <c r="E13" s="16"/>
      <c r="F13" s="16">
        <f t="shared" si="0"/>
        <v>4.3771196020800367E-2</v>
      </c>
      <c r="G13" s="17">
        <v>1.044E-2</v>
      </c>
      <c r="H13" s="16"/>
      <c r="I13" s="16">
        <f t="shared" si="1"/>
        <v>2.4324324324324326E-2</v>
      </c>
      <c r="J13" s="17">
        <v>2.8740000000000001</v>
      </c>
      <c r="K13" s="16"/>
      <c r="L13" s="16">
        <f t="shared" si="2"/>
        <v>7.5393494228751328</v>
      </c>
      <c r="M13" s="15">
        <v>7.0070000000000002E-3</v>
      </c>
      <c r="N13" s="16"/>
      <c r="P13" s="16"/>
      <c r="Q13" s="16"/>
      <c r="S13" s="3">
        <f t="shared" si="3"/>
        <v>3.7231668437832093E-2</v>
      </c>
      <c r="T13" s="3" t="s">
        <v>7</v>
      </c>
      <c r="U13" s="19" t="s">
        <v>7</v>
      </c>
    </row>
    <row r="14" spans="1:21" x14ac:dyDescent="0.25">
      <c r="A14" s="18" t="s">
        <v>17</v>
      </c>
      <c r="B14" s="3" t="s">
        <v>148</v>
      </c>
      <c r="C14" s="14" t="s">
        <v>10</v>
      </c>
      <c r="D14" s="15">
        <v>1.165</v>
      </c>
      <c r="E14" s="16"/>
      <c r="F14" s="16">
        <f t="shared" si="0"/>
        <v>2.6339588514582863</v>
      </c>
      <c r="G14" s="17">
        <v>0.69730000000000003</v>
      </c>
      <c r="H14" s="16"/>
      <c r="I14" s="16">
        <f t="shared" si="1"/>
        <v>1.6246505125815471</v>
      </c>
      <c r="J14" s="17">
        <v>0.76480000000000004</v>
      </c>
      <c r="K14" s="16"/>
      <c r="L14" s="16">
        <f t="shared" si="2"/>
        <v>2.0062959076600211</v>
      </c>
      <c r="M14" s="15">
        <v>0.18179999999999999</v>
      </c>
      <c r="N14" s="16"/>
      <c r="P14" s="16"/>
      <c r="Q14" s="16"/>
      <c r="S14" s="3">
        <f t="shared" si="3"/>
        <v>0.9659936238044633</v>
      </c>
      <c r="T14" s="3" t="s">
        <v>7</v>
      </c>
      <c r="U14" s="4" t="s">
        <v>7</v>
      </c>
    </row>
    <row r="15" spans="1:21" x14ac:dyDescent="0.25">
      <c r="A15" s="18" t="s">
        <v>18</v>
      </c>
      <c r="C15" s="14" t="s">
        <v>4</v>
      </c>
      <c r="D15" s="15">
        <v>0.79530000000000001</v>
      </c>
      <c r="E15" s="16"/>
      <c r="F15" s="16">
        <f t="shared" si="0"/>
        <v>1.7981008365362878</v>
      </c>
      <c r="G15" s="17">
        <v>0.7853</v>
      </c>
      <c r="H15" s="16"/>
      <c r="I15" s="16">
        <f t="shared" si="1"/>
        <v>1.8296831314072692</v>
      </c>
      <c r="J15" s="17">
        <v>0.64600000000000002</v>
      </c>
      <c r="K15" s="16"/>
      <c r="L15" s="16">
        <f t="shared" si="2"/>
        <v>1.6946484784889826</v>
      </c>
      <c r="M15" s="15">
        <v>0.3861</v>
      </c>
      <c r="N15" s="16"/>
      <c r="P15" s="16"/>
      <c r="Q15" s="16"/>
      <c r="S15" s="3">
        <f t="shared" si="3"/>
        <v>2.0515409139213601</v>
      </c>
      <c r="T15" s="3" t="s">
        <v>7</v>
      </c>
      <c r="U15" s="4" t="s">
        <v>7</v>
      </c>
    </row>
    <row r="16" spans="1:21" x14ac:dyDescent="0.25">
      <c r="A16" s="14" t="s">
        <v>19</v>
      </c>
      <c r="B16" s="3" t="s">
        <v>149</v>
      </c>
      <c r="C16" s="14" t="s">
        <v>4</v>
      </c>
      <c r="D16" s="15">
        <v>0.8044</v>
      </c>
      <c r="E16" s="16"/>
      <c r="F16" s="16">
        <f t="shared" si="0"/>
        <v>1.8186751073931722</v>
      </c>
      <c r="G16" s="17">
        <v>0.88649999999999995</v>
      </c>
      <c r="H16" s="16"/>
      <c r="I16" s="16">
        <f t="shared" si="1"/>
        <v>2.0654706430568495</v>
      </c>
      <c r="J16" s="17">
        <v>0.57179999999999997</v>
      </c>
      <c r="K16" s="16"/>
      <c r="L16" s="16">
        <f t="shared" si="2"/>
        <v>1.5</v>
      </c>
      <c r="M16" s="15">
        <v>0.25979999999999998</v>
      </c>
      <c r="N16" s="16"/>
      <c r="P16" s="16"/>
      <c r="Q16" s="16"/>
      <c r="S16" s="3">
        <f t="shared" si="3"/>
        <v>1.3804463336875663</v>
      </c>
      <c r="T16" s="3" t="s">
        <v>7</v>
      </c>
      <c r="U16" s="4" t="s">
        <v>7</v>
      </c>
    </row>
    <row r="17" spans="1:21" x14ac:dyDescent="0.25">
      <c r="A17" s="18" t="s">
        <v>20</v>
      </c>
      <c r="C17" s="14" t="s">
        <v>4</v>
      </c>
      <c r="D17" s="15">
        <v>0.74480000000000002</v>
      </c>
      <c r="E17" s="16"/>
      <c r="F17" s="16">
        <f t="shared" si="0"/>
        <v>1.6839249378250059</v>
      </c>
      <c r="G17" s="17">
        <v>0.79520000000000002</v>
      </c>
      <c r="H17" s="16"/>
      <c r="I17" s="16">
        <f t="shared" si="1"/>
        <v>1.852749301025163</v>
      </c>
      <c r="J17" s="17">
        <v>0.68169999999999997</v>
      </c>
      <c r="K17" s="16"/>
      <c r="L17" s="16">
        <f t="shared" si="2"/>
        <v>1.7883001049317946</v>
      </c>
      <c r="M17" s="15">
        <v>0.29870000000000002</v>
      </c>
      <c r="N17" s="16"/>
      <c r="P17" s="16"/>
      <c r="Q17" s="16"/>
      <c r="S17" s="3">
        <f t="shared" si="3"/>
        <v>1.5871413390010627</v>
      </c>
      <c r="T17" s="3" t="s">
        <v>7</v>
      </c>
      <c r="U17" s="19">
        <v>8.5999999999999993E-2</v>
      </c>
    </row>
    <row r="18" spans="1:21" x14ac:dyDescent="0.25">
      <c r="A18" s="14" t="s">
        <v>22</v>
      </c>
      <c r="C18" s="14" t="s">
        <v>21</v>
      </c>
      <c r="D18" s="15">
        <v>0.26989999999999997</v>
      </c>
      <c r="E18" s="16"/>
      <c r="F18" s="16">
        <f t="shared" si="0"/>
        <v>0.61021930816188108</v>
      </c>
      <c r="G18" s="17">
        <v>0.44829999999999998</v>
      </c>
      <c r="H18" s="16"/>
      <c r="I18" s="16">
        <f t="shared" si="1"/>
        <v>1.0445013979496738</v>
      </c>
      <c r="J18" s="17">
        <v>0.72519999999999996</v>
      </c>
      <c r="K18" s="16"/>
      <c r="L18" s="16">
        <f t="shared" si="2"/>
        <v>1.9024134312696748</v>
      </c>
      <c r="M18" s="15">
        <v>0.73260000000000003</v>
      </c>
      <c r="N18" s="16"/>
      <c r="P18" s="16"/>
      <c r="Q18" s="16"/>
      <c r="S18" s="3">
        <f t="shared" si="3"/>
        <v>3.8926673751328376</v>
      </c>
      <c r="T18" s="3" t="s">
        <v>7</v>
      </c>
      <c r="U18" s="4" t="s">
        <v>7</v>
      </c>
    </row>
    <row r="19" spans="1:21" x14ac:dyDescent="0.25">
      <c r="A19" s="18" t="s">
        <v>23</v>
      </c>
      <c r="C19" s="14" t="s">
        <v>11</v>
      </c>
      <c r="D19" s="15">
        <v>0.66420000000000001</v>
      </c>
      <c r="E19" s="16"/>
      <c r="F19" s="16">
        <f t="shared" si="0"/>
        <v>1.501695681664029</v>
      </c>
      <c r="G19" s="17">
        <v>0.64459999999999995</v>
      </c>
      <c r="H19" s="16"/>
      <c r="I19" s="16">
        <f t="shared" si="1"/>
        <v>1.5018639328984154</v>
      </c>
      <c r="J19" s="17">
        <v>0.4461</v>
      </c>
      <c r="K19" s="16"/>
      <c r="L19" s="16">
        <f t="shared" si="2"/>
        <v>1.1702518363064009</v>
      </c>
      <c r="M19" s="15">
        <v>0.32319999999999999</v>
      </c>
      <c r="N19" s="16"/>
      <c r="P19" s="16"/>
      <c r="Q19" s="16"/>
      <c r="S19" s="3">
        <f t="shared" si="3"/>
        <v>1.7173219978746015</v>
      </c>
      <c r="T19" s="3" t="s">
        <v>7</v>
      </c>
      <c r="U19" s="19" t="s">
        <v>7</v>
      </c>
    </row>
    <row r="20" spans="1:21" x14ac:dyDescent="0.25">
      <c r="A20" s="18" t="s">
        <v>24</v>
      </c>
      <c r="B20" s="3" t="s">
        <v>150</v>
      </c>
      <c r="C20" s="14" t="s">
        <v>10</v>
      </c>
      <c r="D20" s="15">
        <v>0.68879999999999997</v>
      </c>
      <c r="E20" s="16"/>
      <c r="F20" s="16">
        <f t="shared" si="0"/>
        <v>1.5573140402441781</v>
      </c>
      <c r="G20" s="17">
        <v>0.6976</v>
      </c>
      <c r="H20" s="16"/>
      <c r="I20" s="16">
        <f t="shared" si="1"/>
        <v>1.6253494874184531</v>
      </c>
      <c r="J20" s="17">
        <v>0.40889999999999999</v>
      </c>
      <c r="K20" s="16"/>
      <c r="L20" s="16">
        <f t="shared" si="2"/>
        <v>1.0726652675760757</v>
      </c>
      <c r="M20" s="15">
        <v>0.1905</v>
      </c>
      <c r="N20" s="16"/>
      <c r="P20" s="16"/>
      <c r="Q20" s="16"/>
      <c r="S20" s="3">
        <f t="shared" si="3"/>
        <v>1.012221041445271</v>
      </c>
      <c r="T20" s="3" t="s">
        <v>7</v>
      </c>
      <c r="U20" s="4">
        <v>2.9000000000000001E-2</v>
      </c>
    </row>
    <row r="21" spans="1:21" x14ac:dyDescent="0.25">
      <c r="A21" s="18" t="s">
        <v>25</v>
      </c>
      <c r="C21" s="14" t="s">
        <v>4</v>
      </c>
      <c r="D21" s="15">
        <v>0.60519999999999996</v>
      </c>
      <c r="E21" s="16"/>
      <c r="F21" s="16">
        <f t="shared" si="0"/>
        <v>1.3683020574270857</v>
      </c>
      <c r="G21" s="17">
        <v>0.46129999999999999</v>
      </c>
      <c r="H21" s="16"/>
      <c r="I21" s="16">
        <f t="shared" si="1"/>
        <v>1.074790307548928</v>
      </c>
      <c r="J21" s="17">
        <v>0.43230000000000002</v>
      </c>
      <c r="K21" s="16"/>
      <c r="L21" s="16">
        <f t="shared" si="2"/>
        <v>1.1340503672612803</v>
      </c>
      <c r="M21" s="15">
        <v>0.2984</v>
      </c>
      <c r="N21" s="16"/>
      <c r="P21" s="16"/>
      <c r="Q21" s="16"/>
      <c r="S21" s="3">
        <f t="shared" si="3"/>
        <v>1.585547290116897</v>
      </c>
      <c r="T21" s="3" t="s">
        <v>7</v>
      </c>
      <c r="U21" s="4" t="s">
        <v>7</v>
      </c>
    </row>
    <row r="22" spans="1:21" x14ac:dyDescent="0.25">
      <c r="A22" s="18" t="s">
        <v>27</v>
      </c>
      <c r="C22" s="14" t="s">
        <v>26</v>
      </c>
      <c r="D22" s="15">
        <v>0.58830000000000005</v>
      </c>
      <c r="E22" s="16"/>
      <c r="F22" s="16">
        <f t="shared" si="0"/>
        <v>1.3300926972643006</v>
      </c>
      <c r="G22" s="17">
        <v>0.41539999999999999</v>
      </c>
      <c r="H22" s="16"/>
      <c r="I22" s="16">
        <f t="shared" si="1"/>
        <v>0.96784715750232986</v>
      </c>
      <c r="J22" s="17">
        <v>0.4289</v>
      </c>
      <c r="K22" s="16"/>
      <c r="L22" s="16">
        <f t="shared" si="2"/>
        <v>1.1251311647429172</v>
      </c>
      <c r="M22" s="15">
        <v>0.34799999999999998</v>
      </c>
      <c r="N22" s="16"/>
      <c r="P22" s="16"/>
      <c r="Q22" s="16"/>
      <c r="S22" s="3">
        <f t="shared" si="3"/>
        <v>1.8490967056323058</v>
      </c>
      <c r="T22" s="3" t="s">
        <v>7</v>
      </c>
      <c r="U22" s="4" t="s">
        <v>7</v>
      </c>
    </row>
    <row r="23" spans="1:21" x14ac:dyDescent="0.25">
      <c r="A23" s="18" t="s">
        <v>28</v>
      </c>
      <c r="C23" s="14" t="s">
        <v>10</v>
      </c>
      <c r="D23" s="15">
        <v>0.54969999999999997</v>
      </c>
      <c r="E23" s="16"/>
      <c r="F23" s="16">
        <f t="shared" si="0"/>
        <v>1.2428216142889441</v>
      </c>
      <c r="G23" s="17">
        <v>0.61460000000000004</v>
      </c>
      <c r="H23" s="16"/>
      <c r="I23" s="16">
        <f t="shared" si="1"/>
        <v>1.4319664492078286</v>
      </c>
      <c r="J23" s="17">
        <v>0.45710000000000001</v>
      </c>
      <c r="K23" s="16"/>
      <c r="L23" s="16">
        <f t="shared" si="2"/>
        <v>1.1991080797481637</v>
      </c>
      <c r="M23" s="15">
        <v>0.1321</v>
      </c>
      <c r="N23" s="16"/>
      <c r="P23" s="16"/>
      <c r="Q23" s="16"/>
      <c r="S23" s="3">
        <f t="shared" si="3"/>
        <v>0.70191285866099884</v>
      </c>
      <c r="T23" s="3" t="s">
        <v>7</v>
      </c>
      <c r="U23" s="4">
        <v>9.0999999999999998E-2</v>
      </c>
    </row>
    <row r="24" spans="1:21" x14ac:dyDescent="0.25">
      <c r="A24" s="18" t="s">
        <v>29</v>
      </c>
      <c r="C24" s="20" t="s">
        <v>10</v>
      </c>
      <c r="D24" s="15">
        <v>0.2331</v>
      </c>
      <c r="E24" s="16"/>
      <c r="F24" s="16">
        <f t="shared" si="0"/>
        <v>0.52701786118019445</v>
      </c>
      <c r="G24" s="17">
        <v>0.92169999999999996</v>
      </c>
      <c r="H24" s="16"/>
      <c r="I24" s="16">
        <f t="shared" si="1"/>
        <v>2.1474836905871388</v>
      </c>
      <c r="J24" s="17">
        <v>0.57469999999999999</v>
      </c>
      <c r="K24" s="16"/>
      <c r="L24" s="16">
        <f t="shared" si="2"/>
        <v>1.5076075550891921</v>
      </c>
      <c r="M24" s="15">
        <v>2.6099999999999999E-3</v>
      </c>
      <c r="N24" s="16"/>
      <c r="P24" s="16"/>
      <c r="Q24" s="16"/>
      <c r="S24" s="3">
        <f t="shared" si="3"/>
        <v>1.3868225292242296E-2</v>
      </c>
      <c r="T24" s="3" t="s">
        <v>7</v>
      </c>
      <c r="U24" s="4" t="s">
        <v>7</v>
      </c>
    </row>
    <row r="25" spans="1:21" x14ac:dyDescent="0.25">
      <c r="A25" s="14" t="s">
        <v>30</v>
      </c>
      <c r="C25" s="20" t="s">
        <v>15</v>
      </c>
      <c r="D25" s="15">
        <v>0.54259999999999997</v>
      </c>
      <c r="E25" s="16"/>
      <c r="F25" s="16">
        <f t="shared" si="0"/>
        <v>1.2267691612028035</v>
      </c>
      <c r="G25" s="17">
        <v>0</v>
      </c>
      <c r="H25" s="16"/>
      <c r="I25" s="16">
        <f t="shared" si="1"/>
        <v>0</v>
      </c>
      <c r="J25" s="17">
        <v>0.3931</v>
      </c>
      <c r="K25" s="16"/>
      <c r="L25" s="16">
        <f t="shared" si="2"/>
        <v>1.0312172088142708</v>
      </c>
      <c r="M25" s="15">
        <v>0.4652</v>
      </c>
      <c r="N25" s="16"/>
      <c r="P25" s="16"/>
      <c r="Q25" s="16"/>
      <c r="S25" s="3">
        <f t="shared" si="3"/>
        <v>2.4718384697130715</v>
      </c>
      <c r="T25" s="3" t="s">
        <v>7</v>
      </c>
      <c r="U25" s="4" t="s">
        <v>7</v>
      </c>
    </row>
    <row r="26" spans="1:21" x14ac:dyDescent="0.25">
      <c r="A26" s="18" t="s">
        <v>31</v>
      </c>
      <c r="C26" s="20" t="s">
        <v>26</v>
      </c>
      <c r="D26" s="15">
        <v>0.30620000000000003</v>
      </c>
      <c r="E26" s="16"/>
      <c r="F26" s="16">
        <f t="shared" si="0"/>
        <v>0.69229030070088193</v>
      </c>
      <c r="G26" s="17">
        <v>0.43459999999999999</v>
      </c>
      <c r="H26" s="16"/>
      <c r="I26" s="16">
        <f t="shared" si="1"/>
        <v>1.0125815470643056</v>
      </c>
      <c r="J26" s="17">
        <v>0.25879999999999997</v>
      </c>
      <c r="K26" s="16"/>
      <c r="L26" s="16">
        <f t="shared" si="2"/>
        <v>0.67890870933892966</v>
      </c>
      <c r="M26" s="15">
        <v>8.5239999999999996E-2</v>
      </c>
      <c r="N26" s="16"/>
      <c r="P26" s="16"/>
      <c r="Q26" s="16"/>
      <c r="S26" s="3">
        <f t="shared" si="3"/>
        <v>0.4529224229543039</v>
      </c>
      <c r="T26" s="3" t="s">
        <v>7</v>
      </c>
      <c r="U26" s="4">
        <v>0.01</v>
      </c>
    </row>
    <row r="27" spans="1:21" x14ac:dyDescent="0.25">
      <c r="A27" s="18" t="s">
        <v>32</v>
      </c>
      <c r="C27" s="14" t="s">
        <v>8</v>
      </c>
      <c r="D27" s="15">
        <v>3.065E-2</v>
      </c>
      <c r="E27" s="16"/>
      <c r="F27" s="16">
        <f t="shared" si="0"/>
        <v>6.9296857336649337E-2</v>
      </c>
      <c r="G27" s="17">
        <v>0.95909999999999995</v>
      </c>
      <c r="H27" s="16"/>
      <c r="I27" s="16">
        <f t="shared" si="1"/>
        <v>2.2346225535880708</v>
      </c>
      <c r="J27" s="17">
        <v>0</v>
      </c>
      <c r="K27" s="16"/>
      <c r="L27" s="16">
        <f t="shared" si="2"/>
        <v>0</v>
      </c>
      <c r="M27" s="15">
        <v>0</v>
      </c>
      <c r="N27" s="16"/>
      <c r="P27" s="16"/>
      <c r="Q27" s="16"/>
      <c r="S27" s="3">
        <f t="shared" si="3"/>
        <v>0</v>
      </c>
      <c r="T27" s="3" t="s">
        <v>7</v>
      </c>
      <c r="U27" s="4" t="s">
        <v>7</v>
      </c>
    </row>
    <row r="28" spans="1:21" x14ac:dyDescent="0.25">
      <c r="A28" s="14" t="s">
        <v>33</v>
      </c>
      <c r="C28" s="14" t="s">
        <v>15</v>
      </c>
      <c r="D28" s="15">
        <v>0.44450000000000001</v>
      </c>
      <c r="E28" s="16"/>
      <c r="F28" s="16">
        <f t="shared" si="0"/>
        <v>1.0049739995478184</v>
      </c>
      <c r="G28" s="17">
        <v>0</v>
      </c>
      <c r="H28" s="16"/>
      <c r="I28" s="16">
        <f t="shared" si="1"/>
        <v>0</v>
      </c>
      <c r="J28" s="17">
        <v>0.48259999999999997</v>
      </c>
      <c r="K28" s="16"/>
      <c r="L28" s="16">
        <f t="shared" si="2"/>
        <v>1.2660020986358866</v>
      </c>
      <c r="M28" s="15">
        <v>1.98E-3</v>
      </c>
      <c r="N28" s="16"/>
      <c r="P28" s="16"/>
      <c r="Q28" s="16"/>
      <c r="S28" s="3">
        <f t="shared" si="3"/>
        <v>1.0520722635494155E-2</v>
      </c>
      <c r="T28" s="3" t="s">
        <v>7</v>
      </c>
      <c r="U28" s="19" t="s">
        <v>7</v>
      </c>
    </row>
    <row r="29" spans="1:21" x14ac:dyDescent="0.25">
      <c r="A29" s="18" t="s">
        <v>34</v>
      </c>
      <c r="C29" s="14" t="s">
        <v>4</v>
      </c>
      <c r="D29" s="15">
        <v>0.32079999999999997</v>
      </c>
      <c r="E29" s="16"/>
      <c r="F29" s="16">
        <f t="shared" si="0"/>
        <v>0.72529957042731175</v>
      </c>
      <c r="G29" s="17">
        <v>0.34410000000000002</v>
      </c>
      <c r="H29" s="16"/>
      <c r="I29" s="16">
        <f t="shared" si="1"/>
        <v>0.80172413793103459</v>
      </c>
      <c r="J29" s="17">
        <v>0.1883</v>
      </c>
      <c r="K29" s="16"/>
      <c r="L29" s="16">
        <f t="shared" si="2"/>
        <v>0.49396642182581318</v>
      </c>
      <c r="M29" s="15">
        <v>6.3170000000000004E-2</v>
      </c>
      <c r="N29" s="16"/>
      <c r="P29" s="16"/>
      <c r="Q29" s="16"/>
      <c r="S29" s="3">
        <f t="shared" si="3"/>
        <v>0.33565356004250796</v>
      </c>
      <c r="T29" s="3" t="s">
        <v>7</v>
      </c>
      <c r="U29" s="19">
        <v>0.01</v>
      </c>
    </row>
    <row r="30" spans="1:21" x14ac:dyDescent="0.25">
      <c r="A30" s="18" t="s">
        <v>31</v>
      </c>
      <c r="C30" s="14" t="s">
        <v>10</v>
      </c>
      <c r="D30" s="15">
        <v>0.30420000000000003</v>
      </c>
      <c r="E30" s="16"/>
      <c r="F30" s="16">
        <f t="shared" si="0"/>
        <v>0.68776848293013804</v>
      </c>
      <c r="G30" s="17">
        <v>0.32150000000000001</v>
      </c>
      <c r="H30" s="16"/>
      <c r="I30" s="16">
        <f t="shared" si="1"/>
        <v>0.7490680335507921</v>
      </c>
      <c r="J30" s="17">
        <v>0.19409999999999999</v>
      </c>
      <c r="K30" s="16"/>
      <c r="L30" s="16">
        <f t="shared" si="2"/>
        <v>0.50918153200419736</v>
      </c>
      <c r="M30" s="15">
        <v>5.6610000000000001E-2</v>
      </c>
      <c r="N30" s="16"/>
      <c r="P30" s="16"/>
      <c r="Q30" s="16"/>
      <c r="S30" s="3">
        <f t="shared" si="3"/>
        <v>0.30079702444208289</v>
      </c>
      <c r="T30" s="3" t="s">
        <v>7</v>
      </c>
      <c r="U30" s="4">
        <v>7.0000000000000001E-3</v>
      </c>
    </row>
    <row r="31" spans="1:21" x14ac:dyDescent="0.25">
      <c r="A31" s="14" t="s">
        <v>35</v>
      </c>
      <c r="C31" s="14" t="s">
        <v>4</v>
      </c>
      <c r="D31" s="15">
        <v>0.28899999999999998</v>
      </c>
      <c r="E31" s="16"/>
      <c r="F31" s="16">
        <f t="shared" si="0"/>
        <v>0.6534026678724848</v>
      </c>
      <c r="G31" s="17">
        <v>0.2631</v>
      </c>
      <c r="H31" s="16"/>
      <c r="I31" s="16">
        <f t="shared" si="1"/>
        <v>0.61300093196644911</v>
      </c>
      <c r="J31" s="17">
        <v>0.21679999999999999</v>
      </c>
      <c r="K31" s="16"/>
      <c r="L31" s="16">
        <f t="shared" si="2"/>
        <v>0.56873032528856249</v>
      </c>
      <c r="M31" s="15">
        <v>9.665E-2</v>
      </c>
      <c r="N31" s="16"/>
      <c r="P31" s="16"/>
      <c r="Q31" s="16"/>
      <c r="S31" s="3">
        <f t="shared" si="3"/>
        <v>0.51354941551540911</v>
      </c>
      <c r="T31" s="3" t="s">
        <v>7</v>
      </c>
      <c r="U31" s="4" t="s">
        <v>7</v>
      </c>
    </row>
    <row r="32" spans="1:21" x14ac:dyDescent="0.25">
      <c r="A32" s="1" t="s">
        <v>36</v>
      </c>
      <c r="C32" s="20" t="s">
        <v>4</v>
      </c>
      <c r="D32" s="3">
        <v>0.26879999999999998</v>
      </c>
      <c r="E32" s="16"/>
      <c r="F32" s="16">
        <f t="shared" si="0"/>
        <v>0.60773230838797199</v>
      </c>
      <c r="G32" s="4">
        <v>0.32229999999999998</v>
      </c>
      <c r="H32" s="16"/>
      <c r="I32" s="16">
        <f t="shared" si="1"/>
        <v>0.75093196644920768</v>
      </c>
      <c r="J32" s="4">
        <v>0.14360000000000001</v>
      </c>
      <c r="K32" s="16"/>
      <c r="L32" s="16">
        <f t="shared" si="2"/>
        <v>0.3767051416579224</v>
      </c>
      <c r="M32" s="3">
        <v>0.1298</v>
      </c>
      <c r="N32" s="16"/>
      <c r="P32" s="16"/>
      <c r="Q32" s="16"/>
      <c r="S32" s="3">
        <f t="shared" si="3"/>
        <v>0.68969181721572792</v>
      </c>
      <c r="T32" s="3" t="s">
        <v>7</v>
      </c>
      <c r="U32" s="4" t="s">
        <v>7</v>
      </c>
    </row>
    <row r="33" spans="1:21" x14ac:dyDescent="0.25">
      <c r="A33" s="18" t="s">
        <v>37</v>
      </c>
      <c r="C33" s="14" t="s">
        <v>21</v>
      </c>
      <c r="D33" s="15">
        <v>0.1087</v>
      </c>
      <c r="E33" s="16"/>
      <c r="F33" s="16">
        <f t="shared" si="0"/>
        <v>0.24576079583992769</v>
      </c>
      <c r="G33" s="17">
        <v>0.16600000000000001</v>
      </c>
      <c r="H33" s="16"/>
      <c r="I33" s="16">
        <f t="shared" si="1"/>
        <v>0.38676607642124883</v>
      </c>
      <c r="J33" s="17">
        <v>0.23649999999999999</v>
      </c>
      <c r="K33" s="16"/>
      <c r="L33" s="16">
        <f t="shared" si="2"/>
        <v>0.62040923399790138</v>
      </c>
      <c r="M33" s="15">
        <v>0.3327</v>
      </c>
      <c r="N33" s="16"/>
      <c r="P33" s="16"/>
      <c r="Q33" s="16"/>
      <c r="S33" s="3">
        <f t="shared" si="3"/>
        <v>1.7678002125398511</v>
      </c>
      <c r="T33" s="3" t="s">
        <v>7</v>
      </c>
      <c r="U33" s="4" t="s">
        <v>7</v>
      </c>
    </row>
    <row r="34" spans="1:21" x14ac:dyDescent="0.25">
      <c r="A34" s="14" t="s">
        <v>38</v>
      </c>
      <c r="C34" s="14" t="s">
        <v>15</v>
      </c>
      <c r="D34" s="15">
        <v>0</v>
      </c>
      <c r="E34" s="16"/>
      <c r="F34" s="16">
        <f t="shared" si="0"/>
        <v>0</v>
      </c>
      <c r="G34" s="17">
        <v>0.46510000000000001</v>
      </c>
      <c r="H34" s="16"/>
      <c r="I34" s="16">
        <f t="shared" si="1"/>
        <v>1.0836439888164024</v>
      </c>
      <c r="J34" s="17">
        <v>0.35489999999999999</v>
      </c>
      <c r="K34" s="16"/>
      <c r="L34" s="16">
        <f t="shared" si="2"/>
        <v>0.93100734522560347</v>
      </c>
      <c r="M34" s="15">
        <v>5.5940000000000004E-4</v>
      </c>
      <c r="N34" s="16"/>
      <c r="P34" s="16"/>
      <c r="Q34" s="16"/>
      <c r="S34" s="3">
        <f t="shared" si="3"/>
        <v>2.9723698193411265E-3</v>
      </c>
      <c r="T34" s="3" t="s">
        <v>7</v>
      </c>
      <c r="U34" s="4" t="s">
        <v>7</v>
      </c>
    </row>
    <row r="35" spans="1:21" x14ac:dyDescent="0.25">
      <c r="A35" s="18" t="s">
        <v>39</v>
      </c>
      <c r="C35" s="14" t="s">
        <v>8</v>
      </c>
      <c r="D35" s="15">
        <v>0.2737</v>
      </c>
      <c r="E35" s="16"/>
      <c r="F35" s="16">
        <f t="shared" si="0"/>
        <v>0.61881076192629447</v>
      </c>
      <c r="G35" s="17">
        <v>0</v>
      </c>
      <c r="H35" s="16"/>
      <c r="I35" s="16">
        <f t="shared" si="1"/>
        <v>0</v>
      </c>
      <c r="J35" s="17">
        <v>0.4698</v>
      </c>
      <c r="K35" s="16"/>
      <c r="L35" s="16">
        <f t="shared" si="2"/>
        <v>1.232423924449108</v>
      </c>
      <c r="M35" s="15">
        <v>7.5600000000000001E-2</v>
      </c>
      <c r="N35" s="16"/>
      <c r="P35" s="16"/>
      <c r="Q35" s="16"/>
      <c r="S35" s="3">
        <f t="shared" si="3"/>
        <v>0.40170031880977686</v>
      </c>
      <c r="T35" s="3">
        <v>2E-3</v>
      </c>
      <c r="U35" s="4">
        <v>1.2E-2</v>
      </c>
    </row>
    <row r="36" spans="1:21" x14ac:dyDescent="0.25">
      <c r="A36" s="18" t="s">
        <v>40</v>
      </c>
      <c r="C36" s="14" t="s">
        <v>26</v>
      </c>
      <c r="D36" s="15">
        <v>0.4763</v>
      </c>
      <c r="E36" s="16"/>
      <c r="F36" s="16">
        <f t="shared" si="0"/>
        <v>1.0768709021026455</v>
      </c>
      <c r="G36" s="17">
        <v>0.16550000000000001</v>
      </c>
      <c r="H36" s="16"/>
      <c r="I36" s="16">
        <f t="shared" si="1"/>
        <v>0.38560111835973904</v>
      </c>
      <c r="J36" s="17">
        <v>0.1159</v>
      </c>
      <c r="K36" s="16"/>
      <c r="L36" s="16">
        <f t="shared" si="2"/>
        <v>0.30403987408184679</v>
      </c>
      <c r="M36" s="15">
        <v>0</v>
      </c>
      <c r="N36" s="16"/>
      <c r="P36" s="16"/>
      <c r="Q36" s="16"/>
      <c r="S36" s="3">
        <f t="shared" si="3"/>
        <v>0</v>
      </c>
      <c r="T36" s="3" t="s">
        <v>7</v>
      </c>
      <c r="U36" s="4">
        <v>6.4000000000000001E-2</v>
      </c>
    </row>
    <row r="37" spans="1:21" x14ac:dyDescent="0.25">
      <c r="A37" s="18" t="s">
        <v>41</v>
      </c>
      <c r="C37" s="14" t="s">
        <v>10</v>
      </c>
      <c r="D37" s="15">
        <v>0.23649999999999999</v>
      </c>
      <c r="E37" s="16"/>
      <c r="F37" s="16">
        <f t="shared" si="0"/>
        <v>0.53470495139045893</v>
      </c>
      <c r="G37" s="17">
        <v>0.2545</v>
      </c>
      <c r="H37" s="16"/>
      <c r="I37" s="16">
        <f t="shared" si="1"/>
        <v>0.59296365330848089</v>
      </c>
      <c r="J37" s="17">
        <v>0.17499999999999999</v>
      </c>
      <c r="K37" s="16"/>
      <c r="L37" s="16">
        <f t="shared" si="2"/>
        <v>0.45907660020986363</v>
      </c>
      <c r="M37" s="15">
        <v>5.1970000000000002E-2</v>
      </c>
      <c r="N37" s="16"/>
      <c r="P37" s="16"/>
      <c r="Q37" s="16"/>
      <c r="S37" s="3">
        <f t="shared" si="3"/>
        <v>0.27614240170031878</v>
      </c>
      <c r="T37" s="3" t="s">
        <v>7</v>
      </c>
      <c r="U37" s="19" t="s">
        <v>7</v>
      </c>
    </row>
    <row r="38" spans="1:21" x14ac:dyDescent="0.25">
      <c r="A38" s="18" t="s">
        <v>42</v>
      </c>
      <c r="C38" s="14" t="s">
        <v>4</v>
      </c>
      <c r="D38" s="15">
        <v>3.4250000000000003E-2</v>
      </c>
      <c r="E38" s="16"/>
      <c r="F38" s="16">
        <f t="shared" ref="F38:F69" si="4">(100*D38)/44.23</f>
        <v>7.7436129323988259E-2</v>
      </c>
      <c r="G38" s="17">
        <v>0.315</v>
      </c>
      <c r="H38" s="16"/>
      <c r="I38" s="16">
        <f t="shared" si="1"/>
        <v>0.73392357875116487</v>
      </c>
      <c r="J38" s="17">
        <v>0.1825</v>
      </c>
      <c r="K38" s="16"/>
      <c r="L38" s="16">
        <f t="shared" si="2"/>
        <v>0.47875131164742918</v>
      </c>
      <c r="M38" s="15">
        <v>0.11260000000000001</v>
      </c>
      <c r="N38" s="16"/>
      <c r="P38" s="16"/>
      <c r="Q38" s="16"/>
      <c r="S38" s="3">
        <f t="shared" si="3"/>
        <v>0.59829968119022314</v>
      </c>
      <c r="T38" s="3" t="s">
        <v>7</v>
      </c>
      <c r="U38" s="4" t="s">
        <v>7</v>
      </c>
    </row>
    <row r="39" spans="1:21" x14ac:dyDescent="0.25">
      <c r="A39" s="14" t="s">
        <v>43</v>
      </c>
      <c r="B39" s="3" t="s">
        <v>151</v>
      </c>
      <c r="C39" s="14" t="s">
        <v>15</v>
      </c>
      <c r="D39" s="15">
        <v>0</v>
      </c>
      <c r="E39" s="16"/>
      <c r="F39" s="16">
        <f t="shared" si="4"/>
        <v>0</v>
      </c>
      <c r="G39" s="17">
        <v>0</v>
      </c>
      <c r="H39" s="16"/>
      <c r="I39" s="16">
        <f t="shared" si="1"/>
        <v>0</v>
      </c>
      <c r="J39" s="17">
        <v>0.63370000000000004</v>
      </c>
      <c r="K39" s="16"/>
      <c r="L39" s="16">
        <f t="shared" si="2"/>
        <v>1.6623819517313749</v>
      </c>
      <c r="M39" s="15">
        <v>0</v>
      </c>
      <c r="N39" s="16"/>
      <c r="P39" s="16"/>
      <c r="Q39" s="16"/>
      <c r="S39" s="3">
        <f t="shared" si="3"/>
        <v>0</v>
      </c>
      <c r="T39" s="3" t="s">
        <v>7</v>
      </c>
      <c r="U39" s="4" t="s">
        <v>7</v>
      </c>
    </row>
    <row r="40" spans="1:21" x14ac:dyDescent="0.25">
      <c r="A40" s="18" t="s">
        <v>44</v>
      </c>
      <c r="C40" s="14" t="s">
        <v>26</v>
      </c>
      <c r="D40" s="15">
        <v>0.19120000000000001</v>
      </c>
      <c r="E40" s="16"/>
      <c r="F40" s="16">
        <f t="shared" si="4"/>
        <v>0.43228577888311104</v>
      </c>
      <c r="G40" s="17">
        <v>0.44209999999999999</v>
      </c>
      <c r="H40" s="16"/>
      <c r="I40" s="16">
        <f t="shared" si="1"/>
        <v>1.0300559179869524</v>
      </c>
      <c r="J40" s="17">
        <v>0</v>
      </c>
      <c r="K40" s="16"/>
      <c r="L40" s="16">
        <f t="shared" si="2"/>
        <v>0</v>
      </c>
      <c r="M40" s="15">
        <v>0</v>
      </c>
      <c r="N40" s="16"/>
      <c r="P40" s="16"/>
      <c r="Q40" s="16"/>
      <c r="S40" s="3">
        <f t="shared" si="3"/>
        <v>0</v>
      </c>
      <c r="T40" s="3">
        <v>5.1999999999999998E-2</v>
      </c>
      <c r="U40" s="4">
        <v>6.7000000000000004E-2</v>
      </c>
    </row>
    <row r="41" spans="1:21" x14ac:dyDescent="0.25">
      <c r="A41" s="14" t="s">
        <v>45</v>
      </c>
      <c r="C41" s="14" t="s">
        <v>4</v>
      </c>
      <c r="D41" s="15">
        <v>0.19789999999999999</v>
      </c>
      <c r="E41" s="16"/>
      <c r="F41" s="16">
        <f t="shared" si="4"/>
        <v>0.44743386841510291</v>
      </c>
      <c r="G41" s="17">
        <v>0.2177</v>
      </c>
      <c r="H41" s="16"/>
      <c r="I41" s="16">
        <f t="shared" si="1"/>
        <v>0.50722273998136069</v>
      </c>
      <c r="J41" s="17">
        <v>0.12540000000000001</v>
      </c>
      <c r="K41" s="16"/>
      <c r="L41" s="16">
        <f t="shared" si="2"/>
        <v>0.32896117523609658</v>
      </c>
      <c r="M41" s="15">
        <v>7.8259999999999996E-2</v>
      </c>
      <c r="N41" s="16"/>
      <c r="P41" s="16"/>
      <c r="Q41" s="16"/>
      <c r="S41" s="3">
        <f t="shared" si="3"/>
        <v>0.41583421891604672</v>
      </c>
      <c r="T41" s="3" t="s">
        <v>7</v>
      </c>
      <c r="U41" s="4">
        <v>7.0000000000000001E-3</v>
      </c>
    </row>
    <row r="42" spans="1:21" x14ac:dyDescent="0.25">
      <c r="A42" s="18" t="s">
        <v>46</v>
      </c>
      <c r="C42" s="14" t="s">
        <v>4</v>
      </c>
      <c r="D42" s="15">
        <v>0.29509999999999997</v>
      </c>
      <c r="E42" s="16"/>
      <c r="F42" s="16">
        <f t="shared" si="4"/>
        <v>0.66719421207325347</v>
      </c>
      <c r="G42" s="17">
        <v>0.27079999999999999</v>
      </c>
      <c r="H42" s="16"/>
      <c r="I42" s="16">
        <f t="shared" si="1"/>
        <v>0.63094128611369982</v>
      </c>
      <c r="J42" s="17">
        <v>2.4199999999999999E-2</v>
      </c>
      <c r="K42" s="16"/>
      <c r="L42" s="16">
        <f t="shared" si="2"/>
        <v>6.348373557187828E-2</v>
      </c>
      <c r="M42" s="15">
        <v>1.107E-2</v>
      </c>
      <c r="N42" s="16"/>
      <c r="P42" s="16"/>
      <c r="Q42" s="16"/>
      <c r="S42" s="3">
        <f t="shared" si="3"/>
        <v>5.8820403825717321E-2</v>
      </c>
      <c r="T42" s="3">
        <v>1.0999999999999999E-2</v>
      </c>
      <c r="U42" s="4" t="s">
        <v>47</v>
      </c>
    </row>
    <row r="43" spans="1:21" x14ac:dyDescent="0.25">
      <c r="A43" s="18" t="s">
        <v>48</v>
      </c>
      <c r="C43" s="14" t="s">
        <v>4</v>
      </c>
      <c r="D43" s="15">
        <v>0.20280000000000001</v>
      </c>
      <c r="E43" s="16"/>
      <c r="F43" s="16">
        <f t="shared" si="4"/>
        <v>0.45851232195342534</v>
      </c>
      <c r="G43" s="17">
        <v>0.20530000000000001</v>
      </c>
      <c r="H43" s="16"/>
      <c r="I43" s="16">
        <f t="shared" si="1"/>
        <v>0.47833178005591798</v>
      </c>
      <c r="J43" s="17">
        <v>0.1179</v>
      </c>
      <c r="K43" s="16"/>
      <c r="L43" s="16">
        <f t="shared" si="2"/>
        <v>0.30928646379853098</v>
      </c>
      <c r="M43" s="15">
        <v>6.3549999999999995E-2</v>
      </c>
      <c r="N43" s="16"/>
      <c r="P43" s="16"/>
      <c r="Q43" s="16"/>
      <c r="S43" s="3">
        <f t="shared" si="3"/>
        <v>0.33767268862911792</v>
      </c>
      <c r="T43" s="3" t="s">
        <v>7</v>
      </c>
      <c r="U43" s="19">
        <v>4.0000000000000001E-3</v>
      </c>
    </row>
    <row r="44" spans="1:21" x14ac:dyDescent="0.25">
      <c r="A44" s="14" t="s">
        <v>49</v>
      </c>
      <c r="C44" s="14" t="s">
        <v>15</v>
      </c>
      <c r="D44" s="15">
        <v>1.7210000000000001E-3</v>
      </c>
      <c r="E44" s="16"/>
      <c r="F44" s="16">
        <f t="shared" si="4"/>
        <v>3.8910241917250736E-3</v>
      </c>
      <c r="G44" s="17">
        <v>0.58689999999999998</v>
      </c>
      <c r="H44" s="16"/>
      <c r="I44" s="16">
        <f t="shared" si="1"/>
        <v>1.3674277726001862</v>
      </c>
      <c r="J44" s="17">
        <v>0</v>
      </c>
      <c r="K44" s="16"/>
      <c r="L44" s="16">
        <f t="shared" si="2"/>
        <v>0</v>
      </c>
      <c r="M44" s="15">
        <v>0</v>
      </c>
      <c r="N44" s="16"/>
      <c r="P44" s="16"/>
      <c r="Q44" s="16"/>
      <c r="S44" s="3">
        <f t="shared" si="3"/>
        <v>0</v>
      </c>
      <c r="T44" s="3" t="s">
        <v>7</v>
      </c>
      <c r="U44" s="4" t="s">
        <v>7</v>
      </c>
    </row>
    <row r="45" spans="1:21" x14ac:dyDescent="0.25">
      <c r="A45" s="18" t="s">
        <v>50</v>
      </c>
      <c r="C45" s="14" t="s">
        <v>11</v>
      </c>
      <c r="D45" s="15">
        <v>0.21510000000000001</v>
      </c>
      <c r="E45" s="16"/>
      <c r="F45" s="16">
        <f t="shared" si="4"/>
        <v>0.48632150124349993</v>
      </c>
      <c r="G45" s="17">
        <v>0.20610000000000001</v>
      </c>
      <c r="H45" s="16"/>
      <c r="I45" s="16">
        <f t="shared" si="1"/>
        <v>0.48019571295433361</v>
      </c>
      <c r="J45" s="17">
        <v>0.1072</v>
      </c>
      <c r="K45" s="16"/>
      <c r="L45" s="16">
        <f t="shared" si="2"/>
        <v>0.28121720881427076</v>
      </c>
      <c r="M45" s="15">
        <v>5.0930000000000003E-2</v>
      </c>
      <c r="N45" s="16"/>
      <c r="P45" s="16"/>
      <c r="Q45" s="16"/>
      <c r="S45" s="3">
        <f t="shared" si="3"/>
        <v>0.27061636556854407</v>
      </c>
      <c r="T45" s="3" t="s">
        <v>7</v>
      </c>
      <c r="U45" s="4">
        <v>7.0000000000000001E-3</v>
      </c>
    </row>
    <row r="46" spans="1:21" x14ac:dyDescent="0.25">
      <c r="A46" s="14" t="s">
        <v>51</v>
      </c>
      <c r="C46" s="14" t="s">
        <v>8</v>
      </c>
      <c r="D46" s="15">
        <v>0.11459999999999999</v>
      </c>
      <c r="E46" s="16"/>
      <c r="F46" s="16">
        <f t="shared" si="4"/>
        <v>0.25910015826362198</v>
      </c>
      <c r="G46" s="17">
        <v>0.2024</v>
      </c>
      <c r="H46" s="16"/>
      <c r="I46" s="16">
        <f t="shared" si="1"/>
        <v>0.47157502329916118</v>
      </c>
      <c r="J46" s="17">
        <v>0.1265</v>
      </c>
      <c r="K46" s="16"/>
      <c r="L46" s="16">
        <f t="shared" si="2"/>
        <v>0.33184679958027286</v>
      </c>
      <c r="M46" s="15">
        <v>4.3819999999999998E-2</v>
      </c>
      <c r="N46" s="16"/>
      <c r="P46" s="16"/>
      <c r="Q46" s="16"/>
      <c r="S46" s="3">
        <f t="shared" si="3"/>
        <v>0.23283740701381506</v>
      </c>
      <c r="T46" s="3" t="s">
        <v>7</v>
      </c>
      <c r="U46" s="4" t="s">
        <v>7</v>
      </c>
    </row>
    <row r="47" spans="1:21" x14ac:dyDescent="0.25">
      <c r="A47" s="14" t="s">
        <v>52</v>
      </c>
      <c r="C47" s="14" t="s">
        <v>15</v>
      </c>
      <c r="D47" s="15">
        <v>3.1389999999999999E-3</v>
      </c>
      <c r="E47" s="16"/>
      <c r="F47" s="16">
        <f t="shared" si="4"/>
        <v>7.0969929911824563E-3</v>
      </c>
      <c r="G47" s="17">
        <v>0.47949999999999998</v>
      </c>
      <c r="H47" s="16"/>
      <c r="I47" s="16">
        <f t="shared" si="1"/>
        <v>1.1171947809878844</v>
      </c>
      <c r="J47" s="17">
        <v>0</v>
      </c>
      <c r="K47" s="16"/>
      <c r="L47" s="16">
        <f t="shared" si="2"/>
        <v>0</v>
      </c>
      <c r="M47" s="15">
        <v>0</v>
      </c>
      <c r="N47" s="16"/>
      <c r="P47" s="16"/>
      <c r="Q47" s="16"/>
      <c r="S47" s="3">
        <f t="shared" si="3"/>
        <v>0</v>
      </c>
      <c r="T47" s="3" t="s">
        <v>7</v>
      </c>
      <c r="U47" s="4" t="s">
        <v>7</v>
      </c>
    </row>
    <row r="48" spans="1:21" x14ac:dyDescent="0.25">
      <c r="A48" s="14" t="s">
        <v>53</v>
      </c>
      <c r="C48" s="14" t="s">
        <v>15</v>
      </c>
      <c r="D48" s="15">
        <v>0.46850000000000003</v>
      </c>
      <c r="E48" s="16"/>
      <c r="F48" s="16">
        <f t="shared" si="4"/>
        <v>1.0592358127967445</v>
      </c>
      <c r="G48" s="17">
        <v>0</v>
      </c>
      <c r="H48" s="16"/>
      <c r="I48" s="16">
        <f t="shared" si="1"/>
        <v>0</v>
      </c>
      <c r="J48" s="17">
        <v>2.7179999999999999E-3</v>
      </c>
      <c r="K48" s="16"/>
      <c r="L48" s="16">
        <f t="shared" si="2"/>
        <v>7.1301154249737674E-3</v>
      </c>
      <c r="M48" s="15">
        <v>0</v>
      </c>
      <c r="N48" s="16"/>
      <c r="P48" s="16"/>
      <c r="Q48" s="16"/>
      <c r="S48" s="3">
        <f t="shared" si="3"/>
        <v>0</v>
      </c>
      <c r="T48" s="3" t="s">
        <v>7</v>
      </c>
      <c r="U48" s="4" t="s">
        <v>7</v>
      </c>
    </row>
    <row r="49" spans="1:21" x14ac:dyDescent="0.25">
      <c r="A49" s="14" t="s">
        <v>54</v>
      </c>
      <c r="C49" s="14" t="s">
        <v>15</v>
      </c>
      <c r="D49" s="15">
        <v>0</v>
      </c>
      <c r="E49" s="16"/>
      <c r="F49" s="16">
        <f t="shared" si="4"/>
        <v>0</v>
      </c>
      <c r="G49" s="17">
        <v>0</v>
      </c>
      <c r="H49" s="16"/>
      <c r="I49" s="16">
        <f t="shared" si="1"/>
        <v>0</v>
      </c>
      <c r="J49" s="17">
        <v>2.2460000000000002E-3</v>
      </c>
      <c r="K49" s="16"/>
      <c r="L49" s="16">
        <f t="shared" si="2"/>
        <v>5.8919202518363072E-3</v>
      </c>
      <c r="M49" s="15">
        <v>0.45579999999999998</v>
      </c>
      <c r="N49" s="16"/>
      <c r="P49" s="16"/>
      <c r="Q49" s="16"/>
      <c r="S49" s="3">
        <f t="shared" si="3"/>
        <v>2.4218916046758765</v>
      </c>
      <c r="T49" s="3" t="s">
        <v>7</v>
      </c>
      <c r="U49" s="4" t="s">
        <v>7</v>
      </c>
    </row>
    <row r="50" spans="1:21" x14ac:dyDescent="0.25">
      <c r="A50" s="18" t="s">
        <v>55</v>
      </c>
      <c r="C50" s="14" t="s">
        <v>8</v>
      </c>
      <c r="D50" s="15">
        <v>8.6150000000000004E-2</v>
      </c>
      <c r="E50" s="16"/>
      <c r="F50" s="16">
        <f t="shared" si="4"/>
        <v>0.19477730047479089</v>
      </c>
      <c r="G50" s="17">
        <v>0.1014</v>
      </c>
      <c r="H50" s="16"/>
      <c r="I50" s="16">
        <f t="shared" si="1"/>
        <v>0.23625349487418454</v>
      </c>
      <c r="J50" s="17">
        <v>0.19259999999999999</v>
      </c>
      <c r="K50" s="16"/>
      <c r="L50" s="16">
        <f t="shared" si="2"/>
        <v>0.50524658971668412</v>
      </c>
      <c r="M50" s="15">
        <v>6.3450000000000006E-2</v>
      </c>
      <c r="N50" s="16"/>
      <c r="P50" s="16"/>
      <c r="Q50" s="16"/>
      <c r="S50" s="3">
        <f t="shared" si="3"/>
        <v>0.33714133900106275</v>
      </c>
      <c r="T50" s="3" t="s">
        <v>7</v>
      </c>
      <c r="U50" s="4" t="s">
        <v>7</v>
      </c>
    </row>
    <row r="51" spans="1:21" x14ac:dyDescent="0.25">
      <c r="A51" s="14" t="s">
        <v>56</v>
      </c>
      <c r="C51" s="14" t="s">
        <v>15</v>
      </c>
      <c r="D51" s="15">
        <v>0.40460000000000002</v>
      </c>
      <c r="E51" s="16"/>
      <c r="F51" s="16">
        <f t="shared" si="4"/>
        <v>0.91476373502147867</v>
      </c>
      <c r="G51" s="17">
        <v>0</v>
      </c>
      <c r="H51" s="16"/>
      <c r="I51" s="16">
        <f t="shared" si="1"/>
        <v>0</v>
      </c>
      <c r="J51" s="17">
        <v>0</v>
      </c>
      <c r="K51" s="16"/>
      <c r="L51" s="16">
        <f t="shared" si="2"/>
        <v>0</v>
      </c>
      <c r="M51" s="15">
        <v>3.7699999999999997E-2</v>
      </c>
      <c r="N51" s="16"/>
      <c r="P51" s="16"/>
      <c r="Q51" s="16"/>
      <c r="S51" s="3">
        <f t="shared" si="3"/>
        <v>0.20031880977683314</v>
      </c>
      <c r="T51" s="3" t="s">
        <v>7</v>
      </c>
      <c r="U51" s="4" t="s">
        <v>7</v>
      </c>
    </row>
    <row r="52" spans="1:21" x14ac:dyDescent="0.25">
      <c r="A52" s="18" t="s">
        <v>57</v>
      </c>
      <c r="C52" s="14" t="s">
        <v>26</v>
      </c>
      <c r="D52" s="15">
        <v>0.1487</v>
      </c>
      <c r="E52" s="16"/>
      <c r="F52" s="16">
        <f t="shared" si="4"/>
        <v>0.33619715125480443</v>
      </c>
      <c r="G52" s="17">
        <v>0.1404</v>
      </c>
      <c r="H52" s="16"/>
      <c r="I52" s="16">
        <f t="shared" si="1"/>
        <v>0.32712022367194776</v>
      </c>
      <c r="J52" s="17">
        <v>9.7070000000000004E-2</v>
      </c>
      <c r="K52" s="16"/>
      <c r="L52" s="16">
        <f t="shared" si="2"/>
        <v>0.25464323189926552</v>
      </c>
      <c r="M52" s="15">
        <v>4.6670000000000003E-2</v>
      </c>
      <c r="N52" s="16"/>
      <c r="P52" s="16"/>
      <c r="Q52" s="16"/>
      <c r="S52" s="3">
        <f t="shared" si="3"/>
        <v>0.24798087141339004</v>
      </c>
      <c r="T52" s="3" t="s">
        <v>7</v>
      </c>
      <c r="U52" s="4" t="s">
        <v>7</v>
      </c>
    </row>
    <row r="53" spans="1:21" x14ac:dyDescent="0.25">
      <c r="A53" s="14" t="s">
        <v>58</v>
      </c>
      <c r="C53" s="14" t="s">
        <v>15</v>
      </c>
      <c r="D53" s="15">
        <v>0</v>
      </c>
      <c r="E53" s="16"/>
      <c r="F53" s="16">
        <f t="shared" si="4"/>
        <v>0</v>
      </c>
      <c r="G53" s="17">
        <v>0.42880000000000001</v>
      </c>
      <c r="H53" s="16"/>
      <c r="I53" s="16">
        <f t="shared" si="1"/>
        <v>0.99906803355079221</v>
      </c>
      <c r="J53" s="17">
        <v>0</v>
      </c>
      <c r="K53" s="16"/>
      <c r="L53" s="16">
        <f t="shared" si="2"/>
        <v>0</v>
      </c>
      <c r="M53" s="15">
        <v>0</v>
      </c>
      <c r="N53" s="16"/>
      <c r="P53" s="16"/>
      <c r="Q53" s="16"/>
      <c r="S53" s="3">
        <f t="shared" si="3"/>
        <v>0</v>
      </c>
      <c r="T53" s="3" t="s">
        <v>7</v>
      </c>
      <c r="U53" s="19" t="s">
        <v>7</v>
      </c>
    </row>
    <row r="54" spans="1:21" x14ac:dyDescent="0.25">
      <c r="A54" s="14" t="s">
        <v>59</v>
      </c>
      <c r="C54" s="14" t="s">
        <v>8</v>
      </c>
      <c r="D54" s="15">
        <v>0.10639999999999999</v>
      </c>
      <c r="E54" s="16"/>
      <c r="F54" s="16">
        <f t="shared" si="4"/>
        <v>0.24056070540357222</v>
      </c>
      <c r="G54" s="17">
        <v>0.1653</v>
      </c>
      <c r="H54" s="16"/>
      <c r="I54" s="16">
        <f t="shared" si="1"/>
        <v>0.38513513513513514</v>
      </c>
      <c r="J54" s="17">
        <v>8.337E-2</v>
      </c>
      <c r="K54" s="16"/>
      <c r="L54" s="16">
        <f t="shared" si="2"/>
        <v>0.21870409233997903</v>
      </c>
      <c r="M54" s="15">
        <v>5.1810000000000002E-2</v>
      </c>
      <c r="N54" s="16"/>
      <c r="P54" s="16"/>
      <c r="Q54" s="16"/>
      <c r="S54" s="3">
        <f t="shared" si="3"/>
        <v>0.27529224229543037</v>
      </c>
      <c r="T54" s="3" t="s">
        <v>7</v>
      </c>
      <c r="U54" s="4" t="s">
        <v>7</v>
      </c>
    </row>
    <row r="55" spans="1:21" x14ac:dyDescent="0.25">
      <c r="A55" s="14" t="s">
        <v>60</v>
      </c>
      <c r="C55" s="14" t="s">
        <v>4</v>
      </c>
      <c r="D55" s="15">
        <v>0.10340000000000001</v>
      </c>
      <c r="E55" s="16"/>
      <c r="F55" s="16">
        <f t="shared" si="4"/>
        <v>0.23377797874745648</v>
      </c>
      <c r="G55" s="17">
        <v>0.1467</v>
      </c>
      <c r="H55" s="16"/>
      <c r="I55" s="16">
        <f t="shared" si="1"/>
        <v>0.3417986952469711</v>
      </c>
      <c r="J55" s="17">
        <v>0.105</v>
      </c>
      <c r="K55" s="16"/>
      <c r="L55" s="16">
        <f t="shared" si="2"/>
        <v>0.27544596012591815</v>
      </c>
      <c r="M55" s="15">
        <v>3.8530000000000002E-2</v>
      </c>
      <c r="N55" s="16"/>
      <c r="P55" s="16"/>
      <c r="Q55" s="16"/>
      <c r="S55" s="3">
        <f t="shared" si="3"/>
        <v>0.20472901168969182</v>
      </c>
      <c r="T55" s="3" t="s">
        <v>7</v>
      </c>
      <c r="U55" s="19" t="s">
        <v>7</v>
      </c>
    </row>
    <row r="56" spans="1:21" x14ac:dyDescent="0.25">
      <c r="A56" s="14" t="s">
        <v>61</v>
      </c>
      <c r="B56" s="3" t="s">
        <v>152</v>
      </c>
      <c r="C56" s="14" t="s">
        <v>15</v>
      </c>
      <c r="D56" s="15">
        <v>0</v>
      </c>
      <c r="E56" s="16"/>
      <c r="F56" s="16">
        <f t="shared" si="4"/>
        <v>0</v>
      </c>
      <c r="G56" s="17">
        <v>0</v>
      </c>
      <c r="H56" s="16"/>
      <c r="I56" s="16">
        <f t="shared" si="1"/>
        <v>0</v>
      </c>
      <c r="J56" s="17">
        <v>0</v>
      </c>
      <c r="K56" s="16"/>
      <c r="L56" s="16">
        <f t="shared" si="2"/>
        <v>0</v>
      </c>
      <c r="M56" s="15">
        <v>0.35859999999999997</v>
      </c>
      <c r="N56" s="16"/>
      <c r="P56" s="16"/>
      <c r="Q56" s="16"/>
      <c r="S56" s="3">
        <f t="shared" si="3"/>
        <v>1.9054197662061636</v>
      </c>
      <c r="T56" s="3" t="s">
        <v>7</v>
      </c>
      <c r="U56" s="4" t="s">
        <v>7</v>
      </c>
    </row>
    <row r="57" spans="1:21" x14ac:dyDescent="0.25">
      <c r="A57" s="18" t="s">
        <v>63</v>
      </c>
      <c r="C57" s="14" t="s">
        <v>62</v>
      </c>
      <c r="D57" s="15">
        <v>1.745E-3</v>
      </c>
      <c r="E57" s="16"/>
      <c r="F57" s="16">
        <f t="shared" si="4"/>
        <v>3.9452860049739996E-3</v>
      </c>
      <c r="G57" s="17">
        <v>0</v>
      </c>
      <c r="H57" s="16"/>
      <c r="I57" s="16">
        <f t="shared" si="1"/>
        <v>0</v>
      </c>
      <c r="J57" s="17">
        <v>4.4619999999999998E-3</v>
      </c>
      <c r="K57" s="16"/>
      <c r="L57" s="16">
        <f t="shared" si="2"/>
        <v>1.1705141657922351E-2</v>
      </c>
      <c r="M57" s="15">
        <v>0.3246</v>
      </c>
      <c r="N57" s="16"/>
      <c r="P57" s="16"/>
      <c r="Q57" s="16"/>
      <c r="S57" s="3">
        <f t="shared" si="3"/>
        <v>1.7247608926673752</v>
      </c>
      <c r="T57" s="3" t="s">
        <v>7</v>
      </c>
      <c r="U57" s="4" t="s">
        <v>7</v>
      </c>
    </row>
    <row r="58" spans="1:21" x14ac:dyDescent="0.25">
      <c r="A58" s="18" t="s">
        <v>65</v>
      </c>
      <c r="C58" s="14" t="s">
        <v>64</v>
      </c>
      <c r="D58" s="15">
        <v>0.1996</v>
      </c>
      <c r="E58" s="16"/>
      <c r="F58" s="16">
        <f t="shared" si="4"/>
        <v>0.4512774135202352</v>
      </c>
      <c r="G58" s="17">
        <v>0.1298</v>
      </c>
      <c r="H58" s="16"/>
      <c r="I58" s="16">
        <f t="shared" si="1"/>
        <v>0.30242311276794037</v>
      </c>
      <c r="J58" s="17">
        <v>0</v>
      </c>
      <c r="K58" s="16"/>
      <c r="L58" s="16">
        <f t="shared" si="2"/>
        <v>0</v>
      </c>
      <c r="M58" s="15">
        <v>0</v>
      </c>
      <c r="N58" s="16"/>
      <c r="P58" s="16"/>
      <c r="Q58" s="16"/>
      <c r="S58" s="3">
        <f t="shared" si="3"/>
        <v>0</v>
      </c>
      <c r="T58" s="3" t="s">
        <v>7</v>
      </c>
      <c r="U58" s="4" t="s">
        <v>7</v>
      </c>
    </row>
    <row r="59" spans="1:21" x14ac:dyDescent="0.25">
      <c r="A59" s="18" t="s">
        <v>66</v>
      </c>
      <c r="C59" s="14" t="s">
        <v>8</v>
      </c>
      <c r="D59" s="15">
        <v>0.32490000000000002</v>
      </c>
      <c r="E59" s="16"/>
      <c r="F59" s="16">
        <f t="shared" si="4"/>
        <v>0.73456929685733674</v>
      </c>
      <c r="G59" s="17">
        <v>0</v>
      </c>
      <c r="H59" s="16"/>
      <c r="I59" s="16">
        <f t="shared" si="1"/>
        <v>0</v>
      </c>
      <c r="J59" s="17">
        <v>0</v>
      </c>
      <c r="K59" s="16"/>
      <c r="L59" s="16">
        <f t="shared" si="2"/>
        <v>0</v>
      </c>
      <c r="M59" s="15">
        <v>0</v>
      </c>
      <c r="N59" s="16"/>
      <c r="P59" s="16"/>
      <c r="Q59" s="16"/>
      <c r="S59" s="3">
        <f t="shared" si="3"/>
        <v>0</v>
      </c>
      <c r="T59" s="3" t="s">
        <v>7</v>
      </c>
      <c r="U59" s="4" t="s">
        <v>7</v>
      </c>
    </row>
    <row r="60" spans="1:21" x14ac:dyDescent="0.25">
      <c r="A60" s="18" t="s">
        <v>67</v>
      </c>
      <c r="C60" s="14" t="s">
        <v>26</v>
      </c>
      <c r="D60" s="15">
        <v>0.1089</v>
      </c>
      <c r="E60" s="16"/>
      <c r="F60" s="16">
        <f t="shared" si="4"/>
        <v>0.24621297761700206</v>
      </c>
      <c r="G60" s="17">
        <v>0.13339999999999999</v>
      </c>
      <c r="H60" s="16"/>
      <c r="I60" s="16">
        <f t="shared" si="1"/>
        <v>0.3108108108108108</v>
      </c>
      <c r="J60" s="17">
        <v>6.148E-2</v>
      </c>
      <c r="K60" s="16"/>
      <c r="L60" s="16">
        <f t="shared" si="2"/>
        <v>0.16128016789087093</v>
      </c>
      <c r="M60" s="15">
        <v>1.9269999999999999E-2</v>
      </c>
      <c r="N60" s="16"/>
      <c r="P60" s="16"/>
      <c r="Q60" s="16"/>
      <c r="S60" s="3">
        <f t="shared" si="3"/>
        <v>0.10239107332624867</v>
      </c>
      <c r="T60" s="3" t="s">
        <v>7</v>
      </c>
      <c r="U60" s="4" t="s">
        <v>7</v>
      </c>
    </row>
    <row r="61" spans="1:21" x14ac:dyDescent="0.25">
      <c r="A61" s="14" t="s">
        <v>68</v>
      </c>
      <c r="C61" s="14" t="s">
        <v>8</v>
      </c>
      <c r="D61" s="15">
        <v>2.6339999999999999E-2</v>
      </c>
      <c r="E61" s="16"/>
      <c r="F61" s="16">
        <f t="shared" si="4"/>
        <v>5.9552340040696365E-2</v>
      </c>
      <c r="G61" s="17">
        <v>0.1148</v>
      </c>
      <c r="H61" s="16"/>
      <c r="I61" s="16">
        <f t="shared" si="1"/>
        <v>0.26747437092264681</v>
      </c>
      <c r="J61" s="17">
        <v>0.13789999999999999</v>
      </c>
      <c r="K61" s="16"/>
      <c r="L61" s="16">
        <f t="shared" si="2"/>
        <v>0.3617523609653725</v>
      </c>
      <c r="M61" s="15">
        <v>3.7740000000000003E-2</v>
      </c>
      <c r="N61" s="16"/>
      <c r="P61" s="16"/>
      <c r="Q61" s="16"/>
      <c r="S61" s="3">
        <f t="shared" si="3"/>
        <v>0.20053134962805527</v>
      </c>
      <c r="T61" s="3" t="s">
        <v>7</v>
      </c>
      <c r="U61" s="4" t="s">
        <v>7</v>
      </c>
    </row>
    <row r="62" spans="1:21" x14ac:dyDescent="0.25">
      <c r="A62" s="18" t="s">
        <v>69</v>
      </c>
      <c r="C62" s="14" t="s">
        <v>26</v>
      </c>
      <c r="D62" s="15">
        <v>0.11840000000000001</v>
      </c>
      <c r="E62" s="16"/>
      <c r="F62" s="16">
        <f t="shared" si="4"/>
        <v>0.26769161202803526</v>
      </c>
      <c r="G62" s="17">
        <v>9.8970000000000002E-2</v>
      </c>
      <c r="H62" s="16"/>
      <c r="I62" s="16">
        <f t="shared" si="1"/>
        <v>0.23059179869524696</v>
      </c>
      <c r="J62" s="17">
        <v>7.8079999999999997E-2</v>
      </c>
      <c r="K62" s="16"/>
      <c r="L62" s="16">
        <f t="shared" si="2"/>
        <v>0.20482686253934942</v>
      </c>
      <c r="M62" s="15">
        <v>0</v>
      </c>
      <c r="N62" s="16"/>
      <c r="P62" s="16"/>
      <c r="Q62" s="16"/>
      <c r="S62" s="3">
        <f t="shared" si="3"/>
        <v>0</v>
      </c>
      <c r="T62" s="3" t="s">
        <v>7</v>
      </c>
      <c r="U62" s="4" t="s">
        <v>7</v>
      </c>
    </row>
    <row r="63" spans="1:21" x14ac:dyDescent="0.25">
      <c r="A63" s="1" t="s">
        <v>70</v>
      </c>
      <c r="B63" s="3" t="s">
        <v>153</v>
      </c>
      <c r="C63" s="20" t="s">
        <v>4</v>
      </c>
      <c r="D63" s="3">
        <v>6.497E-2</v>
      </c>
      <c r="E63" s="16"/>
      <c r="F63" s="16">
        <f t="shared" si="4"/>
        <v>0.14689125028261363</v>
      </c>
      <c r="G63" s="4">
        <v>0.10349999999999999</v>
      </c>
      <c r="H63" s="16"/>
      <c r="I63" s="16">
        <f t="shared" si="1"/>
        <v>0.24114631873252562</v>
      </c>
      <c r="J63" s="4">
        <v>0.121</v>
      </c>
      <c r="K63" s="16"/>
      <c r="L63" s="16">
        <f t="shared" si="2"/>
        <v>0.31741867785939143</v>
      </c>
      <c r="M63" s="3">
        <v>1.8159999999999999E-3</v>
      </c>
      <c r="N63" s="16"/>
      <c r="P63" s="16"/>
      <c r="Q63" s="16"/>
      <c r="S63" s="3">
        <f t="shared" si="3"/>
        <v>9.6493092454835276E-3</v>
      </c>
      <c r="T63" s="3" t="s">
        <v>7</v>
      </c>
      <c r="U63" s="19" t="s">
        <v>7</v>
      </c>
    </row>
    <row r="64" spans="1:21" x14ac:dyDescent="0.25">
      <c r="A64" s="18" t="s">
        <v>71</v>
      </c>
      <c r="C64" s="14" t="s">
        <v>8</v>
      </c>
      <c r="D64" s="15">
        <v>0</v>
      </c>
      <c r="E64" s="16"/>
      <c r="F64" s="16">
        <f t="shared" si="4"/>
        <v>0</v>
      </c>
      <c r="G64" s="17">
        <v>0.28360000000000002</v>
      </c>
      <c r="H64" s="16"/>
      <c r="I64" s="16">
        <f t="shared" si="1"/>
        <v>0.66076421248835049</v>
      </c>
      <c r="J64" s="17">
        <v>0</v>
      </c>
      <c r="K64" s="16"/>
      <c r="L64" s="16">
        <f t="shared" si="2"/>
        <v>0</v>
      </c>
      <c r="M64" s="15">
        <v>0</v>
      </c>
      <c r="N64" s="16"/>
      <c r="P64" s="16"/>
      <c r="Q64" s="16"/>
      <c r="S64" s="3">
        <f t="shared" si="3"/>
        <v>0</v>
      </c>
      <c r="T64" s="3" t="s">
        <v>7</v>
      </c>
      <c r="U64" s="19" t="s">
        <v>7</v>
      </c>
    </row>
    <row r="65" spans="1:21" x14ac:dyDescent="0.25">
      <c r="A65" s="18" t="s">
        <v>72</v>
      </c>
      <c r="C65" s="14" t="s">
        <v>10</v>
      </c>
      <c r="D65" s="15">
        <v>3.6740000000000002E-2</v>
      </c>
      <c r="E65" s="16"/>
      <c r="F65" s="16">
        <f t="shared" si="4"/>
        <v>8.3065792448564338E-2</v>
      </c>
      <c r="G65" s="17">
        <v>5.8560000000000001E-2</v>
      </c>
      <c r="H65" s="16"/>
      <c r="I65" s="16">
        <f t="shared" si="1"/>
        <v>0.13643988816402608</v>
      </c>
      <c r="J65" s="17">
        <v>0.1346</v>
      </c>
      <c r="K65" s="16"/>
      <c r="L65" s="16">
        <f t="shared" si="2"/>
        <v>0.35309548793284368</v>
      </c>
      <c r="M65" s="15">
        <v>4.1270000000000001E-2</v>
      </c>
      <c r="N65" s="16"/>
      <c r="P65" s="16"/>
      <c r="Q65" s="16"/>
      <c r="S65" s="3">
        <f t="shared" si="3"/>
        <v>0.21928799149840594</v>
      </c>
      <c r="T65" s="3" t="s">
        <v>7</v>
      </c>
      <c r="U65" s="4" t="s">
        <v>7</v>
      </c>
    </row>
    <row r="66" spans="1:21" x14ac:dyDescent="0.25">
      <c r="A66" s="14" t="s">
        <v>73</v>
      </c>
      <c r="C66" s="14" t="s">
        <v>8</v>
      </c>
      <c r="D66" s="15">
        <v>7.7149999999999996E-2</v>
      </c>
      <c r="E66" s="16"/>
      <c r="F66" s="16">
        <f t="shared" si="4"/>
        <v>0.1744291205064436</v>
      </c>
      <c r="G66" s="17">
        <v>9.64E-2</v>
      </c>
      <c r="H66" s="16"/>
      <c r="I66" s="16">
        <f t="shared" si="1"/>
        <v>0.22460391425908668</v>
      </c>
      <c r="J66" s="17">
        <v>6.8580000000000002E-2</v>
      </c>
      <c r="K66" s="16"/>
      <c r="L66" s="16">
        <f t="shared" si="2"/>
        <v>0.17990556138509972</v>
      </c>
      <c r="M66" s="15">
        <v>2.895E-2</v>
      </c>
      <c r="N66" s="16"/>
      <c r="P66" s="16"/>
      <c r="Q66" s="16"/>
      <c r="S66" s="3">
        <f t="shared" si="3"/>
        <v>0.15382571732199787</v>
      </c>
      <c r="T66" s="3" t="s">
        <v>7</v>
      </c>
      <c r="U66" s="4">
        <v>5.2999999999999999E-2</v>
      </c>
    </row>
    <row r="67" spans="1:21" x14ac:dyDescent="0.25">
      <c r="A67" s="18" t="s">
        <v>74</v>
      </c>
      <c r="C67" s="14" t="s">
        <v>4</v>
      </c>
      <c r="D67" s="15">
        <v>6.447E-2</v>
      </c>
      <c r="E67" s="16"/>
      <c r="F67" s="16">
        <f t="shared" si="4"/>
        <v>0.14576079583992765</v>
      </c>
      <c r="G67" s="17">
        <v>7.7280000000000001E-2</v>
      </c>
      <c r="H67" s="16"/>
      <c r="I67" s="16">
        <f t="shared" si="1"/>
        <v>0.18005591798695245</v>
      </c>
      <c r="J67" s="17">
        <v>8.9969999999999994E-2</v>
      </c>
      <c r="K67" s="16"/>
      <c r="L67" s="16">
        <f t="shared" si="2"/>
        <v>0.23601783840503673</v>
      </c>
      <c r="M67" s="15">
        <v>3.771E-2</v>
      </c>
      <c r="N67" s="16"/>
      <c r="P67" s="16"/>
      <c r="Q67" s="16"/>
      <c r="S67" s="3">
        <f t="shared" si="3"/>
        <v>0.20037194473963868</v>
      </c>
      <c r="T67" s="3" t="s">
        <v>7</v>
      </c>
      <c r="U67" s="4" t="s">
        <v>7</v>
      </c>
    </row>
    <row r="68" spans="1:21" x14ac:dyDescent="0.25">
      <c r="A68" s="18" t="s">
        <v>75</v>
      </c>
      <c r="C68" s="14" t="s">
        <v>26</v>
      </c>
      <c r="D68" s="15">
        <v>0.11</v>
      </c>
      <c r="E68" s="16"/>
      <c r="F68" s="16">
        <f t="shared" si="4"/>
        <v>0.24869997739091115</v>
      </c>
      <c r="G68" s="17">
        <v>8.0299999999999996E-2</v>
      </c>
      <c r="H68" s="16"/>
      <c r="I68" s="16">
        <f t="shared" si="1"/>
        <v>0.18709226467847156</v>
      </c>
      <c r="J68" s="17">
        <v>5.4469999999999998E-2</v>
      </c>
      <c r="K68" s="16"/>
      <c r="L68" s="16">
        <f t="shared" si="2"/>
        <v>0.14289087093389299</v>
      </c>
      <c r="M68" s="15">
        <v>2.3009999999999999E-2</v>
      </c>
      <c r="N68" s="16"/>
      <c r="P68" s="16"/>
      <c r="Q68" s="16"/>
      <c r="S68" s="3">
        <f t="shared" si="3"/>
        <v>0.12226354941551539</v>
      </c>
      <c r="T68" s="3" t="s">
        <v>7</v>
      </c>
      <c r="U68" s="4" t="s">
        <v>7</v>
      </c>
    </row>
    <row r="69" spans="1:21" x14ac:dyDescent="0.25">
      <c r="A69" s="18" t="s">
        <v>76</v>
      </c>
      <c r="C69" s="18" t="s">
        <v>8</v>
      </c>
      <c r="D69" s="15">
        <v>0.1799</v>
      </c>
      <c r="E69" s="16"/>
      <c r="F69" s="16">
        <f t="shared" si="4"/>
        <v>0.40673750847840839</v>
      </c>
      <c r="G69" s="17">
        <v>0</v>
      </c>
      <c r="H69" s="16"/>
      <c r="I69" s="16">
        <f t="shared" si="1"/>
        <v>0</v>
      </c>
      <c r="J69" s="17">
        <v>0</v>
      </c>
      <c r="K69" s="16"/>
      <c r="L69" s="16">
        <f t="shared" si="2"/>
        <v>0</v>
      </c>
      <c r="M69" s="15">
        <v>6.8470000000000003E-2</v>
      </c>
      <c r="N69" s="16"/>
      <c r="P69" s="16"/>
      <c r="Q69" s="16"/>
      <c r="S69" s="3">
        <f t="shared" si="3"/>
        <v>0.36381509032943676</v>
      </c>
      <c r="T69" s="3" t="s">
        <v>7</v>
      </c>
      <c r="U69" s="4" t="s">
        <v>7</v>
      </c>
    </row>
    <row r="70" spans="1:21" x14ac:dyDescent="0.25">
      <c r="A70" s="18" t="s">
        <v>77</v>
      </c>
      <c r="C70" s="14" t="s">
        <v>62</v>
      </c>
      <c r="D70" s="15">
        <v>3.7850000000000002E-3</v>
      </c>
      <c r="E70" s="16"/>
      <c r="F70" s="16">
        <f t="shared" ref="F70:F101" si="5">(100*D70)/44.23</f>
        <v>8.5575401311327164E-3</v>
      </c>
      <c r="G70" s="17">
        <v>5.7660000000000003E-3</v>
      </c>
      <c r="H70" s="16"/>
      <c r="I70" s="16">
        <f t="shared" ref="I70:I125" si="6">(100*G70)/42.92</f>
        <v>1.3434296365330847E-2</v>
      </c>
      <c r="J70" s="17">
        <v>9.6500000000000006E-3</v>
      </c>
      <c r="K70" s="16"/>
      <c r="L70" s="16">
        <f t="shared" ref="L70:L125" si="7">(100*J70)/38.12</f>
        <v>2.5314795383001052E-2</v>
      </c>
      <c r="M70" s="15">
        <v>0.2288</v>
      </c>
      <c r="N70" s="16"/>
      <c r="P70" s="16"/>
      <c r="Q70" s="16"/>
      <c r="S70" s="3">
        <f t="shared" ref="S70:S125" si="8">(100*M70)/18.82</f>
        <v>1.2157279489904356</v>
      </c>
      <c r="T70" s="3" t="s">
        <v>7</v>
      </c>
      <c r="U70" s="4" t="s">
        <v>7</v>
      </c>
    </row>
    <row r="71" spans="1:21" x14ac:dyDescent="0.25">
      <c r="A71" s="18" t="s">
        <v>78</v>
      </c>
      <c r="C71" s="14" t="s">
        <v>4</v>
      </c>
      <c r="D71" s="15">
        <v>0</v>
      </c>
      <c r="E71" s="16"/>
      <c r="F71" s="16">
        <f t="shared" si="5"/>
        <v>0</v>
      </c>
      <c r="G71" s="17">
        <v>0.12790000000000001</v>
      </c>
      <c r="H71" s="16"/>
      <c r="I71" s="16">
        <f t="shared" si="6"/>
        <v>0.29799627213420316</v>
      </c>
      <c r="J71" s="17">
        <v>0.11020000000000001</v>
      </c>
      <c r="K71" s="16"/>
      <c r="L71" s="16">
        <f t="shared" si="7"/>
        <v>0.289087093389297</v>
      </c>
      <c r="M71" s="15">
        <v>0</v>
      </c>
      <c r="N71" s="16"/>
      <c r="P71" s="16"/>
      <c r="Q71" s="16"/>
      <c r="S71" s="3">
        <f t="shared" si="8"/>
        <v>0</v>
      </c>
      <c r="T71" s="3" t="s">
        <v>7</v>
      </c>
      <c r="U71" s="4" t="s">
        <v>7</v>
      </c>
    </row>
    <row r="72" spans="1:21" x14ac:dyDescent="0.25">
      <c r="A72" s="18" t="s">
        <v>79</v>
      </c>
      <c r="C72" s="14" t="s">
        <v>4</v>
      </c>
      <c r="D72" s="15">
        <v>8.0149999999999999E-2</v>
      </c>
      <c r="E72" s="16"/>
      <c r="F72" s="16">
        <f t="shared" si="5"/>
        <v>0.18121184716255936</v>
      </c>
      <c r="G72" s="17">
        <v>8.0729999999999996E-2</v>
      </c>
      <c r="H72" s="16"/>
      <c r="I72" s="16">
        <f t="shared" si="6"/>
        <v>0.18809412861136998</v>
      </c>
      <c r="J72" s="17">
        <v>5.0139999999999997E-2</v>
      </c>
      <c r="K72" s="16"/>
      <c r="L72" s="16">
        <f t="shared" si="7"/>
        <v>0.13153200419727176</v>
      </c>
      <c r="M72" s="15">
        <v>2.1520000000000001E-2</v>
      </c>
      <c r="N72" s="16"/>
      <c r="P72" s="16"/>
      <c r="Q72" s="16"/>
      <c r="S72" s="3">
        <f t="shared" si="8"/>
        <v>0.11434643995749204</v>
      </c>
      <c r="T72" s="3" t="s">
        <v>7</v>
      </c>
      <c r="U72" s="4" t="s">
        <v>7</v>
      </c>
    </row>
    <row r="73" spans="1:21" x14ac:dyDescent="0.25">
      <c r="A73" s="18" t="s">
        <v>80</v>
      </c>
      <c r="C73" s="14" t="s">
        <v>10</v>
      </c>
      <c r="D73" s="15">
        <v>5.7090000000000002E-2</v>
      </c>
      <c r="E73" s="16"/>
      <c r="F73" s="16">
        <f t="shared" si="5"/>
        <v>0.12907528826588291</v>
      </c>
      <c r="G73" s="17">
        <v>8.1199999999999994E-2</v>
      </c>
      <c r="H73" s="16"/>
      <c r="I73" s="16">
        <f t="shared" si="6"/>
        <v>0.18918918918918917</v>
      </c>
      <c r="J73" s="17">
        <v>5.6550000000000003E-2</v>
      </c>
      <c r="K73" s="16"/>
      <c r="L73" s="16">
        <f t="shared" si="7"/>
        <v>0.14834732423924452</v>
      </c>
      <c r="M73" s="15">
        <v>2.9159999999999998E-2</v>
      </c>
      <c r="N73" s="16"/>
      <c r="P73" s="16"/>
      <c r="Q73" s="16"/>
      <c r="S73" s="3">
        <f t="shared" si="8"/>
        <v>0.15494155154091391</v>
      </c>
      <c r="T73" s="3" t="s">
        <v>7</v>
      </c>
      <c r="U73" s="4" t="s">
        <v>7</v>
      </c>
    </row>
    <row r="74" spans="1:21" x14ac:dyDescent="0.25">
      <c r="A74" s="18" t="s">
        <v>81</v>
      </c>
      <c r="C74" s="14" t="s">
        <v>11</v>
      </c>
      <c r="D74" s="15">
        <v>6.7489999999999994E-2</v>
      </c>
      <c r="E74" s="16"/>
      <c r="F74" s="16">
        <f t="shared" si="5"/>
        <v>0.15258874067375086</v>
      </c>
      <c r="G74" s="17">
        <v>8.251E-2</v>
      </c>
      <c r="H74" s="16"/>
      <c r="I74" s="16">
        <f t="shared" si="6"/>
        <v>0.1922413793103448</v>
      </c>
      <c r="J74" s="17">
        <v>5.4719999999999998E-2</v>
      </c>
      <c r="K74" s="16"/>
      <c r="L74" s="16">
        <f t="shared" si="7"/>
        <v>0.1435466946484785</v>
      </c>
      <c r="M74" s="15">
        <v>1.78E-2</v>
      </c>
      <c r="N74" s="16"/>
      <c r="P74" s="16"/>
      <c r="Q74" s="16"/>
      <c r="S74" s="3">
        <f t="shared" si="8"/>
        <v>9.4580233793836344E-2</v>
      </c>
      <c r="T74" s="3" t="s">
        <v>7</v>
      </c>
      <c r="U74" s="4">
        <v>0.01</v>
      </c>
    </row>
    <row r="75" spans="1:21" x14ac:dyDescent="0.25">
      <c r="A75" s="18" t="s">
        <v>82</v>
      </c>
      <c r="C75" s="14" t="s">
        <v>8</v>
      </c>
      <c r="D75" s="15">
        <v>0.10199999999999999</v>
      </c>
      <c r="E75" s="16"/>
      <c r="F75" s="16">
        <f t="shared" si="5"/>
        <v>0.23061270630793579</v>
      </c>
      <c r="G75" s="17">
        <v>2.6780000000000002E-2</v>
      </c>
      <c r="H75" s="16"/>
      <c r="I75" s="16">
        <f t="shared" si="6"/>
        <v>6.2395153774464127E-2</v>
      </c>
      <c r="J75" s="17">
        <v>3.8269999999999998E-2</v>
      </c>
      <c r="K75" s="16"/>
      <c r="L75" s="16">
        <f t="shared" si="7"/>
        <v>0.10039349422875132</v>
      </c>
      <c r="M75" s="15">
        <v>5.203E-2</v>
      </c>
      <c r="N75" s="16"/>
      <c r="P75" s="16"/>
      <c r="Q75" s="16"/>
      <c r="S75" s="3">
        <f t="shared" si="8"/>
        <v>0.27646121147715197</v>
      </c>
      <c r="T75" s="3" t="s">
        <v>7</v>
      </c>
      <c r="U75" s="4" t="s">
        <v>7</v>
      </c>
    </row>
    <row r="76" spans="1:21" x14ac:dyDescent="0.25">
      <c r="A76" s="14" t="s">
        <v>84</v>
      </c>
      <c r="C76" s="14" t="s">
        <v>83</v>
      </c>
      <c r="D76" s="15">
        <v>0</v>
      </c>
      <c r="E76" s="16"/>
      <c r="F76" s="16">
        <f t="shared" si="5"/>
        <v>0</v>
      </c>
      <c r="G76" s="17">
        <v>0</v>
      </c>
      <c r="H76" s="16"/>
      <c r="I76" s="16">
        <f t="shared" si="6"/>
        <v>0</v>
      </c>
      <c r="J76" s="17">
        <v>0.17910000000000001</v>
      </c>
      <c r="K76" s="16"/>
      <c r="L76" s="16">
        <f t="shared" si="7"/>
        <v>0.46983210912906614</v>
      </c>
      <c r="M76" s="15">
        <v>3.78E-2</v>
      </c>
      <c r="N76" s="16"/>
      <c r="P76" s="16"/>
      <c r="Q76" s="16"/>
      <c r="S76" s="3">
        <f t="shared" si="8"/>
        <v>0.20085015940488843</v>
      </c>
      <c r="T76" s="3" t="s">
        <v>7</v>
      </c>
      <c r="U76" s="4" t="s">
        <v>7</v>
      </c>
    </row>
    <row r="77" spans="1:21" x14ac:dyDescent="0.25">
      <c r="A77" s="14" t="s">
        <v>85</v>
      </c>
      <c r="C77" s="14" t="s">
        <v>4</v>
      </c>
      <c r="D77" s="15">
        <v>0.12740000000000001</v>
      </c>
      <c r="E77" s="16"/>
      <c r="F77" s="16">
        <f t="shared" si="5"/>
        <v>0.28803979199638263</v>
      </c>
      <c r="G77" s="17">
        <v>7.0309999999999997E-2</v>
      </c>
      <c r="H77" s="16"/>
      <c r="I77" s="16">
        <f t="shared" si="6"/>
        <v>0.16381640260950606</v>
      </c>
      <c r="J77" s="17">
        <v>1.8499999999999999E-2</v>
      </c>
      <c r="K77" s="16"/>
      <c r="L77" s="16">
        <f t="shared" si="7"/>
        <v>4.8530954879328438E-2</v>
      </c>
      <c r="M77" s="15">
        <v>0</v>
      </c>
      <c r="N77" s="16"/>
      <c r="P77" s="16"/>
      <c r="Q77" s="16"/>
      <c r="S77" s="3">
        <f t="shared" si="8"/>
        <v>0</v>
      </c>
      <c r="T77" s="3" t="s">
        <v>7</v>
      </c>
      <c r="U77" s="4" t="s">
        <v>47</v>
      </c>
    </row>
    <row r="78" spans="1:21" x14ac:dyDescent="0.25">
      <c r="A78" s="18" t="s">
        <v>86</v>
      </c>
      <c r="B78" s="3" t="s">
        <v>154</v>
      </c>
      <c r="C78" s="14" t="s">
        <v>83</v>
      </c>
      <c r="D78" s="15">
        <v>0</v>
      </c>
      <c r="E78" s="16"/>
      <c r="F78" s="16">
        <f t="shared" si="5"/>
        <v>0</v>
      </c>
      <c r="G78" s="17">
        <v>0</v>
      </c>
      <c r="H78" s="16"/>
      <c r="I78" s="16">
        <f t="shared" si="6"/>
        <v>0</v>
      </c>
      <c r="J78" s="17">
        <v>1.0659999999999999E-2</v>
      </c>
      <c r="K78" s="16"/>
      <c r="L78" s="16">
        <f t="shared" si="7"/>
        <v>2.7964323189926546E-2</v>
      </c>
      <c r="M78" s="15">
        <v>0.1946</v>
      </c>
      <c r="N78" s="16"/>
      <c r="P78" s="16"/>
      <c r="Q78" s="16"/>
      <c r="S78" s="3">
        <f t="shared" si="8"/>
        <v>1.0340063761955367</v>
      </c>
      <c r="T78" s="3" t="s">
        <v>7</v>
      </c>
      <c r="U78" s="4" t="s">
        <v>7</v>
      </c>
    </row>
    <row r="79" spans="1:21" x14ac:dyDescent="0.25">
      <c r="A79" s="18" t="s">
        <v>87</v>
      </c>
      <c r="C79" s="14" t="s">
        <v>64</v>
      </c>
      <c r="D79" s="15">
        <v>4.165E-2</v>
      </c>
      <c r="E79" s="16"/>
      <c r="F79" s="16">
        <f t="shared" si="5"/>
        <v>9.4166855075740449E-2</v>
      </c>
      <c r="G79" s="17">
        <v>0.1464</v>
      </c>
      <c r="H79" s="16"/>
      <c r="I79" s="16">
        <f t="shared" si="6"/>
        <v>0.34109972041006525</v>
      </c>
      <c r="J79" s="17">
        <v>8.8470000000000007E-3</v>
      </c>
      <c r="K79" s="16"/>
      <c r="L79" s="16">
        <f t="shared" si="7"/>
        <v>2.3208289611752364E-2</v>
      </c>
      <c r="M79" s="15">
        <v>0</v>
      </c>
      <c r="N79" s="16"/>
      <c r="P79" s="16"/>
      <c r="Q79" s="16"/>
      <c r="S79" s="3">
        <f t="shared" si="8"/>
        <v>0</v>
      </c>
      <c r="T79" s="3" t="s">
        <v>7</v>
      </c>
      <c r="U79" s="4" t="s">
        <v>7</v>
      </c>
    </row>
    <row r="80" spans="1:21" x14ac:dyDescent="0.25">
      <c r="A80" s="14" t="s">
        <v>88</v>
      </c>
      <c r="C80" s="14" t="s">
        <v>4</v>
      </c>
      <c r="D80" s="15">
        <v>7.9560000000000006E-2</v>
      </c>
      <c r="E80" s="16"/>
      <c r="F80" s="16">
        <f t="shared" si="5"/>
        <v>0.17987791092018993</v>
      </c>
      <c r="G80" s="17">
        <v>2.3699999999999999E-2</v>
      </c>
      <c r="H80" s="16"/>
      <c r="I80" s="16">
        <f t="shared" si="6"/>
        <v>5.5219012115563841E-2</v>
      </c>
      <c r="J80" s="17">
        <v>4.9849999999999998E-2</v>
      </c>
      <c r="K80" s="16"/>
      <c r="L80" s="16">
        <f t="shared" si="7"/>
        <v>0.13077124868835258</v>
      </c>
      <c r="M80" s="15">
        <v>2.52E-2</v>
      </c>
      <c r="N80" s="16"/>
      <c r="P80" s="16"/>
      <c r="Q80" s="16"/>
      <c r="S80" s="3">
        <f t="shared" si="8"/>
        <v>0.1339001062699256</v>
      </c>
      <c r="T80" s="3" t="s">
        <v>7</v>
      </c>
      <c r="U80" s="4" t="s">
        <v>7</v>
      </c>
    </row>
    <row r="81" spans="1:21" x14ac:dyDescent="0.25">
      <c r="A81" s="14" t="s">
        <v>89</v>
      </c>
      <c r="B81" s="3" t="s">
        <v>155</v>
      </c>
      <c r="C81" s="14" t="s">
        <v>62</v>
      </c>
      <c r="D81" s="15">
        <v>0</v>
      </c>
      <c r="E81" s="16"/>
      <c r="F81" s="16">
        <f t="shared" si="5"/>
        <v>0</v>
      </c>
      <c r="G81" s="17">
        <v>0</v>
      </c>
      <c r="H81" s="16"/>
      <c r="I81" s="16">
        <f t="shared" si="6"/>
        <v>0</v>
      </c>
      <c r="J81" s="17">
        <v>0</v>
      </c>
      <c r="K81" s="16"/>
      <c r="L81" s="16">
        <f t="shared" si="7"/>
        <v>0</v>
      </c>
      <c r="M81" s="15">
        <v>0.17169999999999999</v>
      </c>
      <c r="N81" s="16"/>
      <c r="P81" s="16"/>
      <c r="Q81" s="16"/>
      <c r="S81" s="3">
        <f t="shared" si="8"/>
        <v>0.91232731137088197</v>
      </c>
      <c r="T81" s="3" t="s">
        <v>7</v>
      </c>
      <c r="U81" s="19" t="s">
        <v>7</v>
      </c>
    </row>
    <row r="82" spans="1:21" x14ac:dyDescent="0.25">
      <c r="A82" s="14" t="s">
        <v>90</v>
      </c>
      <c r="C82" s="14" t="s">
        <v>8</v>
      </c>
      <c r="D82" s="15">
        <v>3.3300000000000003E-2</v>
      </c>
      <c r="E82" s="16"/>
      <c r="F82" s="16">
        <f t="shared" si="5"/>
        <v>7.5288265882884939E-2</v>
      </c>
      <c r="G82" s="17">
        <v>8.2140000000000005E-2</v>
      </c>
      <c r="H82" s="16"/>
      <c r="I82" s="16">
        <f t="shared" si="6"/>
        <v>0.19137931034482758</v>
      </c>
      <c r="J82" s="17">
        <v>5.493E-2</v>
      </c>
      <c r="K82" s="16"/>
      <c r="L82" s="16">
        <f t="shared" si="7"/>
        <v>0.14409758656873034</v>
      </c>
      <c r="M82" s="15">
        <v>0</v>
      </c>
      <c r="N82" s="16"/>
      <c r="P82" s="16"/>
      <c r="Q82" s="16"/>
      <c r="S82" s="3">
        <f t="shared" si="8"/>
        <v>0</v>
      </c>
      <c r="T82" s="3" t="s">
        <v>7</v>
      </c>
      <c r="U82" s="4" t="s">
        <v>7</v>
      </c>
    </row>
    <row r="83" spans="1:21" x14ac:dyDescent="0.25">
      <c r="A83" s="14" t="s">
        <v>91</v>
      </c>
      <c r="C83" s="14" t="s">
        <v>8</v>
      </c>
      <c r="D83" s="15">
        <v>8.1839999999999996E-2</v>
      </c>
      <c r="E83" s="16"/>
      <c r="F83" s="16">
        <f t="shared" si="5"/>
        <v>0.1850327831788379</v>
      </c>
      <c r="G83" s="17">
        <v>2.051E-2</v>
      </c>
      <c r="H83" s="16"/>
      <c r="I83" s="16">
        <f t="shared" si="6"/>
        <v>4.7786579683131408E-2</v>
      </c>
      <c r="J83" s="17">
        <v>2.001E-2</v>
      </c>
      <c r="K83" s="16"/>
      <c r="L83" s="16">
        <f t="shared" si="7"/>
        <v>5.2492130115424973E-2</v>
      </c>
      <c r="M83" s="15">
        <v>4.6649999999999997E-2</v>
      </c>
      <c r="N83" s="16"/>
      <c r="P83" s="16"/>
      <c r="Q83" s="16"/>
      <c r="S83" s="3">
        <f t="shared" si="8"/>
        <v>0.24787460148777896</v>
      </c>
      <c r="T83" s="3" t="s">
        <v>7</v>
      </c>
      <c r="U83" s="4" t="s">
        <v>7</v>
      </c>
    </row>
    <row r="84" spans="1:21" x14ac:dyDescent="0.25">
      <c r="A84" s="18" t="s">
        <v>92</v>
      </c>
      <c r="B84" s="3" t="s">
        <v>156</v>
      </c>
      <c r="C84" s="14" t="s">
        <v>26</v>
      </c>
      <c r="D84" s="15">
        <v>7.8340000000000007E-2</v>
      </c>
      <c r="E84" s="16"/>
      <c r="F84" s="16">
        <f t="shared" si="5"/>
        <v>0.17711960208003619</v>
      </c>
      <c r="G84" s="17">
        <v>8.344E-2</v>
      </c>
      <c r="H84" s="16"/>
      <c r="I84" s="16">
        <f t="shared" si="6"/>
        <v>0.194408201304753</v>
      </c>
      <c r="J84" s="17">
        <v>2.6199999999999999E-3</v>
      </c>
      <c r="K84" s="16"/>
      <c r="L84" s="16">
        <f t="shared" si="7"/>
        <v>6.8730325288562438E-3</v>
      </c>
      <c r="M84" s="15">
        <v>0</v>
      </c>
      <c r="N84" s="16"/>
      <c r="P84" s="16"/>
      <c r="Q84" s="16"/>
      <c r="S84" s="3">
        <f t="shared" si="8"/>
        <v>0</v>
      </c>
      <c r="T84" s="3">
        <v>3.9E-2</v>
      </c>
      <c r="U84" s="4">
        <v>4.0000000000000001E-3</v>
      </c>
    </row>
    <row r="85" spans="1:21" x14ac:dyDescent="0.25">
      <c r="A85" s="14" t="s">
        <v>93</v>
      </c>
      <c r="C85" s="20" t="s">
        <v>15</v>
      </c>
      <c r="D85" s="15">
        <v>0.1038</v>
      </c>
      <c r="E85" s="16"/>
      <c r="F85" s="16">
        <f t="shared" si="5"/>
        <v>0.23468234230160528</v>
      </c>
      <c r="G85" s="17">
        <v>5.0090000000000003E-2</v>
      </c>
      <c r="H85" s="16"/>
      <c r="I85" s="16">
        <f t="shared" si="6"/>
        <v>0.11670549860205033</v>
      </c>
      <c r="J85" s="17">
        <v>0</v>
      </c>
      <c r="K85" s="16"/>
      <c r="L85" s="16">
        <f t="shared" si="7"/>
        <v>0</v>
      </c>
      <c r="M85" s="15">
        <v>0</v>
      </c>
      <c r="N85" s="16"/>
      <c r="P85" s="16"/>
      <c r="Q85" s="16"/>
      <c r="S85" s="3">
        <f t="shared" si="8"/>
        <v>0</v>
      </c>
      <c r="T85" s="3" t="s">
        <v>7</v>
      </c>
      <c r="U85" s="19" t="s">
        <v>7</v>
      </c>
    </row>
    <row r="86" spans="1:21" x14ac:dyDescent="0.25">
      <c r="A86" s="14" t="s">
        <v>94</v>
      </c>
      <c r="C86" s="20" t="s">
        <v>10</v>
      </c>
      <c r="D86" s="15">
        <v>5.1740000000000001E-2</v>
      </c>
      <c r="E86" s="16"/>
      <c r="F86" s="16">
        <f t="shared" si="5"/>
        <v>0.11697942572914313</v>
      </c>
      <c r="G86" s="17">
        <v>4.1079999999999998E-2</v>
      </c>
      <c r="H86" s="16"/>
      <c r="I86" s="16">
        <f t="shared" si="6"/>
        <v>9.5712954333643976E-2</v>
      </c>
      <c r="J86" s="17">
        <v>3.1699999999999999E-2</v>
      </c>
      <c r="K86" s="16"/>
      <c r="L86" s="16">
        <f t="shared" si="7"/>
        <v>8.3158447009443859E-2</v>
      </c>
      <c r="M86" s="15">
        <v>2.3869999999999999E-2</v>
      </c>
      <c r="N86" s="16"/>
      <c r="P86" s="16"/>
      <c r="Q86" s="16"/>
      <c r="S86" s="3">
        <f t="shared" si="8"/>
        <v>0.12683315621679064</v>
      </c>
      <c r="T86" s="3" t="s">
        <v>7</v>
      </c>
      <c r="U86" s="19" t="s">
        <v>7</v>
      </c>
    </row>
    <row r="87" spans="1:21" x14ac:dyDescent="0.25">
      <c r="A87" s="18" t="s">
        <v>95</v>
      </c>
      <c r="C87" s="20" t="s">
        <v>8</v>
      </c>
      <c r="D87" s="15">
        <v>7.4510000000000007E-2</v>
      </c>
      <c r="E87" s="16"/>
      <c r="F87" s="16">
        <f t="shared" si="5"/>
        <v>0.16846032104906175</v>
      </c>
      <c r="G87" s="17">
        <v>6.3339999999999994E-2</v>
      </c>
      <c r="H87" s="16"/>
      <c r="I87" s="16">
        <f t="shared" si="6"/>
        <v>0.14757688723205964</v>
      </c>
      <c r="J87" s="17">
        <v>7.4619999999999999E-3</v>
      </c>
      <c r="K87" s="16"/>
      <c r="L87" s="16">
        <f t="shared" si="7"/>
        <v>1.9575026232948583E-2</v>
      </c>
      <c r="M87" s="15">
        <v>0</v>
      </c>
      <c r="N87" s="16"/>
      <c r="P87" s="16"/>
      <c r="Q87" s="16"/>
      <c r="S87" s="3">
        <f t="shared" si="8"/>
        <v>0</v>
      </c>
      <c r="T87" s="3" t="s">
        <v>7</v>
      </c>
      <c r="U87" s="4">
        <v>8.1000000000000003E-2</v>
      </c>
    </row>
    <row r="88" spans="1:21" x14ac:dyDescent="0.25">
      <c r="A88" s="18" t="s">
        <v>96</v>
      </c>
      <c r="C88" s="20" t="s">
        <v>11</v>
      </c>
      <c r="D88" s="15">
        <v>4.7019999999999999E-2</v>
      </c>
      <c r="E88" s="16"/>
      <c r="F88" s="16">
        <f t="shared" si="5"/>
        <v>0.10630793579018766</v>
      </c>
      <c r="G88" s="17">
        <v>6.5530000000000005E-2</v>
      </c>
      <c r="H88" s="16"/>
      <c r="I88" s="16">
        <f t="shared" si="6"/>
        <v>0.15267940354147252</v>
      </c>
      <c r="J88" s="17">
        <v>2.8819999999999998E-2</v>
      </c>
      <c r="K88" s="16"/>
      <c r="L88" s="16">
        <f t="shared" si="7"/>
        <v>7.560335781741867E-2</v>
      </c>
      <c r="M88" s="15">
        <v>2.6159999999999998E-3</v>
      </c>
      <c r="N88" s="16"/>
      <c r="P88" s="16"/>
      <c r="Q88" s="16"/>
      <c r="S88" s="3">
        <f t="shared" si="8"/>
        <v>1.390010626992561E-2</v>
      </c>
      <c r="T88" s="3" t="s">
        <v>7</v>
      </c>
      <c r="U88" s="4" t="s">
        <v>7</v>
      </c>
    </row>
    <row r="89" spans="1:21" x14ac:dyDescent="0.25">
      <c r="A89" s="14" t="s">
        <v>97</v>
      </c>
      <c r="C89" s="20" t="s">
        <v>169</v>
      </c>
      <c r="D89" s="15">
        <v>3.7080000000000002E-2</v>
      </c>
      <c r="E89" s="16"/>
      <c r="F89" s="16">
        <f t="shared" si="5"/>
        <v>8.3834501469590789E-2</v>
      </c>
      <c r="G89" s="17">
        <v>6.1850000000000002E-2</v>
      </c>
      <c r="H89" s="16"/>
      <c r="I89" s="16">
        <f t="shared" si="6"/>
        <v>0.14410531220876049</v>
      </c>
      <c r="J89" s="17">
        <v>3.6850000000000001E-2</v>
      </c>
      <c r="K89" s="16"/>
      <c r="L89" s="16">
        <f t="shared" si="7"/>
        <v>9.6668415529905571E-2</v>
      </c>
      <c r="M89" s="15">
        <v>7.4320000000000002E-3</v>
      </c>
      <c r="N89" s="16"/>
      <c r="P89" s="16"/>
      <c r="Q89" s="16"/>
      <c r="S89" s="3">
        <f t="shared" si="8"/>
        <v>3.9489904357066945E-2</v>
      </c>
      <c r="T89" s="3" t="s">
        <v>7</v>
      </c>
      <c r="U89" s="19">
        <v>8.8999999999999996E-2</v>
      </c>
    </row>
    <row r="90" spans="1:21" x14ac:dyDescent="0.25">
      <c r="A90" s="14" t="s">
        <v>98</v>
      </c>
      <c r="C90" s="20" t="s">
        <v>21</v>
      </c>
      <c r="D90" s="15">
        <v>2.2110000000000001E-2</v>
      </c>
      <c r="E90" s="16"/>
      <c r="F90" s="16">
        <f t="shared" si="5"/>
        <v>4.9988695455573148E-2</v>
      </c>
      <c r="G90" s="17">
        <v>1.7330000000000002E-2</v>
      </c>
      <c r="H90" s="16"/>
      <c r="I90" s="16">
        <f t="shared" si="6"/>
        <v>4.0377446411929169E-2</v>
      </c>
      <c r="J90" s="17">
        <v>3.8339999999999999E-2</v>
      </c>
      <c r="K90" s="16"/>
      <c r="L90" s="16">
        <f t="shared" si="7"/>
        <v>0.10057712486883527</v>
      </c>
      <c r="M90" s="15">
        <v>6.2080000000000003E-2</v>
      </c>
      <c r="N90" s="16"/>
      <c r="P90" s="16"/>
      <c r="Q90" s="16"/>
      <c r="S90" s="3">
        <f t="shared" si="8"/>
        <v>0.32986184909670563</v>
      </c>
      <c r="T90" s="3" t="s">
        <v>7</v>
      </c>
      <c r="U90" s="4" t="s">
        <v>7</v>
      </c>
    </row>
    <row r="91" spans="1:21" x14ac:dyDescent="0.25">
      <c r="A91" s="14" t="s">
        <v>99</v>
      </c>
      <c r="C91" s="20" t="s">
        <v>11</v>
      </c>
      <c r="D91" s="15">
        <v>4.6199999999999998E-2</v>
      </c>
      <c r="E91" s="16"/>
      <c r="F91" s="16">
        <f t="shared" si="5"/>
        <v>0.10445399050418269</v>
      </c>
      <c r="G91" s="17">
        <v>4.1070000000000002E-2</v>
      </c>
      <c r="H91" s="16"/>
      <c r="I91" s="16">
        <f t="shared" si="6"/>
        <v>9.568965517241379E-2</v>
      </c>
      <c r="J91" s="17">
        <v>3.4099999999999998E-2</v>
      </c>
      <c r="K91" s="16"/>
      <c r="L91" s="16">
        <f t="shared" si="7"/>
        <v>8.9454354669464844E-2</v>
      </c>
      <c r="M91" s="15">
        <v>1.677E-2</v>
      </c>
      <c r="N91" s="16"/>
      <c r="P91" s="16"/>
      <c r="Q91" s="16"/>
      <c r="S91" s="3">
        <f t="shared" si="8"/>
        <v>8.9107332624867169E-2</v>
      </c>
      <c r="T91" s="3" t="s">
        <v>7</v>
      </c>
      <c r="U91" s="4">
        <v>2.7E-2</v>
      </c>
    </row>
    <row r="92" spans="1:21" x14ac:dyDescent="0.25">
      <c r="A92" s="18" t="s">
        <v>100</v>
      </c>
      <c r="C92" s="14" t="s">
        <v>8</v>
      </c>
      <c r="D92" s="15">
        <v>3.5569999999999997E-2</v>
      </c>
      <c r="E92" s="16"/>
      <c r="F92" s="16">
        <f t="shared" si="5"/>
        <v>8.0420529052679185E-2</v>
      </c>
      <c r="G92" s="17">
        <v>5.987E-2</v>
      </c>
      <c r="H92" s="16"/>
      <c r="I92" s="16">
        <f t="shared" si="6"/>
        <v>0.13949207828518173</v>
      </c>
      <c r="J92" s="17">
        <v>3.9789999999999999E-2</v>
      </c>
      <c r="K92" s="16"/>
      <c r="L92" s="16">
        <f t="shared" si="7"/>
        <v>0.10438090241343127</v>
      </c>
      <c r="M92" s="15">
        <v>0</v>
      </c>
      <c r="N92" s="16"/>
      <c r="P92" s="16"/>
      <c r="Q92" s="16"/>
      <c r="S92" s="3">
        <f t="shared" si="8"/>
        <v>0</v>
      </c>
      <c r="T92" s="3" t="s">
        <v>7</v>
      </c>
      <c r="U92" s="4" t="s">
        <v>7</v>
      </c>
    </row>
    <row r="93" spans="1:21" x14ac:dyDescent="0.25">
      <c r="A93" s="14" t="s">
        <v>101</v>
      </c>
      <c r="C93" s="14" t="s">
        <v>10</v>
      </c>
      <c r="D93" s="15">
        <v>3.3410000000000002E-2</v>
      </c>
      <c r="E93" s="16"/>
      <c r="F93" s="16">
        <f t="shared" si="5"/>
        <v>7.5536965860275834E-2</v>
      </c>
      <c r="G93" s="17">
        <v>4.1270000000000001E-2</v>
      </c>
      <c r="H93" s="16"/>
      <c r="I93" s="16">
        <f t="shared" si="6"/>
        <v>9.6155638397017698E-2</v>
      </c>
      <c r="J93" s="17">
        <v>3.3259999999999998E-2</v>
      </c>
      <c r="K93" s="16"/>
      <c r="L93" s="16">
        <f t="shared" si="7"/>
        <v>8.7250786988457493E-2</v>
      </c>
      <c r="M93" s="15">
        <v>2.4930000000000001E-2</v>
      </c>
      <c r="N93" s="16"/>
      <c r="P93" s="16"/>
      <c r="Q93" s="16"/>
      <c r="S93" s="3">
        <f t="shared" si="8"/>
        <v>0.13246546227417641</v>
      </c>
      <c r="T93" s="3" t="s">
        <v>7</v>
      </c>
      <c r="U93" s="4" t="s">
        <v>7</v>
      </c>
    </row>
    <row r="94" spans="1:21" x14ac:dyDescent="0.25">
      <c r="A94" s="14" t="s">
        <v>102</v>
      </c>
      <c r="C94" s="14" t="s">
        <v>15</v>
      </c>
      <c r="D94" s="15">
        <v>4.4490000000000002E-2</v>
      </c>
      <c r="E94" s="16"/>
      <c r="F94" s="16">
        <f t="shared" si="5"/>
        <v>0.1005878363101967</v>
      </c>
      <c r="G94" s="17">
        <v>4.4139999999999999E-2</v>
      </c>
      <c r="H94" s="16"/>
      <c r="I94" s="16">
        <f t="shared" si="6"/>
        <v>0.10284249767008387</v>
      </c>
      <c r="J94" s="17">
        <v>2.6380000000000001E-2</v>
      </c>
      <c r="K94" s="16"/>
      <c r="L94" s="16">
        <f t="shared" si="7"/>
        <v>6.9202518363064014E-2</v>
      </c>
      <c r="M94" s="15">
        <v>1.11E-2</v>
      </c>
      <c r="N94" s="16"/>
      <c r="P94" s="16"/>
      <c r="Q94" s="16"/>
      <c r="S94" s="3">
        <f t="shared" si="8"/>
        <v>5.8979808714133906E-2</v>
      </c>
      <c r="T94" s="3" t="s">
        <v>7</v>
      </c>
      <c r="U94" s="4" t="s">
        <v>7</v>
      </c>
    </row>
    <row r="95" spans="1:21" x14ac:dyDescent="0.25">
      <c r="A95" s="14" t="s">
        <v>103</v>
      </c>
      <c r="C95" s="14" t="s">
        <v>64</v>
      </c>
      <c r="D95" s="15">
        <v>3.8149999999999998E-3</v>
      </c>
      <c r="E95" s="16"/>
      <c r="F95" s="16">
        <f t="shared" si="5"/>
        <v>8.6253673976938745E-3</v>
      </c>
      <c r="G95" s="17">
        <v>0.11219999999999999</v>
      </c>
      <c r="H95" s="16"/>
      <c r="I95" s="16">
        <f t="shared" si="6"/>
        <v>0.26141658900279585</v>
      </c>
      <c r="J95" s="17">
        <v>0</v>
      </c>
      <c r="K95" s="16"/>
      <c r="L95" s="16">
        <f t="shared" si="7"/>
        <v>0</v>
      </c>
      <c r="M95" s="15">
        <v>5.9649999999999998E-3</v>
      </c>
      <c r="N95" s="16"/>
      <c r="P95" s="16"/>
      <c r="Q95" s="16"/>
      <c r="S95" s="3">
        <f t="shared" si="8"/>
        <v>3.1695005313496283E-2</v>
      </c>
      <c r="T95" s="3" t="s">
        <v>7</v>
      </c>
      <c r="U95" s="4" t="s">
        <v>7</v>
      </c>
    </row>
    <row r="96" spans="1:21" x14ac:dyDescent="0.25">
      <c r="A96" s="14" t="s">
        <v>104</v>
      </c>
      <c r="C96" s="14" t="s">
        <v>4</v>
      </c>
      <c r="D96" s="15">
        <v>3.2000000000000001E-2</v>
      </c>
      <c r="E96" s="16"/>
      <c r="F96" s="16">
        <f t="shared" si="5"/>
        <v>7.2349084331901431E-2</v>
      </c>
      <c r="G96" s="17">
        <v>4.1309999999999999E-2</v>
      </c>
      <c r="H96" s="16"/>
      <c r="I96" s="16">
        <f t="shared" si="6"/>
        <v>9.6248835041938485E-2</v>
      </c>
      <c r="J96" s="17">
        <v>3.6150000000000002E-2</v>
      </c>
      <c r="K96" s="16"/>
      <c r="L96" s="16">
        <f t="shared" si="7"/>
        <v>9.4832109129066117E-2</v>
      </c>
      <c r="M96" s="15">
        <v>9.6880000000000004E-3</v>
      </c>
      <c r="N96" s="16"/>
      <c r="P96" s="16"/>
      <c r="Q96" s="16"/>
      <c r="S96" s="3">
        <f t="shared" si="8"/>
        <v>5.1477151965993624E-2</v>
      </c>
      <c r="T96" s="3" t="s">
        <v>7</v>
      </c>
      <c r="U96" s="4">
        <v>8.3000000000000004E-2</v>
      </c>
    </row>
    <row r="97" spans="1:21" x14ac:dyDescent="0.25">
      <c r="A97" s="14" t="s">
        <v>105</v>
      </c>
      <c r="C97" s="14" t="s">
        <v>4</v>
      </c>
      <c r="D97" s="15">
        <v>4.752E-2</v>
      </c>
      <c r="E97" s="16"/>
      <c r="F97" s="16">
        <f t="shared" si="5"/>
        <v>0.10743839023287362</v>
      </c>
      <c r="G97" s="17">
        <v>3.0439999999999998E-2</v>
      </c>
      <c r="H97" s="16"/>
      <c r="I97" s="16">
        <f t="shared" si="6"/>
        <v>7.0922646784715743E-2</v>
      </c>
      <c r="J97" s="17">
        <v>2.656E-2</v>
      </c>
      <c r="K97" s="16"/>
      <c r="L97" s="16">
        <f t="shared" si="7"/>
        <v>6.9674711437565595E-2</v>
      </c>
      <c r="M97" s="15">
        <v>1.375E-2</v>
      </c>
      <c r="N97" s="16"/>
      <c r="P97" s="16"/>
      <c r="Q97" s="16"/>
      <c r="S97" s="3">
        <f t="shared" si="8"/>
        <v>7.3060573857598302E-2</v>
      </c>
      <c r="T97" s="3" t="s">
        <v>7</v>
      </c>
      <c r="U97" s="4" t="s">
        <v>7</v>
      </c>
    </row>
    <row r="98" spans="1:21" x14ac:dyDescent="0.25">
      <c r="A98" s="18" t="s">
        <v>106</v>
      </c>
      <c r="C98" s="14" t="s">
        <v>8</v>
      </c>
      <c r="D98" s="15">
        <v>0</v>
      </c>
      <c r="E98" s="16"/>
      <c r="F98" s="16">
        <f t="shared" si="5"/>
        <v>0</v>
      </c>
      <c r="G98" s="17">
        <v>0.1174</v>
      </c>
      <c r="H98" s="16"/>
      <c r="I98" s="16">
        <f t="shared" si="6"/>
        <v>0.27353215284249766</v>
      </c>
      <c r="J98" s="17">
        <v>0</v>
      </c>
      <c r="K98" s="16"/>
      <c r="L98" s="16">
        <f t="shared" si="7"/>
        <v>0</v>
      </c>
      <c r="M98" s="15">
        <v>0</v>
      </c>
      <c r="N98" s="16"/>
      <c r="P98" s="16"/>
      <c r="Q98" s="16"/>
      <c r="S98" s="3">
        <f t="shared" si="8"/>
        <v>0</v>
      </c>
      <c r="T98" s="3" t="s">
        <v>7</v>
      </c>
      <c r="U98" s="4" t="s">
        <v>7</v>
      </c>
    </row>
    <row r="99" spans="1:21" x14ac:dyDescent="0.25">
      <c r="A99" s="14" t="s">
        <v>107</v>
      </c>
      <c r="C99" s="14" t="s">
        <v>4</v>
      </c>
      <c r="D99" s="15">
        <v>3.0720000000000001E-2</v>
      </c>
      <c r="E99" s="16"/>
      <c r="F99" s="16">
        <f t="shared" si="5"/>
        <v>6.9455120958625369E-2</v>
      </c>
      <c r="G99" s="17">
        <v>3.4520000000000002E-2</v>
      </c>
      <c r="H99" s="16"/>
      <c r="I99" s="16">
        <f t="shared" si="6"/>
        <v>8.0428704566635603E-2</v>
      </c>
      <c r="J99" s="17">
        <v>3.6470000000000002E-2</v>
      </c>
      <c r="K99" s="16"/>
      <c r="L99" s="16">
        <f t="shared" si="7"/>
        <v>9.5671563483735581E-2</v>
      </c>
      <c r="M99" s="15">
        <v>1.218E-2</v>
      </c>
      <c r="N99" s="16"/>
      <c r="P99" s="16"/>
      <c r="Q99" s="16"/>
      <c r="S99" s="3">
        <f t="shared" si="8"/>
        <v>6.4718384697130704E-2</v>
      </c>
      <c r="T99" s="3" t="s">
        <v>7</v>
      </c>
      <c r="U99" s="4" t="s">
        <v>7</v>
      </c>
    </row>
    <row r="100" spans="1:21" x14ac:dyDescent="0.25">
      <c r="A100" s="14" t="s">
        <v>108</v>
      </c>
      <c r="C100" s="14" t="s">
        <v>8</v>
      </c>
      <c r="D100" s="15">
        <v>7.9410000000000001E-3</v>
      </c>
      <c r="E100" s="16"/>
      <c r="F100" s="16">
        <f t="shared" si="5"/>
        <v>1.7953877458738415E-2</v>
      </c>
      <c r="G100" s="17">
        <v>1.1809999999999999E-2</v>
      </c>
      <c r="H100" s="16"/>
      <c r="I100" s="16">
        <f t="shared" si="6"/>
        <v>2.7516309412861133E-2</v>
      </c>
      <c r="J100" s="17">
        <v>5.8349999999999999E-2</v>
      </c>
      <c r="K100" s="16"/>
      <c r="L100" s="16">
        <f t="shared" si="7"/>
        <v>0.15306925498426024</v>
      </c>
      <c r="M100" s="15">
        <v>3.4110000000000001E-2</v>
      </c>
      <c r="N100" s="16"/>
      <c r="P100" s="16"/>
      <c r="Q100" s="16"/>
      <c r="S100" s="3">
        <f t="shared" si="8"/>
        <v>0.18124335812964931</v>
      </c>
      <c r="T100" s="3" t="s">
        <v>7</v>
      </c>
      <c r="U100" s="4" t="s">
        <v>7</v>
      </c>
    </row>
    <row r="101" spans="1:21" x14ac:dyDescent="0.25">
      <c r="A101" s="14" t="s">
        <v>109</v>
      </c>
      <c r="C101" s="14" t="s">
        <v>8</v>
      </c>
      <c r="D101" s="15">
        <v>3.7179999999999998E-2</v>
      </c>
      <c r="E101" s="16"/>
      <c r="F101" s="16">
        <f t="shared" si="5"/>
        <v>8.4060592358127975E-2</v>
      </c>
      <c r="G101" s="17">
        <v>4.4510000000000001E-2</v>
      </c>
      <c r="H101" s="16"/>
      <c r="I101" s="16">
        <f t="shared" si="6"/>
        <v>0.10370456663560113</v>
      </c>
      <c r="J101" s="17">
        <v>2.1760000000000002E-2</v>
      </c>
      <c r="K101" s="16"/>
      <c r="L101" s="16">
        <f t="shared" si="7"/>
        <v>5.7082896117523617E-2</v>
      </c>
      <c r="M101" s="15">
        <v>8.2279999999999992E-3</v>
      </c>
      <c r="N101" s="16"/>
      <c r="P101" s="16"/>
      <c r="Q101" s="16"/>
      <c r="S101" s="3">
        <f t="shared" si="8"/>
        <v>4.3719447396386821E-2</v>
      </c>
      <c r="T101" s="3" t="s">
        <v>7</v>
      </c>
      <c r="U101" s="4" t="s">
        <v>7</v>
      </c>
    </row>
    <row r="102" spans="1:21" x14ac:dyDescent="0.25">
      <c r="A102" s="14" t="s">
        <v>110</v>
      </c>
      <c r="C102" s="14" t="s">
        <v>8</v>
      </c>
      <c r="D102" s="15">
        <v>3.1620000000000002E-2</v>
      </c>
      <c r="E102" s="16"/>
      <c r="F102" s="16">
        <f t="shared" ref="F102:F125" si="9">(100*D102)/44.23</f>
        <v>7.1489938955460103E-2</v>
      </c>
      <c r="G102" s="17">
        <v>4.0230000000000002E-2</v>
      </c>
      <c r="H102" s="16"/>
      <c r="I102" s="16">
        <f t="shared" si="6"/>
        <v>9.3732525629077357E-2</v>
      </c>
      <c r="J102" s="17">
        <v>3.2419999999999997E-2</v>
      </c>
      <c r="K102" s="16"/>
      <c r="L102" s="16">
        <f t="shared" si="7"/>
        <v>8.5047219307450156E-2</v>
      </c>
      <c r="M102" s="15">
        <v>5.5399999999999998E-3</v>
      </c>
      <c r="N102" s="16"/>
      <c r="P102" s="16"/>
      <c r="Q102" s="16"/>
      <c r="S102" s="3">
        <f t="shared" si="8"/>
        <v>2.943676939426142E-2</v>
      </c>
      <c r="T102" s="3" t="s">
        <v>7</v>
      </c>
      <c r="U102" s="4">
        <v>3.6999999999999998E-2</v>
      </c>
    </row>
    <row r="103" spans="1:21" x14ac:dyDescent="0.25">
      <c r="A103" s="14" t="s">
        <v>112</v>
      </c>
      <c r="C103" s="14" t="s">
        <v>111</v>
      </c>
      <c r="D103" s="15">
        <v>2.5850000000000001E-2</v>
      </c>
      <c r="E103" s="16"/>
      <c r="F103" s="16">
        <f t="shared" si="9"/>
        <v>5.8444494686864121E-2</v>
      </c>
      <c r="G103" s="17">
        <v>3.0689999999999999E-2</v>
      </c>
      <c r="H103" s="16"/>
      <c r="I103" s="16">
        <f t="shared" si="6"/>
        <v>7.1505125815470638E-2</v>
      </c>
      <c r="J103" s="17">
        <v>3.3599999999999998E-2</v>
      </c>
      <c r="K103" s="16"/>
      <c r="L103" s="16">
        <f t="shared" si="7"/>
        <v>8.8142707240293813E-2</v>
      </c>
      <c r="M103" s="15">
        <v>1.273E-2</v>
      </c>
      <c r="N103" s="16"/>
      <c r="P103" s="16"/>
      <c r="Q103" s="16"/>
      <c r="S103" s="3">
        <f t="shared" si="8"/>
        <v>6.764080765143464E-2</v>
      </c>
      <c r="T103" s="3" t="s">
        <v>7</v>
      </c>
      <c r="U103" s="4" t="s">
        <v>7</v>
      </c>
    </row>
    <row r="104" spans="1:21" x14ac:dyDescent="0.25">
      <c r="A104" s="18" t="s">
        <v>113</v>
      </c>
      <c r="C104" s="14" t="s">
        <v>10</v>
      </c>
      <c r="D104" s="15">
        <v>3.3489999999999999E-2</v>
      </c>
      <c r="E104" s="16"/>
      <c r="F104" s="16">
        <f t="shared" si="9"/>
        <v>7.5717838571105589E-2</v>
      </c>
      <c r="G104" s="17">
        <v>3.2309999999999998E-2</v>
      </c>
      <c r="H104" s="16"/>
      <c r="I104" s="16">
        <f t="shared" si="6"/>
        <v>7.5279589934762345E-2</v>
      </c>
      <c r="J104" s="17">
        <v>2.2679999999999999E-2</v>
      </c>
      <c r="K104" s="16"/>
      <c r="L104" s="16">
        <f t="shared" si="7"/>
        <v>5.9496327387198317E-2</v>
      </c>
      <c r="M104" s="15">
        <v>1.436E-2</v>
      </c>
      <c r="N104" s="16"/>
      <c r="P104" s="16"/>
      <c r="Q104" s="16"/>
      <c r="S104" s="3">
        <f t="shared" si="8"/>
        <v>7.630180658873538E-2</v>
      </c>
      <c r="T104" s="3" t="s">
        <v>7</v>
      </c>
      <c r="U104" s="4" t="s">
        <v>7</v>
      </c>
    </row>
    <row r="105" spans="1:21" x14ac:dyDescent="0.25">
      <c r="A105" s="14" t="s">
        <v>114</v>
      </c>
      <c r="C105" s="14" t="s">
        <v>15</v>
      </c>
      <c r="D105" s="15">
        <v>3.1829999999999997E-2</v>
      </c>
      <c r="E105" s="16"/>
      <c r="F105" s="16">
        <f t="shared" si="9"/>
        <v>7.1964729821388199E-2</v>
      </c>
      <c r="G105" s="17">
        <v>0</v>
      </c>
      <c r="H105" s="16"/>
      <c r="I105" s="16">
        <f t="shared" si="6"/>
        <v>0</v>
      </c>
      <c r="J105" s="17">
        <v>6.676E-2</v>
      </c>
      <c r="K105" s="16"/>
      <c r="L105" s="16">
        <f t="shared" si="7"/>
        <v>0.17513116474291712</v>
      </c>
      <c r="M105" s="15">
        <v>0</v>
      </c>
      <c r="N105" s="16"/>
      <c r="P105" s="16"/>
      <c r="Q105" s="16"/>
      <c r="S105" s="3">
        <f t="shared" si="8"/>
        <v>0</v>
      </c>
      <c r="T105" s="3" t="s">
        <v>7</v>
      </c>
      <c r="U105" s="4" t="s">
        <v>7</v>
      </c>
    </row>
    <row r="106" spans="1:21" x14ac:dyDescent="0.25">
      <c r="A106" s="18" t="s">
        <v>115</v>
      </c>
      <c r="C106" s="14" t="s">
        <v>26</v>
      </c>
      <c r="D106" s="15">
        <v>0</v>
      </c>
      <c r="E106" s="16"/>
      <c r="F106" s="16">
        <f t="shared" si="9"/>
        <v>0</v>
      </c>
      <c r="G106" s="17">
        <v>9.6180000000000002E-2</v>
      </c>
      <c r="H106" s="16"/>
      <c r="I106" s="16">
        <f t="shared" si="6"/>
        <v>0.22409133271202236</v>
      </c>
      <c r="J106" s="17">
        <v>0</v>
      </c>
      <c r="K106" s="16"/>
      <c r="L106" s="16">
        <f t="shared" si="7"/>
        <v>0</v>
      </c>
      <c r="M106" s="15">
        <v>0</v>
      </c>
      <c r="N106" s="16"/>
      <c r="P106" s="16"/>
      <c r="Q106" s="16"/>
      <c r="S106" s="3">
        <f t="shared" si="8"/>
        <v>0</v>
      </c>
      <c r="T106" s="3" t="s">
        <v>7</v>
      </c>
      <c r="U106" s="4" t="s">
        <v>7</v>
      </c>
    </row>
    <row r="107" spans="1:21" x14ac:dyDescent="0.25">
      <c r="A107" s="18" t="s">
        <v>116</v>
      </c>
      <c r="C107" s="14" t="s">
        <v>10</v>
      </c>
      <c r="D107" s="15">
        <v>3.78E-2</v>
      </c>
      <c r="E107" s="16"/>
      <c r="F107" s="16">
        <f t="shared" si="9"/>
        <v>8.5462355867058568E-2</v>
      </c>
      <c r="G107" s="17">
        <v>3.4479999999999997E-2</v>
      </c>
      <c r="H107" s="16"/>
      <c r="I107" s="16">
        <f t="shared" si="6"/>
        <v>8.0335507921714802E-2</v>
      </c>
      <c r="J107" s="17">
        <v>1.719E-2</v>
      </c>
      <c r="K107" s="16"/>
      <c r="L107" s="16">
        <f t="shared" si="7"/>
        <v>4.5094438614900319E-2</v>
      </c>
      <c r="M107" s="15">
        <v>5.2180000000000004E-3</v>
      </c>
      <c r="N107" s="16"/>
      <c r="P107" s="16"/>
      <c r="Q107" s="16"/>
      <c r="S107" s="3">
        <f t="shared" si="8"/>
        <v>2.7725823591923486E-2</v>
      </c>
      <c r="T107" s="3" t="s">
        <v>7</v>
      </c>
      <c r="U107" s="4" t="s">
        <v>7</v>
      </c>
    </row>
    <row r="108" spans="1:21" x14ac:dyDescent="0.25">
      <c r="A108" s="14" t="s">
        <v>117</v>
      </c>
      <c r="C108" s="14" t="s">
        <v>8</v>
      </c>
      <c r="D108" s="15">
        <v>1.525E-2</v>
      </c>
      <c r="E108" s="16"/>
      <c r="F108" s="16">
        <f t="shared" si="9"/>
        <v>3.4478860501921775E-2</v>
      </c>
      <c r="G108" s="17">
        <v>1.085E-2</v>
      </c>
      <c r="H108" s="16"/>
      <c r="I108" s="16">
        <f t="shared" si="6"/>
        <v>2.5279589934762346E-2</v>
      </c>
      <c r="J108" s="17">
        <v>4.4409999999999998E-2</v>
      </c>
      <c r="K108" s="16"/>
      <c r="L108" s="16">
        <f t="shared" si="7"/>
        <v>0.11650052465897168</v>
      </c>
      <c r="M108" s="15">
        <v>2.3460000000000002E-2</v>
      </c>
      <c r="N108" s="16"/>
      <c r="P108" s="16"/>
      <c r="Q108" s="16"/>
      <c r="S108" s="3">
        <f t="shared" si="8"/>
        <v>0.12465462274176409</v>
      </c>
      <c r="T108" s="3" t="s">
        <v>7</v>
      </c>
      <c r="U108" s="4" t="s">
        <v>7</v>
      </c>
    </row>
    <row r="109" spans="1:21" x14ac:dyDescent="0.25">
      <c r="A109" s="14" t="s">
        <v>118</v>
      </c>
      <c r="C109" s="14" t="s">
        <v>8</v>
      </c>
      <c r="D109" s="15">
        <v>2.4639999999999999E-2</v>
      </c>
      <c r="E109" s="16"/>
      <c r="F109" s="16">
        <f t="shared" si="9"/>
        <v>5.5708794935564097E-2</v>
      </c>
      <c r="G109" s="17">
        <v>2.9819999999999999E-2</v>
      </c>
      <c r="H109" s="16"/>
      <c r="I109" s="16">
        <f t="shared" si="6"/>
        <v>6.9478098788443604E-2</v>
      </c>
      <c r="J109" s="17">
        <v>3.0110000000000001E-2</v>
      </c>
      <c r="K109" s="16"/>
      <c r="L109" s="16">
        <f t="shared" si="7"/>
        <v>7.8987408184679961E-2</v>
      </c>
      <c r="M109" s="15">
        <v>9.0419999999999997E-3</v>
      </c>
      <c r="N109" s="16"/>
      <c r="P109" s="16"/>
      <c r="Q109" s="16"/>
      <c r="S109" s="3">
        <f t="shared" si="8"/>
        <v>4.804463336875664E-2</v>
      </c>
      <c r="T109" s="3" t="s">
        <v>7</v>
      </c>
      <c r="U109" s="4">
        <v>9.4E-2</v>
      </c>
    </row>
    <row r="110" spans="1:21" x14ac:dyDescent="0.25">
      <c r="A110" s="14" t="s">
        <v>119</v>
      </c>
      <c r="C110" s="14" t="s">
        <v>26</v>
      </c>
      <c r="D110" s="15">
        <v>2.664E-2</v>
      </c>
      <c r="E110" s="16"/>
      <c r="F110" s="16">
        <f t="shared" si="9"/>
        <v>6.0230612706307946E-2</v>
      </c>
      <c r="G110" s="17">
        <v>3.6260000000000001E-2</v>
      </c>
      <c r="H110" s="16"/>
      <c r="I110" s="16">
        <f t="shared" si="6"/>
        <v>8.4482758620689644E-2</v>
      </c>
      <c r="J110" s="17">
        <v>2.29E-2</v>
      </c>
      <c r="K110" s="16"/>
      <c r="L110" s="16">
        <f t="shared" si="7"/>
        <v>6.0073452256033583E-2</v>
      </c>
      <c r="M110" s="15">
        <v>4.058E-3</v>
      </c>
      <c r="N110" s="16"/>
      <c r="P110" s="16"/>
      <c r="Q110" s="16"/>
      <c r="S110" s="3">
        <f t="shared" si="8"/>
        <v>2.1562167906482466E-2</v>
      </c>
      <c r="T110" s="3" t="s">
        <v>7</v>
      </c>
      <c r="U110" s="4" t="s">
        <v>7</v>
      </c>
    </row>
    <row r="111" spans="1:21" x14ac:dyDescent="0.25">
      <c r="A111" s="18" t="s">
        <v>120</v>
      </c>
      <c r="C111" s="14" t="s">
        <v>21</v>
      </c>
      <c r="D111" s="15">
        <v>2.708E-2</v>
      </c>
      <c r="E111" s="16"/>
      <c r="F111" s="16">
        <f t="shared" si="9"/>
        <v>6.122541261587159E-2</v>
      </c>
      <c r="G111" s="17">
        <v>3.1879999999999999E-2</v>
      </c>
      <c r="H111" s="16"/>
      <c r="I111" s="16">
        <f t="shared" si="6"/>
        <v>7.4277726001863928E-2</v>
      </c>
      <c r="J111" s="17">
        <v>2.4109999999999999E-2</v>
      </c>
      <c r="K111" s="16"/>
      <c r="L111" s="16">
        <f t="shared" si="7"/>
        <v>6.3247639034627504E-2</v>
      </c>
      <c r="M111" s="15">
        <v>5.7149999999999996E-3</v>
      </c>
      <c r="N111" s="16"/>
      <c r="P111" s="16"/>
      <c r="Q111" s="16"/>
      <c r="S111" s="3">
        <f t="shared" si="8"/>
        <v>3.036663124335813E-2</v>
      </c>
      <c r="T111" s="3" t="s">
        <v>7</v>
      </c>
      <c r="U111" s="4">
        <v>3.0000000000000001E-3</v>
      </c>
    </row>
    <row r="112" spans="1:21" x14ac:dyDescent="0.25">
      <c r="A112" s="14" t="s">
        <v>121</v>
      </c>
      <c r="C112" s="14" t="s">
        <v>15</v>
      </c>
      <c r="D112" s="21">
        <v>0</v>
      </c>
      <c r="E112" s="16"/>
      <c r="F112" s="16">
        <f t="shared" si="9"/>
        <v>0</v>
      </c>
      <c r="G112" s="17">
        <v>0</v>
      </c>
      <c r="H112" s="16"/>
      <c r="I112" s="16">
        <f t="shared" si="6"/>
        <v>0</v>
      </c>
      <c r="J112" s="17">
        <v>4.1360000000000001E-2</v>
      </c>
      <c r="K112" s="16"/>
      <c r="L112" s="16">
        <f t="shared" si="7"/>
        <v>0.10849947534102834</v>
      </c>
      <c r="M112" s="15">
        <v>4.7109999999999999E-2</v>
      </c>
      <c r="N112" s="16"/>
      <c r="P112" s="16"/>
      <c r="Q112" s="16"/>
      <c r="S112" s="3">
        <f t="shared" si="8"/>
        <v>0.25031880977683318</v>
      </c>
      <c r="T112" s="3" t="s">
        <v>7</v>
      </c>
      <c r="U112" s="4" t="s">
        <v>7</v>
      </c>
    </row>
    <row r="113" spans="1:21" x14ac:dyDescent="0.25">
      <c r="A113" s="14" t="s">
        <v>122</v>
      </c>
      <c r="B113" s="3" t="s">
        <v>157</v>
      </c>
      <c r="C113" s="14" t="s">
        <v>4</v>
      </c>
      <c r="D113" s="15">
        <v>0</v>
      </c>
      <c r="E113" s="16"/>
      <c r="F113" s="16">
        <f t="shared" si="9"/>
        <v>0</v>
      </c>
      <c r="G113" s="17">
        <v>3.875E-2</v>
      </c>
      <c r="H113" s="16"/>
      <c r="I113" s="16">
        <f t="shared" si="6"/>
        <v>9.0284249767008384E-2</v>
      </c>
      <c r="J113" s="17">
        <v>3.5790000000000002E-2</v>
      </c>
      <c r="K113" s="16"/>
      <c r="L113" s="16">
        <f t="shared" si="7"/>
        <v>9.3887722980062968E-2</v>
      </c>
      <c r="M113" s="15">
        <v>1.304E-2</v>
      </c>
      <c r="N113" s="16"/>
      <c r="P113" s="16"/>
      <c r="Q113" s="16"/>
      <c r="S113" s="3">
        <f t="shared" si="8"/>
        <v>6.9287991498405949E-2</v>
      </c>
      <c r="T113" s="3" t="s">
        <v>7</v>
      </c>
      <c r="U113" s="4" t="s">
        <v>7</v>
      </c>
    </row>
    <row r="114" spans="1:21" x14ac:dyDescent="0.25">
      <c r="A114" s="14" t="s">
        <v>123</v>
      </c>
      <c r="B114" s="3" t="s">
        <v>158</v>
      </c>
      <c r="C114" s="14" t="s">
        <v>15</v>
      </c>
      <c r="D114" s="15">
        <v>0</v>
      </c>
      <c r="E114" s="16"/>
      <c r="F114" s="16">
        <f t="shared" si="9"/>
        <v>0</v>
      </c>
      <c r="G114" s="17">
        <v>9.7459999999999995E-3</v>
      </c>
      <c r="H114" s="16"/>
      <c r="I114" s="16">
        <f t="shared" si="6"/>
        <v>2.270736253494874E-2</v>
      </c>
      <c r="J114" s="17">
        <v>7.671E-2</v>
      </c>
      <c r="K114" s="16"/>
      <c r="L114" s="16">
        <f t="shared" si="7"/>
        <v>0.20123294858342081</v>
      </c>
      <c r="M114" s="15">
        <v>8.2969999999999995E-4</v>
      </c>
      <c r="N114" s="16"/>
      <c r="P114" s="16"/>
      <c r="Q114" s="16"/>
      <c r="S114" s="3">
        <f t="shared" si="8"/>
        <v>4.4086078639744945E-3</v>
      </c>
      <c r="T114" s="3" t="s">
        <v>7</v>
      </c>
      <c r="U114" s="4" t="s">
        <v>7</v>
      </c>
    </row>
    <row r="115" spans="1:21" x14ac:dyDescent="0.25">
      <c r="A115" s="14" t="s">
        <v>124</v>
      </c>
      <c r="C115" s="14" t="s">
        <v>4</v>
      </c>
      <c r="D115" s="15">
        <v>2.9919999999999999E-2</v>
      </c>
      <c r="E115" s="16"/>
      <c r="F115" s="16">
        <f t="shared" si="9"/>
        <v>6.7646393850327835E-2</v>
      </c>
      <c r="G115" s="17">
        <v>2.954E-2</v>
      </c>
      <c r="H115" s="16"/>
      <c r="I115" s="16">
        <f t="shared" si="6"/>
        <v>6.8825722273998136E-2</v>
      </c>
      <c r="J115" s="17">
        <v>1.8540000000000001E-2</v>
      </c>
      <c r="K115" s="16"/>
      <c r="L115" s="16">
        <f t="shared" si="7"/>
        <v>4.8635886673662122E-2</v>
      </c>
      <c r="M115" s="15">
        <v>7.3860000000000002E-3</v>
      </c>
      <c r="N115" s="16"/>
      <c r="P115" s="16"/>
      <c r="Q115" s="16"/>
      <c r="S115" s="3">
        <f t="shared" si="8"/>
        <v>3.9245483528161533E-2</v>
      </c>
      <c r="T115" s="3" t="s">
        <v>7</v>
      </c>
      <c r="U115" s="4">
        <v>7.3999999999999996E-2</v>
      </c>
    </row>
    <row r="116" spans="1:21" x14ac:dyDescent="0.25">
      <c r="A116" s="14" t="s">
        <v>125</v>
      </c>
      <c r="C116" s="14" t="s">
        <v>8</v>
      </c>
      <c r="D116" s="15">
        <v>2.64E-2</v>
      </c>
      <c r="E116" s="16"/>
      <c r="F116" s="16">
        <f t="shared" si="9"/>
        <v>5.9687994573818681E-2</v>
      </c>
      <c r="G116" s="17">
        <v>1.915E-2</v>
      </c>
      <c r="H116" s="16"/>
      <c r="I116" s="16">
        <f t="shared" si="6"/>
        <v>4.461789375582479E-2</v>
      </c>
      <c r="J116" s="17">
        <v>2.12E-2</v>
      </c>
      <c r="K116" s="16"/>
      <c r="L116" s="16">
        <f t="shared" si="7"/>
        <v>5.5613850996852052E-2</v>
      </c>
      <c r="M116" s="15">
        <v>1.7080000000000001E-2</v>
      </c>
      <c r="N116" s="16"/>
      <c r="P116" s="16"/>
      <c r="Q116" s="16"/>
      <c r="S116" s="3">
        <f t="shared" si="8"/>
        <v>9.0754516471838478E-2</v>
      </c>
      <c r="T116" s="3" t="s">
        <v>7</v>
      </c>
      <c r="U116" s="4" t="s">
        <v>7</v>
      </c>
    </row>
    <row r="117" spans="1:21" x14ac:dyDescent="0.25">
      <c r="A117" s="14" t="s">
        <v>126</v>
      </c>
      <c r="C117" s="14" t="s">
        <v>8</v>
      </c>
      <c r="D117" s="15">
        <v>3.909E-2</v>
      </c>
      <c r="E117" s="16"/>
      <c r="F117" s="16">
        <f t="shared" si="9"/>
        <v>8.8378928329188339E-2</v>
      </c>
      <c r="G117" s="17">
        <v>1.269E-2</v>
      </c>
      <c r="H117" s="16"/>
      <c r="I117" s="16">
        <f t="shared" si="6"/>
        <v>2.9566635601118357E-2</v>
      </c>
      <c r="J117" s="17">
        <v>5.7239999999999999E-3</v>
      </c>
      <c r="K117" s="16"/>
      <c r="L117" s="16">
        <f t="shared" si="7"/>
        <v>1.5015739769150055E-2</v>
      </c>
      <c r="M117" s="15">
        <v>2.5190000000000001E-2</v>
      </c>
      <c r="N117" s="16"/>
      <c r="P117" s="16"/>
      <c r="Q117" s="16"/>
      <c r="S117" s="3">
        <f t="shared" si="8"/>
        <v>0.13384697130712009</v>
      </c>
      <c r="T117" s="3" t="s">
        <v>7</v>
      </c>
      <c r="U117" s="4" t="s">
        <v>7</v>
      </c>
    </row>
    <row r="118" spans="1:21" x14ac:dyDescent="0.25">
      <c r="A118" s="14" t="s">
        <v>127</v>
      </c>
      <c r="C118" s="14" t="s">
        <v>4</v>
      </c>
      <c r="D118" s="15">
        <v>7.293E-3</v>
      </c>
      <c r="E118" s="16"/>
      <c r="F118" s="16">
        <f t="shared" si="9"/>
        <v>1.6488808501017409E-2</v>
      </c>
      <c r="G118" s="17">
        <v>2.2110000000000001E-2</v>
      </c>
      <c r="H118" s="16"/>
      <c r="I118" s="16">
        <f t="shared" si="6"/>
        <v>5.1514445479962728E-2</v>
      </c>
      <c r="J118" s="17">
        <v>4.3189999999999999E-2</v>
      </c>
      <c r="K118" s="16"/>
      <c r="L118" s="16">
        <f t="shared" si="7"/>
        <v>0.11330010493179433</v>
      </c>
      <c r="M118" s="15">
        <v>9.8650000000000005E-3</v>
      </c>
      <c r="N118" s="16"/>
      <c r="P118" s="16"/>
      <c r="Q118" s="16"/>
      <c r="S118" s="3">
        <f t="shared" si="8"/>
        <v>5.2417640807651433E-2</v>
      </c>
      <c r="T118" s="3" t="s">
        <v>7</v>
      </c>
      <c r="U118" s="4" t="s">
        <v>7</v>
      </c>
    </row>
    <row r="119" spans="1:21" x14ac:dyDescent="0.25">
      <c r="A119" s="14" t="s">
        <v>128</v>
      </c>
      <c r="C119" s="14" t="s">
        <v>4</v>
      </c>
      <c r="D119" s="15">
        <v>1.562E-2</v>
      </c>
      <c r="E119" s="16"/>
      <c r="F119" s="16">
        <f t="shared" si="9"/>
        <v>3.5315396789509387E-2</v>
      </c>
      <c r="G119" s="17">
        <v>3.2640000000000002E-2</v>
      </c>
      <c r="H119" s="16"/>
      <c r="I119" s="16">
        <f t="shared" si="6"/>
        <v>7.6048462255358815E-2</v>
      </c>
      <c r="J119" s="17">
        <v>2.5669999999999998E-2</v>
      </c>
      <c r="K119" s="16"/>
      <c r="L119" s="16">
        <f t="shared" si="7"/>
        <v>6.7339979013641124E-2</v>
      </c>
      <c r="M119" s="15">
        <v>8.0789999999999994E-3</v>
      </c>
      <c r="N119" s="16"/>
      <c r="P119" s="16"/>
      <c r="Q119" s="16"/>
      <c r="S119" s="3">
        <f t="shared" si="8"/>
        <v>4.2927736450584481E-2</v>
      </c>
      <c r="T119" s="3" t="s">
        <v>7</v>
      </c>
      <c r="U119" s="4" t="s">
        <v>7</v>
      </c>
    </row>
    <row r="120" spans="1:21" x14ac:dyDescent="0.25">
      <c r="A120" s="14" t="s">
        <v>129</v>
      </c>
      <c r="C120" s="14" t="s">
        <v>10</v>
      </c>
      <c r="D120" s="15">
        <v>2.1669999999999998E-2</v>
      </c>
      <c r="E120" s="16"/>
      <c r="F120" s="16">
        <f t="shared" si="9"/>
        <v>4.8993895546009497E-2</v>
      </c>
      <c r="G120" s="17">
        <v>1.84E-2</v>
      </c>
      <c r="H120" s="16"/>
      <c r="I120" s="16">
        <f t="shared" si="6"/>
        <v>4.2870456663560104E-2</v>
      </c>
      <c r="J120" s="17">
        <v>3.1060000000000001E-2</v>
      </c>
      <c r="K120" s="16"/>
      <c r="L120" s="16">
        <f t="shared" si="7"/>
        <v>8.1479538300104931E-2</v>
      </c>
      <c r="M120" s="15">
        <v>9.7649999999999994E-3</v>
      </c>
      <c r="N120" s="16"/>
      <c r="P120" s="16"/>
      <c r="Q120" s="16"/>
      <c r="S120" s="3">
        <f t="shared" si="8"/>
        <v>5.1886291179596172E-2</v>
      </c>
      <c r="T120" s="3" t="s">
        <v>7</v>
      </c>
      <c r="U120" s="19" t="s">
        <v>7</v>
      </c>
    </row>
    <row r="121" spans="1:21" x14ac:dyDescent="0.25">
      <c r="A121" s="14" t="s">
        <v>130</v>
      </c>
      <c r="C121" s="14" t="s">
        <v>10</v>
      </c>
      <c r="D121" s="15">
        <v>0</v>
      </c>
      <c r="E121" s="16"/>
      <c r="F121" s="16">
        <f t="shared" si="9"/>
        <v>0</v>
      </c>
      <c r="G121" s="17">
        <v>0</v>
      </c>
      <c r="H121" s="16"/>
      <c r="I121" s="16">
        <f t="shared" si="6"/>
        <v>0</v>
      </c>
      <c r="J121" s="17">
        <v>0</v>
      </c>
      <c r="K121" s="16"/>
      <c r="L121" s="16">
        <f t="shared" si="7"/>
        <v>0</v>
      </c>
      <c r="M121" s="15">
        <v>7.9820000000000002E-2</v>
      </c>
      <c r="N121" s="16"/>
      <c r="P121" s="16"/>
      <c r="Q121" s="16"/>
      <c r="S121" s="3">
        <f t="shared" si="8"/>
        <v>0.42412327311370884</v>
      </c>
      <c r="T121" s="3" t="s">
        <v>7</v>
      </c>
      <c r="U121" s="4" t="s">
        <v>7</v>
      </c>
    </row>
    <row r="122" spans="1:21" x14ac:dyDescent="0.25">
      <c r="A122" s="18" t="s">
        <v>131</v>
      </c>
      <c r="C122" s="14" t="s">
        <v>8</v>
      </c>
      <c r="D122" s="15">
        <v>8.9739999999999993E-3</v>
      </c>
      <c r="E122" s="16"/>
      <c r="F122" s="16">
        <f t="shared" si="9"/>
        <v>2.0289396337327608E-2</v>
      </c>
      <c r="G122" s="17">
        <v>4.8649999999999999E-2</v>
      </c>
      <c r="H122" s="16"/>
      <c r="I122" s="16">
        <f t="shared" si="6"/>
        <v>0.11335041938490215</v>
      </c>
      <c r="J122" s="17">
        <v>1.47E-2</v>
      </c>
      <c r="K122" s="16"/>
      <c r="L122" s="16">
        <f t="shared" si="7"/>
        <v>3.8562434417628542E-2</v>
      </c>
      <c r="M122" s="15">
        <v>6.3249999999999999E-3</v>
      </c>
      <c r="N122" s="16"/>
      <c r="P122" s="16"/>
      <c r="Q122" s="16"/>
      <c r="S122" s="3">
        <f t="shared" si="8"/>
        <v>3.3607863974495215E-2</v>
      </c>
      <c r="T122" s="3" t="s">
        <v>7</v>
      </c>
      <c r="U122" s="4" t="s">
        <v>7</v>
      </c>
    </row>
    <row r="123" spans="1:21" x14ac:dyDescent="0.25">
      <c r="A123" s="18" t="s">
        <v>132</v>
      </c>
      <c r="C123" s="14" t="s">
        <v>11</v>
      </c>
      <c r="D123" s="15">
        <v>1.788E-2</v>
      </c>
      <c r="E123" s="16"/>
      <c r="F123" s="16">
        <f t="shared" si="9"/>
        <v>4.0425050870449925E-2</v>
      </c>
      <c r="G123" s="17">
        <v>4.3709999999999999E-2</v>
      </c>
      <c r="H123" s="16"/>
      <c r="I123" s="16">
        <f t="shared" si="6"/>
        <v>0.10184063373718545</v>
      </c>
      <c r="J123" s="17">
        <v>9.5230000000000002E-3</v>
      </c>
      <c r="K123" s="16"/>
      <c r="L123" s="16">
        <f t="shared" si="7"/>
        <v>2.4981636935991609E-2</v>
      </c>
      <c r="M123" s="15">
        <v>2.026E-3</v>
      </c>
      <c r="N123" s="16"/>
      <c r="P123" s="16"/>
      <c r="Q123" s="16"/>
      <c r="S123" s="3">
        <f t="shared" si="8"/>
        <v>1.0765143464399576E-2</v>
      </c>
      <c r="T123" s="3" t="s">
        <v>7</v>
      </c>
      <c r="U123" s="4" t="s">
        <v>7</v>
      </c>
    </row>
    <row r="124" spans="1:21" x14ac:dyDescent="0.25">
      <c r="A124" s="14" t="s">
        <v>133</v>
      </c>
      <c r="C124" s="14" t="s">
        <v>4</v>
      </c>
      <c r="D124" s="15">
        <v>1.9769999999999999E-2</v>
      </c>
      <c r="E124" s="16"/>
      <c r="F124" s="16">
        <f t="shared" si="9"/>
        <v>4.4698168663802849E-2</v>
      </c>
      <c r="G124" s="17">
        <v>3.9539999999999999E-2</v>
      </c>
      <c r="H124" s="16"/>
      <c r="I124" s="16">
        <f t="shared" si="6"/>
        <v>9.2124883504193844E-2</v>
      </c>
      <c r="J124" s="17">
        <v>1.3220000000000001E-2</v>
      </c>
      <c r="K124" s="16"/>
      <c r="L124" s="16">
        <f t="shared" si="7"/>
        <v>3.4679958027282271E-2</v>
      </c>
      <c r="M124" s="15">
        <v>0</v>
      </c>
      <c r="N124" s="16"/>
      <c r="P124" s="16"/>
      <c r="Q124" s="16"/>
      <c r="S124" s="3">
        <f t="shared" si="8"/>
        <v>0</v>
      </c>
      <c r="T124" s="3" t="s">
        <v>7</v>
      </c>
      <c r="U124" s="4" t="s">
        <v>7</v>
      </c>
    </row>
    <row r="125" spans="1:21" x14ac:dyDescent="0.25">
      <c r="A125" s="22" t="s">
        <v>134</v>
      </c>
      <c r="B125" s="23"/>
      <c r="C125" s="24" t="s">
        <v>4</v>
      </c>
      <c r="D125" s="25">
        <v>2.4209999999999999E-2</v>
      </c>
      <c r="E125" s="26"/>
      <c r="F125" s="26">
        <f t="shared" si="9"/>
        <v>5.4736604114854169E-2</v>
      </c>
      <c r="G125" s="27">
        <v>3.4529999999999998E-2</v>
      </c>
      <c r="H125" s="26"/>
      <c r="I125" s="26">
        <f t="shared" si="6"/>
        <v>8.045200372786579E-2</v>
      </c>
      <c r="J125" s="27">
        <v>7.2919999999999999E-3</v>
      </c>
      <c r="K125" s="26"/>
      <c r="L125" s="26">
        <f t="shared" si="7"/>
        <v>1.912906610703043E-2</v>
      </c>
      <c r="M125" s="25">
        <v>6.2509999999999996E-3</v>
      </c>
      <c r="N125" s="26"/>
      <c r="O125" s="23"/>
      <c r="P125" s="26"/>
      <c r="Q125" s="26"/>
      <c r="R125" s="23"/>
      <c r="S125" s="23">
        <f t="shared" si="8"/>
        <v>3.3214665249734321E-2</v>
      </c>
      <c r="T125" s="23">
        <v>1.6E-2</v>
      </c>
      <c r="U125" s="28">
        <v>6.0000000000000001E-3</v>
      </c>
    </row>
    <row r="126" spans="1:21" x14ac:dyDescent="0.25">
      <c r="A126" s="2" t="s">
        <v>164</v>
      </c>
      <c r="B126" s="3" t="s">
        <v>159</v>
      </c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P126" s="16"/>
      <c r="Q126" s="16"/>
    </row>
    <row r="127" spans="1:21" x14ac:dyDescent="0.25">
      <c r="A127" s="2" t="s">
        <v>165</v>
      </c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P127" s="16"/>
      <c r="Q127" s="16"/>
    </row>
    <row r="128" spans="1:21" x14ac:dyDescent="0.25">
      <c r="A128" s="2" t="s">
        <v>166</v>
      </c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P128" s="16"/>
      <c r="Q128" s="16"/>
    </row>
    <row r="129" spans="1:21" x14ac:dyDescent="0.25"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P129" s="16"/>
      <c r="Q129" s="16"/>
    </row>
    <row r="130" spans="1:21" x14ac:dyDescent="0.25"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P130" s="16"/>
      <c r="Q130" s="16"/>
    </row>
    <row r="131" spans="1:21" x14ac:dyDescent="0.25"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P131" s="16"/>
      <c r="Q131" s="16"/>
    </row>
    <row r="132" spans="1:21" x14ac:dyDescent="0.25"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P132" s="16"/>
      <c r="Q132" s="16"/>
    </row>
    <row r="133" spans="1:21" x14ac:dyDescent="0.25"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P133" s="16"/>
      <c r="Q133" s="16"/>
    </row>
    <row r="134" spans="1:21" x14ac:dyDescent="0.25"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P134" s="16"/>
      <c r="Q134" s="16"/>
    </row>
    <row r="135" spans="1:21" x14ac:dyDescent="0.25"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P135" s="16"/>
      <c r="Q135" s="16"/>
      <c r="U135" s="19"/>
    </row>
    <row r="136" spans="1:21" x14ac:dyDescent="0.25"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P136" s="16"/>
      <c r="Q136" s="16"/>
    </row>
    <row r="137" spans="1:21" x14ac:dyDescent="0.25"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P137" s="16"/>
      <c r="Q137" s="16"/>
    </row>
    <row r="138" spans="1:21" x14ac:dyDescent="0.25"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P138" s="16"/>
      <c r="Q138" s="16"/>
    </row>
    <row r="139" spans="1:21" x14ac:dyDescent="0.25">
      <c r="A139" s="29"/>
      <c r="B139" s="29"/>
      <c r="C139" s="29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29"/>
      <c r="P139" s="30"/>
      <c r="Q139" s="30"/>
      <c r="R139" s="29"/>
      <c r="S139" s="29"/>
      <c r="T139" s="29"/>
      <c r="U139" s="31"/>
    </row>
    <row r="140" spans="1:21" x14ac:dyDescent="0.25">
      <c r="A140" s="29"/>
      <c r="B140" s="29" t="s">
        <v>160</v>
      </c>
      <c r="C140" s="29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29"/>
      <c r="P140" s="30"/>
      <c r="Q140" s="30"/>
      <c r="R140" s="29"/>
      <c r="S140" s="29"/>
      <c r="T140" s="29"/>
      <c r="U140" s="32"/>
    </row>
    <row r="141" spans="1:21" x14ac:dyDescent="0.25">
      <c r="A141" s="29"/>
      <c r="B141" s="29"/>
      <c r="C141" s="29"/>
      <c r="D141" s="29"/>
      <c r="E141" s="30"/>
      <c r="F141" s="30"/>
      <c r="G141" s="29"/>
      <c r="H141" s="29"/>
      <c r="I141" s="29"/>
      <c r="J141" s="29"/>
      <c r="K141" s="29"/>
      <c r="L141" s="29"/>
      <c r="M141" s="29"/>
      <c r="N141" s="30"/>
      <c r="O141" s="29"/>
      <c r="P141" s="29"/>
      <c r="Q141" s="29"/>
      <c r="R141" s="29"/>
      <c r="S141" s="29"/>
      <c r="T141" s="29"/>
      <c r="U141" s="32"/>
    </row>
    <row r="142" spans="1:2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32"/>
    </row>
    <row r="143" spans="1:2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32"/>
    </row>
  </sheetData>
  <mergeCells count="6">
    <mergeCell ref="T3:T4"/>
    <mergeCell ref="U3:U4"/>
    <mergeCell ref="D3:F3"/>
    <mergeCell ref="G3:I3"/>
    <mergeCell ref="J3:L3"/>
    <mergeCell ref="M3:S3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orane</dc:creator>
  <cp:lastModifiedBy>Kamila Karoline</cp:lastModifiedBy>
  <dcterms:created xsi:type="dcterms:W3CDTF">2020-08-18T18:12:51Z</dcterms:created>
  <dcterms:modified xsi:type="dcterms:W3CDTF">2021-02-02T10:49:18Z</dcterms:modified>
</cp:coreProperties>
</file>