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eri\Desktop\"/>
    </mc:Choice>
  </mc:AlternateContent>
  <xr:revisionPtr revIDLastSave="0" documentId="8_{A4125353-8F36-46E7-AFAE-C4DD89100387}" xr6:coauthVersionLast="47" xr6:coauthVersionMax="47" xr10:uidLastSave="{00000000-0000-0000-0000-000000000000}"/>
  <bookViews>
    <workbookView xWindow="4656" yWindow="276" windowWidth="12408" windowHeight="16872" xr2:uid="{933C9BE7-F165-44FB-A999-1346FF011B54}"/>
  </bookViews>
  <sheets>
    <sheet name="Supplementary Table 6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2" l="1"/>
  <c r="G3" i="2"/>
  <c r="H3" i="2"/>
  <c r="I3" i="2"/>
  <c r="J3" i="2"/>
  <c r="K3" i="2"/>
  <c r="L3" i="2"/>
  <c r="N3" i="2" s="1"/>
  <c r="M3" i="2"/>
  <c r="O3" i="2"/>
  <c r="P3" i="2" s="1"/>
  <c r="R3" i="2"/>
  <c r="S3" i="2"/>
  <c r="F4" i="2"/>
  <c r="H4" i="2" s="1"/>
  <c r="G4" i="2"/>
  <c r="I4" i="2"/>
  <c r="J4" i="2" s="1"/>
  <c r="L4" i="2"/>
  <c r="M4" i="2" s="1"/>
  <c r="O4" i="2"/>
  <c r="P4" i="2" s="1"/>
  <c r="R4" i="2"/>
  <c r="F5" i="2"/>
  <c r="S5" i="2" s="1"/>
  <c r="I5" i="2"/>
  <c r="J5" i="2" s="1"/>
  <c r="L5" i="2"/>
  <c r="M5" i="2" s="1"/>
  <c r="N5" i="2"/>
  <c r="O5" i="2"/>
  <c r="P5" i="2" s="1"/>
  <c r="Q5" i="2"/>
  <c r="R5" i="2"/>
  <c r="F6" i="2"/>
  <c r="G6" i="2" s="1"/>
  <c r="H6" i="2"/>
  <c r="I6" i="2"/>
  <c r="J6" i="2" s="1"/>
  <c r="K6" i="2"/>
  <c r="L6" i="2"/>
  <c r="M6" i="2"/>
  <c r="N6" i="2"/>
  <c r="O6" i="2"/>
  <c r="P6" i="2"/>
  <c r="Q6" i="2"/>
  <c r="R6" i="2"/>
  <c r="S6" i="2"/>
  <c r="F7" i="2"/>
  <c r="G7" i="2"/>
  <c r="H7" i="2"/>
  <c r="I7" i="2"/>
  <c r="J7" i="2"/>
  <c r="K7" i="2"/>
  <c r="L7" i="2"/>
  <c r="N7" i="2" s="1"/>
  <c r="M7" i="2"/>
  <c r="O7" i="2"/>
  <c r="Q7" i="2" s="1"/>
  <c r="P7" i="2"/>
  <c r="R7" i="2"/>
  <c r="S7" i="2"/>
  <c r="F8" i="2"/>
  <c r="H8" i="2" s="1"/>
  <c r="G8" i="2"/>
  <c r="I8" i="2"/>
  <c r="K8" i="2" s="1"/>
  <c r="J8" i="2"/>
  <c r="L8" i="2"/>
  <c r="M8" i="2"/>
  <c r="N8" i="2"/>
  <c r="O8" i="2"/>
  <c r="P8" i="2" s="1"/>
  <c r="R8" i="2"/>
  <c r="H5" i="2" l="1"/>
  <c r="N4" i="2"/>
  <c r="G5" i="2"/>
  <c r="S8" i="2"/>
  <c r="S4" i="2"/>
  <c r="K4" i="2"/>
  <c r="Q3" i="2"/>
  <c r="Q8" i="2"/>
  <c r="K5" i="2"/>
  <c r="Q4" i="2"/>
</calcChain>
</file>

<file path=xl/sharedStrings.xml><?xml version="1.0" encoding="utf-8"?>
<sst xmlns="http://schemas.openxmlformats.org/spreadsheetml/2006/main" count="22" uniqueCount="19">
  <si>
    <t>Algorithm13</t>
  </si>
  <si>
    <t>Algorithm12</t>
  </si>
  <si>
    <t>Algorithm11</t>
  </si>
  <si>
    <t>Algorithm10</t>
  </si>
  <si>
    <t>Algorithm9</t>
  </si>
  <si>
    <t>Algorithm8</t>
  </si>
  <si>
    <t>Youden</t>
  </si>
  <si>
    <t>Kappa</t>
  </si>
  <si>
    <t>95% CI</t>
  </si>
  <si>
    <t>NPV (%)</t>
  </si>
  <si>
    <t>PPV (%)</t>
  </si>
  <si>
    <t>Specificity (%)</t>
  </si>
  <si>
    <t>Sensitivity(%)</t>
  </si>
  <si>
    <t>FP</t>
  </si>
  <si>
    <t>FN</t>
  </si>
  <si>
    <t>TN</t>
  </si>
  <si>
    <t>TP</t>
  </si>
  <si>
    <t>Algorithm</t>
  </si>
  <si>
    <t>Supplementary Table 6. Accuracy of algorithms identifying women with childbirth experience and the month and year of their deliveries, excluding those likely to have preterm births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</si>
</sst>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%"/>
    <numFmt numFmtId="178" formatCode="#,##0_);[Red]\(#,##0\)"/>
  </numFmts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E3309-42D3-49AC-8FF0-F2AE5D6FB4FC}">
  <sheetPr>
    <pageSetUpPr fitToPage="1"/>
  </sheetPr>
  <dimension ref="A1:S8"/>
  <sheetViews>
    <sheetView tabSelected="1" workbookViewId="0"/>
  </sheetViews>
  <sheetFormatPr defaultRowHeight="18" x14ac:dyDescent="0.45"/>
  <cols>
    <col min="1" max="1" width="12.296875" customWidth="1"/>
    <col min="6" max="6" width="12.5" customWidth="1"/>
    <col min="9" max="9" width="12.69921875" customWidth="1"/>
  </cols>
  <sheetData>
    <row r="1" spans="1:19" x14ac:dyDescent="0.45">
      <c r="A1" s="6" t="s">
        <v>18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pans="1:19" x14ac:dyDescent="0.45">
      <c r="A2" s="4" t="s">
        <v>17</v>
      </c>
      <c r="B2" s="4" t="s">
        <v>16</v>
      </c>
      <c r="C2" s="4" t="s">
        <v>15</v>
      </c>
      <c r="D2" s="4" t="s">
        <v>14</v>
      </c>
      <c r="E2" s="4" t="s">
        <v>13</v>
      </c>
      <c r="F2" s="4" t="s">
        <v>12</v>
      </c>
      <c r="G2" s="5" t="s">
        <v>8</v>
      </c>
      <c r="H2" s="5"/>
      <c r="I2" s="4" t="s">
        <v>11</v>
      </c>
      <c r="J2" s="5" t="s">
        <v>8</v>
      </c>
      <c r="K2" s="5"/>
      <c r="L2" s="4" t="s">
        <v>10</v>
      </c>
      <c r="M2" s="5" t="s">
        <v>8</v>
      </c>
      <c r="N2" s="5"/>
      <c r="O2" s="4" t="s">
        <v>9</v>
      </c>
      <c r="P2" s="5" t="s">
        <v>8</v>
      </c>
      <c r="Q2" s="5"/>
      <c r="R2" s="4" t="s">
        <v>7</v>
      </c>
      <c r="S2" s="4" t="s">
        <v>6</v>
      </c>
    </row>
    <row r="3" spans="1:19" x14ac:dyDescent="0.45">
      <c r="A3" s="4" t="s">
        <v>5</v>
      </c>
      <c r="B3" s="3">
        <v>21522</v>
      </c>
      <c r="C3" s="3">
        <v>809468</v>
      </c>
      <c r="D3" s="3">
        <v>16412</v>
      </c>
      <c r="E3" s="3">
        <v>7224</v>
      </c>
      <c r="F3" s="2">
        <f>B3/(B3+D3)</f>
        <v>0.56735382506458587</v>
      </c>
      <c r="G3" s="2">
        <f>F3-1.96*((F3*(1-F3)/(B3+D3))^0.5)</f>
        <v>0.56236802132230779</v>
      </c>
      <c r="H3" s="2">
        <f>F3+1.96*((F3*(1-F3)/(B3+D3))^0.5)</f>
        <v>0.57233962880686395</v>
      </c>
      <c r="I3" s="2">
        <f>C3/(C3+E3)</f>
        <v>0.99115456010344172</v>
      </c>
      <c r="J3" s="2">
        <f>I3-1.96*((I3*(1-I3)/(C3+E3))^0.5)</f>
        <v>0.9909514846973887</v>
      </c>
      <c r="K3" s="2">
        <f>I3+1.96*((I3*(1-I3)/(C3+E3))^0.5)</f>
        <v>0.99135763550949474</v>
      </c>
      <c r="L3" s="2">
        <f>B3/(B3+E3)</f>
        <v>0.74869547067418074</v>
      </c>
      <c r="M3" s="2">
        <f>L3-1.96*((L3*(1-L3)/(B3+E3))^0.5)</f>
        <v>0.74368105743210156</v>
      </c>
      <c r="N3" s="2">
        <f>L3+1.96*((L3*(1-L3)/(B3+E3))^0.5)</f>
        <v>0.75370988391625993</v>
      </c>
      <c r="O3" s="2">
        <f>C3/(C3+D3)</f>
        <v>0.98012786361214699</v>
      </c>
      <c r="P3" s="2">
        <f>O3-1.96*((O3*(1-O3)/(C3+D3))^0.5)</f>
        <v>0.97982686725170787</v>
      </c>
      <c r="Q3" s="2">
        <f>O3+1.96*((O3*(1-O3)/(C3+D3))^0.5)</f>
        <v>0.98042885997258611</v>
      </c>
      <c r="R3" s="1">
        <f>(((B3+C3)/(B3+C3+D3+E3))-((B3+E3)/(B3+C3+D3+E3)*(B3+D3)/(B3+C3+D3+E3)+(C3+D3)/(B3+C3+D3+E3)*(C3+E3)/(B3+C3+D3+E3)))/(1-(((B3+E3)/(B3+C3+D3+E3)*(B3+D3)/(B3+C3+D3+E3)+(C3+D3)/(B3+C3+D3+E3)*(C3+E3)/(B3+C3+D3+E3))))</f>
        <v>0.63142535027510605</v>
      </c>
      <c r="S3" s="1">
        <f>F3+I3-1</f>
        <v>0.55850838516802748</v>
      </c>
    </row>
    <row r="4" spans="1:19" x14ac:dyDescent="0.45">
      <c r="A4" s="4" t="s">
        <v>4</v>
      </c>
      <c r="B4" s="3">
        <v>20785</v>
      </c>
      <c r="C4" s="3">
        <v>809783</v>
      </c>
      <c r="D4" s="3">
        <v>17149</v>
      </c>
      <c r="E4" s="3">
        <v>6909</v>
      </c>
      <c r="F4" s="2">
        <f>B4/(B4+D4)</f>
        <v>0.54792534401855852</v>
      </c>
      <c r="G4" s="2">
        <f>F4-1.96*((F4*(1-F4)/(B4+D4))^0.5)</f>
        <v>0.54291684577098265</v>
      </c>
      <c r="H4" s="2">
        <f>F4+1.96*((F4*(1-F4)/(B4+D4))^0.5)</f>
        <v>0.5529338422661344</v>
      </c>
      <c r="I4" s="2">
        <f>C4/(C4+E4)</f>
        <v>0.99154026242451254</v>
      </c>
      <c r="J4" s="2">
        <f>I4-1.96*((I4*(1-I4)/(C4+E4))^0.5)</f>
        <v>0.99134162524352343</v>
      </c>
      <c r="K4" s="2">
        <f>I4+1.96*((I4*(1-I4)/(C4+E4))^0.5)</f>
        <v>0.99173889960550166</v>
      </c>
      <c r="L4" s="2">
        <f>B4/(B4+E4)</f>
        <v>0.75052357911460965</v>
      </c>
      <c r="M4" s="2">
        <f>L4-1.96*((L4*(1-L4)/(B4+E4))^0.5)</f>
        <v>0.74542721850521976</v>
      </c>
      <c r="N4" s="2">
        <f>L4+1.96*((L4*(1-L4)/(B4+E4))^0.5)</f>
        <v>0.75561993972399955</v>
      </c>
      <c r="O4" s="2">
        <f>C4/(C4+D4)</f>
        <v>0.97926189819719156</v>
      </c>
      <c r="P4" s="2">
        <f>O4-1.96*((O4*(1-O4)/(C4+D4))^0.5)</f>
        <v>0.97895474495652324</v>
      </c>
      <c r="Q4" s="2">
        <f>O4+1.96*((O4*(1-O4)/(C4+D4))^0.5)</f>
        <v>0.97956905143785988</v>
      </c>
      <c r="R4" s="1">
        <f>(((B4+C4)/(B4+C4+D4+E4))-((B4+E4)/(B4+C4+D4+E4)*(B4+D4)/(B4+C4+D4+E4)+(C4+D4)/(B4+C4+D4+E4)*(C4+E4)/(B4+C4+D4+E4)))/(1-(((B4+E4)/(B4+C4+D4+E4)*(B4+D4)/(B4+C4+D4+E4)+(C4+D4)/(B4+C4+D4+E4)*(C4+E4)/(B4+C4+D4+E4))))</f>
        <v>0.61915171547955827</v>
      </c>
      <c r="S4" s="1">
        <f>F4+I4-1</f>
        <v>0.53946560644307118</v>
      </c>
    </row>
    <row r="5" spans="1:19" x14ac:dyDescent="0.45">
      <c r="A5" s="4" t="s">
        <v>3</v>
      </c>
      <c r="B5" s="3">
        <v>12141</v>
      </c>
      <c r="C5" s="3">
        <v>813069</v>
      </c>
      <c r="D5" s="3">
        <v>25793</v>
      </c>
      <c r="E5" s="3">
        <v>3623</v>
      </c>
      <c r="F5" s="2">
        <f>B5/(B5+D5)</f>
        <v>0.32005588653977962</v>
      </c>
      <c r="G5" s="2">
        <f>F5-1.96*((F5*(1-F5)/(B5+D5))^0.5)</f>
        <v>0.31536136571212814</v>
      </c>
      <c r="H5" s="2">
        <f>F5+1.96*((F5*(1-F5)/(B5+D5))^0.5)</f>
        <v>0.3247504073674311</v>
      </c>
      <c r="I5" s="2">
        <f>C5/(C5+E5)</f>
        <v>0.99556381108177872</v>
      </c>
      <c r="J5" s="2">
        <f>I5-1.96*((I5*(1-I5)/(C5+E5))^0.5)</f>
        <v>0.99541967706571644</v>
      </c>
      <c r="K5" s="2">
        <f>I5+1.96*((I5*(1-I5)/(C5+E5))^0.5)</f>
        <v>0.995707945097841</v>
      </c>
      <c r="L5" s="2">
        <f>B5/(B5+E5)</f>
        <v>0.77017254503933008</v>
      </c>
      <c r="M5" s="2">
        <f>L5-1.96*((L5*(1-L5)/(B5+E5))^0.5)</f>
        <v>0.7636047766569376</v>
      </c>
      <c r="N5" s="2">
        <f>L5+1.96*((L5*(1-L5)/(B5+E5))^0.5)</f>
        <v>0.77674031342172256</v>
      </c>
      <c r="O5" s="2">
        <f>C5/(C5+D5)</f>
        <v>0.96925239193097312</v>
      </c>
      <c r="P5" s="2">
        <f>O5-1.96*((O5*(1-O5)/(C5+D5))^0.5)</f>
        <v>0.96888295958346293</v>
      </c>
      <c r="Q5" s="2">
        <f>O5+1.96*((O5*(1-O5)/(C5+D5))^0.5)</f>
        <v>0.96962182427848331</v>
      </c>
      <c r="R5" s="1">
        <f>(((B5+C5)/(B5+C5+D5+E5))-((B5+E5)/(B5+C5+D5+E5)*(B5+D5)/(B5+C5+D5+E5)+(C5+D5)/(B5+C5+D5+E5)*(C5+E5)/(B5+C5+D5+E5)))/(1-(((B5+E5)/(B5+C5+D5+E5)*(B5+D5)/(B5+C5+D5+E5)+(C5+D5)/(B5+C5+D5+E5)*(C5+E5)/(B5+C5+D5+E5))))</f>
        <v>0.4375372791647284</v>
      </c>
      <c r="S5" s="1">
        <f>F5+I5-1</f>
        <v>0.31561969762155839</v>
      </c>
    </row>
    <row r="6" spans="1:19" x14ac:dyDescent="0.45">
      <c r="A6" s="4" t="s">
        <v>2</v>
      </c>
      <c r="B6" s="3">
        <v>24753</v>
      </c>
      <c r="C6" s="3">
        <v>808359</v>
      </c>
      <c r="D6" s="3">
        <v>13181</v>
      </c>
      <c r="E6" s="3">
        <v>8333</v>
      </c>
      <c r="F6" s="2">
        <f>B6/(B6+D6)</f>
        <v>0.65252807507776667</v>
      </c>
      <c r="G6" s="2">
        <f>F6-1.96*((F6*(1-F6)/(B6+D6))^0.5)</f>
        <v>0.64773624717055123</v>
      </c>
      <c r="H6" s="2">
        <f>F6+1.96*((F6*(1-F6)/(B6+D6))^0.5)</f>
        <v>0.65731990298498211</v>
      </c>
      <c r="I6" s="2">
        <f>C6/(C6+E6)</f>
        <v>0.98979664304290971</v>
      </c>
      <c r="J6" s="2">
        <f>I6-1.96*((I6*(1-I6)/(C6+E6))^0.5)</f>
        <v>0.98957868572796581</v>
      </c>
      <c r="K6" s="2">
        <f>I6+1.96*((I6*(1-I6)/(C6+E6))^0.5)</f>
        <v>0.9900146003578536</v>
      </c>
      <c r="L6" s="2">
        <f>B6/(B6+E6)</f>
        <v>0.74814120776159099</v>
      </c>
      <c r="M6" s="2">
        <f>L6-1.96*((L6*(1-L6)/(B6+E6))^0.5)</f>
        <v>0.74346381019825558</v>
      </c>
      <c r="N6" s="2">
        <f>L6+1.96*((L6*(1-L6)/(B6+E6))^0.5)</f>
        <v>0.75281860532492639</v>
      </c>
      <c r="O6" s="2">
        <f>C6/(C6+D6)</f>
        <v>0.98395574165591448</v>
      </c>
      <c r="P6" s="2">
        <f>O6-1.96*((O6*(1-O6)/(C6+D6))^0.5)</f>
        <v>0.98368404185521408</v>
      </c>
      <c r="Q6" s="2">
        <f>O6+1.96*((O6*(1-O6)/(C6+D6))^0.5)</f>
        <v>0.98422744145661489</v>
      </c>
      <c r="R6" s="1">
        <f>(((B6+C6)/(B6+C6+D6+E6))-((B6+E6)/(B6+C6+D6+E6)*(B6+D6)/(B6+C6+D6+E6)+(C6+D6)/(B6+C6+D6+E6)*(C6+E6)/(B6+C6+D6+E6)))/(1-(((B6+E6)/(B6+C6+D6+E6)*(B6+D6)/(B6+C6+D6+E6)+(C6+D6)/(B6+C6+D6+E6)*(C6+E6)/(B6+C6+D6+E6))))</f>
        <v>0.68400263151290985</v>
      </c>
      <c r="S6" s="1">
        <f>F6+I6-1</f>
        <v>0.64232471812067637</v>
      </c>
    </row>
    <row r="7" spans="1:19" x14ac:dyDescent="0.45">
      <c r="A7" s="4" t="s">
        <v>1</v>
      </c>
      <c r="B7" s="3">
        <v>11994</v>
      </c>
      <c r="C7" s="3">
        <v>813110</v>
      </c>
      <c r="D7" s="3">
        <v>25940</v>
      </c>
      <c r="E7" s="3">
        <v>3582</v>
      </c>
      <c r="F7" s="2">
        <f>B7/(B7+D7)</f>
        <v>0.31618073496072124</v>
      </c>
      <c r="G7" s="2">
        <f>F7-1.96*((F7*(1-F7)/(B7+D7))^0.5)</f>
        <v>0.31150144325657592</v>
      </c>
      <c r="H7" s="2">
        <f>F7+1.96*((F7*(1-F7)/(B7+D7))^0.5)</f>
        <v>0.32086002666486657</v>
      </c>
      <c r="I7" s="2">
        <f>C7/(C7+E7)</f>
        <v>0.99561401360610857</v>
      </c>
      <c r="J7" s="2">
        <f>I7-1.96*((I7*(1-I7)/(C7+E7))^0.5)</f>
        <v>0.99547069384978448</v>
      </c>
      <c r="K7" s="2">
        <f>I7+1.96*((I7*(1-I7)/(C7+E7))^0.5)</f>
        <v>0.99575733336243266</v>
      </c>
      <c r="L7" s="2">
        <f>B7/(B7+E7)</f>
        <v>0.77003081664098616</v>
      </c>
      <c r="M7" s="2">
        <f>L7-1.96*((L7*(1-L7)/(B7+E7))^0.5)</f>
        <v>0.76342210235289909</v>
      </c>
      <c r="N7" s="2">
        <f>L7+1.96*((L7*(1-L7)/(B7+E7))^0.5)</f>
        <v>0.77663953092907323</v>
      </c>
      <c r="O7" s="2">
        <f>C7/(C7+D7)</f>
        <v>0.96908408318932127</v>
      </c>
      <c r="P7" s="2">
        <f>O7-1.96*((O7*(1-O7)/(C7+D7))^0.5)</f>
        <v>0.9687137147719489</v>
      </c>
      <c r="Q7" s="2">
        <f>O7+1.96*((O7*(1-O7)/(C7+D7))^0.5)</f>
        <v>0.96945445160669363</v>
      </c>
      <c r="R7" s="1">
        <f>(((B7+C7)/(B7+C7+D7+E7))-((B7+E7)/(B7+C7+D7+E7)*(B7+D7)/(B7+C7+D7+E7)+(C7+D7)/(B7+C7+D7+E7)*(C7+E7)/(B7+C7+D7+E7)))/(1-(((B7+E7)/(B7+C7+D7+E7)*(B7+D7)/(B7+C7+D7+E7)+(C7+D7)/(B7+C7+D7+E7)*(C7+E7)/(B7+C7+D7+E7))))</f>
        <v>0.43365532166009768</v>
      </c>
      <c r="S7" s="1">
        <f>F7+I7-1</f>
        <v>0.31179474856682976</v>
      </c>
    </row>
    <row r="8" spans="1:19" x14ac:dyDescent="0.45">
      <c r="A8" s="4" t="s">
        <v>0</v>
      </c>
      <c r="B8" s="3">
        <v>24141</v>
      </c>
      <c r="C8" s="3">
        <v>808633</v>
      </c>
      <c r="D8" s="3">
        <v>13793</v>
      </c>
      <c r="E8" s="3">
        <v>8059</v>
      </c>
      <c r="F8" s="2">
        <f>B8/(B8+D8)</f>
        <v>0.63639479095270735</v>
      </c>
      <c r="G8" s="2">
        <f>F8-1.96*((F8*(1-F8)/(B8+D8))^0.5)</f>
        <v>0.63155395787285651</v>
      </c>
      <c r="H8" s="2">
        <f>F8+1.96*((F8*(1-F8)/(B8+D8))^0.5)</f>
        <v>0.64123562403255818</v>
      </c>
      <c r="I8" s="2">
        <f>C8/(C8+E8)</f>
        <v>0.99013214283965068</v>
      </c>
      <c r="J8" s="2">
        <f>I8-1.96*((I8*(1-I8)/(C8+E8))^0.5)</f>
        <v>0.98991776251341701</v>
      </c>
      <c r="K8" s="2">
        <f>I8+1.96*((I8*(1-I8)/(C8+E8))^0.5)</f>
        <v>0.99034652316588434</v>
      </c>
      <c r="L8" s="2">
        <f>B8/(B8+E8)</f>
        <v>0.74972049689440989</v>
      </c>
      <c r="M8" s="2">
        <f>L8-1.96*((L8*(1-L8)/(B8+E8))^0.5)</f>
        <v>0.74498908813327303</v>
      </c>
      <c r="N8" s="2">
        <f>L8+1.96*((L8*(1-L8)/(B8+E8))^0.5)</f>
        <v>0.75445190565554676</v>
      </c>
      <c r="O8" s="2">
        <f>C8/(C8+D8)</f>
        <v>0.98322888624630056</v>
      </c>
      <c r="P8" s="2">
        <f>O8-1.96*((O8*(1-O8)/(C8+D8))^0.5)</f>
        <v>0.98295135242047971</v>
      </c>
      <c r="Q8" s="2">
        <f>O8+1.96*((O8*(1-O8)/(C8+D8))^0.5)</f>
        <v>0.98350642007212141</v>
      </c>
      <c r="R8" s="1">
        <f>(((B8+C8)/(B8+C8+D8+E8))-((B8+E8)/(B8+C8+D8+E8)*(B8+D8)/(B8+C8+D8+E8)+(C8+D8)/(B8+C8+D8+E8)*(C8+E8)/(B8+C8+D8+E8)))/(1-(((B8+E8)/(B8+C8+D8+E8)*(B8+D8)/(B8+C8+D8+E8)+(C8+D8)/(B8+C8+D8+E8)*(C8+E8)/(B8+C8+D8+E8))))</f>
        <v>0.6751863539015408</v>
      </c>
      <c r="S8" s="1">
        <f>F8+I8-1</f>
        <v>0.62652693379235802</v>
      </c>
    </row>
  </sheetData>
  <mergeCells count="4">
    <mergeCell ref="G2:H2"/>
    <mergeCell ref="J2:K2"/>
    <mergeCell ref="M2:N2"/>
    <mergeCell ref="P2:Q2"/>
  </mergeCells>
  <phoneticPr fontId="1"/>
  <pageMargins left="0.7" right="0.7" top="0.75" bottom="0.75" header="0.3" footer="0.3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Supplementary 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americanmiyuking@yahoo.co.jp</dc:creator>
  <cp:lastModifiedBy>americanmiyuking@yahoo.co.jp</cp:lastModifiedBy>
  <dcterms:created xsi:type="dcterms:W3CDTF">2025-04-19T12:35:45Z</dcterms:created>
  <dcterms:modified xsi:type="dcterms:W3CDTF">2025-04-19T12:36:17Z</dcterms:modified>
</cp:coreProperties>
</file>