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idenuniv1.sharepoint.com/sites/PhDJonas/Shared Documents/General/01_SIMPL Minerals approach/e_Manuscript/"/>
    </mc:Choice>
  </mc:AlternateContent>
  <xr:revisionPtr revIDLastSave="1387" documentId="8_{2F596CC0-91C8-454B-9545-886DD764241D}" xr6:coauthVersionLast="47" xr6:coauthVersionMax="47" xr10:uidLastSave="{5186BB18-378E-4F4A-8884-B6389F7BC069}"/>
  <bookViews>
    <workbookView xWindow="-108" yWindow="-108" windowWidth="23256" windowHeight="12456" activeTab="1" xr2:uid="{55B506BB-4C9D-4223-954C-7D137293191A}"/>
  </bookViews>
  <sheets>
    <sheet name="Title_page" sheetId="4" r:id="rId1"/>
    <sheet name="SI 5 - Impact results EFv3.1" sheetId="2" r:id="rId2"/>
  </sheets>
  <externalReferences>
    <externalReference r:id="rId3"/>
  </externalReferences>
  <definedNames>
    <definedName name="_xlchart.v1.0" hidden="1">'SI 5 - Impact results EFv3.1'!$A$4:$A$16</definedName>
    <definedName name="_xlchart.v1.1" hidden="1">'SI 5 - Impact results EFv3.1'!$AU$2</definedName>
    <definedName name="_xlchart.v1.2" hidden="1">'SI 5 - Impact results EFv3.1'!$AU$4:$AU$15</definedName>
    <definedName name="_xlchart.v1.3" hidden="1">'SI 5 - Impact results EFv3.1'!$A$4:$A$16</definedName>
    <definedName name="_xlchart.v1.4" hidden="1">'SI 5 - Impact results EFv3.1'!$AU$2</definedName>
    <definedName name="_xlchart.v1.5" hidden="1">'SI 5 - Impact results EFv3.1'!$AU$4:$AU$15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2" l="1"/>
  <c r="X45" i="2"/>
  <c r="Y45" i="2"/>
  <c r="AR45" i="2"/>
  <c r="AS45" i="2"/>
  <c r="AV45" i="2"/>
  <c r="AW45" i="2"/>
  <c r="BP45" i="2"/>
  <c r="BQ45" i="2"/>
  <c r="BR45" i="2"/>
  <c r="BS45" i="2"/>
  <c r="BS46" i="2" s="1"/>
  <c r="BT45" i="2"/>
  <c r="BT46" i="2" s="1"/>
  <c r="BU45" i="2"/>
  <c r="BU46" i="2" s="1"/>
  <c r="BV45" i="2"/>
  <c r="BW45" i="2"/>
  <c r="BW46" i="2" s="1"/>
  <c r="BX45" i="2"/>
  <c r="BX46" i="2" s="1"/>
  <c r="BY45" i="2"/>
  <c r="BY46" i="2" s="1"/>
  <c r="CM45" i="2"/>
  <c r="CN45" i="2"/>
  <c r="E44" i="2"/>
  <c r="CW45" i="2" s="1"/>
  <c r="D44" i="2"/>
  <c r="AF45" i="2" s="1"/>
  <c r="C44" i="2"/>
  <c r="K45" i="2" s="1"/>
  <c r="B44" i="2"/>
  <c r="J45" i="2" s="1"/>
  <c r="AE45" i="2" l="1"/>
  <c r="AD45" i="2"/>
  <c r="AF46" i="2" s="1"/>
  <c r="CR45" i="2"/>
  <c r="AB45" i="2"/>
  <c r="CP45" i="2"/>
  <c r="AA45" i="2"/>
  <c r="AC45" i="2"/>
  <c r="CQ45" i="2"/>
  <c r="CQ46" i="2" s="1"/>
  <c r="CO45" i="2"/>
  <c r="Z45" i="2"/>
  <c r="CU45" i="2"/>
  <c r="BB45" i="2"/>
  <c r="BC45" i="2"/>
  <c r="BC46" i="2" s="1"/>
  <c r="BA45" i="2"/>
  <c r="CV45" i="2"/>
  <c r="AZ45" i="2"/>
  <c r="CT45" i="2"/>
  <c r="CW46" i="2" s="1"/>
  <c r="AY45" i="2"/>
  <c r="CS45" i="2"/>
  <c r="CS46" i="2" s="1"/>
  <c r="AX45" i="2"/>
  <c r="AU45" i="2"/>
  <c r="CR46" i="2"/>
  <c r="AT45" i="2"/>
  <c r="AV46" i="2" s="1"/>
  <c r="K46" i="2"/>
  <c r="CI45" i="2"/>
  <c r="BM45" i="2"/>
  <c r="AO45" i="2"/>
  <c r="S45" i="2"/>
  <c r="B45" i="2"/>
  <c r="CH45" i="2"/>
  <c r="BL45" i="2"/>
  <c r="AN45" i="2"/>
  <c r="R45" i="2"/>
  <c r="CL45" i="2"/>
  <c r="CN46" i="2" s="1"/>
  <c r="V45" i="2"/>
  <c r="W46" i="2" s="1"/>
  <c r="BN45" i="2"/>
  <c r="T45" i="2"/>
  <c r="T46" i="2" s="1"/>
  <c r="C45" i="2"/>
  <c r="BK45" i="2"/>
  <c r="Q45" i="2"/>
  <c r="D45" i="2"/>
  <c r="BJ45" i="2"/>
  <c r="P45" i="2"/>
  <c r="P46" i="2" s="1"/>
  <c r="E45" i="2"/>
  <c r="CE45" i="2"/>
  <c r="BI45" i="2"/>
  <c r="AK45" i="2"/>
  <c r="O45" i="2"/>
  <c r="BO45" i="2"/>
  <c r="U45" i="2"/>
  <c r="CJ45" i="2"/>
  <c r="AP45" i="2"/>
  <c r="AR46" i="2" s="1"/>
  <c r="CG45" i="2"/>
  <c r="AM45" i="2"/>
  <c r="CF45" i="2"/>
  <c r="AL45" i="2"/>
  <c r="I45" i="2"/>
  <c r="CD45" i="2"/>
  <c r="BH45" i="2"/>
  <c r="AJ45" i="2"/>
  <c r="N45" i="2"/>
  <c r="CK45" i="2"/>
  <c r="AQ45" i="2"/>
  <c r="H45" i="2"/>
  <c r="CC45" i="2"/>
  <c r="BG45" i="2"/>
  <c r="AI45" i="2"/>
  <c r="M45" i="2"/>
  <c r="M46" i="2" s="1"/>
  <c r="G45" i="2"/>
  <c r="CB45" i="2"/>
  <c r="BF45" i="2"/>
  <c r="AH45" i="2"/>
  <c r="L45" i="2"/>
  <c r="L46" i="2" s="1"/>
  <c r="F45" i="2"/>
  <c r="CA45" i="2"/>
  <c r="BE45" i="2"/>
  <c r="AG45" i="2"/>
  <c r="BZ45" i="2"/>
  <c r="BD45" i="2"/>
  <c r="BD46" i="2" s="1"/>
  <c r="AU94" i="2"/>
  <c r="AV94" i="2"/>
  <c r="AW94" i="2"/>
  <c r="AT94" i="2"/>
  <c r="CT32" i="2"/>
  <c r="CP32" i="2"/>
  <c r="CL32" i="2"/>
  <c r="CJ39" i="2"/>
  <c r="CH32" i="2"/>
  <c r="CD32" i="2"/>
  <c r="BZ32" i="2"/>
  <c r="BV32" i="2"/>
  <c r="BT41" i="2"/>
  <c r="BU41" i="2"/>
  <c r="BR32" i="2"/>
  <c r="BN32" i="2"/>
  <c r="BJ32" i="2"/>
  <c r="BF41" i="2"/>
  <c r="BF32" i="2"/>
  <c r="BC35" i="2"/>
  <c r="BD37" i="2"/>
  <c r="BB32" i="2"/>
  <c r="AX35" i="2"/>
  <c r="AX32" i="2"/>
  <c r="AT32" i="2"/>
  <c r="AP32" i="2"/>
  <c r="AL32" i="2"/>
  <c r="AH32" i="2"/>
  <c r="AE39" i="2"/>
  <c r="AD32" i="2"/>
  <c r="AC38" i="2"/>
  <c r="Z39" i="2"/>
  <c r="Z32" i="2"/>
  <c r="X38" i="2"/>
  <c r="Y38" i="2"/>
  <c r="V32" i="2"/>
  <c r="R32" i="2"/>
  <c r="N32" i="2"/>
  <c r="J32" i="2"/>
  <c r="I28" i="2"/>
  <c r="I41" i="2"/>
  <c r="F32" i="2"/>
  <c r="B32" i="2"/>
  <c r="E32" i="2"/>
  <c r="CW29" i="2"/>
  <c r="CW42" i="2" s="1"/>
  <c r="CV29" i="2"/>
  <c r="CV42" i="2" s="1"/>
  <c r="CU29" i="2"/>
  <c r="CU42" i="2" s="1"/>
  <c r="CT29" i="2"/>
  <c r="CT42" i="2" s="1"/>
  <c r="CW28" i="2"/>
  <c r="CW41" i="2" s="1"/>
  <c r="CV28" i="2"/>
  <c r="CV41" i="2" s="1"/>
  <c r="CU28" i="2"/>
  <c r="CU41" i="2" s="1"/>
  <c r="CT28" i="2"/>
  <c r="CT41" i="2" s="1"/>
  <c r="CW27" i="2"/>
  <c r="CW40" i="2" s="1"/>
  <c r="CV27" i="2"/>
  <c r="CV40" i="2" s="1"/>
  <c r="CU27" i="2"/>
  <c r="CU40" i="2" s="1"/>
  <c r="CT27" i="2"/>
  <c r="CT40" i="2" s="1"/>
  <c r="CW26" i="2"/>
  <c r="CW39" i="2" s="1"/>
  <c r="CV26" i="2"/>
  <c r="CV39" i="2" s="1"/>
  <c r="CU26" i="2"/>
  <c r="CU39" i="2" s="1"/>
  <c r="CT26" i="2"/>
  <c r="CT39" i="2" s="1"/>
  <c r="CW25" i="2"/>
  <c r="CW38" i="2" s="1"/>
  <c r="CV25" i="2"/>
  <c r="CV38" i="2" s="1"/>
  <c r="CU25" i="2"/>
  <c r="CU38" i="2" s="1"/>
  <c r="CT25" i="2"/>
  <c r="CT38" i="2" s="1"/>
  <c r="CW24" i="2"/>
  <c r="CW37" i="2" s="1"/>
  <c r="CV24" i="2"/>
  <c r="CV37" i="2" s="1"/>
  <c r="CU24" i="2"/>
  <c r="CU37" i="2" s="1"/>
  <c r="CT24" i="2"/>
  <c r="CT37" i="2" s="1"/>
  <c r="CW23" i="2"/>
  <c r="CW36" i="2" s="1"/>
  <c r="CV23" i="2"/>
  <c r="CV36" i="2" s="1"/>
  <c r="CU23" i="2"/>
  <c r="CU36" i="2" s="1"/>
  <c r="CT23" i="2"/>
  <c r="CT36" i="2" s="1"/>
  <c r="CW22" i="2"/>
  <c r="CW35" i="2" s="1"/>
  <c r="CV22" i="2"/>
  <c r="CV35" i="2" s="1"/>
  <c r="CU22" i="2"/>
  <c r="CU35" i="2" s="1"/>
  <c r="CT22" i="2"/>
  <c r="CT35" i="2" s="1"/>
  <c r="CW21" i="2"/>
  <c r="CW34" i="2" s="1"/>
  <c r="CV21" i="2"/>
  <c r="CV34" i="2" s="1"/>
  <c r="CU21" i="2"/>
  <c r="CU34" i="2" s="1"/>
  <c r="CT21" i="2"/>
  <c r="CT34" i="2" s="1"/>
  <c r="CW20" i="2"/>
  <c r="CW33" i="2" s="1"/>
  <c r="CV20" i="2"/>
  <c r="CV33" i="2" s="1"/>
  <c r="CU20" i="2"/>
  <c r="CU33" i="2" s="1"/>
  <c r="CT20" i="2"/>
  <c r="CT33" i="2" s="1"/>
  <c r="CW19" i="2"/>
  <c r="CW32" i="2" s="1"/>
  <c r="CV19" i="2"/>
  <c r="CV32" i="2" s="1"/>
  <c r="CU19" i="2"/>
  <c r="CU32" i="2" s="1"/>
  <c r="CS29" i="2"/>
  <c r="CS42" i="2" s="1"/>
  <c r="CR29" i="2"/>
  <c r="CR42" i="2" s="1"/>
  <c r="CQ29" i="2"/>
  <c r="CQ42" i="2" s="1"/>
  <c r="CP29" i="2"/>
  <c r="CP42" i="2" s="1"/>
  <c r="CS28" i="2"/>
  <c r="CS41" i="2" s="1"/>
  <c r="CR28" i="2"/>
  <c r="CR41" i="2" s="1"/>
  <c r="CQ28" i="2"/>
  <c r="CQ41" i="2" s="1"/>
  <c r="CP28" i="2"/>
  <c r="CP41" i="2" s="1"/>
  <c r="CS27" i="2"/>
  <c r="CS40" i="2" s="1"/>
  <c r="CR27" i="2"/>
  <c r="CR40" i="2" s="1"/>
  <c r="CQ27" i="2"/>
  <c r="CQ40" i="2" s="1"/>
  <c r="CP27" i="2"/>
  <c r="CP40" i="2" s="1"/>
  <c r="CS26" i="2"/>
  <c r="CS39" i="2" s="1"/>
  <c r="CR26" i="2"/>
  <c r="CR39" i="2" s="1"/>
  <c r="CQ26" i="2"/>
  <c r="CQ39" i="2" s="1"/>
  <c r="CP26" i="2"/>
  <c r="CP39" i="2" s="1"/>
  <c r="CS25" i="2"/>
  <c r="CS38" i="2" s="1"/>
  <c r="CR25" i="2"/>
  <c r="CR38" i="2" s="1"/>
  <c r="CQ25" i="2"/>
  <c r="CQ38" i="2" s="1"/>
  <c r="CP25" i="2"/>
  <c r="CP38" i="2" s="1"/>
  <c r="CS24" i="2"/>
  <c r="CS37" i="2" s="1"/>
  <c r="CR24" i="2"/>
  <c r="CR37" i="2" s="1"/>
  <c r="CQ24" i="2"/>
  <c r="CQ37" i="2" s="1"/>
  <c r="CP24" i="2"/>
  <c r="CP37" i="2" s="1"/>
  <c r="CS23" i="2"/>
  <c r="CS36" i="2" s="1"/>
  <c r="CR23" i="2"/>
  <c r="CR36" i="2" s="1"/>
  <c r="CQ23" i="2"/>
  <c r="CQ36" i="2" s="1"/>
  <c r="CP23" i="2"/>
  <c r="CP36" i="2" s="1"/>
  <c r="CS22" i="2"/>
  <c r="CS35" i="2" s="1"/>
  <c r="CR22" i="2"/>
  <c r="CR35" i="2" s="1"/>
  <c r="CQ22" i="2"/>
  <c r="CQ35" i="2" s="1"/>
  <c r="CP22" i="2"/>
  <c r="CP35" i="2" s="1"/>
  <c r="CS21" i="2"/>
  <c r="CS34" i="2" s="1"/>
  <c r="CR21" i="2"/>
  <c r="CR34" i="2" s="1"/>
  <c r="CQ21" i="2"/>
  <c r="CQ34" i="2" s="1"/>
  <c r="CP21" i="2"/>
  <c r="CP34" i="2" s="1"/>
  <c r="CS20" i="2"/>
  <c r="CS33" i="2" s="1"/>
  <c r="CR20" i="2"/>
  <c r="CR33" i="2" s="1"/>
  <c r="CQ20" i="2"/>
  <c r="CQ33" i="2" s="1"/>
  <c r="CP20" i="2"/>
  <c r="CP33" i="2" s="1"/>
  <c r="CS19" i="2"/>
  <c r="CS32" i="2" s="1"/>
  <c r="CR19" i="2"/>
  <c r="CR32" i="2" s="1"/>
  <c r="CQ19" i="2"/>
  <c r="CQ32" i="2" s="1"/>
  <c r="CO29" i="2"/>
  <c r="CO42" i="2" s="1"/>
  <c r="CN29" i="2"/>
  <c r="CN42" i="2" s="1"/>
  <c r="CM29" i="2"/>
  <c r="CM42" i="2" s="1"/>
  <c r="CL29" i="2"/>
  <c r="CL42" i="2" s="1"/>
  <c r="CO28" i="2"/>
  <c r="CO41" i="2" s="1"/>
  <c r="CN28" i="2"/>
  <c r="CN41" i="2" s="1"/>
  <c r="CM28" i="2"/>
  <c r="CM41" i="2" s="1"/>
  <c r="CL28" i="2"/>
  <c r="CL41" i="2" s="1"/>
  <c r="CO27" i="2"/>
  <c r="CO40" i="2" s="1"/>
  <c r="CN27" i="2"/>
  <c r="CN40" i="2" s="1"/>
  <c r="CM27" i="2"/>
  <c r="CM40" i="2" s="1"/>
  <c r="CL27" i="2"/>
  <c r="CL40" i="2" s="1"/>
  <c r="CO26" i="2"/>
  <c r="CO39" i="2" s="1"/>
  <c r="CN26" i="2"/>
  <c r="CN39" i="2" s="1"/>
  <c r="CM26" i="2"/>
  <c r="CM39" i="2" s="1"/>
  <c r="CL26" i="2"/>
  <c r="CL39" i="2" s="1"/>
  <c r="CO25" i="2"/>
  <c r="CO38" i="2" s="1"/>
  <c r="CN25" i="2"/>
  <c r="CN38" i="2" s="1"/>
  <c r="CM25" i="2"/>
  <c r="CM38" i="2" s="1"/>
  <c r="CL25" i="2"/>
  <c r="CL38" i="2" s="1"/>
  <c r="CO24" i="2"/>
  <c r="CO37" i="2" s="1"/>
  <c r="CN24" i="2"/>
  <c r="CN37" i="2" s="1"/>
  <c r="CM24" i="2"/>
  <c r="CM37" i="2" s="1"/>
  <c r="CL24" i="2"/>
  <c r="CL37" i="2" s="1"/>
  <c r="CO23" i="2"/>
  <c r="CO36" i="2" s="1"/>
  <c r="CN23" i="2"/>
  <c r="CN36" i="2" s="1"/>
  <c r="CM23" i="2"/>
  <c r="CM36" i="2" s="1"/>
  <c r="CL23" i="2"/>
  <c r="CL36" i="2" s="1"/>
  <c r="CO22" i="2"/>
  <c r="CO35" i="2" s="1"/>
  <c r="CN22" i="2"/>
  <c r="CN35" i="2" s="1"/>
  <c r="CM22" i="2"/>
  <c r="CM35" i="2" s="1"/>
  <c r="CL22" i="2"/>
  <c r="CL35" i="2" s="1"/>
  <c r="CO21" i="2"/>
  <c r="CO34" i="2" s="1"/>
  <c r="CN21" i="2"/>
  <c r="CN34" i="2" s="1"/>
  <c r="CM21" i="2"/>
  <c r="CM34" i="2" s="1"/>
  <c r="CL21" i="2"/>
  <c r="CL34" i="2" s="1"/>
  <c r="CO20" i="2"/>
  <c r="CO33" i="2" s="1"/>
  <c r="CN20" i="2"/>
  <c r="CN33" i="2" s="1"/>
  <c r="CM20" i="2"/>
  <c r="CM33" i="2" s="1"/>
  <c r="CL20" i="2"/>
  <c r="CL33" i="2" s="1"/>
  <c r="CO19" i="2"/>
  <c r="CO32" i="2" s="1"/>
  <c r="CN19" i="2"/>
  <c r="CN32" i="2" s="1"/>
  <c r="CM19" i="2"/>
  <c r="CM32" i="2" s="1"/>
  <c r="CK29" i="2"/>
  <c r="CK42" i="2" s="1"/>
  <c r="CJ29" i="2"/>
  <c r="CJ42" i="2" s="1"/>
  <c r="CI29" i="2"/>
  <c r="CI42" i="2" s="1"/>
  <c r="CH29" i="2"/>
  <c r="CH42" i="2" s="1"/>
  <c r="CK28" i="2"/>
  <c r="CK41" i="2" s="1"/>
  <c r="CJ28" i="2"/>
  <c r="CJ41" i="2" s="1"/>
  <c r="CI28" i="2"/>
  <c r="CI41" i="2" s="1"/>
  <c r="CH28" i="2"/>
  <c r="CH41" i="2" s="1"/>
  <c r="CK27" i="2"/>
  <c r="CK40" i="2" s="1"/>
  <c r="CJ27" i="2"/>
  <c r="CJ40" i="2" s="1"/>
  <c r="CI27" i="2"/>
  <c r="CI40" i="2" s="1"/>
  <c r="CH27" i="2"/>
  <c r="CH40" i="2" s="1"/>
  <c r="CK26" i="2"/>
  <c r="CK39" i="2" s="1"/>
  <c r="CJ26" i="2"/>
  <c r="CI26" i="2"/>
  <c r="CI39" i="2" s="1"/>
  <c r="CH26" i="2"/>
  <c r="CH39" i="2" s="1"/>
  <c r="CK25" i="2"/>
  <c r="CK38" i="2" s="1"/>
  <c r="CJ25" i="2"/>
  <c r="CJ38" i="2" s="1"/>
  <c r="CI25" i="2"/>
  <c r="CI38" i="2" s="1"/>
  <c r="CH25" i="2"/>
  <c r="CH38" i="2" s="1"/>
  <c r="CK24" i="2"/>
  <c r="CK37" i="2" s="1"/>
  <c r="CJ24" i="2"/>
  <c r="CJ37" i="2" s="1"/>
  <c r="CI24" i="2"/>
  <c r="CI37" i="2" s="1"/>
  <c r="CH24" i="2"/>
  <c r="CH37" i="2" s="1"/>
  <c r="CK23" i="2"/>
  <c r="CK36" i="2" s="1"/>
  <c r="CJ23" i="2"/>
  <c r="CJ36" i="2" s="1"/>
  <c r="CI23" i="2"/>
  <c r="CI36" i="2" s="1"/>
  <c r="CH23" i="2"/>
  <c r="CH36" i="2" s="1"/>
  <c r="CK22" i="2"/>
  <c r="CK35" i="2" s="1"/>
  <c r="CJ22" i="2"/>
  <c r="CJ35" i="2" s="1"/>
  <c r="CI22" i="2"/>
  <c r="CI35" i="2" s="1"/>
  <c r="CH22" i="2"/>
  <c r="CH35" i="2" s="1"/>
  <c r="CK21" i="2"/>
  <c r="CK34" i="2" s="1"/>
  <c r="CJ21" i="2"/>
  <c r="CJ34" i="2" s="1"/>
  <c r="CI21" i="2"/>
  <c r="CI34" i="2" s="1"/>
  <c r="CH21" i="2"/>
  <c r="CH34" i="2" s="1"/>
  <c r="CK20" i="2"/>
  <c r="CK33" i="2" s="1"/>
  <c r="CJ20" i="2"/>
  <c r="CJ33" i="2" s="1"/>
  <c r="CI20" i="2"/>
  <c r="CI33" i="2" s="1"/>
  <c r="CH20" i="2"/>
  <c r="CH33" i="2" s="1"/>
  <c r="CK19" i="2"/>
  <c r="CK32" i="2" s="1"/>
  <c r="CJ19" i="2"/>
  <c r="CJ32" i="2" s="1"/>
  <c r="CI19" i="2"/>
  <c r="CI32" i="2" s="1"/>
  <c r="CG29" i="2"/>
  <c r="CG42" i="2" s="1"/>
  <c r="CF29" i="2"/>
  <c r="CF42" i="2" s="1"/>
  <c r="CE29" i="2"/>
  <c r="CE42" i="2" s="1"/>
  <c r="CD29" i="2"/>
  <c r="CD42" i="2" s="1"/>
  <c r="CG28" i="2"/>
  <c r="CG41" i="2" s="1"/>
  <c r="CF28" i="2"/>
  <c r="CF41" i="2" s="1"/>
  <c r="CE28" i="2"/>
  <c r="CE41" i="2" s="1"/>
  <c r="CD28" i="2"/>
  <c r="CD41" i="2" s="1"/>
  <c r="CG27" i="2"/>
  <c r="CG40" i="2" s="1"/>
  <c r="CF27" i="2"/>
  <c r="CF40" i="2" s="1"/>
  <c r="CE27" i="2"/>
  <c r="CE40" i="2" s="1"/>
  <c r="CD27" i="2"/>
  <c r="CD40" i="2" s="1"/>
  <c r="CG26" i="2"/>
  <c r="CG39" i="2" s="1"/>
  <c r="CF26" i="2"/>
  <c r="CF39" i="2" s="1"/>
  <c r="CE26" i="2"/>
  <c r="CE39" i="2" s="1"/>
  <c r="CD26" i="2"/>
  <c r="CD39" i="2" s="1"/>
  <c r="CG25" i="2"/>
  <c r="CG38" i="2" s="1"/>
  <c r="CF25" i="2"/>
  <c r="CF38" i="2" s="1"/>
  <c r="CE25" i="2"/>
  <c r="CE38" i="2" s="1"/>
  <c r="CD25" i="2"/>
  <c r="CD38" i="2" s="1"/>
  <c r="CG24" i="2"/>
  <c r="CG37" i="2" s="1"/>
  <c r="CF24" i="2"/>
  <c r="CF37" i="2" s="1"/>
  <c r="CE24" i="2"/>
  <c r="CE37" i="2" s="1"/>
  <c r="CD24" i="2"/>
  <c r="CD37" i="2" s="1"/>
  <c r="CG23" i="2"/>
  <c r="CG36" i="2" s="1"/>
  <c r="CF23" i="2"/>
  <c r="CF36" i="2" s="1"/>
  <c r="CE23" i="2"/>
  <c r="CE36" i="2" s="1"/>
  <c r="CD23" i="2"/>
  <c r="CD36" i="2" s="1"/>
  <c r="CG22" i="2"/>
  <c r="CG35" i="2" s="1"/>
  <c r="CF22" i="2"/>
  <c r="CF35" i="2" s="1"/>
  <c r="CE22" i="2"/>
  <c r="CE35" i="2" s="1"/>
  <c r="CD22" i="2"/>
  <c r="CD35" i="2" s="1"/>
  <c r="CG21" i="2"/>
  <c r="CG34" i="2" s="1"/>
  <c r="CF21" i="2"/>
  <c r="CF34" i="2" s="1"/>
  <c r="CE21" i="2"/>
  <c r="CE34" i="2" s="1"/>
  <c r="CD21" i="2"/>
  <c r="CD34" i="2" s="1"/>
  <c r="CG20" i="2"/>
  <c r="CG33" i="2" s="1"/>
  <c r="CF20" i="2"/>
  <c r="CF33" i="2" s="1"/>
  <c r="CE20" i="2"/>
  <c r="CE33" i="2" s="1"/>
  <c r="CD20" i="2"/>
  <c r="CD33" i="2" s="1"/>
  <c r="CG19" i="2"/>
  <c r="CG32" i="2" s="1"/>
  <c r="CF19" i="2"/>
  <c r="CF32" i="2" s="1"/>
  <c r="CE19" i="2"/>
  <c r="CE32" i="2" s="1"/>
  <c r="CC29" i="2"/>
  <c r="CC42" i="2" s="1"/>
  <c r="CB29" i="2"/>
  <c r="CB42" i="2" s="1"/>
  <c r="CA29" i="2"/>
  <c r="CA42" i="2" s="1"/>
  <c r="BZ29" i="2"/>
  <c r="BZ42" i="2" s="1"/>
  <c r="CC28" i="2"/>
  <c r="CC41" i="2" s="1"/>
  <c r="CB28" i="2"/>
  <c r="CB41" i="2" s="1"/>
  <c r="CA28" i="2"/>
  <c r="CA41" i="2" s="1"/>
  <c r="BZ28" i="2"/>
  <c r="BZ41" i="2" s="1"/>
  <c r="CC27" i="2"/>
  <c r="CC40" i="2" s="1"/>
  <c r="CB27" i="2"/>
  <c r="CB40" i="2" s="1"/>
  <c r="CA27" i="2"/>
  <c r="CA40" i="2" s="1"/>
  <c r="BZ27" i="2"/>
  <c r="BZ40" i="2" s="1"/>
  <c r="CC26" i="2"/>
  <c r="CC39" i="2" s="1"/>
  <c r="CB26" i="2"/>
  <c r="CB39" i="2" s="1"/>
  <c r="CA26" i="2"/>
  <c r="CA39" i="2" s="1"/>
  <c r="BZ26" i="2"/>
  <c r="BZ39" i="2" s="1"/>
  <c r="CC25" i="2"/>
  <c r="CC38" i="2" s="1"/>
  <c r="CB25" i="2"/>
  <c r="CB38" i="2" s="1"/>
  <c r="CA25" i="2"/>
  <c r="CA38" i="2" s="1"/>
  <c r="BZ25" i="2"/>
  <c r="BZ38" i="2" s="1"/>
  <c r="CC24" i="2"/>
  <c r="CC37" i="2" s="1"/>
  <c r="CB24" i="2"/>
  <c r="CB37" i="2" s="1"/>
  <c r="CA24" i="2"/>
  <c r="CA37" i="2" s="1"/>
  <c r="BZ24" i="2"/>
  <c r="BZ37" i="2" s="1"/>
  <c r="CC23" i="2"/>
  <c r="CC36" i="2" s="1"/>
  <c r="CB23" i="2"/>
  <c r="CB36" i="2" s="1"/>
  <c r="CA23" i="2"/>
  <c r="CA36" i="2" s="1"/>
  <c r="BZ23" i="2"/>
  <c r="BZ36" i="2" s="1"/>
  <c r="CC22" i="2"/>
  <c r="CC35" i="2" s="1"/>
  <c r="CB22" i="2"/>
  <c r="CB35" i="2" s="1"/>
  <c r="CA22" i="2"/>
  <c r="CA35" i="2" s="1"/>
  <c r="BZ22" i="2"/>
  <c r="BZ35" i="2" s="1"/>
  <c r="CC21" i="2"/>
  <c r="CC34" i="2" s="1"/>
  <c r="CB21" i="2"/>
  <c r="CB34" i="2" s="1"/>
  <c r="CA21" i="2"/>
  <c r="CA34" i="2" s="1"/>
  <c r="BZ21" i="2"/>
  <c r="BZ34" i="2" s="1"/>
  <c r="CC20" i="2"/>
  <c r="CC33" i="2" s="1"/>
  <c r="CB20" i="2"/>
  <c r="CB33" i="2" s="1"/>
  <c r="CA20" i="2"/>
  <c r="CA33" i="2" s="1"/>
  <c r="BZ20" i="2"/>
  <c r="BZ33" i="2" s="1"/>
  <c r="CC19" i="2"/>
  <c r="CC32" i="2" s="1"/>
  <c r="CB19" i="2"/>
  <c r="CB32" i="2" s="1"/>
  <c r="CA19" i="2"/>
  <c r="CA32" i="2" s="1"/>
  <c r="BY29" i="2"/>
  <c r="BY42" i="2" s="1"/>
  <c r="BX29" i="2"/>
  <c r="BX42" i="2" s="1"/>
  <c r="BW29" i="2"/>
  <c r="BW42" i="2" s="1"/>
  <c r="BV29" i="2"/>
  <c r="BV42" i="2" s="1"/>
  <c r="BY28" i="2"/>
  <c r="BY41" i="2" s="1"/>
  <c r="BX28" i="2"/>
  <c r="BX41" i="2" s="1"/>
  <c r="BW28" i="2"/>
  <c r="BW41" i="2" s="1"/>
  <c r="BV28" i="2"/>
  <c r="BV41" i="2" s="1"/>
  <c r="BY27" i="2"/>
  <c r="BY40" i="2" s="1"/>
  <c r="BX27" i="2"/>
  <c r="BX40" i="2" s="1"/>
  <c r="BW27" i="2"/>
  <c r="BW40" i="2" s="1"/>
  <c r="BV27" i="2"/>
  <c r="BV40" i="2" s="1"/>
  <c r="BY26" i="2"/>
  <c r="BY39" i="2" s="1"/>
  <c r="BX26" i="2"/>
  <c r="BX39" i="2" s="1"/>
  <c r="BW26" i="2"/>
  <c r="BW39" i="2" s="1"/>
  <c r="BV26" i="2"/>
  <c r="BV39" i="2" s="1"/>
  <c r="BY25" i="2"/>
  <c r="BY38" i="2" s="1"/>
  <c r="BX25" i="2"/>
  <c r="BX38" i="2" s="1"/>
  <c r="BW25" i="2"/>
  <c r="BW38" i="2" s="1"/>
  <c r="BV25" i="2"/>
  <c r="BV38" i="2" s="1"/>
  <c r="BY24" i="2"/>
  <c r="BY37" i="2" s="1"/>
  <c r="BX24" i="2"/>
  <c r="BX37" i="2" s="1"/>
  <c r="BW24" i="2"/>
  <c r="BW37" i="2" s="1"/>
  <c r="BV24" i="2"/>
  <c r="BV37" i="2" s="1"/>
  <c r="BY23" i="2"/>
  <c r="BY36" i="2" s="1"/>
  <c r="BX23" i="2"/>
  <c r="BX36" i="2" s="1"/>
  <c r="BW23" i="2"/>
  <c r="BW36" i="2" s="1"/>
  <c r="BV23" i="2"/>
  <c r="BV36" i="2" s="1"/>
  <c r="BY22" i="2"/>
  <c r="BY35" i="2" s="1"/>
  <c r="BX22" i="2"/>
  <c r="BX35" i="2" s="1"/>
  <c r="BW22" i="2"/>
  <c r="BW35" i="2" s="1"/>
  <c r="BV22" i="2"/>
  <c r="BV35" i="2" s="1"/>
  <c r="BY21" i="2"/>
  <c r="BY34" i="2" s="1"/>
  <c r="BX21" i="2"/>
  <c r="BX34" i="2" s="1"/>
  <c r="BW21" i="2"/>
  <c r="BW34" i="2" s="1"/>
  <c r="BV21" i="2"/>
  <c r="BV34" i="2" s="1"/>
  <c r="BY20" i="2"/>
  <c r="BY33" i="2" s="1"/>
  <c r="BX20" i="2"/>
  <c r="BX33" i="2" s="1"/>
  <c r="BW20" i="2"/>
  <c r="BW33" i="2" s="1"/>
  <c r="BV20" i="2"/>
  <c r="BV33" i="2" s="1"/>
  <c r="BY19" i="2"/>
  <c r="BY32" i="2" s="1"/>
  <c r="BX19" i="2"/>
  <c r="BX32" i="2" s="1"/>
  <c r="BW19" i="2"/>
  <c r="BW32" i="2" s="1"/>
  <c r="BU29" i="2"/>
  <c r="BU42" i="2" s="1"/>
  <c r="BT29" i="2"/>
  <c r="BT42" i="2" s="1"/>
  <c r="BS29" i="2"/>
  <c r="BS42" i="2" s="1"/>
  <c r="BR29" i="2"/>
  <c r="BR42" i="2" s="1"/>
  <c r="BU28" i="2"/>
  <c r="BT28" i="2"/>
  <c r="BS28" i="2"/>
  <c r="BS41" i="2" s="1"/>
  <c r="BR28" i="2"/>
  <c r="BR41" i="2" s="1"/>
  <c r="BU27" i="2"/>
  <c r="BU40" i="2" s="1"/>
  <c r="BT27" i="2"/>
  <c r="BT40" i="2" s="1"/>
  <c r="BS27" i="2"/>
  <c r="BS40" i="2" s="1"/>
  <c r="BR27" i="2"/>
  <c r="BR40" i="2" s="1"/>
  <c r="BU26" i="2"/>
  <c r="BU39" i="2" s="1"/>
  <c r="BT26" i="2"/>
  <c r="BT39" i="2" s="1"/>
  <c r="BS26" i="2"/>
  <c r="BS39" i="2" s="1"/>
  <c r="BR26" i="2"/>
  <c r="BR39" i="2" s="1"/>
  <c r="BU25" i="2"/>
  <c r="BU38" i="2" s="1"/>
  <c r="BT25" i="2"/>
  <c r="BT38" i="2" s="1"/>
  <c r="BS25" i="2"/>
  <c r="BS38" i="2" s="1"/>
  <c r="BR25" i="2"/>
  <c r="BR38" i="2" s="1"/>
  <c r="BU24" i="2"/>
  <c r="BU37" i="2" s="1"/>
  <c r="BT24" i="2"/>
  <c r="BT37" i="2" s="1"/>
  <c r="BS24" i="2"/>
  <c r="BS37" i="2" s="1"/>
  <c r="BR24" i="2"/>
  <c r="BR37" i="2" s="1"/>
  <c r="BU23" i="2"/>
  <c r="BU36" i="2" s="1"/>
  <c r="BT23" i="2"/>
  <c r="BT36" i="2" s="1"/>
  <c r="BS23" i="2"/>
  <c r="BS36" i="2" s="1"/>
  <c r="BR23" i="2"/>
  <c r="BR36" i="2" s="1"/>
  <c r="BU22" i="2"/>
  <c r="BU35" i="2" s="1"/>
  <c r="BT22" i="2"/>
  <c r="BT35" i="2" s="1"/>
  <c r="BS22" i="2"/>
  <c r="BS35" i="2" s="1"/>
  <c r="BR22" i="2"/>
  <c r="BR35" i="2" s="1"/>
  <c r="BU21" i="2"/>
  <c r="BU34" i="2" s="1"/>
  <c r="BT21" i="2"/>
  <c r="BT34" i="2" s="1"/>
  <c r="BS21" i="2"/>
  <c r="BS34" i="2" s="1"/>
  <c r="BR21" i="2"/>
  <c r="BR34" i="2" s="1"/>
  <c r="BU20" i="2"/>
  <c r="BU33" i="2" s="1"/>
  <c r="BT20" i="2"/>
  <c r="BT33" i="2" s="1"/>
  <c r="BS20" i="2"/>
  <c r="BS33" i="2" s="1"/>
  <c r="BR20" i="2"/>
  <c r="BR33" i="2" s="1"/>
  <c r="BU19" i="2"/>
  <c r="BU32" i="2" s="1"/>
  <c r="BT19" i="2"/>
  <c r="BT32" i="2" s="1"/>
  <c r="BS19" i="2"/>
  <c r="BS32" i="2" s="1"/>
  <c r="BQ29" i="2"/>
  <c r="BQ42" i="2" s="1"/>
  <c r="BP29" i="2"/>
  <c r="BP42" i="2" s="1"/>
  <c r="BO29" i="2"/>
  <c r="BO42" i="2" s="1"/>
  <c r="BN29" i="2"/>
  <c r="BN42" i="2" s="1"/>
  <c r="BQ28" i="2"/>
  <c r="BQ41" i="2" s="1"/>
  <c r="BP28" i="2"/>
  <c r="BP41" i="2" s="1"/>
  <c r="BO28" i="2"/>
  <c r="BO41" i="2" s="1"/>
  <c r="BN28" i="2"/>
  <c r="BN41" i="2" s="1"/>
  <c r="BQ27" i="2"/>
  <c r="BQ40" i="2" s="1"/>
  <c r="BP27" i="2"/>
  <c r="BP40" i="2" s="1"/>
  <c r="BO27" i="2"/>
  <c r="BO40" i="2" s="1"/>
  <c r="BN27" i="2"/>
  <c r="BN40" i="2" s="1"/>
  <c r="BQ26" i="2"/>
  <c r="BQ39" i="2" s="1"/>
  <c r="BP26" i="2"/>
  <c r="BP39" i="2" s="1"/>
  <c r="BO26" i="2"/>
  <c r="BO39" i="2" s="1"/>
  <c r="BN26" i="2"/>
  <c r="BN39" i="2" s="1"/>
  <c r="BQ25" i="2"/>
  <c r="BQ38" i="2" s="1"/>
  <c r="BP25" i="2"/>
  <c r="BP38" i="2" s="1"/>
  <c r="BO25" i="2"/>
  <c r="BO38" i="2" s="1"/>
  <c r="BN25" i="2"/>
  <c r="BN38" i="2" s="1"/>
  <c r="BQ24" i="2"/>
  <c r="BQ37" i="2" s="1"/>
  <c r="BP24" i="2"/>
  <c r="BP37" i="2" s="1"/>
  <c r="BO24" i="2"/>
  <c r="BO37" i="2" s="1"/>
  <c r="BN24" i="2"/>
  <c r="BN37" i="2" s="1"/>
  <c r="BQ23" i="2"/>
  <c r="BQ36" i="2" s="1"/>
  <c r="BP23" i="2"/>
  <c r="BP36" i="2" s="1"/>
  <c r="BO23" i="2"/>
  <c r="BO36" i="2" s="1"/>
  <c r="BN23" i="2"/>
  <c r="BN36" i="2" s="1"/>
  <c r="BQ22" i="2"/>
  <c r="BQ35" i="2" s="1"/>
  <c r="BP22" i="2"/>
  <c r="BP35" i="2" s="1"/>
  <c r="BO22" i="2"/>
  <c r="BO35" i="2" s="1"/>
  <c r="BN22" i="2"/>
  <c r="BN35" i="2" s="1"/>
  <c r="BQ21" i="2"/>
  <c r="BQ34" i="2" s="1"/>
  <c r="BP21" i="2"/>
  <c r="BP34" i="2" s="1"/>
  <c r="BO21" i="2"/>
  <c r="BO34" i="2" s="1"/>
  <c r="BN21" i="2"/>
  <c r="BN34" i="2" s="1"/>
  <c r="BQ20" i="2"/>
  <c r="BQ33" i="2" s="1"/>
  <c r="BP20" i="2"/>
  <c r="BP33" i="2" s="1"/>
  <c r="BO20" i="2"/>
  <c r="BO33" i="2" s="1"/>
  <c r="BN20" i="2"/>
  <c r="BN33" i="2" s="1"/>
  <c r="BQ19" i="2"/>
  <c r="BQ32" i="2" s="1"/>
  <c r="BP19" i="2"/>
  <c r="BP32" i="2" s="1"/>
  <c r="BO19" i="2"/>
  <c r="BO32" i="2" s="1"/>
  <c r="BM29" i="2"/>
  <c r="BM42" i="2" s="1"/>
  <c r="BL29" i="2"/>
  <c r="BL42" i="2" s="1"/>
  <c r="BK29" i="2"/>
  <c r="BK42" i="2" s="1"/>
  <c r="BJ29" i="2"/>
  <c r="BJ42" i="2" s="1"/>
  <c r="BM28" i="2"/>
  <c r="BM41" i="2" s="1"/>
  <c r="BL28" i="2"/>
  <c r="BL41" i="2" s="1"/>
  <c r="BK28" i="2"/>
  <c r="BK41" i="2" s="1"/>
  <c r="BJ28" i="2"/>
  <c r="BJ41" i="2" s="1"/>
  <c r="BM27" i="2"/>
  <c r="BM40" i="2" s="1"/>
  <c r="BL27" i="2"/>
  <c r="BL40" i="2" s="1"/>
  <c r="BK27" i="2"/>
  <c r="BK40" i="2" s="1"/>
  <c r="BJ27" i="2"/>
  <c r="BJ40" i="2" s="1"/>
  <c r="BM26" i="2"/>
  <c r="BM39" i="2" s="1"/>
  <c r="BL26" i="2"/>
  <c r="BL39" i="2" s="1"/>
  <c r="BK26" i="2"/>
  <c r="BK39" i="2" s="1"/>
  <c r="BJ26" i="2"/>
  <c r="BJ39" i="2" s="1"/>
  <c r="BM25" i="2"/>
  <c r="BM38" i="2" s="1"/>
  <c r="BL25" i="2"/>
  <c r="BL38" i="2" s="1"/>
  <c r="BK25" i="2"/>
  <c r="BK38" i="2" s="1"/>
  <c r="BJ25" i="2"/>
  <c r="BJ38" i="2" s="1"/>
  <c r="BM24" i="2"/>
  <c r="BM37" i="2" s="1"/>
  <c r="BL24" i="2"/>
  <c r="BL37" i="2" s="1"/>
  <c r="BK24" i="2"/>
  <c r="BK37" i="2" s="1"/>
  <c r="BJ24" i="2"/>
  <c r="BJ37" i="2" s="1"/>
  <c r="BM23" i="2"/>
  <c r="BM36" i="2" s="1"/>
  <c r="BL23" i="2"/>
  <c r="BL36" i="2" s="1"/>
  <c r="BK23" i="2"/>
  <c r="BK36" i="2" s="1"/>
  <c r="BJ23" i="2"/>
  <c r="BJ36" i="2" s="1"/>
  <c r="BM22" i="2"/>
  <c r="BM35" i="2" s="1"/>
  <c r="BL22" i="2"/>
  <c r="BL35" i="2" s="1"/>
  <c r="BK22" i="2"/>
  <c r="BK35" i="2" s="1"/>
  <c r="BJ22" i="2"/>
  <c r="BJ35" i="2" s="1"/>
  <c r="BM21" i="2"/>
  <c r="BM34" i="2" s="1"/>
  <c r="BL21" i="2"/>
  <c r="BL34" i="2" s="1"/>
  <c r="BK21" i="2"/>
  <c r="BK34" i="2" s="1"/>
  <c r="BJ21" i="2"/>
  <c r="BJ34" i="2" s="1"/>
  <c r="BM20" i="2"/>
  <c r="BM33" i="2" s="1"/>
  <c r="BL20" i="2"/>
  <c r="BL33" i="2" s="1"/>
  <c r="BK20" i="2"/>
  <c r="BK33" i="2" s="1"/>
  <c r="BJ20" i="2"/>
  <c r="BJ33" i="2" s="1"/>
  <c r="BM19" i="2"/>
  <c r="BM32" i="2" s="1"/>
  <c r="BL19" i="2"/>
  <c r="BL32" i="2" s="1"/>
  <c r="BK19" i="2"/>
  <c r="BK32" i="2" s="1"/>
  <c r="BI29" i="2"/>
  <c r="BI42" i="2" s="1"/>
  <c r="BH29" i="2"/>
  <c r="BH42" i="2" s="1"/>
  <c r="BG29" i="2"/>
  <c r="BG42" i="2" s="1"/>
  <c r="BF29" i="2"/>
  <c r="BF42" i="2" s="1"/>
  <c r="BI28" i="2"/>
  <c r="BI41" i="2" s="1"/>
  <c r="BH28" i="2"/>
  <c r="BH41" i="2" s="1"/>
  <c r="BG28" i="2"/>
  <c r="BG41" i="2" s="1"/>
  <c r="BF28" i="2"/>
  <c r="BI27" i="2"/>
  <c r="BI40" i="2" s="1"/>
  <c r="BH27" i="2"/>
  <c r="BH40" i="2" s="1"/>
  <c r="BG27" i="2"/>
  <c r="BG40" i="2" s="1"/>
  <c r="BF27" i="2"/>
  <c r="BF40" i="2" s="1"/>
  <c r="BI26" i="2"/>
  <c r="BI39" i="2" s="1"/>
  <c r="BH26" i="2"/>
  <c r="BH39" i="2" s="1"/>
  <c r="BG26" i="2"/>
  <c r="BG39" i="2" s="1"/>
  <c r="BF26" i="2"/>
  <c r="BF39" i="2" s="1"/>
  <c r="BI25" i="2"/>
  <c r="BI38" i="2" s="1"/>
  <c r="BH25" i="2"/>
  <c r="BH38" i="2" s="1"/>
  <c r="BG25" i="2"/>
  <c r="BG38" i="2" s="1"/>
  <c r="BF25" i="2"/>
  <c r="BF38" i="2" s="1"/>
  <c r="BI24" i="2"/>
  <c r="BI37" i="2" s="1"/>
  <c r="BH24" i="2"/>
  <c r="BH37" i="2" s="1"/>
  <c r="BG24" i="2"/>
  <c r="BG37" i="2" s="1"/>
  <c r="BF24" i="2"/>
  <c r="BF37" i="2" s="1"/>
  <c r="BI23" i="2"/>
  <c r="BI36" i="2" s="1"/>
  <c r="BH23" i="2"/>
  <c r="BH36" i="2" s="1"/>
  <c r="BG23" i="2"/>
  <c r="BG36" i="2" s="1"/>
  <c r="BF23" i="2"/>
  <c r="BF36" i="2" s="1"/>
  <c r="BI22" i="2"/>
  <c r="BI35" i="2" s="1"/>
  <c r="BH22" i="2"/>
  <c r="BH35" i="2" s="1"/>
  <c r="BG22" i="2"/>
  <c r="BG35" i="2" s="1"/>
  <c r="BF22" i="2"/>
  <c r="BF35" i="2" s="1"/>
  <c r="BI21" i="2"/>
  <c r="BI34" i="2" s="1"/>
  <c r="BH21" i="2"/>
  <c r="BH34" i="2" s="1"/>
  <c r="BG21" i="2"/>
  <c r="BG34" i="2" s="1"/>
  <c r="BF21" i="2"/>
  <c r="BF34" i="2" s="1"/>
  <c r="BI20" i="2"/>
  <c r="BI33" i="2" s="1"/>
  <c r="BH20" i="2"/>
  <c r="BH33" i="2" s="1"/>
  <c r="BG20" i="2"/>
  <c r="BG33" i="2" s="1"/>
  <c r="BF20" i="2"/>
  <c r="BF33" i="2" s="1"/>
  <c r="BI19" i="2"/>
  <c r="BI32" i="2" s="1"/>
  <c r="BH19" i="2"/>
  <c r="BH32" i="2" s="1"/>
  <c r="BG19" i="2"/>
  <c r="BG32" i="2" s="1"/>
  <c r="BE29" i="2"/>
  <c r="BE42" i="2" s="1"/>
  <c r="BD29" i="2"/>
  <c r="BD42" i="2" s="1"/>
  <c r="BC29" i="2"/>
  <c r="BC42" i="2" s="1"/>
  <c r="BB29" i="2"/>
  <c r="BB42" i="2" s="1"/>
  <c r="BE28" i="2"/>
  <c r="BE41" i="2" s="1"/>
  <c r="BD28" i="2"/>
  <c r="BD41" i="2" s="1"/>
  <c r="BC28" i="2"/>
  <c r="BC41" i="2" s="1"/>
  <c r="BB28" i="2"/>
  <c r="BB41" i="2" s="1"/>
  <c r="BE27" i="2"/>
  <c r="BE40" i="2" s="1"/>
  <c r="BD27" i="2"/>
  <c r="BD40" i="2" s="1"/>
  <c r="BC27" i="2"/>
  <c r="BC40" i="2" s="1"/>
  <c r="BB27" i="2"/>
  <c r="BB40" i="2" s="1"/>
  <c r="BE26" i="2"/>
  <c r="BE39" i="2" s="1"/>
  <c r="BD26" i="2"/>
  <c r="BD39" i="2" s="1"/>
  <c r="BC26" i="2"/>
  <c r="BC39" i="2" s="1"/>
  <c r="BB26" i="2"/>
  <c r="BB39" i="2" s="1"/>
  <c r="BE25" i="2"/>
  <c r="BE38" i="2" s="1"/>
  <c r="BD25" i="2"/>
  <c r="BD38" i="2" s="1"/>
  <c r="BC25" i="2"/>
  <c r="BC38" i="2" s="1"/>
  <c r="BB25" i="2"/>
  <c r="BB38" i="2" s="1"/>
  <c r="BE24" i="2"/>
  <c r="BE37" i="2" s="1"/>
  <c r="BD24" i="2"/>
  <c r="BC24" i="2"/>
  <c r="BC37" i="2" s="1"/>
  <c r="BB24" i="2"/>
  <c r="BB37" i="2" s="1"/>
  <c r="BE23" i="2"/>
  <c r="BE36" i="2" s="1"/>
  <c r="BD23" i="2"/>
  <c r="BD36" i="2" s="1"/>
  <c r="BC23" i="2"/>
  <c r="BC36" i="2" s="1"/>
  <c r="BB23" i="2"/>
  <c r="BB36" i="2" s="1"/>
  <c r="BE22" i="2"/>
  <c r="BE35" i="2" s="1"/>
  <c r="BD22" i="2"/>
  <c r="BD35" i="2" s="1"/>
  <c r="BC22" i="2"/>
  <c r="BB22" i="2"/>
  <c r="BB35" i="2" s="1"/>
  <c r="BE21" i="2"/>
  <c r="BE34" i="2" s="1"/>
  <c r="BD21" i="2"/>
  <c r="BD34" i="2" s="1"/>
  <c r="BC21" i="2"/>
  <c r="BC34" i="2" s="1"/>
  <c r="BB21" i="2"/>
  <c r="BB34" i="2" s="1"/>
  <c r="BE20" i="2"/>
  <c r="BE33" i="2" s="1"/>
  <c r="BD20" i="2"/>
  <c r="BD33" i="2" s="1"/>
  <c r="BC20" i="2"/>
  <c r="BC33" i="2" s="1"/>
  <c r="BB20" i="2"/>
  <c r="BB33" i="2" s="1"/>
  <c r="BE19" i="2"/>
  <c r="BE32" i="2" s="1"/>
  <c r="BD19" i="2"/>
  <c r="BD32" i="2" s="1"/>
  <c r="BC19" i="2"/>
  <c r="BC32" i="2" s="1"/>
  <c r="BA29" i="2"/>
  <c r="BA42" i="2" s="1"/>
  <c r="AZ29" i="2"/>
  <c r="AZ42" i="2" s="1"/>
  <c r="AY29" i="2"/>
  <c r="AY42" i="2" s="1"/>
  <c r="AX29" i="2"/>
  <c r="AX42" i="2" s="1"/>
  <c r="BA28" i="2"/>
  <c r="BA41" i="2" s="1"/>
  <c r="AZ28" i="2"/>
  <c r="AZ41" i="2" s="1"/>
  <c r="AY28" i="2"/>
  <c r="AY41" i="2" s="1"/>
  <c r="AX28" i="2"/>
  <c r="AX41" i="2" s="1"/>
  <c r="BA27" i="2"/>
  <c r="BA40" i="2" s="1"/>
  <c r="AZ27" i="2"/>
  <c r="AZ40" i="2" s="1"/>
  <c r="AY27" i="2"/>
  <c r="AY40" i="2" s="1"/>
  <c r="AX27" i="2"/>
  <c r="AX40" i="2" s="1"/>
  <c r="BA26" i="2"/>
  <c r="BA39" i="2" s="1"/>
  <c r="AZ26" i="2"/>
  <c r="AZ39" i="2" s="1"/>
  <c r="AY26" i="2"/>
  <c r="AY39" i="2" s="1"/>
  <c r="AX26" i="2"/>
  <c r="AX39" i="2" s="1"/>
  <c r="BA25" i="2"/>
  <c r="BA38" i="2" s="1"/>
  <c r="AZ25" i="2"/>
  <c r="AZ38" i="2" s="1"/>
  <c r="AY25" i="2"/>
  <c r="AY38" i="2" s="1"/>
  <c r="AX25" i="2"/>
  <c r="AX38" i="2" s="1"/>
  <c r="BA24" i="2"/>
  <c r="BA37" i="2" s="1"/>
  <c r="AZ24" i="2"/>
  <c r="AZ37" i="2" s="1"/>
  <c r="AY24" i="2"/>
  <c r="AY37" i="2" s="1"/>
  <c r="AX24" i="2"/>
  <c r="AX37" i="2" s="1"/>
  <c r="BA23" i="2"/>
  <c r="BA36" i="2" s="1"/>
  <c r="AZ23" i="2"/>
  <c r="AZ36" i="2" s="1"/>
  <c r="AY23" i="2"/>
  <c r="AY36" i="2" s="1"/>
  <c r="AX23" i="2"/>
  <c r="AX36" i="2" s="1"/>
  <c r="BA22" i="2"/>
  <c r="BA35" i="2" s="1"/>
  <c r="AZ22" i="2"/>
  <c r="AZ35" i="2" s="1"/>
  <c r="AY22" i="2"/>
  <c r="AY35" i="2" s="1"/>
  <c r="AX22" i="2"/>
  <c r="BA21" i="2"/>
  <c r="BA34" i="2" s="1"/>
  <c r="AZ21" i="2"/>
  <c r="AZ34" i="2" s="1"/>
  <c r="AY21" i="2"/>
  <c r="AY34" i="2" s="1"/>
  <c r="AX21" i="2"/>
  <c r="AX34" i="2" s="1"/>
  <c r="BA20" i="2"/>
  <c r="BA33" i="2" s="1"/>
  <c r="AZ20" i="2"/>
  <c r="AZ33" i="2" s="1"/>
  <c r="AY20" i="2"/>
  <c r="AY33" i="2" s="1"/>
  <c r="AX20" i="2"/>
  <c r="AX33" i="2" s="1"/>
  <c r="BA19" i="2"/>
  <c r="BA32" i="2" s="1"/>
  <c r="AZ19" i="2"/>
  <c r="AZ32" i="2" s="1"/>
  <c r="AY19" i="2"/>
  <c r="AY32" i="2" s="1"/>
  <c r="AW29" i="2"/>
  <c r="AW42" i="2" s="1"/>
  <c r="AV29" i="2"/>
  <c r="AV42" i="2" s="1"/>
  <c r="AU29" i="2"/>
  <c r="AU42" i="2" s="1"/>
  <c r="AT29" i="2"/>
  <c r="AT42" i="2" s="1"/>
  <c r="AW28" i="2"/>
  <c r="AW41" i="2" s="1"/>
  <c r="AV28" i="2"/>
  <c r="AV41" i="2" s="1"/>
  <c r="AU28" i="2"/>
  <c r="AU41" i="2" s="1"/>
  <c r="AT28" i="2"/>
  <c r="AT41" i="2" s="1"/>
  <c r="AW27" i="2"/>
  <c r="AW40" i="2" s="1"/>
  <c r="AV27" i="2"/>
  <c r="AV40" i="2" s="1"/>
  <c r="AU27" i="2"/>
  <c r="AU40" i="2" s="1"/>
  <c r="AT27" i="2"/>
  <c r="AT40" i="2" s="1"/>
  <c r="AW26" i="2"/>
  <c r="AW39" i="2" s="1"/>
  <c r="AV26" i="2"/>
  <c r="AV39" i="2" s="1"/>
  <c r="AU26" i="2"/>
  <c r="AU39" i="2" s="1"/>
  <c r="AT26" i="2"/>
  <c r="AT39" i="2" s="1"/>
  <c r="AW25" i="2"/>
  <c r="AW38" i="2" s="1"/>
  <c r="AV25" i="2"/>
  <c r="AV38" i="2" s="1"/>
  <c r="AU25" i="2"/>
  <c r="AU38" i="2" s="1"/>
  <c r="AT25" i="2"/>
  <c r="AT38" i="2" s="1"/>
  <c r="AW24" i="2"/>
  <c r="AW37" i="2" s="1"/>
  <c r="AV24" i="2"/>
  <c r="AV37" i="2" s="1"/>
  <c r="AU24" i="2"/>
  <c r="AU37" i="2" s="1"/>
  <c r="AT24" i="2"/>
  <c r="AT37" i="2" s="1"/>
  <c r="AW23" i="2"/>
  <c r="AW36" i="2" s="1"/>
  <c r="AV23" i="2"/>
  <c r="AV36" i="2" s="1"/>
  <c r="AU23" i="2"/>
  <c r="AU36" i="2" s="1"/>
  <c r="AT23" i="2"/>
  <c r="AT36" i="2" s="1"/>
  <c r="AW22" i="2"/>
  <c r="AW35" i="2" s="1"/>
  <c r="AV22" i="2"/>
  <c r="AV35" i="2" s="1"/>
  <c r="AU22" i="2"/>
  <c r="AU35" i="2" s="1"/>
  <c r="AT22" i="2"/>
  <c r="AT35" i="2" s="1"/>
  <c r="AW21" i="2"/>
  <c r="AW34" i="2" s="1"/>
  <c r="AV21" i="2"/>
  <c r="AV34" i="2" s="1"/>
  <c r="AU21" i="2"/>
  <c r="AU34" i="2" s="1"/>
  <c r="AT21" i="2"/>
  <c r="AT34" i="2" s="1"/>
  <c r="AW20" i="2"/>
  <c r="AW33" i="2" s="1"/>
  <c r="AV20" i="2"/>
  <c r="AV33" i="2" s="1"/>
  <c r="AU20" i="2"/>
  <c r="AU33" i="2" s="1"/>
  <c r="AT20" i="2"/>
  <c r="AT33" i="2" s="1"/>
  <c r="AW19" i="2"/>
  <c r="AW32" i="2" s="1"/>
  <c r="AV19" i="2"/>
  <c r="AV32" i="2" s="1"/>
  <c r="AU19" i="2"/>
  <c r="AU32" i="2" s="1"/>
  <c r="AS29" i="2"/>
  <c r="AS42" i="2" s="1"/>
  <c r="AR29" i="2"/>
  <c r="AR42" i="2" s="1"/>
  <c r="AQ29" i="2"/>
  <c r="AQ42" i="2" s="1"/>
  <c r="AP29" i="2"/>
  <c r="AP42" i="2" s="1"/>
  <c r="AS28" i="2"/>
  <c r="AS41" i="2" s="1"/>
  <c r="AR28" i="2"/>
  <c r="AR41" i="2" s="1"/>
  <c r="AQ28" i="2"/>
  <c r="AQ41" i="2" s="1"/>
  <c r="AP28" i="2"/>
  <c r="AP41" i="2" s="1"/>
  <c r="AS27" i="2"/>
  <c r="AS40" i="2" s="1"/>
  <c r="AR27" i="2"/>
  <c r="AR40" i="2" s="1"/>
  <c r="AQ27" i="2"/>
  <c r="AQ40" i="2" s="1"/>
  <c r="AP27" i="2"/>
  <c r="AP40" i="2" s="1"/>
  <c r="AS26" i="2"/>
  <c r="AS39" i="2" s="1"/>
  <c r="AR26" i="2"/>
  <c r="AR39" i="2" s="1"/>
  <c r="AQ26" i="2"/>
  <c r="AQ39" i="2" s="1"/>
  <c r="AP26" i="2"/>
  <c r="AP39" i="2" s="1"/>
  <c r="AS25" i="2"/>
  <c r="AS38" i="2" s="1"/>
  <c r="AR25" i="2"/>
  <c r="AR38" i="2" s="1"/>
  <c r="AQ25" i="2"/>
  <c r="AQ38" i="2" s="1"/>
  <c r="AP25" i="2"/>
  <c r="AP38" i="2" s="1"/>
  <c r="AS24" i="2"/>
  <c r="AS37" i="2" s="1"/>
  <c r="AR24" i="2"/>
  <c r="AR37" i="2" s="1"/>
  <c r="AQ24" i="2"/>
  <c r="AQ37" i="2" s="1"/>
  <c r="AP24" i="2"/>
  <c r="AP37" i="2" s="1"/>
  <c r="AS23" i="2"/>
  <c r="AS36" i="2" s="1"/>
  <c r="AR23" i="2"/>
  <c r="AR36" i="2" s="1"/>
  <c r="AQ23" i="2"/>
  <c r="AQ36" i="2" s="1"/>
  <c r="AP23" i="2"/>
  <c r="AP36" i="2" s="1"/>
  <c r="AS22" i="2"/>
  <c r="AS35" i="2" s="1"/>
  <c r="AR22" i="2"/>
  <c r="AR35" i="2" s="1"/>
  <c r="AQ22" i="2"/>
  <c r="AQ35" i="2" s="1"/>
  <c r="AP22" i="2"/>
  <c r="AP35" i="2" s="1"/>
  <c r="AS21" i="2"/>
  <c r="AS34" i="2" s="1"/>
  <c r="AR21" i="2"/>
  <c r="AR34" i="2" s="1"/>
  <c r="AQ21" i="2"/>
  <c r="AQ34" i="2" s="1"/>
  <c r="AP21" i="2"/>
  <c r="AP34" i="2" s="1"/>
  <c r="AS20" i="2"/>
  <c r="AS33" i="2" s="1"/>
  <c r="AR20" i="2"/>
  <c r="AR33" i="2" s="1"/>
  <c r="AQ20" i="2"/>
  <c r="AQ33" i="2" s="1"/>
  <c r="AP20" i="2"/>
  <c r="AP33" i="2" s="1"/>
  <c r="AS19" i="2"/>
  <c r="AS32" i="2" s="1"/>
  <c r="AR19" i="2"/>
  <c r="AR32" i="2" s="1"/>
  <c r="AQ19" i="2"/>
  <c r="AQ32" i="2" s="1"/>
  <c r="AO29" i="2"/>
  <c r="AO42" i="2" s="1"/>
  <c r="AN29" i="2"/>
  <c r="AN42" i="2" s="1"/>
  <c r="AM29" i="2"/>
  <c r="AM42" i="2" s="1"/>
  <c r="AL29" i="2"/>
  <c r="AL42" i="2" s="1"/>
  <c r="AO28" i="2"/>
  <c r="AO41" i="2" s="1"/>
  <c r="AN28" i="2"/>
  <c r="AN41" i="2" s="1"/>
  <c r="AM28" i="2"/>
  <c r="AM41" i="2" s="1"/>
  <c r="AL28" i="2"/>
  <c r="AL41" i="2" s="1"/>
  <c r="AO27" i="2"/>
  <c r="AO40" i="2" s="1"/>
  <c r="AN27" i="2"/>
  <c r="AN40" i="2" s="1"/>
  <c r="AM27" i="2"/>
  <c r="AM40" i="2" s="1"/>
  <c r="AL27" i="2"/>
  <c r="AL40" i="2" s="1"/>
  <c r="AO26" i="2"/>
  <c r="AO39" i="2" s="1"/>
  <c r="AN26" i="2"/>
  <c r="AN39" i="2" s="1"/>
  <c r="AM26" i="2"/>
  <c r="AM39" i="2" s="1"/>
  <c r="AL26" i="2"/>
  <c r="AL39" i="2" s="1"/>
  <c r="AO25" i="2"/>
  <c r="AO38" i="2" s="1"/>
  <c r="AN25" i="2"/>
  <c r="AN38" i="2" s="1"/>
  <c r="AM25" i="2"/>
  <c r="AM38" i="2" s="1"/>
  <c r="AL25" i="2"/>
  <c r="AL38" i="2" s="1"/>
  <c r="AO24" i="2"/>
  <c r="AO37" i="2" s="1"/>
  <c r="AN24" i="2"/>
  <c r="AN37" i="2" s="1"/>
  <c r="AM24" i="2"/>
  <c r="AM37" i="2" s="1"/>
  <c r="AL24" i="2"/>
  <c r="AL37" i="2" s="1"/>
  <c r="AO23" i="2"/>
  <c r="AO36" i="2" s="1"/>
  <c r="AN23" i="2"/>
  <c r="AN36" i="2" s="1"/>
  <c r="AM23" i="2"/>
  <c r="AM36" i="2" s="1"/>
  <c r="AL23" i="2"/>
  <c r="AL36" i="2" s="1"/>
  <c r="AO22" i="2"/>
  <c r="AO35" i="2" s="1"/>
  <c r="AN22" i="2"/>
  <c r="AN35" i="2" s="1"/>
  <c r="AM22" i="2"/>
  <c r="AM35" i="2" s="1"/>
  <c r="AL22" i="2"/>
  <c r="AL35" i="2" s="1"/>
  <c r="AO21" i="2"/>
  <c r="AO34" i="2" s="1"/>
  <c r="AN21" i="2"/>
  <c r="AN34" i="2" s="1"/>
  <c r="AM21" i="2"/>
  <c r="AM34" i="2" s="1"/>
  <c r="AL21" i="2"/>
  <c r="AL34" i="2" s="1"/>
  <c r="AO20" i="2"/>
  <c r="AO33" i="2" s="1"/>
  <c r="AN20" i="2"/>
  <c r="AN33" i="2" s="1"/>
  <c r="AM20" i="2"/>
  <c r="AM33" i="2" s="1"/>
  <c r="AL20" i="2"/>
  <c r="AL33" i="2" s="1"/>
  <c r="AO19" i="2"/>
  <c r="AO32" i="2" s="1"/>
  <c r="AN19" i="2"/>
  <c r="AN32" i="2" s="1"/>
  <c r="AM19" i="2"/>
  <c r="AM32" i="2" s="1"/>
  <c r="AK29" i="2"/>
  <c r="AK42" i="2" s="1"/>
  <c r="AJ29" i="2"/>
  <c r="AJ42" i="2" s="1"/>
  <c r="AI29" i="2"/>
  <c r="AI42" i="2" s="1"/>
  <c r="AH29" i="2"/>
  <c r="AH42" i="2" s="1"/>
  <c r="AK28" i="2"/>
  <c r="AK41" i="2" s="1"/>
  <c r="AJ28" i="2"/>
  <c r="AJ41" i="2" s="1"/>
  <c r="AI28" i="2"/>
  <c r="AI41" i="2" s="1"/>
  <c r="AH28" i="2"/>
  <c r="AH41" i="2" s="1"/>
  <c r="AK27" i="2"/>
  <c r="AK40" i="2" s="1"/>
  <c r="AJ27" i="2"/>
  <c r="AJ40" i="2" s="1"/>
  <c r="AI27" i="2"/>
  <c r="AI40" i="2" s="1"/>
  <c r="AH27" i="2"/>
  <c r="AH40" i="2" s="1"/>
  <c r="AK26" i="2"/>
  <c r="AK39" i="2" s="1"/>
  <c r="AJ26" i="2"/>
  <c r="AJ39" i="2" s="1"/>
  <c r="AI26" i="2"/>
  <c r="AI39" i="2" s="1"/>
  <c r="AH26" i="2"/>
  <c r="AH39" i="2" s="1"/>
  <c r="AK25" i="2"/>
  <c r="AK38" i="2" s="1"/>
  <c r="AJ25" i="2"/>
  <c r="AJ38" i="2" s="1"/>
  <c r="AI25" i="2"/>
  <c r="AI38" i="2" s="1"/>
  <c r="AH25" i="2"/>
  <c r="AH38" i="2" s="1"/>
  <c r="AK24" i="2"/>
  <c r="AK37" i="2" s="1"/>
  <c r="AJ24" i="2"/>
  <c r="AJ37" i="2" s="1"/>
  <c r="AI24" i="2"/>
  <c r="AI37" i="2" s="1"/>
  <c r="AH24" i="2"/>
  <c r="AH37" i="2" s="1"/>
  <c r="AK23" i="2"/>
  <c r="AK36" i="2" s="1"/>
  <c r="AJ23" i="2"/>
  <c r="AJ36" i="2" s="1"/>
  <c r="AI23" i="2"/>
  <c r="AI36" i="2" s="1"/>
  <c r="AH23" i="2"/>
  <c r="AH36" i="2" s="1"/>
  <c r="AK22" i="2"/>
  <c r="AK35" i="2" s="1"/>
  <c r="AJ22" i="2"/>
  <c r="AJ35" i="2" s="1"/>
  <c r="AI22" i="2"/>
  <c r="AI35" i="2" s="1"/>
  <c r="AH22" i="2"/>
  <c r="AH35" i="2" s="1"/>
  <c r="AK21" i="2"/>
  <c r="AK34" i="2" s="1"/>
  <c r="AJ21" i="2"/>
  <c r="AJ34" i="2" s="1"/>
  <c r="AI21" i="2"/>
  <c r="AI34" i="2" s="1"/>
  <c r="AH21" i="2"/>
  <c r="AH34" i="2" s="1"/>
  <c r="AK20" i="2"/>
  <c r="AK33" i="2" s="1"/>
  <c r="AJ20" i="2"/>
  <c r="AJ33" i="2" s="1"/>
  <c r="AI20" i="2"/>
  <c r="AI33" i="2" s="1"/>
  <c r="AH20" i="2"/>
  <c r="AH33" i="2" s="1"/>
  <c r="AK19" i="2"/>
  <c r="AK32" i="2" s="1"/>
  <c r="AJ19" i="2"/>
  <c r="AJ32" i="2" s="1"/>
  <c r="AI19" i="2"/>
  <c r="AI32" i="2" s="1"/>
  <c r="AG29" i="2"/>
  <c r="AG42" i="2" s="1"/>
  <c r="AF29" i="2"/>
  <c r="AF42" i="2" s="1"/>
  <c r="AE29" i="2"/>
  <c r="AE42" i="2" s="1"/>
  <c r="AD29" i="2"/>
  <c r="AD42" i="2" s="1"/>
  <c r="AG28" i="2"/>
  <c r="AG41" i="2" s="1"/>
  <c r="AF28" i="2"/>
  <c r="AF41" i="2" s="1"/>
  <c r="AE28" i="2"/>
  <c r="AE41" i="2" s="1"/>
  <c r="AD28" i="2"/>
  <c r="AD41" i="2" s="1"/>
  <c r="AG27" i="2"/>
  <c r="AG40" i="2" s="1"/>
  <c r="AF27" i="2"/>
  <c r="AF40" i="2" s="1"/>
  <c r="AE27" i="2"/>
  <c r="AE40" i="2" s="1"/>
  <c r="AD27" i="2"/>
  <c r="AD40" i="2" s="1"/>
  <c r="AG26" i="2"/>
  <c r="AG39" i="2" s="1"/>
  <c r="AF26" i="2"/>
  <c r="AF39" i="2" s="1"/>
  <c r="AE26" i="2"/>
  <c r="AD26" i="2"/>
  <c r="AD39" i="2" s="1"/>
  <c r="AG25" i="2"/>
  <c r="AG38" i="2" s="1"/>
  <c r="AF25" i="2"/>
  <c r="AF38" i="2" s="1"/>
  <c r="AE25" i="2"/>
  <c r="AE38" i="2" s="1"/>
  <c r="AD25" i="2"/>
  <c r="AD38" i="2" s="1"/>
  <c r="AG24" i="2"/>
  <c r="AG37" i="2" s="1"/>
  <c r="AF24" i="2"/>
  <c r="AF37" i="2" s="1"/>
  <c r="AE24" i="2"/>
  <c r="AE37" i="2" s="1"/>
  <c r="AD24" i="2"/>
  <c r="AD37" i="2" s="1"/>
  <c r="AG23" i="2"/>
  <c r="AG36" i="2" s="1"/>
  <c r="AF23" i="2"/>
  <c r="AF36" i="2" s="1"/>
  <c r="AE23" i="2"/>
  <c r="AE36" i="2" s="1"/>
  <c r="AD23" i="2"/>
  <c r="AD36" i="2" s="1"/>
  <c r="AG22" i="2"/>
  <c r="AG35" i="2" s="1"/>
  <c r="AF22" i="2"/>
  <c r="AF35" i="2" s="1"/>
  <c r="AE22" i="2"/>
  <c r="AE35" i="2" s="1"/>
  <c r="AD22" i="2"/>
  <c r="AD35" i="2" s="1"/>
  <c r="AG21" i="2"/>
  <c r="AG34" i="2" s="1"/>
  <c r="AF21" i="2"/>
  <c r="AF34" i="2" s="1"/>
  <c r="AE21" i="2"/>
  <c r="AE34" i="2" s="1"/>
  <c r="AD21" i="2"/>
  <c r="AD34" i="2" s="1"/>
  <c r="AG20" i="2"/>
  <c r="AG33" i="2" s="1"/>
  <c r="AF20" i="2"/>
  <c r="AF33" i="2" s="1"/>
  <c r="AE20" i="2"/>
  <c r="AE33" i="2" s="1"/>
  <c r="AD20" i="2"/>
  <c r="AD33" i="2" s="1"/>
  <c r="AG19" i="2"/>
  <c r="AG32" i="2" s="1"/>
  <c r="AF19" i="2"/>
  <c r="AF32" i="2" s="1"/>
  <c r="AE19" i="2"/>
  <c r="AE32" i="2" s="1"/>
  <c r="AC29" i="2"/>
  <c r="AC42" i="2" s="1"/>
  <c r="AB29" i="2"/>
  <c r="AB42" i="2" s="1"/>
  <c r="AA29" i="2"/>
  <c r="AA42" i="2" s="1"/>
  <c r="Z29" i="2"/>
  <c r="Z42" i="2" s="1"/>
  <c r="AC28" i="2"/>
  <c r="AC41" i="2" s="1"/>
  <c r="AB28" i="2"/>
  <c r="AB41" i="2" s="1"/>
  <c r="AA28" i="2"/>
  <c r="AA41" i="2" s="1"/>
  <c r="Z28" i="2"/>
  <c r="Z41" i="2" s="1"/>
  <c r="AC27" i="2"/>
  <c r="AC40" i="2" s="1"/>
  <c r="AB27" i="2"/>
  <c r="AB40" i="2" s="1"/>
  <c r="AA27" i="2"/>
  <c r="AA40" i="2" s="1"/>
  <c r="Z27" i="2"/>
  <c r="Z40" i="2" s="1"/>
  <c r="AC26" i="2"/>
  <c r="AC39" i="2" s="1"/>
  <c r="AB26" i="2"/>
  <c r="AB39" i="2" s="1"/>
  <c r="AA26" i="2"/>
  <c r="AA39" i="2" s="1"/>
  <c r="Z26" i="2"/>
  <c r="AC25" i="2"/>
  <c r="AB25" i="2"/>
  <c r="AB38" i="2" s="1"/>
  <c r="AA25" i="2"/>
  <c r="AA38" i="2" s="1"/>
  <c r="Z25" i="2"/>
  <c r="Z38" i="2" s="1"/>
  <c r="AC24" i="2"/>
  <c r="AC37" i="2" s="1"/>
  <c r="AB24" i="2"/>
  <c r="AB37" i="2" s="1"/>
  <c r="AA24" i="2"/>
  <c r="AA37" i="2" s="1"/>
  <c r="Z24" i="2"/>
  <c r="Z37" i="2" s="1"/>
  <c r="AC23" i="2"/>
  <c r="AC36" i="2" s="1"/>
  <c r="AB23" i="2"/>
  <c r="AB36" i="2" s="1"/>
  <c r="AA23" i="2"/>
  <c r="AA36" i="2" s="1"/>
  <c r="Z23" i="2"/>
  <c r="Z36" i="2" s="1"/>
  <c r="AC22" i="2"/>
  <c r="AC35" i="2" s="1"/>
  <c r="AB22" i="2"/>
  <c r="AB35" i="2" s="1"/>
  <c r="AA22" i="2"/>
  <c r="AA35" i="2" s="1"/>
  <c r="Z22" i="2"/>
  <c r="Z35" i="2" s="1"/>
  <c r="AC21" i="2"/>
  <c r="AC34" i="2" s="1"/>
  <c r="AB21" i="2"/>
  <c r="AB34" i="2" s="1"/>
  <c r="AA21" i="2"/>
  <c r="AA34" i="2" s="1"/>
  <c r="Z21" i="2"/>
  <c r="Z34" i="2" s="1"/>
  <c r="AC20" i="2"/>
  <c r="AC33" i="2" s="1"/>
  <c r="AB20" i="2"/>
  <c r="AB33" i="2" s="1"/>
  <c r="AA20" i="2"/>
  <c r="AA33" i="2" s="1"/>
  <c r="Z20" i="2"/>
  <c r="Z33" i="2" s="1"/>
  <c r="AC19" i="2"/>
  <c r="AC32" i="2" s="1"/>
  <c r="AB19" i="2"/>
  <c r="AB32" i="2" s="1"/>
  <c r="AA19" i="2"/>
  <c r="AA32" i="2" s="1"/>
  <c r="Y29" i="2"/>
  <c r="Y42" i="2" s="1"/>
  <c r="X29" i="2"/>
  <c r="X42" i="2" s="1"/>
  <c r="W29" i="2"/>
  <c r="W42" i="2" s="1"/>
  <c r="V29" i="2"/>
  <c r="V42" i="2" s="1"/>
  <c r="Y28" i="2"/>
  <c r="Y41" i="2" s="1"/>
  <c r="X28" i="2"/>
  <c r="X41" i="2" s="1"/>
  <c r="W28" i="2"/>
  <c r="W41" i="2" s="1"/>
  <c r="V28" i="2"/>
  <c r="V41" i="2" s="1"/>
  <c r="Y27" i="2"/>
  <c r="Y40" i="2" s="1"/>
  <c r="X27" i="2"/>
  <c r="X40" i="2" s="1"/>
  <c r="W27" i="2"/>
  <c r="W40" i="2" s="1"/>
  <c r="V27" i="2"/>
  <c r="V40" i="2" s="1"/>
  <c r="Y26" i="2"/>
  <c r="Y39" i="2" s="1"/>
  <c r="X26" i="2"/>
  <c r="X39" i="2" s="1"/>
  <c r="W26" i="2"/>
  <c r="W39" i="2" s="1"/>
  <c r="V26" i="2"/>
  <c r="V39" i="2" s="1"/>
  <c r="Y25" i="2"/>
  <c r="X25" i="2"/>
  <c r="W25" i="2"/>
  <c r="W38" i="2" s="1"/>
  <c r="V25" i="2"/>
  <c r="V38" i="2" s="1"/>
  <c r="Y24" i="2"/>
  <c r="Y37" i="2" s="1"/>
  <c r="X24" i="2"/>
  <c r="X37" i="2" s="1"/>
  <c r="W24" i="2"/>
  <c r="W37" i="2" s="1"/>
  <c r="V24" i="2"/>
  <c r="V37" i="2" s="1"/>
  <c r="Y23" i="2"/>
  <c r="Y36" i="2" s="1"/>
  <c r="X23" i="2"/>
  <c r="X36" i="2" s="1"/>
  <c r="W23" i="2"/>
  <c r="W36" i="2" s="1"/>
  <c r="V23" i="2"/>
  <c r="V36" i="2" s="1"/>
  <c r="Y22" i="2"/>
  <c r="Y35" i="2" s="1"/>
  <c r="X22" i="2"/>
  <c r="X35" i="2" s="1"/>
  <c r="W22" i="2"/>
  <c r="W35" i="2" s="1"/>
  <c r="V22" i="2"/>
  <c r="V35" i="2" s="1"/>
  <c r="Y21" i="2"/>
  <c r="Y34" i="2" s="1"/>
  <c r="X21" i="2"/>
  <c r="X34" i="2" s="1"/>
  <c r="W21" i="2"/>
  <c r="W34" i="2" s="1"/>
  <c r="V21" i="2"/>
  <c r="V34" i="2" s="1"/>
  <c r="Y20" i="2"/>
  <c r="Y33" i="2" s="1"/>
  <c r="X20" i="2"/>
  <c r="X33" i="2" s="1"/>
  <c r="W20" i="2"/>
  <c r="W33" i="2" s="1"/>
  <c r="V20" i="2"/>
  <c r="V33" i="2" s="1"/>
  <c r="Y19" i="2"/>
  <c r="Y32" i="2" s="1"/>
  <c r="X19" i="2"/>
  <c r="X32" i="2" s="1"/>
  <c r="W19" i="2"/>
  <c r="W32" i="2" s="1"/>
  <c r="U29" i="2"/>
  <c r="U42" i="2" s="1"/>
  <c r="T29" i="2"/>
  <c r="T42" i="2" s="1"/>
  <c r="S29" i="2"/>
  <c r="S42" i="2" s="1"/>
  <c r="R29" i="2"/>
  <c r="R42" i="2" s="1"/>
  <c r="U28" i="2"/>
  <c r="U41" i="2" s="1"/>
  <c r="T28" i="2"/>
  <c r="T41" i="2" s="1"/>
  <c r="S28" i="2"/>
  <c r="S41" i="2" s="1"/>
  <c r="R28" i="2"/>
  <c r="R41" i="2" s="1"/>
  <c r="U27" i="2"/>
  <c r="U40" i="2" s="1"/>
  <c r="T27" i="2"/>
  <c r="T40" i="2" s="1"/>
  <c r="S27" i="2"/>
  <c r="S40" i="2" s="1"/>
  <c r="R27" i="2"/>
  <c r="R40" i="2" s="1"/>
  <c r="U26" i="2"/>
  <c r="U39" i="2" s="1"/>
  <c r="T26" i="2"/>
  <c r="T39" i="2" s="1"/>
  <c r="S26" i="2"/>
  <c r="S39" i="2" s="1"/>
  <c r="R26" i="2"/>
  <c r="R39" i="2" s="1"/>
  <c r="U25" i="2"/>
  <c r="U38" i="2" s="1"/>
  <c r="T25" i="2"/>
  <c r="T38" i="2" s="1"/>
  <c r="S25" i="2"/>
  <c r="S38" i="2" s="1"/>
  <c r="R25" i="2"/>
  <c r="R38" i="2" s="1"/>
  <c r="U24" i="2"/>
  <c r="U37" i="2" s="1"/>
  <c r="T24" i="2"/>
  <c r="T37" i="2" s="1"/>
  <c r="S24" i="2"/>
  <c r="S37" i="2" s="1"/>
  <c r="R24" i="2"/>
  <c r="R37" i="2" s="1"/>
  <c r="U23" i="2"/>
  <c r="U36" i="2" s="1"/>
  <c r="T23" i="2"/>
  <c r="T36" i="2" s="1"/>
  <c r="S23" i="2"/>
  <c r="S36" i="2" s="1"/>
  <c r="R23" i="2"/>
  <c r="R36" i="2" s="1"/>
  <c r="U22" i="2"/>
  <c r="U35" i="2" s="1"/>
  <c r="T22" i="2"/>
  <c r="T35" i="2" s="1"/>
  <c r="S22" i="2"/>
  <c r="S35" i="2" s="1"/>
  <c r="R22" i="2"/>
  <c r="R35" i="2" s="1"/>
  <c r="U21" i="2"/>
  <c r="U34" i="2" s="1"/>
  <c r="T21" i="2"/>
  <c r="T34" i="2" s="1"/>
  <c r="S21" i="2"/>
  <c r="S34" i="2" s="1"/>
  <c r="R21" i="2"/>
  <c r="R34" i="2" s="1"/>
  <c r="U20" i="2"/>
  <c r="U33" i="2" s="1"/>
  <c r="T20" i="2"/>
  <c r="T33" i="2" s="1"/>
  <c r="S20" i="2"/>
  <c r="S33" i="2" s="1"/>
  <c r="R20" i="2"/>
  <c r="R33" i="2" s="1"/>
  <c r="U19" i="2"/>
  <c r="U32" i="2" s="1"/>
  <c r="T19" i="2"/>
  <c r="T32" i="2" s="1"/>
  <c r="S19" i="2"/>
  <c r="S32" i="2" s="1"/>
  <c r="Q29" i="2"/>
  <c r="Q42" i="2" s="1"/>
  <c r="P29" i="2"/>
  <c r="P42" i="2" s="1"/>
  <c r="O29" i="2"/>
  <c r="O42" i="2" s="1"/>
  <c r="N29" i="2"/>
  <c r="N42" i="2" s="1"/>
  <c r="Q28" i="2"/>
  <c r="Q41" i="2" s="1"/>
  <c r="P28" i="2"/>
  <c r="P41" i="2" s="1"/>
  <c r="O28" i="2"/>
  <c r="O41" i="2" s="1"/>
  <c r="N28" i="2"/>
  <c r="N41" i="2" s="1"/>
  <c r="Q27" i="2"/>
  <c r="Q40" i="2" s="1"/>
  <c r="P27" i="2"/>
  <c r="P40" i="2" s="1"/>
  <c r="O27" i="2"/>
  <c r="O40" i="2" s="1"/>
  <c r="N27" i="2"/>
  <c r="N40" i="2" s="1"/>
  <c r="Q26" i="2"/>
  <c r="Q39" i="2" s="1"/>
  <c r="P26" i="2"/>
  <c r="P39" i="2" s="1"/>
  <c r="O26" i="2"/>
  <c r="O39" i="2" s="1"/>
  <c r="N26" i="2"/>
  <c r="N39" i="2" s="1"/>
  <c r="Q25" i="2"/>
  <c r="Q38" i="2" s="1"/>
  <c r="P25" i="2"/>
  <c r="P38" i="2" s="1"/>
  <c r="O25" i="2"/>
  <c r="O38" i="2" s="1"/>
  <c r="N25" i="2"/>
  <c r="N38" i="2" s="1"/>
  <c r="Q24" i="2"/>
  <c r="Q37" i="2" s="1"/>
  <c r="P24" i="2"/>
  <c r="P37" i="2" s="1"/>
  <c r="O24" i="2"/>
  <c r="O37" i="2" s="1"/>
  <c r="N24" i="2"/>
  <c r="N37" i="2" s="1"/>
  <c r="Q23" i="2"/>
  <c r="Q36" i="2" s="1"/>
  <c r="P23" i="2"/>
  <c r="P36" i="2" s="1"/>
  <c r="O23" i="2"/>
  <c r="O36" i="2" s="1"/>
  <c r="N23" i="2"/>
  <c r="N36" i="2" s="1"/>
  <c r="Q22" i="2"/>
  <c r="Q35" i="2" s="1"/>
  <c r="P22" i="2"/>
  <c r="P35" i="2" s="1"/>
  <c r="O22" i="2"/>
  <c r="O35" i="2" s="1"/>
  <c r="N22" i="2"/>
  <c r="N35" i="2" s="1"/>
  <c r="Q21" i="2"/>
  <c r="Q34" i="2" s="1"/>
  <c r="P21" i="2"/>
  <c r="P34" i="2" s="1"/>
  <c r="O21" i="2"/>
  <c r="O34" i="2" s="1"/>
  <c r="N21" i="2"/>
  <c r="N34" i="2" s="1"/>
  <c r="Q20" i="2"/>
  <c r="Q33" i="2" s="1"/>
  <c r="P20" i="2"/>
  <c r="P33" i="2" s="1"/>
  <c r="O20" i="2"/>
  <c r="O33" i="2" s="1"/>
  <c r="N20" i="2"/>
  <c r="N33" i="2" s="1"/>
  <c r="Q19" i="2"/>
  <c r="Q32" i="2" s="1"/>
  <c r="P19" i="2"/>
  <c r="P32" i="2" s="1"/>
  <c r="O19" i="2"/>
  <c r="O32" i="2" s="1"/>
  <c r="K19" i="2"/>
  <c r="K32" i="2" s="1"/>
  <c r="M29" i="2"/>
  <c r="M42" i="2" s="1"/>
  <c r="L29" i="2"/>
  <c r="L42" i="2" s="1"/>
  <c r="K29" i="2"/>
  <c r="K42" i="2" s="1"/>
  <c r="J29" i="2"/>
  <c r="J42" i="2" s="1"/>
  <c r="M28" i="2"/>
  <c r="M41" i="2" s="1"/>
  <c r="L28" i="2"/>
  <c r="L41" i="2" s="1"/>
  <c r="K28" i="2"/>
  <c r="K41" i="2" s="1"/>
  <c r="J28" i="2"/>
  <c r="J41" i="2" s="1"/>
  <c r="M27" i="2"/>
  <c r="M40" i="2" s="1"/>
  <c r="L27" i="2"/>
  <c r="L40" i="2" s="1"/>
  <c r="K27" i="2"/>
  <c r="K40" i="2" s="1"/>
  <c r="J27" i="2"/>
  <c r="J40" i="2" s="1"/>
  <c r="M26" i="2"/>
  <c r="M39" i="2" s="1"/>
  <c r="L26" i="2"/>
  <c r="L39" i="2" s="1"/>
  <c r="K26" i="2"/>
  <c r="K39" i="2" s="1"/>
  <c r="J26" i="2"/>
  <c r="J39" i="2" s="1"/>
  <c r="M25" i="2"/>
  <c r="M38" i="2" s="1"/>
  <c r="L25" i="2"/>
  <c r="L38" i="2" s="1"/>
  <c r="K25" i="2"/>
  <c r="K38" i="2" s="1"/>
  <c r="J25" i="2"/>
  <c r="J38" i="2" s="1"/>
  <c r="M24" i="2"/>
  <c r="M37" i="2" s="1"/>
  <c r="L24" i="2"/>
  <c r="L37" i="2" s="1"/>
  <c r="K24" i="2"/>
  <c r="K37" i="2" s="1"/>
  <c r="J24" i="2"/>
  <c r="J37" i="2" s="1"/>
  <c r="M23" i="2"/>
  <c r="M36" i="2" s="1"/>
  <c r="L23" i="2"/>
  <c r="L36" i="2" s="1"/>
  <c r="K23" i="2"/>
  <c r="K36" i="2" s="1"/>
  <c r="J23" i="2"/>
  <c r="J36" i="2" s="1"/>
  <c r="M22" i="2"/>
  <c r="M35" i="2" s="1"/>
  <c r="L22" i="2"/>
  <c r="L35" i="2" s="1"/>
  <c r="K22" i="2"/>
  <c r="K35" i="2" s="1"/>
  <c r="J22" i="2"/>
  <c r="J35" i="2" s="1"/>
  <c r="M21" i="2"/>
  <c r="M34" i="2" s="1"/>
  <c r="L21" i="2"/>
  <c r="L34" i="2" s="1"/>
  <c r="K21" i="2"/>
  <c r="K34" i="2" s="1"/>
  <c r="J21" i="2"/>
  <c r="J34" i="2" s="1"/>
  <c r="M20" i="2"/>
  <c r="M33" i="2" s="1"/>
  <c r="L20" i="2"/>
  <c r="L33" i="2" s="1"/>
  <c r="K20" i="2"/>
  <c r="K33" i="2" s="1"/>
  <c r="J20" i="2"/>
  <c r="J33" i="2" s="1"/>
  <c r="M19" i="2"/>
  <c r="M32" i="2" s="1"/>
  <c r="L19" i="2"/>
  <c r="L32" i="2" s="1"/>
  <c r="I19" i="2"/>
  <c r="I32" i="2" s="1"/>
  <c r="H19" i="2"/>
  <c r="H32" i="2" s="1"/>
  <c r="G19" i="2"/>
  <c r="G32" i="2" s="1"/>
  <c r="I29" i="2"/>
  <c r="I42" i="2" s="1"/>
  <c r="H29" i="2"/>
  <c r="H42" i="2" s="1"/>
  <c r="G29" i="2"/>
  <c r="G42" i="2" s="1"/>
  <c r="F29" i="2"/>
  <c r="F42" i="2" s="1"/>
  <c r="H28" i="2"/>
  <c r="H41" i="2" s="1"/>
  <c r="G28" i="2"/>
  <c r="G41" i="2" s="1"/>
  <c r="F28" i="2"/>
  <c r="F41" i="2" s="1"/>
  <c r="I27" i="2"/>
  <c r="I40" i="2" s="1"/>
  <c r="H27" i="2"/>
  <c r="H40" i="2" s="1"/>
  <c r="G27" i="2"/>
  <c r="G40" i="2" s="1"/>
  <c r="F27" i="2"/>
  <c r="F40" i="2" s="1"/>
  <c r="I26" i="2"/>
  <c r="I39" i="2" s="1"/>
  <c r="H26" i="2"/>
  <c r="H39" i="2" s="1"/>
  <c r="G26" i="2"/>
  <c r="G39" i="2" s="1"/>
  <c r="F26" i="2"/>
  <c r="F39" i="2" s="1"/>
  <c r="I25" i="2"/>
  <c r="I38" i="2" s="1"/>
  <c r="H25" i="2"/>
  <c r="H38" i="2" s="1"/>
  <c r="G25" i="2"/>
  <c r="G38" i="2" s="1"/>
  <c r="F25" i="2"/>
  <c r="F38" i="2" s="1"/>
  <c r="I24" i="2"/>
  <c r="I37" i="2" s="1"/>
  <c r="H24" i="2"/>
  <c r="H37" i="2" s="1"/>
  <c r="G24" i="2"/>
  <c r="G37" i="2" s="1"/>
  <c r="F24" i="2"/>
  <c r="F37" i="2" s="1"/>
  <c r="I23" i="2"/>
  <c r="I36" i="2" s="1"/>
  <c r="H23" i="2"/>
  <c r="H36" i="2" s="1"/>
  <c r="G23" i="2"/>
  <c r="G36" i="2" s="1"/>
  <c r="F23" i="2"/>
  <c r="F36" i="2" s="1"/>
  <c r="I22" i="2"/>
  <c r="I35" i="2" s="1"/>
  <c r="H22" i="2"/>
  <c r="H35" i="2" s="1"/>
  <c r="G22" i="2"/>
  <c r="G35" i="2" s="1"/>
  <c r="F22" i="2"/>
  <c r="F35" i="2" s="1"/>
  <c r="I21" i="2"/>
  <c r="I34" i="2" s="1"/>
  <c r="H21" i="2"/>
  <c r="H34" i="2" s="1"/>
  <c r="G21" i="2"/>
  <c r="G34" i="2" s="1"/>
  <c r="F21" i="2"/>
  <c r="F34" i="2" s="1"/>
  <c r="I20" i="2"/>
  <c r="I33" i="2" s="1"/>
  <c r="H20" i="2"/>
  <c r="H33" i="2" s="1"/>
  <c r="G20" i="2"/>
  <c r="G33" i="2" s="1"/>
  <c r="F20" i="2"/>
  <c r="F33" i="2" s="1"/>
  <c r="E19" i="2"/>
  <c r="D19" i="2"/>
  <c r="D32" i="2" s="1"/>
  <c r="C19" i="2"/>
  <c r="C32" i="2" s="1"/>
  <c r="B22" i="2"/>
  <c r="B35" i="2" s="1"/>
  <c r="C22" i="2"/>
  <c r="C35" i="2" s="1"/>
  <c r="D22" i="2"/>
  <c r="D35" i="2" s="1"/>
  <c r="E22" i="2"/>
  <c r="E35" i="2" s="1"/>
  <c r="B23" i="2"/>
  <c r="B36" i="2" s="1"/>
  <c r="C23" i="2"/>
  <c r="C36" i="2" s="1"/>
  <c r="D23" i="2"/>
  <c r="D36" i="2" s="1"/>
  <c r="E23" i="2"/>
  <c r="E36" i="2" s="1"/>
  <c r="B24" i="2"/>
  <c r="B37" i="2" s="1"/>
  <c r="C24" i="2"/>
  <c r="C37" i="2" s="1"/>
  <c r="D24" i="2"/>
  <c r="D37" i="2" s="1"/>
  <c r="E24" i="2"/>
  <c r="E37" i="2" s="1"/>
  <c r="B25" i="2"/>
  <c r="B38" i="2" s="1"/>
  <c r="C25" i="2"/>
  <c r="C38" i="2" s="1"/>
  <c r="D25" i="2"/>
  <c r="D38" i="2" s="1"/>
  <c r="E25" i="2"/>
  <c r="E38" i="2" s="1"/>
  <c r="B26" i="2"/>
  <c r="B39" i="2" s="1"/>
  <c r="C26" i="2"/>
  <c r="C39" i="2" s="1"/>
  <c r="D26" i="2"/>
  <c r="D39" i="2" s="1"/>
  <c r="E26" i="2"/>
  <c r="E39" i="2" s="1"/>
  <c r="B27" i="2"/>
  <c r="B40" i="2" s="1"/>
  <c r="C27" i="2"/>
  <c r="C40" i="2" s="1"/>
  <c r="D27" i="2"/>
  <c r="D40" i="2" s="1"/>
  <c r="E27" i="2"/>
  <c r="E40" i="2" s="1"/>
  <c r="B28" i="2"/>
  <c r="B41" i="2" s="1"/>
  <c r="C28" i="2"/>
  <c r="C41" i="2" s="1"/>
  <c r="D28" i="2"/>
  <c r="D41" i="2" s="1"/>
  <c r="E28" i="2"/>
  <c r="E41" i="2" s="1"/>
  <c r="B29" i="2"/>
  <c r="B42" i="2" s="1"/>
  <c r="C29" i="2"/>
  <c r="C42" i="2" s="1"/>
  <c r="D29" i="2"/>
  <c r="D42" i="2" s="1"/>
  <c r="E29" i="2"/>
  <c r="E42" i="2" s="1"/>
  <c r="B21" i="2"/>
  <c r="B34" i="2" s="1"/>
  <c r="C21" i="2"/>
  <c r="C34" i="2" s="1"/>
  <c r="D21" i="2"/>
  <c r="D34" i="2" s="1"/>
  <c r="E21" i="2"/>
  <c r="E34" i="2" s="1"/>
  <c r="C20" i="2"/>
  <c r="C33" i="2" s="1"/>
  <c r="D20" i="2"/>
  <c r="D33" i="2" s="1"/>
  <c r="E20" i="2"/>
  <c r="E33" i="2" s="1"/>
  <c r="B20" i="2"/>
  <c r="B33" i="2" s="1"/>
  <c r="A29" i="2"/>
  <c r="A42" i="2" s="1"/>
  <c r="A20" i="2"/>
  <c r="A33" i="2" s="1"/>
  <c r="A21" i="2"/>
  <c r="A34" i="2" s="1"/>
  <c r="A22" i="2"/>
  <c r="A35" i="2" s="1"/>
  <c r="A23" i="2"/>
  <c r="A36" i="2" s="1"/>
  <c r="A24" i="2"/>
  <c r="A37" i="2" s="1"/>
  <c r="A25" i="2"/>
  <c r="A38" i="2" s="1"/>
  <c r="A26" i="2"/>
  <c r="A39" i="2" s="1"/>
  <c r="A27" i="2"/>
  <c r="A40" i="2" s="1"/>
  <c r="A28" i="2"/>
  <c r="A41" i="2" s="1"/>
  <c r="A19" i="2"/>
  <c r="A32" i="2" s="1"/>
  <c r="AG46" i="2" l="1"/>
  <c r="AC46" i="2"/>
  <c r="AA46" i="2"/>
  <c r="O46" i="2"/>
  <c r="BM46" i="2"/>
  <c r="AB46" i="2"/>
  <c r="AE46" i="2"/>
  <c r="C46" i="2"/>
  <c r="I46" i="2"/>
  <c r="BE46" i="2"/>
  <c r="AJ46" i="2"/>
  <c r="BL46" i="2"/>
  <c r="AW46" i="2"/>
  <c r="AU46" i="2"/>
  <c r="AY46" i="2"/>
  <c r="BH46" i="2"/>
  <c r="AZ46" i="2"/>
  <c r="CV46" i="2"/>
  <c r="BA46" i="2"/>
  <c r="CU46" i="2"/>
  <c r="G46" i="2"/>
  <c r="AI46" i="2"/>
  <c r="CC46" i="2"/>
  <c r="CO46" i="2"/>
  <c r="AN46" i="2"/>
  <c r="CG46" i="2"/>
  <c r="U46" i="2"/>
  <c r="BO46" i="2"/>
  <c r="CI46" i="2"/>
  <c r="BI46" i="2"/>
  <c r="CE46" i="2"/>
  <c r="CM46" i="2"/>
  <c r="AS46" i="2"/>
  <c r="D46" i="2"/>
  <c r="X46" i="2"/>
  <c r="CA46" i="2"/>
  <c r="CB46" i="2"/>
  <c r="BG46" i="2"/>
  <c r="H46" i="2"/>
  <c r="CK46" i="2"/>
  <c r="Q46" i="2"/>
  <c r="BP46" i="2"/>
  <c r="BQ46" i="2"/>
  <c r="CF46" i="2"/>
  <c r="AM46" i="2"/>
  <c r="CJ46" i="2"/>
  <c r="S46" i="2"/>
  <c r="AO46" i="2"/>
  <c r="AK46" i="2"/>
  <c r="Y46" i="2"/>
  <c r="E46" i="2"/>
  <c r="AQ46" i="2"/>
  <c r="BK46" i="2"/>
</calcChain>
</file>

<file path=xl/sharedStrings.xml><?xml version="1.0" encoding="utf-8"?>
<sst xmlns="http://schemas.openxmlformats.org/spreadsheetml/2006/main" count="360" uniqueCount="65">
  <si>
    <t>NDC</t>
  </si>
  <si>
    <t>ore grade</t>
  </si>
  <si>
    <t>background</t>
  </si>
  <si>
    <t>recovery efficiency</t>
  </si>
  <si>
    <t>energy efficiency</t>
  </si>
  <si>
    <t>material efficiency</t>
  </si>
  <si>
    <t>hydrogen as reductant</t>
  </si>
  <si>
    <t>secondary market</t>
  </si>
  <si>
    <t xml:space="preserve">&lt;2°C </t>
  </si>
  <si>
    <t xml:space="preserve">&lt;1.5°C </t>
  </si>
  <si>
    <t>method</t>
  </si>
  <si>
    <t>EF v3.1, eutrophication: freshwater, fraction of nutrients reaching freshwater end compartment (P)</t>
  </si>
  <si>
    <t>EF v3.1, ionising radiation: human health, human exposure efficiency relative to u235</t>
  </si>
  <si>
    <t>EF v3.1, energy resources: non-renewable, abiotic depletion potential (ADP): fossil fuels</t>
  </si>
  <si>
    <t>EF v3.1, human toxicity: non-carcinogenic, organics, comparative toxic unit for human (CTUh)</t>
  </si>
  <si>
    <t>EF v3.1, material resources: metals/minerals, abiotic depletion potential (ADP): elements (ultimate reserves)</t>
  </si>
  <si>
    <t>EF v3.1, human toxicity: carcinogenic, inorganics, comparative toxic unit for human (CTUh)</t>
  </si>
  <si>
    <t>EF v3.1, climate change: land use and land use change, global warming potential (GWP100)</t>
  </si>
  <si>
    <t>EF v3.1, photochemical oxidant formation: human health, tropospheric ozone concentration increase</t>
  </si>
  <si>
    <t>EF v3.1, human toxicity: carcinogenic, comparative toxic unit for human (CTUh)</t>
  </si>
  <si>
    <t>EF v3.1, ecotoxicity: freshwater, organics, comparative toxic unit for ecosystems (CTUe)</t>
  </si>
  <si>
    <t>EF v3.1, land use, soil quality index</t>
  </si>
  <si>
    <t>EF v3.1, climate change, global warming potential (GWP100)</t>
  </si>
  <si>
    <t>EF v3.1, water use, user deprivation potential (deprivation-weighted water consumption)</t>
  </si>
  <si>
    <t>EF v3.1, ecotoxicity: freshwater, comparative toxic unit for ecosystems (CTUe)</t>
  </si>
  <si>
    <t>EF v3.1, human toxicity: non-carcinogenic, comparative toxic unit for human (CTUh)</t>
  </si>
  <si>
    <t>EF v3.1, ecotoxicity: freshwater, inorganics, comparative toxic unit for ecosystems (CTUe)</t>
  </si>
  <si>
    <t>EF v3.1, human toxicity: carcinogenic, organics, comparative toxic unit for human (CTUh)</t>
  </si>
  <si>
    <t>EF v3.1, eutrophication: marine, fraction of nutrients reaching marine end compartment (N)</t>
  </si>
  <si>
    <t>EF v3.1, ozone depletion, ozone depletion potential (ODP)</t>
  </si>
  <si>
    <t>EF v3.1, particulate matter formation, impact on human health</t>
  </si>
  <si>
    <t>EF v3.1, climate change: fossil, global warming potential (GWP100)</t>
  </si>
  <si>
    <t>EF v3.1, eutrophication: terrestrial, accumulated exceedance (AE)</t>
  </si>
  <si>
    <t>EF v3.1, climate change: biogenic, global warming potential (GWP100)</t>
  </si>
  <si>
    <t>EF v3.1, acidification, accumulated exceedance (AE)</t>
  </si>
  <si>
    <t>EF v3.1, human toxicity: non-carcinogenic, inorganics, comparative toxic unit for human (CTUh)</t>
  </si>
  <si>
    <t>scenario</t>
  </si>
  <si>
    <t>remind - SSP2-NDC - 2025</t>
  </si>
  <si>
    <t>remind - SSP2-NDC - 2050</t>
  </si>
  <si>
    <t>remind - SSP2-PkBudg1150 - 2050</t>
  </si>
  <si>
    <t>remind - SSP2-PkBudg500 - 2050</t>
  </si>
  <si>
    <t>mine electrification</t>
  </si>
  <si>
    <t>electrification of equipment</t>
  </si>
  <si>
    <t>HPGR adoption</t>
  </si>
  <si>
    <t>production pathways</t>
  </si>
  <si>
    <t>changes absolute</t>
  </si>
  <si>
    <t>changes realtive</t>
  </si>
  <si>
    <t xml:space="preserve"> | nickel sulfate | World |
market_nickel_sulfate</t>
  </si>
  <si>
    <t xml:space="preserve"> | nickel sulfate, from primary supply |
World | market_nickel_sulfate</t>
  </si>
  <si>
    <t xml:space="preserve"> | nickel sulfate, from secondary supply
| World | market_nickel_sulfate</t>
  </si>
  <si>
    <t>market comparison</t>
  </si>
  <si>
    <t>absolute impacts</t>
  </si>
  <si>
    <t>absolute demand [Mt nickel sulfate]</t>
  </si>
  <si>
    <t>change</t>
  </si>
  <si>
    <t>International Journal of Life Cycle Assessment</t>
  </si>
  <si>
    <t>1 Institute of Environmental Sciences (CML), Leiden University, 2333 CC Leiden, The Netherlands</t>
  </si>
  <si>
    <t>* Correspondence: j.b.j.klimt@cml.leidenuniv.nl</t>
  </si>
  <si>
    <t>Sheets</t>
  </si>
  <si>
    <t>Content</t>
  </si>
  <si>
    <t>SI 5 - Impact results EFV3.1</t>
  </si>
  <si>
    <t>Relative impact category results with consecutive consideration of parameter application (exported from ActivityBrowser).
Absolute impact categroy results (calculated using demand projections from SI 2)
Data for Figure 8 in manuscript.</t>
  </si>
  <si>
    <t>Supplementary Information 5</t>
  </si>
  <si>
    <t>Scenario-based Inventory Modelling for Prospective Life Cycle Assessment of Mineral Raw Materials (SIMPL-Minerals)</t>
  </si>
  <si>
    <t>Jonas Klimt (1),*, Robert Istrate (1), Valerio Barbarossa (1), Antoine Beylot (2), Frederic Lai (2), Bernhard Steubing (1)</t>
  </si>
  <si>
    <t>2 BRGM, F-45060 Orléans,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</si>
</sst>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/>
    <xf numFmtId="0" fontId="0" fillId="0" borderId="0" xfId="1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1" xfId="0" applyFont="1" applyBorder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2" borderId="0" xfId="0" applyFill="1" applyBorder="1"/>
    <xf numFmtId="0" fontId="0" fillId="0" borderId="0" xfId="0" applyFill="1"/>
    <xf numFmtId="0" fontId="0" fillId="0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000"/>
              <a:t>a) climate change</a:t>
            </a:r>
          </a:p>
        </c:rich>
      </c:tx>
      <c:layout>
        <c:manualLayout>
          <c:xMode val="edge"/>
          <c:yMode val="edge"/>
          <c:x val="0.13314771477147716"/>
          <c:y val="0.12822480349742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404060406040605"/>
          <c:y val="0.22636144460201266"/>
          <c:w val="0.82824602460246022"/>
          <c:h val="0.7065052070393425"/>
        </c:manualLayout>
      </c:layout>
      <c:lineChart>
        <c:grouping val="standard"/>
        <c:varyColors val="0"/>
        <c:ser>
          <c:idx val="0"/>
          <c:order val="0"/>
          <c:tx>
            <c:strRef>
              <c:f>'SI 5 - Impact results EFv3.1'!$AU$3</c:f>
              <c:strCache>
                <c:ptCount val="1"/>
                <c:pt idx="0">
                  <c:v>NDC</c:v>
                </c:pt>
              </c:strCache>
            </c:strRef>
          </c:tx>
          <c:spPr>
            <a:ln w="12700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tint val="65000"/>
                </a:schemeClr>
              </a:solidFill>
              <a:ln w="9525">
                <a:solidFill>
                  <a:schemeClr val="accent1">
                    <a:tint val="65000"/>
                  </a:schemeClr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EFv3.1'!$AU$4:$AU$15</c:f>
              <c:numCache>
                <c:formatCode>General</c:formatCode>
                <c:ptCount val="12"/>
                <c:pt idx="0">
                  <c:v>7.9259698417872304</c:v>
                </c:pt>
                <c:pt idx="1">
                  <c:v>3.6022862968968479</c:v>
                </c:pt>
                <c:pt idx="2">
                  <c:v>3.9010069573443928</c:v>
                </c:pt>
                <c:pt idx="3">
                  <c:v>3.7909521900981691</c:v>
                </c:pt>
                <c:pt idx="4">
                  <c:v>3.700280577152808</c:v>
                </c:pt>
                <c:pt idx="5">
                  <c:v>3.6956310423907679</c:v>
                </c:pt>
                <c:pt idx="6">
                  <c:v>3.6956310423907679</c:v>
                </c:pt>
                <c:pt idx="7">
                  <c:v>3.6956310423907679</c:v>
                </c:pt>
                <c:pt idx="8">
                  <c:v>3.6956310423907679</c:v>
                </c:pt>
                <c:pt idx="9">
                  <c:v>3.6355197502883838</c:v>
                </c:pt>
                <c:pt idx="10">
                  <c:v>1.2514245933710251</c:v>
                </c:pt>
                <c:pt idx="11">
                  <c:v>1.113456345644835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6-4DD4-A8B7-D783FFD4F048}"/>
            </c:ext>
          </c:extLst>
        </c:ser>
        <c:ser>
          <c:idx val="1"/>
          <c:order val="1"/>
          <c:tx>
            <c:strRef>
              <c:f>'SI 5 - Impact results EFv3.1'!$AV$3</c:f>
              <c:strCache>
                <c:ptCount val="1"/>
                <c:pt idx="0">
                  <c:v>&lt;2°C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EFv3.1'!$AV$4:$AV$15</c:f>
              <c:numCache>
                <c:formatCode>General</c:formatCode>
                <c:ptCount val="12"/>
                <c:pt idx="0">
                  <c:v>7.9259698417872304</c:v>
                </c:pt>
                <c:pt idx="1">
                  <c:v>3.5529390100369951</c:v>
                </c:pt>
                <c:pt idx="2">
                  <c:v>3.8771187085591818</c:v>
                </c:pt>
                <c:pt idx="3">
                  <c:v>3.643167417190273</c:v>
                </c:pt>
                <c:pt idx="4">
                  <c:v>3.4518695678007552</c:v>
                </c:pt>
                <c:pt idx="5">
                  <c:v>3.4461162710209798</c:v>
                </c:pt>
                <c:pt idx="6">
                  <c:v>3.4453440783412068</c:v>
                </c:pt>
                <c:pt idx="7">
                  <c:v>3.4117888054128258</c:v>
                </c:pt>
                <c:pt idx="8">
                  <c:v>3.3676646446669558</c:v>
                </c:pt>
                <c:pt idx="9">
                  <c:v>3.2113623689903239</c:v>
                </c:pt>
                <c:pt idx="10">
                  <c:v>0.97965188208366949</c:v>
                </c:pt>
                <c:pt idx="11">
                  <c:v>0.88423743092061013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46-4DD4-A8B7-D783FFD4F048}"/>
            </c:ext>
          </c:extLst>
        </c:ser>
        <c:ser>
          <c:idx val="2"/>
          <c:order val="2"/>
          <c:tx>
            <c:strRef>
              <c:f>'SI 5 - Impact results EFv3.1'!$AW$3</c:f>
              <c:strCache>
                <c:ptCount val="1"/>
                <c:pt idx="0">
                  <c:v>&lt;1.5°C </c:v>
                </c:pt>
              </c:strCache>
            </c:strRef>
          </c:tx>
          <c:spPr>
            <a:ln w="12700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shade val="65000"/>
                </a:schemeClr>
              </a:solidFill>
              <a:ln w="9525">
                <a:solidFill>
                  <a:schemeClr val="accent1">
                    <a:shade val="65000"/>
                  </a:schemeClr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EFv3.1'!$AW$4:$AW$15</c:f>
              <c:numCache>
                <c:formatCode>General</c:formatCode>
                <c:ptCount val="12"/>
                <c:pt idx="0">
                  <c:v>7.9259698417872304</c:v>
                </c:pt>
                <c:pt idx="1">
                  <c:v>3.3458252636290449</c:v>
                </c:pt>
                <c:pt idx="2">
                  <c:v>3.5563430683745541</c:v>
                </c:pt>
                <c:pt idx="3">
                  <c:v>3.3153698102363531</c:v>
                </c:pt>
                <c:pt idx="4">
                  <c:v>2.9872337523603072</c:v>
                </c:pt>
                <c:pt idx="5">
                  <c:v>2.982296901054414</c:v>
                </c:pt>
                <c:pt idx="6">
                  <c:v>2.9818667004675552</c:v>
                </c:pt>
                <c:pt idx="7">
                  <c:v>2.8553543172667259</c:v>
                </c:pt>
                <c:pt idx="8">
                  <c:v>2.631332689532131</c:v>
                </c:pt>
                <c:pt idx="9">
                  <c:v>2.4198832587116881</c:v>
                </c:pt>
                <c:pt idx="10">
                  <c:v>0.67987085374308287</c:v>
                </c:pt>
                <c:pt idx="11">
                  <c:v>0.65603772004013172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46-4DD4-A8B7-D783FFD4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2479"/>
        <c:axId val="1525533439"/>
      </c:lineChart>
      <c:catAx>
        <c:axId val="152553247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525533439"/>
        <c:crosses val="autoZero"/>
        <c:auto val="1"/>
        <c:lblAlgn val="ctr"/>
        <c:lblOffset val="100"/>
        <c:noMultiLvlLbl val="0"/>
      </c:catAx>
      <c:valAx>
        <c:axId val="1525533439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tx1">
                  <a:lumMod val="15000"/>
                  <a:lumOff val="85000"/>
                </a:schemeClr>
              </a:solidFill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kg </a:t>
                </a:r>
                <a:r>
                  <a:rPr lang="en-US" sz="1000" b="0" i="0" u="none" strike="noStrike" baseline="0">
                    <a:effectLst/>
                  </a:rPr>
                  <a:t>CO</a:t>
                </a:r>
                <a:r>
                  <a:rPr lang="en-US" sz="1000" b="0" i="0" u="none" strike="noStrike" baseline="-25000">
                    <a:effectLst/>
                  </a:rPr>
                  <a:t>2</a:t>
                </a:r>
                <a:r>
                  <a:rPr lang="en-US" sz="1000" b="0" i="0" u="none" strike="noStrike" baseline="0">
                    <a:effectLst/>
                  </a:rPr>
                  <a:t>eq./kg </a:t>
                </a:r>
                <a:r>
                  <a:rPr lang="en-US"/>
                  <a:t>nickel sulfate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NL"/>
          </a:p>
        </c:txPr>
        <c:crossAx val="1525532479"/>
        <c:crosses val="autoZero"/>
        <c:crossBetween val="midCat"/>
        <c:majorUnit val="1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031298990930866"/>
          <c:y val="3.1043473611916481E-2"/>
          <c:w val="0.65034901777902998"/>
          <c:h val="0.10157562268472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N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000"/>
              <a:t>c) land use</a:t>
            </a:r>
          </a:p>
        </c:rich>
      </c:tx>
      <c:layout>
        <c:manualLayout>
          <c:xMode val="edge"/>
          <c:yMode val="edge"/>
          <c:x val="0.16929731544924409"/>
          <c:y val="8.1182245426227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6921284606293874"/>
          <c:y val="0.13667313411052917"/>
          <c:w val="0.78562108893179805"/>
          <c:h val="0.39478768707784984"/>
        </c:manualLayout>
      </c:layout>
      <c:lineChart>
        <c:grouping val="standard"/>
        <c:varyColors val="0"/>
        <c:ser>
          <c:idx val="0"/>
          <c:order val="0"/>
          <c:tx>
            <c:strRef>
              <c:f>'SI 5 - Impact results EFv3.1'!$AQ$3</c:f>
              <c:strCache>
                <c:ptCount val="1"/>
                <c:pt idx="0">
                  <c:v>NDC</c:v>
                </c:pt>
              </c:strCache>
            </c:strRef>
          </c:tx>
          <c:spPr>
            <a:ln w="12700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tint val="65000"/>
                </a:schemeClr>
              </a:solidFill>
              <a:ln w="9525">
                <a:solidFill>
                  <a:schemeClr val="accent1">
                    <a:tint val="65000"/>
                  </a:schemeClr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EFv3.1'!$AQ$4:$AQ$15</c:f>
              <c:numCache>
                <c:formatCode>General</c:formatCode>
                <c:ptCount val="12"/>
                <c:pt idx="0">
                  <c:v>54.20577628559132</c:v>
                </c:pt>
                <c:pt idx="1">
                  <c:v>68.086714306000886</c:v>
                </c:pt>
                <c:pt idx="2">
                  <c:v>123.8585673765305</c:v>
                </c:pt>
                <c:pt idx="3">
                  <c:v>123.40665600586939</c:v>
                </c:pt>
                <c:pt idx="4">
                  <c:v>124.6984679821263</c:v>
                </c:pt>
                <c:pt idx="5">
                  <c:v>124.16178253478451</c:v>
                </c:pt>
                <c:pt idx="6">
                  <c:v>124.16178253478451</c:v>
                </c:pt>
                <c:pt idx="7">
                  <c:v>124.16178253478451</c:v>
                </c:pt>
                <c:pt idx="8">
                  <c:v>124.16178253478451</c:v>
                </c:pt>
                <c:pt idx="9">
                  <c:v>124.92847480016241</c:v>
                </c:pt>
                <c:pt idx="10">
                  <c:v>39.887389026594768</c:v>
                </c:pt>
                <c:pt idx="11">
                  <c:v>37.365817118559193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B61-8B2B-651102542355}"/>
            </c:ext>
          </c:extLst>
        </c:ser>
        <c:ser>
          <c:idx val="1"/>
          <c:order val="1"/>
          <c:tx>
            <c:strRef>
              <c:f>'SI 5 - Impact results EFv3.1'!$AR$3</c:f>
              <c:strCache>
                <c:ptCount val="1"/>
                <c:pt idx="0">
                  <c:v>&lt;2°C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EFv3.1'!$AR$4:$AR$15</c:f>
              <c:numCache>
                <c:formatCode>General</c:formatCode>
                <c:ptCount val="12"/>
                <c:pt idx="0">
                  <c:v>54.20577628559132</c:v>
                </c:pt>
                <c:pt idx="1">
                  <c:v>67.932997635940851</c:v>
                </c:pt>
                <c:pt idx="2">
                  <c:v>132.97165957050331</c:v>
                </c:pt>
                <c:pt idx="3">
                  <c:v>130.64899699308191</c:v>
                </c:pt>
                <c:pt idx="4">
                  <c:v>133.22987165540491</c:v>
                </c:pt>
                <c:pt idx="5">
                  <c:v>132.41408768878441</c:v>
                </c:pt>
                <c:pt idx="6">
                  <c:v>132.1589058895388</c:v>
                </c:pt>
                <c:pt idx="7">
                  <c:v>131.68848552629899</c:v>
                </c:pt>
                <c:pt idx="8">
                  <c:v>131.3709079938352</c:v>
                </c:pt>
                <c:pt idx="9">
                  <c:v>133.79604107656701</c:v>
                </c:pt>
                <c:pt idx="10">
                  <c:v>35.500470379397328</c:v>
                </c:pt>
                <c:pt idx="11">
                  <c:v>31.985394087740399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B61-8B2B-651102542355}"/>
            </c:ext>
          </c:extLst>
        </c:ser>
        <c:ser>
          <c:idx val="2"/>
          <c:order val="2"/>
          <c:tx>
            <c:strRef>
              <c:f>'SI 5 - Impact results EFv3.1'!$AS$3</c:f>
              <c:strCache>
                <c:ptCount val="1"/>
                <c:pt idx="0">
                  <c:v>&lt;1.5°C </c:v>
                </c:pt>
              </c:strCache>
            </c:strRef>
          </c:tx>
          <c:spPr>
            <a:ln w="12700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shade val="65000"/>
                </a:schemeClr>
              </a:solidFill>
              <a:ln w="9525">
                <a:solidFill>
                  <a:schemeClr val="accent1">
                    <a:shade val="65000"/>
                  </a:schemeClr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EFv3.1'!$AS$4:$AS$15</c:f>
              <c:numCache>
                <c:formatCode>General</c:formatCode>
                <c:ptCount val="12"/>
                <c:pt idx="0">
                  <c:v>54.20577628559132</c:v>
                </c:pt>
                <c:pt idx="1">
                  <c:v>78.737832430256503</c:v>
                </c:pt>
                <c:pt idx="2">
                  <c:v>151.1601830807821</c:v>
                </c:pt>
                <c:pt idx="3">
                  <c:v>136.4343866856355</c:v>
                </c:pt>
                <c:pt idx="4">
                  <c:v>140.82180051144519</c:v>
                </c:pt>
                <c:pt idx="5">
                  <c:v>139.71279501176491</c:v>
                </c:pt>
                <c:pt idx="6">
                  <c:v>139.2295932139634</c:v>
                </c:pt>
                <c:pt idx="7">
                  <c:v>136.8140330840105</c:v>
                </c:pt>
                <c:pt idx="8">
                  <c:v>134.52206046561221</c:v>
                </c:pt>
                <c:pt idx="9">
                  <c:v>149.6530561106394</c:v>
                </c:pt>
                <c:pt idx="10">
                  <c:v>34.738399663597299</c:v>
                </c:pt>
                <c:pt idx="11">
                  <c:v>29.449645081313239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7-4B61-8B2B-651102542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2479"/>
        <c:axId val="1525533439"/>
      </c:lineChart>
      <c:catAx>
        <c:axId val="1525532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NL"/>
          </a:p>
        </c:txPr>
        <c:crossAx val="1525533439"/>
        <c:crosses val="autoZero"/>
        <c:auto val="1"/>
        <c:lblAlgn val="ctr"/>
        <c:lblOffset val="100"/>
        <c:noMultiLvlLbl val="0"/>
      </c:catAx>
      <c:valAx>
        <c:axId val="1525533439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tx1">
                  <a:lumMod val="15000"/>
                  <a:lumOff val="85000"/>
                </a:schemeClr>
              </a:solidFill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 Pt./kg nickel sulfate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NL"/>
          </a:p>
        </c:txPr>
        <c:crossAx val="1525532479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000"/>
              <a:t>b) water use</a:t>
            </a:r>
          </a:p>
        </c:rich>
      </c:tx>
      <c:layout>
        <c:manualLayout>
          <c:xMode val="edge"/>
          <c:yMode val="edge"/>
          <c:x val="0.13677862568445129"/>
          <c:y val="0.13425788463283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4108249716100282"/>
          <c:y val="0.22636144460201266"/>
          <c:w val="0.82120421665362953"/>
          <c:h val="0.7065052070393425"/>
        </c:manualLayout>
      </c:layout>
      <c:lineChart>
        <c:grouping val="standard"/>
        <c:varyColors val="0"/>
        <c:ser>
          <c:idx val="0"/>
          <c:order val="0"/>
          <c:tx>
            <c:strRef>
              <c:f>'SI 5 - Impact results EFv3.1'!$AU$3</c:f>
              <c:strCache>
                <c:ptCount val="1"/>
                <c:pt idx="0">
                  <c:v>NDC</c:v>
                </c:pt>
              </c:strCache>
            </c:strRef>
          </c:tx>
          <c:spPr>
            <a:ln w="12700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tint val="65000"/>
                </a:schemeClr>
              </a:solidFill>
              <a:ln w="9525">
                <a:solidFill>
                  <a:schemeClr val="accent1">
                    <a:tint val="65000"/>
                  </a:schemeClr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EFv3.1'!$AY$4:$AY$15</c:f>
              <c:numCache>
                <c:formatCode>General</c:formatCode>
                <c:ptCount val="12"/>
                <c:pt idx="0">
                  <c:v>2.598001711685729</c:v>
                </c:pt>
                <c:pt idx="1">
                  <c:v>2.1129680734350909</c:v>
                </c:pt>
                <c:pt idx="2">
                  <c:v>2.3745474222723848</c:v>
                </c:pt>
                <c:pt idx="3">
                  <c:v>2.3840769575463661</c:v>
                </c:pt>
                <c:pt idx="4">
                  <c:v>2.3997280644168311</c:v>
                </c:pt>
                <c:pt idx="5">
                  <c:v>2.379141629958895</c:v>
                </c:pt>
                <c:pt idx="6">
                  <c:v>2.379141629958895</c:v>
                </c:pt>
                <c:pt idx="7">
                  <c:v>2.379141629958895</c:v>
                </c:pt>
                <c:pt idx="8">
                  <c:v>2.379141629958895</c:v>
                </c:pt>
                <c:pt idx="9">
                  <c:v>2.3888779643538589</c:v>
                </c:pt>
                <c:pt idx="10">
                  <c:v>1.105317088873097</c:v>
                </c:pt>
                <c:pt idx="11">
                  <c:v>1.1563341363315569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2-4CE7-8845-C8962C883F99}"/>
            </c:ext>
          </c:extLst>
        </c:ser>
        <c:ser>
          <c:idx val="1"/>
          <c:order val="1"/>
          <c:tx>
            <c:strRef>
              <c:f>'SI 5 - Impact results EFv3.1'!$AV$3</c:f>
              <c:strCache>
                <c:ptCount val="1"/>
                <c:pt idx="0">
                  <c:v>&lt;2°C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EFv3.1'!$AZ$4:$AZ$15</c:f>
              <c:numCache>
                <c:formatCode>General</c:formatCode>
                <c:ptCount val="12"/>
                <c:pt idx="0">
                  <c:v>2.598001711685729</c:v>
                </c:pt>
                <c:pt idx="1">
                  <c:v>2.101105077440383</c:v>
                </c:pt>
                <c:pt idx="2">
                  <c:v>2.378782660886082</c:v>
                </c:pt>
                <c:pt idx="3">
                  <c:v>2.402827255709739</c:v>
                </c:pt>
                <c:pt idx="4">
                  <c:v>2.4337349963395392</c:v>
                </c:pt>
                <c:pt idx="5">
                  <c:v>2.4041954519600659</c:v>
                </c:pt>
                <c:pt idx="6">
                  <c:v>2.4022666218904458</c:v>
                </c:pt>
                <c:pt idx="7">
                  <c:v>2.3939666039204308</c:v>
                </c:pt>
                <c:pt idx="8">
                  <c:v>2.3522237806221722</c:v>
                </c:pt>
                <c:pt idx="9">
                  <c:v>2.3711131801186971</c:v>
                </c:pt>
                <c:pt idx="10">
                  <c:v>1.0066549268596721</c:v>
                </c:pt>
                <c:pt idx="11">
                  <c:v>1.0975352818179089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2-4CE7-8845-C8962C883F99}"/>
            </c:ext>
          </c:extLst>
        </c:ser>
        <c:ser>
          <c:idx val="2"/>
          <c:order val="2"/>
          <c:tx>
            <c:strRef>
              <c:f>'SI 5 - Impact results EFv3.1'!$AW$3</c:f>
              <c:strCache>
                <c:ptCount val="1"/>
                <c:pt idx="0">
                  <c:v>&lt;1.5°C </c:v>
                </c:pt>
              </c:strCache>
            </c:strRef>
          </c:tx>
          <c:spPr>
            <a:ln w="12700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shade val="65000"/>
                </a:schemeClr>
              </a:solidFill>
              <a:ln w="9525">
                <a:solidFill>
                  <a:schemeClr val="accent1">
                    <a:shade val="65000"/>
                  </a:schemeClr>
                </a:solidFill>
              </a:ln>
              <a:effectLst/>
            </c:spPr>
          </c:marker>
          <c:cat>
            <c:strRef>
              <c:f>'SI 5 - Impact results EFv3.1'!$A$4:$A$15</c:f>
              <c:strCache>
                <c:ptCount val="12"/>
                <c:pt idx="0">
                  <c:v>2025</c:v>
                </c:pt>
                <c:pt idx="1">
                  <c:v>background</c:v>
                </c:pt>
                <c:pt idx="2">
                  <c:v>ore grade</c:v>
                </c:pt>
                <c:pt idx="3">
                  <c:v>mine electrification</c:v>
                </c:pt>
                <c:pt idx="4">
                  <c:v>electrification of equipment</c:v>
                </c:pt>
                <c:pt idx="5">
                  <c:v>HPGR adoption</c:v>
                </c:pt>
                <c:pt idx="6">
                  <c:v>recovery efficiency</c:v>
                </c:pt>
                <c:pt idx="7">
                  <c:v>energy efficiency</c:v>
                </c:pt>
                <c:pt idx="8">
                  <c:v>material efficiency</c:v>
                </c:pt>
                <c:pt idx="9">
                  <c:v>hydrogen as reductant</c:v>
                </c:pt>
                <c:pt idx="10">
                  <c:v>secondary market</c:v>
                </c:pt>
                <c:pt idx="11">
                  <c:v>production pathways</c:v>
                </c:pt>
              </c:strCache>
            </c:strRef>
          </c:cat>
          <c:val>
            <c:numRef>
              <c:f>'SI 5 - Impact results EFv3.1'!$BA$4:$BA$15</c:f>
              <c:numCache>
                <c:formatCode>General</c:formatCode>
                <c:ptCount val="12"/>
                <c:pt idx="0">
                  <c:v>2.598001711685729</c:v>
                </c:pt>
                <c:pt idx="1">
                  <c:v>2.157772129523122</c:v>
                </c:pt>
                <c:pt idx="2">
                  <c:v>2.4652810258175868</c:v>
                </c:pt>
                <c:pt idx="3">
                  <c:v>2.4640799848854011</c:v>
                </c:pt>
                <c:pt idx="4">
                  <c:v>2.5220645014830878</c:v>
                </c:pt>
                <c:pt idx="5">
                  <c:v>2.483760720714864</c:v>
                </c:pt>
                <c:pt idx="6">
                  <c:v>2.480371427165331</c:v>
                </c:pt>
                <c:pt idx="7">
                  <c:v>2.4315232521171648</c:v>
                </c:pt>
                <c:pt idx="8">
                  <c:v>2.210731784456597</c:v>
                </c:pt>
                <c:pt idx="9">
                  <c:v>2.2263468236236452</c:v>
                </c:pt>
                <c:pt idx="10">
                  <c:v>0.90851997428446396</c:v>
                </c:pt>
                <c:pt idx="11">
                  <c:v>0.98172446958128423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2-4CE7-8845-C8962C88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2479"/>
        <c:axId val="1525533439"/>
      </c:lineChart>
      <c:catAx>
        <c:axId val="152553247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525533439"/>
        <c:crosses val="autoZero"/>
        <c:auto val="1"/>
        <c:lblAlgn val="ctr"/>
        <c:lblOffset val="100"/>
        <c:noMultiLvlLbl val="0"/>
      </c:catAx>
      <c:valAx>
        <c:axId val="1525533439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tx1">
                  <a:lumMod val="15000"/>
                  <a:lumOff val="85000"/>
                </a:schemeClr>
              </a:solidFill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m³ world eq. deprived/kg nickel sulfate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NL"/>
          </a:p>
        </c:txPr>
        <c:crossAx val="1525532479"/>
        <c:crosses val="autoZero"/>
        <c:crossBetween val="midCat"/>
        <c:majorUnit val="1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47</xdr:row>
      <xdr:rowOff>167640</xdr:rowOff>
    </xdr:from>
    <xdr:to>
      <xdr:col>6</xdr:col>
      <xdr:colOff>0</xdr:colOff>
      <xdr:row>58</xdr:row>
      <xdr:rowOff>140677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2B8005-772B-4A3A-9CED-57E4D19D9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571820</xdr:colOff>
      <xdr:row>66</xdr:row>
      <xdr:rowOff>6101</xdr:rowOff>
    </xdr:from>
    <xdr:to>
      <xdr:col>6</xdr:col>
      <xdr:colOff>35858</xdr:colOff>
      <xdr:row>83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4DAD34-991F-4CBC-9484-21F857E54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97972</xdr:colOff>
      <xdr:row>56</xdr:row>
      <xdr:rowOff>164568</xdr:rowOff>
    </xdr:from>
    <xdr:to>
      <xdr:col>6</xdr:col>
      <xdr:colOff>0</xdr:colOff>
      <xdr:row>67</xdr:row>
      <xdr:rowOff>126887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F0972B-F77C-4DF6-A14C-D0CDC2A3E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idenuniv1.sharepoint.com/sites/PhDJonas/Shared%20Documents/General/01_SIMPL%20Minerals%20approach/e_Manuscript/SI2%20-%20Nickel%20sulfate%20case%20study.xlsx" TargetMode="External"/><Relationship Id="rId1" Type="http://schemas.openxmlformats.org/officeDocument/2006/relationships/externalLinkPath" Target="SI2%20-%20Nickel%20sulfate%20case%20stu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_page"/>
      <sheetName val="SI2.1 - Step A"/>
      <sheetName val="SI2.2 - Step B"/>
      <sheetName val="SI2.3 - Step C"/>
      <sheetName val="SI2.4 - Nickel_supply"/>
      <sheetName val="SI2.5 - Nickel_demand_model"/>
      <sheetName val="SI2.6 - Battery_chemisty_shares"/>
      <sheetName val="SI2.7 - Battery_stock"/>
      <sheetName val="Survival_curve_matrix"/>
      <sheetName val="SI2.8 - Battery_inflow_NDC"/>
      <sheetName val="SI2.9 - Battery_inflow_2.0"/>
      <sheetName val="SI2.10 - Battery_inflow_1.5"/>
      <sheetName val="SI2.11 - Nickel_inflow"/>
      <sheetName val="SI2.12 - Nickel_outflow_NDC"/>
      <sheetName val="SI2.13 - Nickel_outlfow_2.0"/>
      <sheetName val="SI2.4 - Nickel_outflow_1.5"/>
      <sheetName val="SI 2.15 - Scaling_of_LCIs"/>
      <sheetName val="SI2.16 - Ore_grade"/>
      <sheetName val="References"/>
    </sheetNames>
    <sheetDataSet>
      <sheetData sheetId="0"/>
      <sheetData sheetId="1"/>
      <sheetData sheetId="2"/>
      <sheetData sheetId="3"/>
      <sheetData sheetId="4"/>
      <sheetData sheetId="5">
        <row r="25">
          <cell r="N25">
            <v>1.8328388379009857</v>
          </cell>
        </row>
        <row r="50">
          <cell r="N50">
            <v>6.4445519410058267</v>
          </cell>
          <cell r="O50">
            <v>16.724942915578104</v>
          </cell>
          <cell r="P50">
            <v>17.622052086043361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A4A5-1E39-4A40-9083-A7B277695A4C}">
  <dimension ref="A2:B13"/>
  <sheetViews>
    <sheetView zoomScale="85" zoomScaleNormal="85" workbookViewId="0">
      <selection activeCell="A2" sqref="A2:A9"/>
    </sheetView>
  </sheetViews>
  <sheetFormatPr defaultRowHeight="14.4" x14ac:dyDescent="0.3"/>
  <cols>
    <col min="1" max="1" width="26.6640625" customWidth="1"/>
    <col min="2" max="2" width="35.33203125" customWidth="1"/>
  </cols>
  <sheetData>
    <row r="2" spans="1:2" x14ac:dyDescent="0.3">
      <c r="A2" s="15" t="s">
        <v>54</v>
      </c>
    </row>
    <row r="3" spans="1:2" ht="21" x14ac:dyDescent="0.4">
      <c r="A3" s="16" t="s">
        <v>62</v>
      </c>
    </row>
    <row r="4" spans="1:2" x14ac:dyDescent="0.3">
      <c r="A4" s="17"/>
    </row>
    <row r="5" spans="1:2" x14ac:dyDescent="0.3">
      <c r="A5" t="s">
        <v>63</v>
      </c>
    </row>
    <row r="7" spans="1:2" x14ac:dyDescent="0.3">
      <c r="A7" t="s">
        <v>55</v>
      </c>
    </row>
    <row r="8" spans="1:2" x14ac:dyDescent="0.3">
      <c r="A8" t="s">
        <v>64</v>
      </c>
    </row>
    <row r="9" spans="1:2" x14ac:dyDescent="0.3">
      <c r="A9" t="s">
        <v>56</v>
      </c>
    </row>
    <row r="11" spans="1:2" x14ac:dyDescent="0.3">
      <c r="A11" s="17" t="s">
        <v>61</v>
      </c>
    </row>
    <row r="12" spans="1:2" x14ac:dyDescent="0.3">
      <c r="A12" s="18" t="s">
        <v>57</v>
      </c>
      <c r="B12" s="18" t="s">
        <v>58</v>
      </c>
    </row>
    <row r="13" spans="1:2" ht="115.2" x14ac:dyDescent="0.3">
      <c r="A13" s="19" t="s">
        <v>59</v>
      </c>
      <c r="B13" s="19" t="s">
        <v>60</v>
      </c>
    </row>
  </sheetData>
  <pageMargins left="0.7" right="0.7" top="0.75" bottom="0.75" header="0.3" footer="0.3"/>
  <headerFooter>
    <oddFooter>&amp;L_x000D_&amp;1#&amp;"Calibri"&amp;10&amp;K000000 Classified as Internal |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A67E-8F4B-4980-A173-2F0C5A7627B4}">
  <dimension ref="A1:CW94"/>
  <sheetViews>
    <sheetView tabSelected="1" topLeftCell="A43" zoomScale="85" zoomScaleNormal="85" workbookViewId="0">
      <selection activeCell="H82" sqref="H82"/>
    </sheetView>
  </sheetViews>
  <sheetFormatPr defaultRowHeight="14.4" x14ac:dyDescent="0.3"/>
  <cols>
    <col min="1" max="1" width="8.88671875" style="5"/>
    <col min="2" max="2" width="9" bestFit="1" customWidth="1"/>
    <col min="3" max="5" width="12.6640625" bestFit="1" customWidth="1"/>
    <col min="6" max="14" width="9" bestFit="1" customWidth="1"/>
    <col min="15" max="17" width="12.6640625" bestFit="1" customWidth="1"/>
    <col min="18" max="18" width="9" bestFit="1" customWidth="1"/>
    <col min="19" max="21" width="12.6640625" bestFit="1" customWidth="1"/>
    <col min="22" max="22" width="9.109375" bestFit="1" customWidth="1"/>
    <col min="23" max="23" width="12.88671875" bestFit="1" customWidth="1"/>
    <col min="24" max="25" width="12.77734375" bestFit="1" customWidth="1"/>
    <col min="26" max="26" width="9" bestFit="1" customWidth="1"/>
    <col min="27" max="29" width="12.6640625" bestFit="1" customWidth="1"/>
    <col min="30" max="30" width="9.109375" bestFit="1" customWidth="1"/>
    <col min="31" max="33" width="12.109375" bestFit="1" customWidth="1"/>
  </cols>
  <sheetData>
    <row r="1" spans="1:101" x14ac:dyDescent="0.3">
      <c r="A1" s="10" t="s">
        <v>10</v>
      </c>
      <c r="B1" s="21" t="s">
        <v>11</v>
      </c>
      <c r="C1" s="21"/>
      <c r="D1" s="21"/>
      <c r="E1" s="21"/>
      <c r="F1" s="21" t="s">
        <v>12</v>
      </c>
      <c r="G1" s="21"/>
      <c r="H1" s="21"/>
      <c r="I1" s="21"/>
      <c r="J1" s="21" t="s">
        <v>13</v>
      </c>
      <c r="K1" s="21"/>
      <c r="L1" s="21"/>
      <c r="M1" s="21"/>
      <c r="N1" s="21" t="s">
        <v>14</v>
      </c>
      <c r="O1" s="21"/>
      <c r="P1" s="21"/>
      <c r="Q1" s="21"/>
      <c r="R1" s="21" t="s">
        <v>15</v>
      </c>
      <c r="S1" s="21"/>
      <c r="T1" s="21"/>
      <c r="U1" s="21"/>
      <c r="V1" s="21" t="s">
        <v>16</v>
      </c>
      <c r="W1" s="21"/>
      <c r="X1" s="21"/>
      <c r="Y1" s="21"/>
      <c r="Z1" s="21" t="s">
        <v>17</v>
      </c>
      <c r="AA1" s="21"/>
      <c r="AB1" s="21"/>
      <c r="AC1" s="21"/>
      <c r="AD1" s="21" t="s">
        <v>18</v>
      </c>
      <c r="AE1" s="21"/>
      <c r="AF1" s="21"/>
      <c r="AG1" s="21"/>
      <c r="AH1" s="21" t="s">
        <v>19</v>
      </c>
      <c r="AI1" s="21"/>
      <c r="AJ1" s="21"/>
      <c r="AK1" s="21"/>
      <c r="AL1" s="21" t="s">
        <v>20</v>
      </c>
      <c r="AM1" s="21"/>
      <c r="AN1" s="21"/>
      <c r="AO1" s="21"/>
      <c r="AP1" s="21" t="s">
        <v>21</v>
      </c>
      <c r="AQ1" s="21"/>
      <c r="AR1" s="21"/>
      <c r="AS1" s="21"/>
      <c r="AT1" s="21" t="s">
        <v>22</v>
      </c>
      <c r="AU1" s="21"/>
      <c r="AV1" s="21"/>
      <c r="AW1" s="21"/>
      <c r="AX1" s="21" t="s">
        <v>23</v>
      </c>
      <c r="AY1" s="21"/>
      <c r="AZ1" s="21"/>
      <c r="BA1" s="21"/>
      <c r="BB1" s="21" t="s">
        <v>24</v>
      </c>
      <c r="BC1" s="21"/>
      <c r="BD1" s="21"/>
      <c r="BE1" s="21"/>
      <c r="BF1" s="21" t="s">
        <v>25</v>
      </c>
      <c r="BG1" s="21"/>
      <c r="BH1" s="21"/>
      <c r="BI1" s="21"/>
      <c r="BJ1" s="21" t="s">
        <v>26</v>
      </c>
      <c r="BK1" s="21"/>
      <c r="BL1" s="21"/>
      <c r="BM1" s="21"/>
      <c r="BN1" s="21" t="s">
        <v>27</v>
      </c>
      <c r="BO1" s="21"/>
      <c r="BP1" s="21"/>
      <c r="BQ1" s="21"/>
      <c r="BR1" s="21" t="s">
        <v>28</v>
      </c>
      <c r="BS1" s="21"/>
      <c r="BT1" s="21"/>
      <c r="BU1" s="21"/>
      <c r="BV1" s="21" t="s">
        <v>29</v>
      </c>
      <c r="BW1" s="21"/>
      <c r="BX1" s="21"/>
      <c r="BY1" s="21"/>
      <c r="BZ1" s="21" t="s">
        <v>30</v>
      </c>
      <c r="CA1" s="21"/>
      <c r="CB1" s="21"/>
      <c r="CC1" s="21"/>
      <c r="CD1" s="21" t="s">
        <v>31</v>
      </c>
      <c r="CE1" s="21"/>
      <c r="CF1" s="21"/>
      <c r="CG1" s="21"/>
      <c r="CH1" s="21" t="s">
        <v>32</v>
      </c>
      <c r="CI1" s="21"/>
      <c r="CJ1" s="21"/>
      <c r="CK1" s="21"/>
      <c r="CL1" s="21" t="s">
        <v>33</v>
      </c>
      <c r="CM1" s="21"/>
      <c r="CN1" s="21"/>
      <c r="CO1" s="21"/>
      <c r="CP1" s="21" t="s">
        <v>34</v>
      </c>
      <c r="CQ1" s="21"/>
      <c r="CR1" s="21"/>
      <c r="CS1" s="21"/>
      <c r="CT1" s="21" t="s">
        <v>35</v>
      </c>
      <c r="CU1" s="21"/>
      <c r="CV1" s="21"/>
      <c r="CW1" s="21"/>
    </row>
    <row r="2" spans="1:101" x14ac:dyDescent="0.3">
      <c r="A2" s="3" t="s">
        <v>36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37</v>
      </c>
      <c r="K2" s="2" t="s">
        <v>38</v>
      </c>
      <c r="L2" s="2" t="s">
        <v>39</v>
      </c>
      <c r="M2" s="2" t="s">
        <v>40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37</v>
      </c>
      <c r="W2" s="2" t="s">
        <v>38</v>
      </c>
      <c r="X2" s="2" t="s">
        <v>39</v>
      </c>
      <c r="Y2" s="2" t="s">
        <v>40</v>
      </c>
      <c r="Z2" s="2" t="s">
        <v>37</v>
      </c>
      <c r="AA2" s="2" t="s">
        <v>38</v>
      </c>
      <c r="AB2" s="2" t="s">
        <v>39</v>
      </c>
      <c r="AC2" s="2" t="s">
        <v>40</v>
      </c>
      <c r="AD2" s="2" t="s">
        <v>37</v>
      </c>
      <c r="AE2" s="2" t="s">
        <v>38</v>
      </c>
      <c r="AF2" s="2" t="s">
        <v>39</v>
      </c>
      <c r="AG2" s="2" t="s">
        <v>40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37</v>
      </c>
      <c r="AQ2" s="2" t="s">
        <v>38</v>
      </c>
      <c r="AR2" s="2" t="s">
        <v>39</v>
      </c>
      <c r="AS2" s="2" t="s">
        <v>40</v>
      </c>
      <c r="AT2" s="2" t="s">
        <v>37</v>
      </c>
      <c r="AU2" s="2" t="s">
        <v>38</v>
      </c>
      <c r="AV2" s="2" t="s">
        <v>39</v>
      </c>
      <c r="AW2" s="2" t="s">
        <v>40</v>
      </c>
      <c r="AX2" s="2" t="s">
        <v>37</v>
      </c>
      <c r="AY2" s="2" t="s">
        <v>38</v>
      </c>
      <c r="AZ2" s="2" t="s">
        <v>39</v>
      </c>
      <c r="BA2" s="2" t="s">
        <v>40</v>
      </c>
      <c r="BB2" s="2" t="s">
        <v>37</v>
      </c>
      <c r="BC2" s="2" t="s">
        <v>38</v>
      </c>
      <c r="BD2" s="2" t="s">
        <v>39</v>
      </c>
      <c r="BE2" s="2" t="s">
        <v>40</v>
      </c>
      <c r="BF2" s="2" t="s">
        <v>37</v>
      </c>
      <c r="BG2" s="2" t="s">
        <v>38</v>
      </c>
      <c r="BH2" s="2" t="s">
        <v>39</v>
      </c>
      <c r="BI2" s="2" t="s">
        <v>40</v>
      </c>
      <c r="BJ2" s="2" t="s">
        <v>37</v>
      </c>
      <c r="BK2" s="2" t="s">
        <v>38</v>
      </c>
      <c r="BL2" s="2" t="s">
        <v>39</v>
      </c>
      <c r="BM2" s="2" t="s">
        <v>40</v>
      </c>
      <c r="BN2" s="2" t="s">
        <v>37</v>
      </c>
      <c r="BO2" s="2" t="s">
        <v>38</v>
      </c>
      <c r="BP2" s="2" t="s">
        <v>39</v>
      </c>
      <c r="BQ2" s="2" t="s">
        <v>40</v>
      </c>
      <c r="BR2" s="2" t="s">
        <v>37</v>
      </c>
      <c r="BS2" s="2" t="s">
        <v>38</v>
      </c>
      <c r="BT2" s="2" t="s">
        <v>39</v>
      </c>
      <c r="BU2" s="2" t="s">
        <v>40</v>
      </c>
      <c r="BV2" s="2" t="s">
        <v>37</v>
      </c>
      <c r="BW2" s="2" t="s">
        <v>38</v>
      </c>
      <c r="BX2" s="2" t="s">
        <v>39</v>
      </c>
      <c r="BY2" s="2" t="s">
        <v>40</v>
      </c>
      <c r="BZ2" s="2" t="s">
        <v>37</v>
      </c>
      <c r="CA2" s="2" t="s">
        <v>38</v>
      </c>
      <c r="CB2" s="2" t="s">
        <v>39</v>
      </c>
      <c r="CC2" s="2" t="s">
        <v>40</v>
      </c>
      <c r="CD2" s="2" t="s">
        <v>37</v>
      </c>
      <c r="CE2" s="2" t="s">
        <v>38</v>
      </c>
      <c r="CF2" s="2" t="s">
        <v>39</v>
      </c>
      <c r="CG2" s="2" t="s">
        <v>40</v>
      </c>
      <c r="CH2" s="2" t="s">
        <v>37</v>
      </c>
      <c r="CI2" s="2" t="s">
        <v>38</v>
      </c>
      <c r="CJ2" s="2" t="s">
        <v>39</v>
      </c>
      <c r="CK2" s="2" t="s">
        <v>40</v>
      </c>
      <c r="CL2" s="2" t="s">
        <v>37</v>
      </c>
      <c r="CM2" s="2" t="s">
        <v>38</v>
      </c>
      <c r="CN2" s="2" t="s">
        <v>39</v>
      </c>
      <c r="CO2" s="2" t="s">
        <v>40</v>
      </c>
      <c r="CP2" s="2" t="s">
        <v>37</v>
      </c>
      <c r="CQ2" s="2" t="s">
        <v>38</v>
      </c>
      <c r="CR2" s="2" t="s">
        <v>39</v>
      </c>
      <c r="CS2" s="2" t="s">
        <v>40</v>
      </c>
      <c r="CT2" s="2" t="s">
        <v>37</v>
      </c>
      <c r="CU2" s="2" t="s">
        <v>38</v>
      </c>
      <c r="CV2" s="2" t="s">
        <v>39</v>
      </c>
      <c r="CW2" s="2" t="s">
        <v>40</v>
      </c>
    </row>
    <row r="3" spans="1:101" x14ac:dyDescent="0.3">
      <c r="A3" s="11"/>
      <c r="B3" s="12"/>
      <c r="C3" s="13" t="s">
        <v>0</v>
      </c>
      <c r="D3" s="13" t="s">
        <v>8</v>
      </c>
      <c r="E3" s="13" t="s">
        <v>9</v>
      </c>
      <c r="F3" s="12"/>
      <c r="G3" s="13" t="s">
        <v>0</v>
      </c>
      <c r="H3" s="13" t="s">
        <v>8</v>
      </c>
      <c r="I3" s="13" t="s">
        <v>9</v>
      </c>
      <c r="J3" s="12"/>
      <c r="K3" s="13" t="s">
        <v>0</v>
      </c>
      <c r="L3" s="13" t="s">
        <v>8</v>
      </c>
      <c r="M3" s="13" t="s">
        <v>9</v>
      </c>
      <c r="N3" s="12"/>
      <c r="O3" s="13" t="s">
        <v>0</v>
      </c>
      <c r="P3" s="13" t="s">
        <v>8</v>
      </c>
      <c r="Q3" s="13" t="s">
        <v>9</v>
      </c>
      <c r="R3" s="12"/>
      <c r="S3" s="13" t="s">
        <v>0</v>
      </c>
      <c r="T3" s="13" t="s">
        <v>8</v>
      </c>
      <c r="U3" s="13" t="s">
        <v>9</v>
      </c>
      <c r="V3" s="12"/>
      <c r="W3" s="13" t="s">
        <v>0</v>
      </c>
      <c r="X3" s="13" t="s">
        <v>8</v>
      </c>
      <c r="Y3" s="13" t="s">
        <v>9</v>
      </c>
      <c r="Z3" s="12"/>
      <c r="AA3" s="13" t="s">
        <v>0</v>
      </c>
      <c r="AB3" s="13" t="s">
        <v>8</v>
      </c>
      <c r="AC3" s="13" t="s">
        <v>9</v>
      </c>
      <c r="AD3" s="12"/>
      <c r="AE3" s="13" t="s">
        <v>0</v>
      </c>
      <c r="AF3" s="13" t="s">
        <v>8</v>
      </c>
      <c r="AG3" s="13" t="s">
        <v>9</v>
      </c>
      <c r="AH3" s="12"/>
      <c r="AI3" s="13" t="s">
        <v>0</v>
      </c>
      <c r="AJ3" s="13" t="s">
        <v>8</v>
      </c>
      <c r="AK3" s="13" t="s">
        <v>9</v>
      </c>
      <c r="AL3" s="12"/>
      <c r="AM3" s="13" t="s">
        <v>0</v>
      </c>
      <c r="AN3" s="13" t="s">
        <v>8</v>
      </c>
      <c r="AO3" s="13" t="s">
        <v>9</v>
      </c>
      <c r="AP3" s="12"/>
      <c r="AQ3" s="13" t="s">
        <v>0</v>
      </c>
      <c r="AR3" s="13" t="s">
        <v>8</v>
      </c>
      <c r="AS3" s="13" t="s">
        <v>9</v>
      </c>
      <c r="AT3" s="12"/>
      <c r="AU3" s="13" t="s">
        <v>0</v>
      </c>
      <c r="AV3" s="13" t="s">
        <v>8</v>
      </c>
      <c r="AW3" s="13" t="s">
        <v>9</v>
      </c>
      <c r="AX3" s="12"/>
      <c r="AY3" s="13" t="s">
        <v>0</v>
      </c>
      <c r="AZ3" s="13" t="s">
        <v>8</v>
      </c>
      <c r="BA3" s="13" t="s">
        <v>9</v>
      </c>
      <c r="BB3" s="12"/>
      <c r="BC3" s="13" t="s">
        <v>0</v>
      </c>
      <c r="BD3" s="13" t="s">
        <v>8</v>
      </c>
      <c r="BE3" s="13" t="s">
        <v>9</v>
      </c>
      <c r="BF3" s="12"/>
      <c r="BG3" s="13" t="s">
        <v>0</v>
      </c>
      <c r="BH3" s="13" t="s">
        <v>8</v>
      </c>
      <c r="BI3" s="13" t="s">
        <v>9</v>
      </c>
      <c r="BJ3" s="12"/>
      <c r="BK3" s="13" t="s">
        <v>0</v>
      </c>
      <c r="BL3" s="13" t="s">
        <v>8</v>
      </c>
      <c r="BM3" s="13" t="s">
        <v>9</v>
      </c>
      <c r="BN3" s="12"/>
      <c r="BO3" s="13" t="s">
        <v>0</v>
      </c>
      <c r="BP3" s="13" t="s">
        <v>8</v>
      </c>
      <c r="BQ3" s="13" t="s">
        <v>9</v>
      </c>
      <c r="BR3" s="12"/>
      <c r="BS3" s="13" t="s">
        <v>0</v>
      </c>
      <c r="BT3" s="13" t="s">
        <v>8</v>
      </c>
      <c r="BU3" s="13" t="s">
        <v>9</v>
      </c>
      <c r="BV3" s="12"/>
      <c r="BW3" s="13" t="s">
        <v>0</v>
      </c>
      <c r="BX3" s="13" t="s">
        <v>8</v>
      </c>
      <c r="BY3" s="13" t="s">
        <v>9</v>
      </c>
      <c r="BZ3" s="12"/>
      <c r="CA3" s="13" t="s">
        <v>0</v>
      </c>
      <c r="CB3" s="13" t="s">
        <v>8</v>
      </c>
      <c r="CC3" s="13" t="s">
        <v>9</v>
      </c>
      <c r="CD3" s="12"/>
      <c r="CE3" s="13" t="s">
        <v>0</v>
      </c>
      <c r="CF3" s="13" t="s">
        <v>8</v>
      </c>
      <c r="CG3" s="13" t="s">
        <v>9</v>
      </c>
      <c r="CH3" s="12"/>
      <c r="CI3" s="13" t="s">
        <v>0</v>
      </c>
      <c r="CJ3" s="13" t="s">
        <v>8</v>
      </c>
      <c r="CK3" s="13" t="s">
        <v>9</v>
      </c>
      <c r="CL3" s="12"/>
      <c r="CM3" s="13" t="s">
        <v>0</v>
      </c>
      <c r="CN3" s="13" t="s">
        <v>8</v>
      </c>
      <c r="CO3" s="13" t="s">
        <v>9</v>
      </c>
      <c r="CP3" s="12"/>
      <c r="CQ3" s="13" t="s">
        <v>0</v>
      </c>
      <c r="CR3" s="13" t="s">
        <v>8</v>
      </c>
      <c r="CS3" s="13" t="s">
        <v>9</v>
      </c>
      <c r="CT3" s="12"/>
      <c r="CU3" s="13" t="s">
        <v>0</v>
      </c>
      <c r="CV3" s="13" t="s">
        <v>8</v>
      </c>
      <c r="CW3" s="13" t="s">
        <v>9</v>
      </c>
    </row>
    <row r="4" spans="1:101" x14ac:dyDescent="0.3">
      <c r="A4" s="8">
        <v>2025</v>
      </c>
      <c r="B4">
        <v>2.590823455255499E-3</v>
      </c>
      <c r="C4">
        <v>2.590823455255499E-3</v>
      </c>
      <c r="D4">
        <v>2.590823455255499E-3</v>
      </c>
      <c r="E4">
        <v>2.5908234552554999E-3</v>
      </c>
      <c r="F4">
        <v>0.39155155533027242</v>
      </c>
      <c r="G4">
        <v>0.39155155533027242</v>
      </c>
      <c r="H4">
        <v>0.39155155533027242</v>
      </c>
      <c r="I4">
        <v>0.39155155533027242</v>
      </c>
      <c r="J4">
        <v>77.981774445269764</v>
      </c>
      <c r="K4">
        <v>77.981774445269764</v>
      </c>
      <c r="L4">
        <v>77.981774445269764</v>
      </c>
      <c r="M4">
        <v>77.981774445269764</v>
      </c>
      <c r="N4">
        <v>8.3833949660536126E-9</v>
      </c>
      <c r="O4">
        <v>8.3833949660536126E-9</v>
      </c>
      <c r="P4">
        <v>8.3833949660536126E-9</v>
      </c>
      <c r="Q4">
        <v>8.3833949660536126E-9</v>
      </c>
      <c r="R4">
        <v>3.6722345480902878E-4</v>
      </c>
      <c r="S4">
        <v>3.6722345480902878E-4</v>
      </c>
      <c r="T4">
        <v>3.6722345480902878E-4</v>
      </c>
      <c r="U4">
        <v>3.6722345480902878E-4</v>
      </c>
      <c r="V4">
        <v>1.042059679848596E-8</v>
      </c>
      <c r="W4">
        <v>1.042059679848596E-8</v>
      </c>
      <c r="X4">
        <v>1.042059679848596E-8</v>
      </c>
      <c r="Y4">
        <v>1.042059679848596E-8</v>
      </c>
      <c r="Z4">
        <v>8.3530663958694719E-3</v>
      </c>
      <c r="AA4">
        <v>8.3530663958694719E-3</v>
      </c>
      <c r="AB4">
        <v>8.3530663958694719E-3</v>
      </c>
      <c r="AC4">
        <v>8.3530663958694719E-3</v>
      </c>
      <c r="AD4">
        <v>2.0982457177790841E-2</v>
      </c>
      <c r="AE4">
        <v>2.0982457177790841E-2</v>
      </c>
      <c r="AF4">
        <v>2.0982457177790841E-2</v>
      </c>
      <c r="AG4">
        <v>2.0982457177790841E-2</v>
      </c>
      <c r="AH4">
        <v>3.4566887015992142E-8</v>
      </c>
      <c r="AI4">
        <v>3.4566887015992142E-8</v>
      </c>
      <c r="AJ4">
        <v>3.4566887015992142E-8</v>
      </c>
      <c r="AK4">
        <v>3.4566887015992142E-8</v>
      </c>
      <c r="AL4">
        <v>5.5933175379474962</v>
      </c>
      <c r="AM4">
        <v>5.5933175379474962</v>
      </c>
      <c r="AN4">
        <v>5.5933175379474962</v>
      </c>
      <c r="AO4">
        <v>5.5933175379474962</v>
      </c>
      <c r="AP4">
        <v>54.20577628559132</v>
      </c>
      <c r="AQ4">
        <v>54.20577628559132</v>
      </c>
      <c r="AR4">
        <v>54.20577628559132</v>
      </c>
      <c r="AS4">
        <v>54.20577628559132</v>
      </c>
      <c r="AT4">
        <v>7.9259698417872304</v>
      </c>
      <c r="AU4">
        <v>7.9259698417872304</v>
      </c>
      <c r="AV4">
        <v>7.9259698417872304</v>
      </c>
      <c r="AW4">
        <v>7.9259698417872304</v>
      </c>
      <c r="AX4">
        <v>2.598001711685729</v>
      </c>
      <c r="AY4">
        <v>2.598001711685729</v>
      </c>
      <c r="AZ4">
        <v>2.598001711685729</v>
      </c>
      <c r="BA4">
        <v>2.598001711685729</v>
      </c>
      <c r="BB4">
        <v>79.421762978338535</v>
      </c>
      <c r="BC4">
        <v>79.421762978338535</v>
      </c>
      <c r="BD4">
        <v>79.421762978338535</v>
      </c>
      <c r="BE4">
        <v>79.421762978338535</v>
      </c>
      <c r="BF4">
        <v>1.7924387970929041E-7</v>
      </c>
      <c r="BG4">
        <v>1.7924387970929041E-7</v>
      </c>
      <c r="BH4">
        <v>1.7924387970929041E-7</v>
      </c>
      <c r="BI4">
        <v>1.7924387970929041E-7</v>
      </c>
      <c r="BJ4">
        <v>73.82844544039105</v>
      </c>
      <c r="BK4">
        <v>73.82844544039105</v>
      </c>
      <c r="BL4">
        <v>73.82844544039105</v>
      </c>
      <c r="BM4">
        <v>73.82844544039105</v>
      </c>
      <c r="BN4">
        <v>2.4146290217506179E-8</v>
      </c>
      <c r="BO4">
        <v>2.4146290217506179E-8</v>
      </c>
      <c r="BP4">
        <v>2.4146290217506179E-8</v>
      </c>
      <c r="BQ4">
        <v>2.4146290217506179E-8</v>
      </c>
      <c r="BR4">
        <v>5.6585427395700136E-3</v>
      </c>
      <c r="BS4">
        <v>5.6585427395700136E-3</v>
      </c>
      <c r="BT4">
        <v>5.6585427395700136E-3</v>
      </c>
      <c r="BU4">
        <v>5.6585427395700136E-3</v>
      </c>
      <c r="BV4">
        <v>7.2614810104782612E-8</v>
      </c>
      <c r="BW4">
        <v>7.2614810104782612E-8</v>
      </c>
      <c r="BX4">
        <v>7.2614810104782612E-8</v>
      </c>
      <c r="BY4">
        <v>7.2614810104782612E-8</v>
      </c>
      <c r="BZ4">
        <v>6.3233816661798489E-7</v>
      </c>
      <c r="CA4">
        <v>6.3233816661798489E-7</v>
      </c>
      <c r="CB4">
        <v>6.3233816661798489E-7</v>
      </c>
      <c r="CC4">
        <v>6.3233816661798489E-7</v>
      </c>
      <c r="CD4">
        <v>7.9003901375643988</v>
      </c>
      <c r="CE4">
        <v>7.9003901375643988</v>
      </c>
      <c r="CF4">
        <v>7.9003901375643988</v>
      </c>
      <c r="CG4">
        <v>7.9003901375643988</v>
      </c>
      <c r="CH4">
        <v>6.2079601147764188E-2</v>
      </c>
      <c r="CI4">
        <v>6.2079601147764188E-2</v>
      </c>
      <c r="CJ4">
        <v>6.2079601147764188E-2</v>
      </c>
      <c r="CK4">
        <v>6.2079601147764188E-2</v>
      </c>
      <c r="CL4">
        <v>1.7226637826961579E-2</v>
      </c>
      <c r="CM4">
        <v>1.7226637826961579E-2</v>
      </c>
      <c r="CN4">
        <v>1.7226637826961579E-2</v>
      </c>
      <c r="CO4">
        <v>1.7226637826961579E-2</v>
      </c>
      <c r="CP4">
        <v>6.7591126406993648E-2</v>
      </c>
      <c r="CQ4">
        <v>6.7591126406993648E-2</v>
      </c>
      <c r="CR4">
        <v>6.7591126406993648E-2</v>
      </c>
      <c r="CS4">
        <v>6.7591126406993648E-2</v>
      </c>
      <c r="CT4">
        <v>1.7086048474323681E-7</v>
      </c>
      <c r="CU4">
        <v>1.7086048474323681E-7</v>
      </c>
      <c r="CV4">
        <v>1.7086048474323681E-7</v>
      </c>
      <c r="CW4">
        <v>1.7086048474323681E-7</v>
      </c>
    </row>
    <row r="5" spans="1:101" ht="13.2" customHeight="1" x14ac:dyDescent="0.3">
      <c r="A5" s="4" t="s">
        <v>2</v>
      </c>
      <c r="B5">
        <v>2.590823455255499E-3</v>
      </c>
      <c r="C5">
        <v>1.0214993707604379E-3</v>
      </c>
      <c r="D5">
        <v>9.9489174752409051E-4</v>
      </c>
      <c r="E5">
        <v>1.0113489327660079E-3</v>
      </c>
      <c r="F5">
        <v>0.39155155533027242</v>
      </c>
      <c r="G5">
        <v>0.31616368021096558</v>
      </c>
      <c r="H5">
        <v>0.32057123737076682</v>
      </c>
      <c r="I5">
        <v>0.45630180619870653</v>
      </c>
      <c r="J5">
        <v>77.981774445269764</v>
      </c>
      <c r="K5">
        <v>36.87968028833167</v>
      </c>
      <c r="L5">
        <v>36.42889028325439</v>
      </c>
      <c r="M5">
        <v>35.654750069010532</v>
      </c>
      <c r="N5">
        <v>8.3833949660536126E-9</v>
      </c>
      <c r="O5">
        <v>7.966108940789128E-9</v>
      </c>
      <c r="P5">
        <v>7.9759780937810984E-9</v>
      </c>
      <c r="Q5">
        <v>8.0589786595513654E-9</v>
      </c>
      <c r="R5">
        <v>3.6722345480902878E-4</v>
      </c>
      <c r="S5">
        <v>3.8019363553268699E-4</v>
      </c>
      <c r="T5">
        <v>3.8066707380287338E-4</v>
      </c>
      <c r="U5">
        <v>3.8357664182764512E-4</v>
      </c>
      <c r="V5">
        <v>1.042059679848596E-8</v>
      </c>
      <c r="W5">
        <v>1.026106090423124E-8</v>
      </c>
      <c r="X5">
        <v>1.027010520661794E-8</v>
      </c>
      <c r="Y5">
        <v>1.029716403511078E-8</v>
      </c>
      <c r="Z5">
        <v>8.3530663958694719E-3</v>
      </c>
      <c r="AA5">
        <v>4.5037281858032411E-3</v>
      </c>
      <c r="AB5">
        <v>4.2452467673481081E-3</v>
      </c>
      <c r="AC5">
        <v>4.6570653123275607E-3</v>
      </c>
      <c r="AD5">
        <v>2.0982457177790841E-2</v>
      </c>
      <c r="AE5">
        <v>1.450289969777527E-2</v>
      </c>
      <c r="AF5">
        <v>1.4453738908533929E-2</v>
      </c>
      <c r="AG5">
        <v>1.425938518242042E-2</v>
      </c>
      <c r="AH5">
        <v>3.4566887015992142E-8</v>
      </c>
      <c r="AI5">
        <v>3.378926688880372E-8</v>
      </c>
      <c r="AJ5">
        <v>3.3538477800839167E-8</v>
      </c>
      <c r="AK5">
        <v>3.2834743407991098E-8</v>
      </c>
      <c r="AL5">
        <v>5.5933175379474962</v>
      </c>
      <c r="AM5">
        <v>5.524670991895861</v>
      </c>
      <c r="AN5">
        <v>5.4659782816848992</v>
      </c>
      <c r="AO5">
        <v>5.3359397070703691</v>
      </c>
      <c r="AP5">
        <v>54.20577628559132</v>
      </c>
      <c r="AQ5">
        <v>68.086714306000886</v>
      </c>
      <c r="AR5">
        <v>67.932997635940851</v>
      </c>
      <c r="AS5">
        <v>78.737832430256503</v>
      </c>
      <c r="AT5">
        <v>7.9259698417872304</v>
      </c>
      <c r="AU5">
        <v>3.6022862968968479</v>
      </c>
      <c r="AV5">
        <v>3.5529390100369951</v>
      </c>
      <c r="AW5">
        <v>3.3458252636290449</v>
      </c>
      <c r="AX5">
        <v>2.598001711685729</v>
      </c>
      <c r="AY5">
        <v>2.1129680734350909</v>
      </c>
      <c r="AZ5">
        <v>2.101105077440383</v>
      </c>
      <c r="BA5">
        <v>2.157772129523122</v>
      </c>
      <c r="BB5">
        <v>79.421762978338535</v>
      </c>
      <c r="BC5">
        <v>71.877530603539924</v>
      </c>
      <c r="BD5">
        <v>71.756019982827752</v>
      </c>
      <c r="BE5">
        <v>71.872418529916089</v>
      </c>
      <c r="BF5">
        <v>1.7924387970929041E-7</v>
      </c>
      <c r="BG5">
        <v>1.671075725720527E-7</v>
      </c>
      <c r="BH5">
        <v>1.6777039371101081E-7</v>
      </c>
      <c r="BI5">
        <v>1.704888196357565E-7</v>
      </c>
      <c r="BJ5">
        <v>73.82844544039105</v>
      </c>
      <c r="BK5">
        <v>66.352859611644078</v>
      </c>
      <c r="BL5">
        <v>66.290041701142869</v>
      </c>
      <c r="BM5">
        <v>66.536478822845723</v>
      </c>
      <c r="BN5">
        <v>2.4146290217506179E-8</v>
      </c>
      <c r="BO5">
        <v>2.3528205984572489E-8</v>
      </c>
      <c r="BP5">
        <v>2.326837259422123E-8</v>
      </c>
      <c r="BQ5">
        <v>2.2537579372880329E-8</v>
      </c>
      <c r="BR5">
        <v>5.6585427395700136E-3</v>
      </c>
      <c r="BS5">
        <v>3.376658555851579E-3</v>
      </c>
      <c r="BT5">
        <v>3.3636899929635759E-3</v>
      </c>
      <c r="BU5">
        <v>3.393731781033076E-3</v>
      </c>
      <c r="BV5">
        <v>7.2614810104782612E-8</v>
      </c>
      <c r="BW5">
        <v>6.0697758597945003E-8</v>
      </c>
      <c r="BX5">
        <v>6.2699091861775407E-8</v>
      </c>
      <c r="BY5">
        <v>6.7499568645165193E-8</v>
      </c>
      <c r="BZ5">
        <v>6.3233816661798489E-7</v>
      </c>
      <c r="CA5">
        <v>4.8794407903391153E-7</v>
      </c>
      <c r="CB5">
        <v>4.9087521326083788E-7</v>
      </c>
      <c r="CC5">
        <v>5.0304324225434773E-7</v>
      </c>
      <c r="CD5">
        <v>7.9003901375643988</v>
      </c>
      <c r="CE5">
        <v>3.5851503996048888</v>
      </c>
      <c r="CF5">
        <v>3.5364088458226099</v>
      </c>
      <c r="CG5">
        <v>3.328256387766404</v>
      </c>
      <c r="CH5">
        <v>6.2079601147764188E-2</v>
      </c>
      <c r="CI5">
        <v>4.0407839038980368E-2</v>
      </c>
      <c r="CJ5">
        <v>4.0306900527095971E-2</v>
      </c>
      <c r="CK5">
        <v>4.0789610660472812E-2</v>
      </c>
      <c r="CL5">
        <v>1.7226637826961579E-2</v>
      </c>
      <c r="CM5">
        <v>1.263216910615601E-2</v>
      </c>
      <c r="CN5">
        <v>1.228491744703763E-2</v>
      </c>
      <c r="CO5">
        <v>1.2911810550314059E-2</v>
      </c>
      <c r="CP5">
        <v>6.7591126406993648E-2</v>
      </c>
      <c r="CQ5">
        <v>5.6287840771771722E-2</v>
      </c>
      <c r="CR5">
        <v>5.6263119479568878E-2</v>
      </c>
      <c r="CS5">
        <v>5.6511034146519097E-2</v>
      </c>
      <c r="CT5">
        <v>1.7086048474323681E-7</v>
      </c>
      <c r="CU5">
        <v>1.591414636312635E-7</v>
      </c>
      <c r="CV5">
        <v>1.597944156172296E-7</v>
      </c>
      <c r="CW5">
        <v>1.6242984097620511E-7</v>
      </c>
    </row>
    <row r="6" spans="1:101" x14ac:dyDescent="0.3">
      <c r="A6" s="3" t="s">
        <v>1</v>
      </c>
      <c r="B6">
        <v>2.590823455255499E-3</v>
      </c>
      <c r="C6">
        <v>1.409276891849773E-3</v>
      </c>
      <c r="D6">
        <v>1.424359099458525E-3</v>
      </c>
      <c r="E6">
        <v>1.455103372023773E-3</v>
      </c>
      <c r="F6">
        <v>0.39155155533027242</v>
      </c>
      <c r="G6">
        <v>0.36327952961644472</v>
      </c>
      <c r="H6">
        <v>0.37049042434986501</v>
      </c>
      <c r="I6">
        <v>0.53895459517198296</v>
      </c>
      <c r="J6">
        <v>77.981774445269764</v>
      </c>
      <c r="K6">
        <v>41.408153837729763</v>
      </c>
      <c r="L6">
        <v>41.31737724058933</v>
      </c>
      <c r="M6">
        <v>39.473641938145242</v>
      </c>
      <c r="N6">
        <v>8.3833949660536126E-9</v>
      </c>
      <c r="O6">
        <v>8.2601454377096463E-9</v>
      </c>
      <c r="P6">
        <v>8.3043210013375321E-9</v>
      </c>
      <c r="Q6">
        <v>8.4570974072701256E-9</v>
      </c>
      <c r="R6">
        <v>3.6722345480902878E-4</v>
      </c>
      <c r="S6">
        <v>5.9886628853336222E-4</v>
      </c>
      <c r="T6">
        <v>6.3171811370510888E-4</v>
      </c>
      <c r="U6">
        <v>6.3696848185308891E-4</v>
      </c>
      <c r="V6">
        <v>1.042059679848596E-8</v>
      </c>
      <c r="W6">
        <v>2.0785900033740981E-8</v>
      </c>
      <c r="X6">
        <v>2.2356238210649131E-8</v>
      </c>
      <c r="Y6">
        <v>2.2399574939928151E-8</v>
      </c>
      <c r="Z6">
        <v>8.3530663958694719E-3</v>
      </c>
      <c r="AA6">
        <v>8.3758323258987244E-3</v>
      </c>
      <c r="AB6">
        <v>8.3128868949851348E-3</v>
      </c>
      <c r="AC6">
        <v>9.0898409265383548E-3</v>
      </c>
      <c r="AD6">
        <v>2.0982457177790841E-2</v>
      </c>
      <c r="AE6">
        <v>2.092978992659561E-2</v>
      </c>
      <c r="AF6">
        <v>2.1797660274902209E-2</v>
      </c>
      <c r="AG6">
        <v>2.1525078078261001E-2</v>
      </c>
      <c r="AH6">
        <v>3.4566887015992142E-8</v>
      </c>
      <c r="AI6">
        <v>4.6840441256739868E-8</v>
      </c>
      <c r="AJ6">
        <v>4.8409898106008591E-8</v>
      </c>
      <c r="AK6">
        <v>4.7717118985777269E-8</v>
      </c>
      <c r="AL6">
        <v>5.5933175379474962</v>
      </c>
      <c r="AM6">
        <v>6.1861304264051951</v>
      </c>
      <c r="AN6">
        <v>6.19509402978038</v>
      </c>
      <c r="AO6">
        <v>6.1119115836996061</v>
      </c>
      <c r="AP6">
        <v>54.20577628559132</v>
      </c>
      <c r="AQ6">
        <v>123.8585673765305</v>
      </c>
      <c r="AR6">
        <v>132.97165957050331</v>
      </c>
      <c r="AS6">
        <v>151.1601830807821</v>
      </c>
      <c r="AT6">
        <v>7.9259698417872304</v>
      </c>
      <c r="AU6">
        <v>3.9010069573443928</v>
      </c>
      <c r="AV6">
        <v>3.8771187085591818</v>
      </c>
      <c r="AW6">
        <v>3.5563430683745541</v>
      </c>
      <c r="AX6">
        <v>2.598001711685729</v>
      </c>
      <c r="AY6">
        <v>2.3745474222723848</v>
      </c>
      <c r="AZ6">
        <v>2.378782660886082</v>
      </c>
      <c r="BA6">
        <v>2.4652810258175868</v>
      </c>
      <c r="BB6">
        <v>79.421762978338535</v>
      </c>
      <c r="BC6">
        <v>121.22039153313639</v>
      </c>
      <c r="BD6">
        <v>128.04036161796199</v>
      </c>
      <c r="BE6">
        <v>128.48192138732909</v>
      </c>
      <c r="BF6">
        <v>1.7924387970929041E-7</v>
      </c>
      <c r="BG6">
        <v>1.7409745428234401E-7</v>
      </c>
      <c r="BH6">
        <v>1.7575095354573389E-7</v>
      </c>
      <c r="BI6">
        <v>1.800312850006558E-7</v>
      </c>
      <c r="BJ6">
        <v>73.82844544039105</v>
      </c>
      <c r="BK6">
        <v>115.03426110673119</v>
      </c>
      <c r="BL6">
        <v>121.8452675881817</v>
      </c>
      <c r="BM6">
        <v>122.3700098036295</v>
      </c>
      <c r="BN6">
        <v>2.4146290217506179E-8</v>
      </c>
      <c r="BO6">
        <v>2.605454122299888E-8</v>
      </c>
      <c r="BP6">
        <v>2.6053659895359469E-8</v>
      </c>
      <c r="BQ6">
        <v>2.5317544045849131E-8</v>
      </c>
      <c r="BR6">
        <v>5.6585427395700136E-3</v>
      </c>
      <c r="BS6">
        <v>5.4774890512386586E-3</v>
      </c>
      <c r="BT6">
        <v>5.7676252729908098E-3</v>
      </c>
      <c r="BU6">
        <v>5.822437824557959E-3</v>
      </c>
      <c r="BV6">
        <v>7.2614810104782612E-8</v>
      </c>
      <c r="BW6">
        <v>6.8324084265858917E-8</v>
      </c>
      <c r="BX6">
        <v>7.0893903289926055E-8</v>
      </c>
      <c r="BY6">
        <v>7.5265729141588522E-8</v>
      </c>
      <c r="BZ6">
        <v>6.3233816661798489E-7</v>
      </c>
      <c r="CA6">
        <v>5.71709282583111E-7</v>
      </c>
      <c r="CB6">
        <v>5.8695794542071403E-7</v>
      </c>
      <c r="CC6">
        <v>6.013398938339224E-7</v>
      </c>
      <c r="CD6">
        <v>7.9003901375643988</v>
      </c>
      <c r="CE6">
        <v>3.875906750674571</v>
      </c>
      <c r="CF6">
        <v>3.8522199651198359</v>
      </c>
      <c r="CG6">
        <v>3.5295224714880651</v>
      </c>
      <c r="CH6">
        <v>6.2079601147764188E-2</v>
      </c>
      <c r="CI6">
        <v>6.6814327757386896E-2</v>
      </c>
      <c r="CJ6">
        <v>7.0529879115130464E-2</v>
      </c>
      <c r="CK6">
        <v>7.138399046857187E-2</v>
      </c>
      <c r="CL6">
        <v>1.7226637826961579E-2</v>
      </c>
      <c r="CM6">
        <v>1.6724374343923321E-2</v>
      </c>
      <c r="CN6">
        <v>1.6585856544360612E-2</v>
      </c>
      <c r="CO6">
        <v>1.7730755959951459E-2</v>
      </c>
      <c r="CP6">
        <v>6.7591126406993648E-2</v>
      </c>
      <c r="CQ6">
        <v>6.1683027039709022E-2</v>
      </c>
      <c r="CR6">
        <v>6.2423176937895397E-2</v>
      </c>
      <c r="CS6">
        <v>6.2856441276035513E-2</v>
      </c>
      <c r="CT6">
        <v>1.7086048474323681E-7</v>
      </c>
      <c r="CU6">
        <v>1.6583730884463429E-7</v>
      </c>
      <c r="CV6">
        <v>1.6744663254439641E-7</v>
      </c>
      <c r="CW6">
        <v>1.7157418759338569E-7</v>
      </c>
    </row>
    <row r="7" spans="1:101" x14ac:dyDescent="0.3">
      <c r="A7" s="3" t="s">
        <v>41</v>
      </c>
      <c r="B7">
        <v>2.590823455255499E-3</v>
      </c>
      <c r="C7">
        <v>1.404893485878267E-3</v>
      </c>
      <c r="D7">
        <v>1.417136651921707E-3</v>
      </c>
      <c r="E7">
        <v>1.4224375543723121E-3</v>
      </c>
      <c r="F7">
        <v>0.39155155533027242</v>
      </c>
      <c r="G7">
        <v>0.3668590195408109</v>
      </c>
      <c r="H7">
        <v>0.37883095528571198</v>
      </c>
      <c r="I7">
        <v>0.5462520684534995</v>
      </c>
      <c r="J7">
        <v>77.981774445269764</v>
      </c>
      <c r="K7">
        <v>40.044979815779428</v>
      </c>
      <c r="L7">
        <v>38.407907773927271</v>
      </c>
      <c r="M7">
        <v>36.524995151056693</v>
      </c>
      <c r="N7">
        <v>8.3833949660536126E-9</v>
      </c>
      <c r="O7">
        <v>8.2110911327149378E-9</v>
      </c>
      <c r="P7">
        <v>8.2118005683262802E-9</v>
      </c>
      <c r="Q7">
        <v>8.2024380255022813E-9</v>
      </c>
      <c r="R7">
        <v>3.6722345480902878E-4</v>
      </c>
      <c r="S7">
        <v>5.9857195909927103E-4</v>
      </c>
      <c r="T7">
        <v>6.3146328006698205E-4</v>
      </c>
      <c r="U7">
        <v>6.3307702085034078E-4</v>
      </c>
      <c r="V7">
        <v>1.042059679848596E-8</v>
      </c>
      <c r="W7">
        <v>2.0779217970497849E-8</v>
      </c>
      <c r="X7">
        <v>2.2343803970594571E-8</v>
      </c>
      <c r="Y7">
        <v>2.2357079363428739E-8</v>
      </c>
      <c r="Z7">
        <v>8.3530663958694719E-3</v>
      </c>
      <c r="AA7">
        <v>8.6298515239486614E-3</v>
      </c>
      <c r="AB7">
        <v>8.8985599758580822E-3</v>
      </c>
      <c r="AC7">
        <v>9.3061261239347007E-3</v>
      </c>
      <c r="AD7">
        <v>2.0982457177790841E-2</v>
      </c>
      <c r="AE7">
        <v>1.8769873940776761E-2</v>
      </c>
      <c r="AF7">
        <v>1.712385355849232E-2</v>
      </c>
      <c r="AG7">
        <v>1.383919339687255E-2</v>
      </c>
      <c r="AH7">
        <v>3.4566887015992142E-8</v>
      </c>
      <c r="AI7">
        <v>4.6399302375045888E-8</v>
      </c>
      <c r="AJ7">
        <v>4.7514197209415242E-8</v>
      </c>
      <c r="AK7">
        <v>4.6006501436559682E-8</v>
      </c>
      <c r="AL7">
        <v>5.5933175379474962</v>
      </c>
      <c r="AM7">
        <v>6.0620643811936734</v>
      </c>
      <c r="AN7">
        <v>5.9474487395889826</v>
      </c>
      <c r="AO7">
        <v>5.5862989601935684</v>
      </c>
      <c r="AP7">
        <v>54.20577628559132</v>
      </c>
      <c r="AQ7">
        <v>123.40665600586939</v>
      </c>
      <c r="AR7">
        <v>130.64899699308191</v>
      </c>
      <c r="AS7">
        <v>136.4343866856355</v>
      </c>
      <c r="AT7">
        <v>7.9259698417872304</v>
      </c>
      <c r="AU7">
        <v>3.7909521900981691</v>
      </c>
      <c r="AV7">
        <v>3.643167417190273</v>
      </c>
      <c r="AW7">
        <v>3.3153698102363531</v>
      </c>
      <c r="AX7">
        <v>2.598001711685729</v>
      </c>
      <c r="AY7">
        <v>2.3840769575463661</v>
      </c>
      <c r="AZ7">
        <v>2.402827255709739</v>
      </c>
      <c r="BA7">
        <v>2.4640799848854011</v>
      </c>
      <c r="BB7">
        <v>79.421762978338535</v>
      </c>
      <c r="BC7">
        <v>120.940870395761</v>
      </c>
      <c r="BD7">
        <v>127.5126702432725</v>
      </c>
      <c r="BE7">
        <v>127.07242771044859</v>
      </c>
      <c r="BF7">
        <v>1.7924387970929041E-7</v>
      </c>
      <c r="BG7">
        <v>1.735816308544339E-7</v>
      </c>
      <c r="BH7">
        <v>1.7484306154973321E-7</v>
      </c>
      <c r="BI7">
        <v>1.7637596349777621E-7</v>
      </c>
      <c r="BJ7">
        <v>73.82844544039105</v>
      </c>
      <c r="BK7">
        <v>114.8788060145673</v>
      </c>
      <c r="BL7">
        <v>121.5652215036835</v>
      </c>
      <c r="BM7">
        <v>121.48612875025501</v>
      </c>
      <c r="BN7">
        <v>2.4146290217506179E-8</v>
      </c>
      <c r="BO7">
        <v>2.5620084404548038E-8</v>
      </c>
      <c r="BP7">
        <v>2.5170393238820671E-8</v>
      </c>
      <c r="BQ7">
        <v>2.364942207313095E-8</v>
      </c>
      <c r="BR7">
        <v>5.6585427395700136E-3</v>
      </c>
      <c r="BS7">
        <v>4.7876179891246052E-3</v>
      </c>
      <c r="BT7">
        <v>4.2729822817011076E-3</v>
      </c>
      <c r="BU7">
        <v>3.2981908884363929E-3</v>
      </c>
      <c r="BV7">
        <v>7.2614810104782612E-8</v>
      </c>
      <c r="BW7">
        <v>6.6636448555712746E-8</v>
      </c>
      <c r="BX7">
        <v>6.7362637460161646E-8</v>
      </c>
      <c r="BY7">
        <v>6.9185639961010821E-8</v>
      </c>
      <c r="BZ7">
        <v>6.3233816661798489E-7</v>
      </c>
      <c r="CA7">
        <v>5.3981403431700016E-7</v>
      </c>
      <c r="CB7">
        <v>5.178457136504626E-7</v>
      </c>
      <c r="CC7">
        <v>4.8406547914967197E-7</v>
      </c>
      <c r="CD7">
        <v>7.9003901375643988</v>
      </c>
      <c r="CE7">
        <v>3.7652127444605519</v>
      </c>
      <c r="CF7">
        <v>3.6167966813094781</v>
      </c>
      <c r="CG7">
        <v>3.2878045039949111</v>
      </c>
      <c r="CH7">
        <v>6.2079601147764188E-2</v>
      </c>
      <c r="CI7">
        <v>5.9209958493375972E-2</v>
      </c>
      <c r="CJ7">
        <v>5.4078733555807723E-2</v>
      </c>
      <c r="CK7">
        <v>4.3495147878035628E-2</v>
      </c>
      <c r="CL7">
        <v>1.7226637826961579E-2</v>
      </c>
      <c r="CM7">
        <v>1.710959411366831E-2</v>
      </c>
      <c r="CN7">
        <v>1.747217590493759E-2</v>
      </c>
      <c r="CO7">
        <v>1.825918011750682E-2</v>
      </c>
      <c r="CP7">
        <v>6.7591126406993648E-2</v>
      </c>
      <c r="CQ7">
        <v>6.021312286213884E-2</v>
      </c>
      <c r="CR7">
        <v>5.9275138128863182E-2</v>
      </c>
      <c r="CS7">
        <v>5.736782341966451E-2</v>
      </c>
      <c r="CT7">
        <v>1.7086048474323681E-7</v>
      </c>
      <c r="CU7">
        <v>1.65370539721719E-7</v>
      </c>
      <c r="CV7">
        <v>1.6663126098140691E-7</v>
      </c>
      <c r="CW7">
        <v>1.6817352547227389E-7</v>
      </c>
    </row>
    <row r="8" spans="1:101" x14ac:dyDescent="0.3">
      <c r="A8" s="3" t="s">
        <v>42</v>
      </c>
      <c r="B8">
        <v>2.590823455255499E-3</v>
      </c>
      <c r="C8">
        <v>1.4114950439294649E-3</v>
      </c>
      <c r="D8">
        <v>1.425479007873542E-3</v>
      </c>
      <c r="E8">
        <v>1.4366320745622871E-3</v>
      </c>
      <c r="F8">
        <v>0.39155155533027242</v>
      </c>
      <c r="G8">
        <v>0.39322586010401128</v>
      </c>
      <c r="H8">
        <v>0.4325313851477588</v>
      </c>
      <c r="I8">
        <v>0.67258989552415993</v>
      </c>
      <c r="J8">
        <v>77.981774445269764</v>
      </c>
      <c r="K8">
        <v>39.071177315110667</v>
      </c>
      <c r="L8">
        <v>36.353788316735198</v>
      </c>
      <c r="M8">
        <v>33.58153433791626</v>
      </c>
      <c r="N8">
        <v>8.3833949660536126E-9</v>
      </c>
      <c r="O8">
        <v>8.2211521262837187E-9</v>
      </c>
      <c r="P8">
        <v>8.2329255488644566E-9</v>
      </c>
      <c r="Q8">
        <v>8.2387670706742259E-9</v>
      </c>
      <c r="R8">
        <v>3.6722345480902878E-4</v>
      </c>
      <c r="S8">
        <v>5.9954028285614017E-4</v>
      </c>
      <c r="T8">
        <v>6.3345229798111673E-4</v>
      </c>
      <c r="U8">
        <v>6.3636890715660244E-4</v>
      </c>
      <c r="V8">
        <v>1.042059679848596E-8</v>
      </c>
      <c r="W8">
        <v>2.078414077598979E-8</v>
      </c>
      <c r="X8">
        <v>2.2354366790515061E-8</v>
      </c>
      <c r="Y8">
        <v>2.2375405308466169E-8</v>
      </c>
      <c r="Z8">
        <v>8.3530663958694719E-3</v>
      </c>
      <c r="AA8">
        <v>8.7284931423527723E-3</v>
      </c>
      <c r="AB8">
        <v>9.0850547433623287E-3</v>
      </c>
      <c r="AC8">
        <v>9.6070558851660583E-3</v>
      </c>
      <c r="AD8">
        <v>2.0982457177790841E-2</v>
      </c>
      <c r="AE8">
        <v>1.866536350279879E-2</v>
      </c>
      <c r="AF8">
        <v>1.690685237999304E-2</v>
      </c>
      <c r="AG8">
        <v>1.3472540513953409E-2</v>
      </c>
      <c r="AH8">
        <v>3.4566887015992142E-8</v>
      </c>
      <c r="AI8">
        <v>4.6596062968003667E-8</v>
      </c>
      <c r="AJ8">
        <v>4.7906581476267438E-8</v>
      </c>
      <c r="AK8">
        <v>4.6575260147869872E-8</v>
      </c>
      <c r="AL8">
        <v>5.5933175379474962</v>
      </c>
      <c r="AM8">
        <v>6.1079280641313876</v>
      </c>
      <c r="AN8">
        <v>6.0392823011549321</v>
      </c>
      <c r="AO8">
        <v>5.721076515829866</v>
      </c>
      <c r="AP8">
        <v>54.20577628559132</v>
      </c>
      <c r="AQ8">
        <v>124.6984679821263</v>
      </c>
      <c r="AR8">
        <v>133.22987165540491</v>
      </c>
      <c r="AS8">
        <v>140.82180051144519</v>
      </c>
      <c r="AT8">
        <v>7.9259698417872304</v>
      </c>
      <c r="AU8">
        <v>3.700280577152808</v>
      </c>
      <c r="AV8">
        <v>3.4518695678007552</v>
      </c>
      <c r="AW8">
        <v>2.9872337523603072</v>
      </c>
      <c r="AX8">
        <v>2.598001711685729</v>
      </c>
      <c r="AY8">
        <v>2.3997280644168311</v>
      </c>
      <c r="AZ8">
        <v>2.4337349963395392</v>
      </c>
      <c r="BA8">
        <v>2.5220645014830878</v>
      </c>
      <c r="BB8">
        <v>79.421762978338535</v>
      </c>
      <c r="BC8">
        <v>121.07004983206031</v>
      </c>
      <c r="BD8">
        <v>127.76304809363241</v>
      </c>
      <c r="BE8">
        <v>127.4600745443407</v>
      </c>
      <c r="BF8">
        <v>1.7924387970929041E-7</v>
      </c>
      <c r="BG8">
        <v>1.7397123807187941E-7</v>
      </c>
      <c r="BH8">
        <v>1.7566255475008179E-7</v>
      </c>
      <c r="BI8">
        <v>1.7779427742562149E-7</v>
      </c>
      <c r="BJ8">
        <v>73.82844544039105</v>
      </c>
      <c r="BK8">
        <v>114.96212176792891</v>
      </c>
      <c r="BL8">
        <v>121.72376579247749</v>
      </c>
      <c r="BM8">
        <v>121.73899802851081</v>
      </c>
      <c r="BN8">
        <v>2.4146290217506179E-8</v>
      </c>
      <c r="BO8">
        <v>2.581192219201389E-8</v>
      </c>
      <c r="BP8">
        <v>2.555221468575238E-8</v>
      </c>
      <c r="BQ8">
        <v>2.419985483940371E-8</v>
      </c>
      <c r="BR8">
        <v>5.6585427395700136E-3</v>
      </c>
      <c r="BS8">
        <v>4.7785045260609659E-3</v>
      </c>
      <c r="BT8">
        <v>4.2526582816393077E-3</v>
      </c>
      <c r="BU8">
        <v>3.267552492184913E-3</v>
      </c>
      <c r="BV8">
        <v>7.2614810104782612E-8</v>
      </c>
      <c r="BW8">
        <v>6.2425330129951607E-8</v>
      </c>
      <c r="BX8">
        <v>5.8855391826699037E-8</v>
      </c>
      <c r="BY8">
        <v>5.5036434754446042E-8</v>
      </c>
      <c r="BZ8">
        <v>6.3233816661798489E-7</v>
      </c>
      <c r="CA8">
        <v>5.4049969196970015E-7</v>
      </c>
      <c r="CB8">
        <v>5.1920337385731751E-7</v>
      </c>
      <c r="CC8">
        <v>4.8666875052501778E-7</v>
      </c>
      <c r="CD8">
        <v>7.9003901375643988</v>
      </c>
      <c r="CE8">
        <v>3.6743636899778509</v>
      </c>
      <c r="CF8">
        <v>3.425149886814288</v>
      </c>
      <c r="CG8">
        <v>2.9591061777957131</v>
      </c>
      <c r="CH8">
        <v>6.2079601147764188E-2</v>
      </c>
      <c r="CI8">
        <v>5.9105640514953518E-2</v>
      </c>
      <c r="CJ8">
        <v>5.3860354934623628E-2</v>
      </c>
      <c r="CK8">
        <v>4.3173405277400177E-2</v>
      </c>
      <c r="CL8">
        <v>1.7226637826961579E-2</v>
      </c>
      <c r="CM8">
        <v>1.7188394032604901E-2</v>
      </c>
      <c r="CN8">
        <v>1.7634626243104651E-2</v>
      </c>
      <c r="CO8">
        <v>1.8520518679427441E-2</v>
      </c>
      <c r="CP8">
        <v>6.7591126406993648E-2</v>
      </c>
      <c r="CQ8">
        <v>6.0235072945155912E-2</v>
      </c>
      <c r="CR8">
        <v>5.9319539359747993E-2</v>
      </c>
      <c r="CS8">
        <v>5.7454926118594783E-2</v>
      </c>
      <c r="CT8">
        <v>1.7086048474323681E-7</v>
      </c>
      <c r="CU8">
        <v>1.6575008594559569E-7</v>
      </c>
      <c r="CV8">
        <v>1.674296292012174E-7</v>
      </c>
      <c r="CW8">
        <v>1.6955551035494731E-7</v>
      </c>
    </row>
    <row r="9" spans="1:101" x14ac:dyDescent="0.3">
      <c r="A9" s="2" t="s">
        <v>43</v>
      </c>
      <c r="B9">
        <v>2.590823455255499E-3</v>
      </c>
      <c r="C9">
        <v>1.4097632718719491E-3</v>
      </c>
      <c r="D9">
        <v>1.422760437471668E-3</v>
      </c>
      <c r="E9">
        <v>1.432959432370914E-3</v>
      </c>
      <c r="F9">
        <v>0.39155155533027242</v>
      </c>
      <c r="G9">
        <v>0.38929918287742171</v>
      </c>
      <c r="H9">
        <v>0.42691109842841618</v>
      </c>
      <c r="I9">
        <v>0.66191291711828981</v>
      </c>
      <c r="J9">
        <v>77.981774445269764</v>
      </c>
      <c r="K9">
        <v>38.950208789627339</v>
      </c>
      <c r="L9">
        <v>36.195713803659032</v>
      </c>
      <c r="M9">
        <v>33.36187336502195</v>
      </c>
      <c r="N9">
        <v>8.3833949660536126E-9</v>
      </c>
      <c r="O9">
        <v>8.2112246664798411E-9</v>
      </c>
      <c r="P9">
        <v>8.2172810795896827E-9</v>
      </c>
      <c r="Q9">
        <v>8.2177790056659277E-9</v>
      </c>
      <c r="R9">
        <v>3.6722345480902878E-4</v>
      </c>
      <c r="S9">
        <v>5.991382086462107E-4</v>
      </c>
      <c r="T9">
        <v>6.3281901704107728E-4</v>
      </c>
      <c r="U9">
        <v>6.3553350762750815E-4</v>
      </c>
      <c r="V9">
        <v>1.042059679848596E-8</v>
      </c>
      <c r="W9">
        <v>2.0781994425577651E-8</v>
      </c>
      <c r="X9">
        <v>2.235089253661651E-8</v>
      </c>
      <c r="Y9">
        <v>2.2370630944285419E-8</v>
      </c>
      <c r="Z9">
        <v>8.3530663958694719E-3</v>
      </c>
      <c r="AA9">
        <v>8.3983476648465099E-3</v>
      </c>
      <c r="AB9">
        <v>8.6154069474811482E-3</v>
      </c>
      <c r="AC9">
        <v>9.0182385284663623E-3</v>
      </c>
      <c r="AD9">
        <v>2.0982457177790841E-2</v>
      </c>
      <c r="AE9">
        <v>1.8647523515549332E-2</v>
      </c>
      <c r="AF9">
        <v>1.6881214467997341E-2</v>
      </c>
      <c r="AG9">
        <v>1.344082340140814E-2</v>
      </c>
      <c r="AH9">
        <v>3.4566887015992142E-8</v>
      </c>
      <c r="AI9">
        <v>4.6488936664734609E-8</v>
      </c>
      <c r="AJ9">
        <v>4.7747541255198978E-8</v>
      </c>
      <c r="AK9">
        <v>4.6384745319732693E-8</v>
      </c>
      <c r="AL9">
        <v>5.5933175379474962</v>
      </c>
      <c r="AM9">
        <v>6.08189823147986</v>
      </c>
      <c r="AN9">
        <v>6.0002376842542828</v>
      </c>
      <c r="AO9">
        <v>5.6733859609275576</v>
      </c>
      <c r="AP9">
        <v>54.20577628559132</v>
      </c>
      <c r="AQ9">
        <v>124.16178253478451</v>
      </c>
      <c r="AR9">
        <v>132.41408768878441</v>
      </c>
      <c r="AS9">
        <v>139.71279501176491</v>
      </c>
      <c r="AT9">
        <v>7.9259698417872304</v>
      </c>
      <c r="AU9">
        <v>3.6956310423907679</v>
      </c>
      <c r="AV9">
        <v>3.4461162710209798</v>
      </c>
      <c r="AW9">
        <v>2.982296901054414</v>
      </c>
      <c r="AX9">
        <v>2.598001711685729</v>
      </c>
      <c r="AY9">
        <v>2.379141629958895</v>
      </c>
      <c r="AZ9">
        <v>2.4041954519600659</v>
      </c>
      <c r="BA9">
        <v>2.483760720714864</v>
      </c>
      <c r="BB9">
        <v>79.421762978338535</v>
      </c>
      <c r="BC9">
        <v>120.9968633018982</v>
      </c>
      <c r="BD9">
        <v>127.65064135058751</v>
      </c>
      <c r="BE9">
        <v>127.3157433747138</v>
      </c>
      <c r="BF9">
        <v>1.7924387970929041E-7</v>
      </c>
      <c r="BG9">
        <v>1.737829492807925E-7</v>
      </c>
      <c r="BH9">
        <v>1.753605558292694E-7</v>
      </c>
      <c r="BI9">
        <v>1.773814572360227E-7</v>
      </c>
      <c r="BJ9">
        <v>73.82844544039105</v>
      </c>
      <c r="BK9">
        <v>114.9149650704184</v>
      </c>
      <c r="BL9">
        <v>121.6504036663332</v>
      </c>
      <c r="BM9">
        <v>121.6423574137863</v>
      </c>
      <c r="BN9">
        <v>2.4146290217506179E-8</v>
      </c>
      <c r="BO9">
        <v>2.5706942239156961E-8</v>
      </c>
      <c r="BP9">
        <v>2.5396648718582471E-8</v>
      </c>
      <c r="BQ9">
        <v>2.401411437544727E-8</v>
      </c>
      <c r="BR9">
        <v>5.6585427395700136E-3</v>
      </c>
      <c r="BS9">
        <v>4.7738066712707623E-3</v>
      </c>
      <c r="BT9">
        <v>4.2457342376552723E-3</v>
      </c>
      <c r="BU9">
        <v>3.2581267459821199E-3</v>
      </c>
      <c r="BV9">
        <v>7.2614810104782612E-8</v>
      </c>
      <c r="BW9">
        <v>6.2149017008648847E-8</v>
      </c>
      <c r="BX9">
        <v>5.8482559858165372E-8</v>
      </c>
      <c r="BY9">
        <v>5.4642450546623208E-8</v>
      </c>
      <c r="BZ9">
        <v>6.3233816661798489E-7</v>
      </c>
      <c r="CA9">
        <v>5.4019338237972768E-7</v>
      </c>
      <c r="CB9">
        <v>5.1872831328177113E-7</v>
      </c>
      <c r="CC9">
        <v>4.8598193902566235E-7</v>
      </c>
      <c r="CD9">
        <v>7.9003901375643988</v>
      </c>
      <c r="CE9">
        <v>3.670389354307094</v>
      </c>
      <c r="CF9">
        <v>3.4203573369539781</v>
      </c>
      <c r="CG9">
        <v>2.9553808289945511</v>
      </c>
      <c r="CH9">
        <v>6.2079601147764188E-2</v>
      </c>
      <c r="CI9">
        <v>5.9058113368544718E-2</v>
      </c>
      <c r="CJ9">
        <v>5.3790316261772067E-2</v>
      </c>
      <c r="CK9">
        <v>4.3073297530904511E-2</v>
      </c>
      <c r="CL9">
        <v>1.7226637826961579E-2</v>
      </c>
      <c r="CM9">
        <v>1.684334041882786E-2</v>
      </c>
      <c r="CN9">
        <v>1.714352711952051E-2</v>
      </c>
      <c r="CO9">
        <v>1.7897833531397161E-2</v>
      </c>
      <c r="CP9">
        <v>6.7591126406993648E-2</v>
      </c>
      <c r="CQ9">
        <v>6.0208092789074012E-2</v>
      </c>
      <c r="CR9">
        <v>5.9277460025967302E-2</v>
      </c>
      <c r="CS9">
        <v>5.7396454192987278E-2</v>
      </c>
      <c r="CT9">
        <v>1.7086048474323681E-7</v>
      </c>
      <c r="CU9">
        <v>1.6557172461431271E-7</v>
      </c>
      <c r="CV9">
        <v>1.6714327474967971E-7</v>
      </c>
      <c r="CW9">
        <v>1.6916367823035671E-7</v>
      </c>
    </row>
    <row r="10" spans="1:101" x14ac:dyDescent="0.3">
      <c r="A10" s="2" t="s">
        <v>3</v>
      </c>
      <c r="B10">
        <v>2.590823455255499E-3</v>
      </c>
      <c r="C10">
        <v>1.4097632718719491E-3</v>
      </c>
      <c r="D10">
        <v>1.4133062443442901E-3</v>
      </c>
      <c r="E10">
        <v>1.4149342255181099E-3</v>
      </c>
      <c r="F10">
        <v>0.39155155533027242</v>
      </c>
      <c r="G10">
        <v>0.38929918287742171</v>
      </c>
      <c r="H10">
        <v>0.42667361455567249</v>
      </c>
      <c r="I10">
        <v>0.66128889806669944</v>
      </c>
      <c r="J10">
        <v>77.981774445269764</v>
      </c>
      <c r="K10">
        <v>38.950208789627339</v>
      </c>
      <c r="L10">
        <v>36.183007763344051</v>
      </c>
      <c r="M10">
        <v>33.348637528726258</v>
      </c>
      <c r="N10">
        <v>8.3833949660536126E-9</v>
      </c>
      <c r="O10">
        <v>8.2112246664798411E-9</v>
      </c>
      <c r="P10">
        <v>8.2163687947798243E-9</v>
      </c>
      <c r="Q10">
        <v>8.216348382176755E-9</v>
      </c>
      <c r="R10">
        <v>3.6722345480902878E-4</v>
      </c>
      <c r="S10">
        <v>5.991382086462107E-4</v>
      </c>
      <c r="T10">
        <v>6.3172513991919339E-4</v>
      </c>
      <c r="U10">
        <v>6.3342308475574911E-4</v>
      </c>
      <c r="V10">
        <v>1.042059679848596E-8</v>
      </c>
      <c r="W10">
        <v>2.0781994425577651E-8</v>
      </c>
      <c r="X10">
        <v>2.2349147321704339E-8</v>
      </c>
      <c r="Y10">
        <v>2.2367333343872779E-8</v>
      </c>
      <c r="Z10">
        <v>8.3530663958694719E-3</v>
      </c>
      <c r="AA10">
        <v>8.3983476648465099E-3</v>
      </c>
      <c r="AB10">
        <v>8.5892786461677396E-3</v>
      </c>
      <c r="AC10">
        <v>8.9718179273573107E-3</v>
      </c>
      <c r="AD10">
        <v>2.0982457177790841E-2</v>
      </c>
      <c r="AE10">
        <v>1.8647523515549332E-2</v>
      </c>
      <c r="AF10">
        <v>1.6861634916053209E-2</v>
      </c>
      <c r="AG10">
        <v>1.3421091846754571E-2</v>
      </c>
      <c r="AH10">
        <v>3.4566887015992142E-8</v>
      </c>
      <c r="AI10">
        <v>4.6488936664734609E-8</v>
      </c>
      <c r="AJ10">
        <v>4.7737260546514607E-8</v>
      </c>
      <c r="AK10">
        <v>4.6369737503773868E-8</v>
      </c>
      <c r="AL10">
        <v>5.5933175379474962</v>
      </c>
      <c r="AM10">
        <v>6.08189823147986</v>
      </c>
      <c r="AN10">
        <v>5.9980457582215827</v>
      </c>
      <c r="AO10">
        <v>5.6703707930901848</v>
      </c>
      <c r="AP10">
        <v>54.20577628559132</v>
      </c>
      <c r="AQ10">
        <v>124.16178253478451</v>
      </c>
      <c r="AR10">
        <v>132.1589058895388</v>
      </c>
      <c r="AS10">
        <v>139.2295932139634</v>
      </c>
      <c r="AT10">
        <v>7.9259698417872304</v>
      </c>
      <c r="AU10">
        <v>3.6956310423907679</v>
      </c>
      <c r="AV10">
        <v>3.4453440783412068</v>
      </c>
      <c r="AW10">
        <v>2.9818667004675552</v>
      </c>
      <c r="AX10">
        <v>2.598001711685729</v>
      </c>
      <c r="AY10">
        <v>2.379141629958895</v>
      </c>
      <c r="AZ10">
        <v>2.4022666218904458</v>
      </c>
      <c r="BA10">
        <v>2.480371427165331</v>
      </c>
      <c r="BB10">
        <v>79.421762978338535</v>
      </c>
      <c r="BC10">
        <v>120.9968633018982</v>
      </c>
      <c r="BD10">
        <v>127.43425298416889</v>
      </c>
      <c r="BE10">
        <v>126.90475938925481</v>
      </c>
      <c r="BF10">
        <v>1.7924387970929041E-7</v>
      </c>
      <c r="BG10">
        <v>1.737829492807925E-7</v>
      </c>
      <c r="BH10">
        <v>1.753433212978434E-7</v>
      </c>
      <c r="BI10">
        <v>1.773508227276117E-7</v>
      </c>
      <c r="BJ10">
        <v>73.82844544039105</v>
      </c>
      <c r="BK10">
        <v>114.9149650704184</v>
      </c>
      <c r="BL10">
        <v>121.4362072259473</v>
      </c>
      <c r="BM10">
        <v>121.23438859616461</v>
      </c>
      <c r="BN10">
        <v>2.4146290217506179E-8</v>
      </c>
      <c r="BO10">
        <v>2.5706942239156961E-8</v>
      </c>
      <c r="BP10">
        <v>2.5388113224810268E-8</v>
      </c>
      <c r="BQ10">
        <v>2.4002404159901078E-8</v>
      </c>
      <c r="BR10">
        <v>5.6585427395700136E-3</v>
      </c>
      <c r="BS10">
        <v>4.7738066712707623E-3</v>
      </c>
      <c r="BT10">
        <v>4.2391318932360521E-3</v>
      </c>
      <c r="BU10">
        <v>3.25110049146091E-3</v>
      </c>
      <c r="BV10">
        <v>7.2614810104782612E-8</v>
      </c>
      <c r="BW10">
        <v>6.2149017008648847E-8</v>
      </c>
      <c r="BX10">
        <v>5.846035485120143E-8</v>
      </c>
      <c r="BY10">
        <v>5.4617929190717092E-8</v>
      </c>
      <c r="BZ10">
        <v>6.3233816661798489E-7</v>
      </c>
      <c r="CA10">
        <v>5.4019338237972768E-7</v>
      </c>
      <c r="CB10">
        <v>5.1849281623245462E-7</v>
      </c>
      <c r="CC10">
        <v>4.8579537887951331E-7</v>
      </c>
      <c r="CD10">
        <v>7.9003901375643988</v>
      </c>
      <c r="CE10">
        <v>3.670389354307094</v>
      </c>
      <c r="CF10">
        <v>3.4196272588353862</v>
      </c>
      <c r="CG10">
        <v>2.955029816011367</v>
      </c>
      <c r="CH10">
        <v>6.2079601147764188E-2</v>
      </c>
      <c r="CI10">
        <v>5.9058113368544718E-2</v>
      </c>
      <c r="CJ10">
        <v>5.3702907722731709E-2</v>
      </c>
      <c r="CK10">
        <v>4.2967137321833951E-2</v>
      </c>
      <c r="CL10">
        <v>1.7226637826961579E-2</v>
      </c>
      <c r="CM10">
        <v>1.684334041882786E-2</v>
      </c>
      <c r="CN10">
        <v>1.712754085965339E-2</v>
      </c>
      <c r="CO10">
        <v>1.7865066528830489E-2</v>
      </c>
      <c r="CP10">
        <v>6.7591126406993648E-2</v>
      </c>
      <c r="CQ10">
        <v>6.0208092789074012E-2</v>
      </c>
      <c r="CR10">
        <v>5.9259384560586159E-2</v>
      </c>
      <c r="CS10">
        <v>5.7373481528992222E-2</v>
      </c>
      <c r="CT10">
        <v>1.7086048474323681E-7</v>
      </c>
      <c r="CU10">
        <v>1.6557172461431271E-7</v>
      </c>
      <c r="CV10">
        <v>1.6712695250306361E-7</v>
      </c>
      <c r="CW10">
        <v>1.691344743454349E-7</v>
      </c>
    </row>
    <row r="11" spans="1:101" x14ac:dyDescent="0.3">
      <c r="A11" s="2" t="s">
        <v>4</v>
      </c>
      <c r="B11">
        <v>2.590823455255499E-3</v>
      </c>
      <c r="C11">
        <v>1.4097632718719491E-3</v>
      </c>
      <c r="D11">
        <v>1.4104569278346041E-3</v>
      </c>
      <c r="E11">
        <v>1.4003338525670169E-3</v>
      </c>
      <c r="F11">
        <v>0.39155155533027242</v>
      </c>
      <c r="G11">
        <v>0.38929918287742171</v>
      </c>
      <c r="H11">
        <v>0.41974148820427037</v>
      </c>
      <c r="I11">
        <v>0.6084914358370811</v>
      </c>
      <c r="J11">
        <v>77.981774445269764</v>
      </c>
      <c r="K11">
        <v>38.950208789627339</v>
      </c>
      <c r="L11">
        <v>35.590987574339451</v>
      </c>
      <c r="M11">
        <v>30.68283660006427</v>
      </c>
      <c r="N11">
        <v>8.3833949660536126E-9</v>
      </c>
      <c r="O11">
        <v>8.2112246664798411E-9</v>
      </c>
      <c r="P11">
        <v>8.2030025069561653E-9</v>
      </c>
      <c r="Q11">
        <v>8.1554276891167879E-9</v>
      </c>
      <c r="R11">
        <v>3.6722345480902878E-4</v>
      </c>
      <c r="S11">
        <v>5.991382086462107E-4</v>
      </c>
      <c r="T11">
        <v>6.3138626955007318E-4</v>
      </c>
      <c r="U11">
        <v>6.3163211052908765E-4</v>
      </c>
      <c r="V11">
        <v>1.042059679848596E-8</v>
      </c>
      <c r="W11">
        <v>2.0781994425577651E-8</v>
      </c>
      <c r="X11">
        <v>2.2346468437767969E-8</v>
      </c>
      <c r="Y11">
        <v>2.2353858880809369E-8</v>
      </c>
      <c r="Z11">
        <v>8.3530663958694719E-3</v>
      </c>
      <c r="AA11">
        <v>8.3983476648465099E-3</v>
      </c>
      <c r="AB11">
        <v>8.5161271027348034E-3</v>
      </c>
      <c r="AC11">
        <v>8.5365420424701639E-3</v>
      </c>
      <c r="AD11">
        <v>2.0982457177790841E-2</v>
      </c>
      <c r="AE11">
        <v>1.8647523515549332E-2</v>
      </c>
      <c r="AF11">
        <v>1.672503726957272E-2</v>
      </c>
      <c r="AG11">
        <v>1.315206002828893E-2</v>
      </c>
      <c r="AH11">
        <v>3.4566887015992142E-8</v>
      </c>
      <c r="AI11">
        <v>4.6488936664734609E-8</v>
      </c>
      <c r="AJ11">
        <v>4.759313250514579E-8</v>
      </c>
      <c r="AK11">
        <v>4.5773339503574197E-8</v>
      </c>
      <c r="AL11">
        <v>5.5933175379474962</v>
      </c>
      <c r="AM11">
        <v>6.08189823147986</v>
      </c>
      <c r="AN11">
        <v>5.9596074597997912</v>
      </c>
      <c r="AO11">
        <v>5.509425648075184</v>
      </c>
      <c r="AP11">
        <v>54.20577628559132</v>
      </c>
      <c r="AQ11">
        <v>124.16178253478451</v>
      </c>
      <c r="AR11">
        <v>131.68848552629899</v>
      </c>
      <c r="AS11">
        <v>136.8140330840105</v>
      </c>
      <c r="AT11">
        <v>7.9259698417872304</v>
      </c>
      <c r="AU11">
        <v>3.6956310423907679</v>
      </c>
      <c r="AV11">
        <v>3.4117888054128258</v>
      </c>
      <c r="AW11">
        <v>2.8553543172667259</v>
      </c>
      <c r="AX11">
        <v>2.598001711685729</v>
      </c>
      <c r="AY11">
        <v>2.379141629958895</v>
      </c>
      <c r="AZ11">
        <v>2.3939666039204308</v>
      </c>
      <c r="BA11">
        <v>2.4315232521171648</v>
      </c>
      <c r="BB11">
        <v>79.421762978338535</v>
      </c>
      <c r="BC11">
        <v>120.9968633018982</v>
      </c>
      <c r="BD11">
        <v>127.3143520822934</v>
      </c>
      <c r="BE11">
        <v>126.3549042877643</v>
      </c>
      <c r="BF11">
        <v>1.7924387970929041E-7</v>
      </c>
      <c r="BG11">
        <v>1.737829492807925E-7</v>
      </c>
      <c r="BH11">
        <v>1.7511004706391819E-7</v>
      </c>
      <c r="BI11">
        <v>1.7617267400522141E-7</v>
      </c>
      <c r="BJ11">
        <v>73.82844544039105</v>
      </c>
      <c r="BK11">
        <v>114.9149650704184</v>
      </c>
      <c r="BL11">
        <v>121.3547446224936</v>
      </c>
      <c r="BM11">
        <v>120.8454786396892</v>
      </c>
      <c r="BN11">
        <v>2.4146290217506179E-8</v>
      </c>
      <c r="BO11">
        <v>2.5706942239156961E-8</v>
      </c>
      <c r="BP11">
        <v>2.5246664067377821E-8</v>
      </c>
      <c r="BQ11">
        <v>2.3419480622764831E-8</v>
      </c>
      <c r="BR11">
        <v>5.6585427395700136E-3</v>
      </c>
      <c r="BS11">
        <v>4.7738066712707623E-3</v>
      </c>
      <c r="BT11">
        <v>4.2017522743554511E-3</v>
      </c>
      <c r="BU11">
        <v>3.189526961876599E-3</v>
      </c>
      <c r="BV11">
        <v>7.2614810104782612E-8</v>
      </c>
      <c r="BW11">
        <v>6.2149017008648847E-8</v>
      </c>
      <c r="BX11">
        <v>5.7997914883919293E-8</v>
      </c>
      <c r="BY11">
        <v>5.3386364679956952E-8</v>
      </c>
      <c r="BZ11">
        <v>6.3233816661798489E-7</v>
      </c>
      <c r="CA11">
        <v>5.4019338237972768E-7</v>
      </c>
      <c r="CB11">
        <v>5.1649596460928999E-7</v>
      </c>
      <c r="CC11">
        <v>4.8124328777765602E-7</v>
      </c>
      <c r="CD11">
        <v>7.9003901375643988</v>
      </c>
      <c r="CE11">
        <v>3.670389354307094</v>
      </c>
      <c r="CF11">
        <v>3.386216650402778</v>
      </c>
      <c r="CG11">
        <v>2.8294173860845748</v>
      </c>
      <c r="CH11">
        <v>6.2079601147764188E-2</v>
      </c>
      <c r="CI11">
        <v>5.9058113368544718E-2</v>
      </c>
      <c r="CJ11">
        <v>5.3303032877759657E-2</v>
      </c>
      <c r="CK11">
        <v>4.2336109702254182E-2</v>
      </c>
      <c r="CL11">
        <v>1.7226637826961579E-2</v>
      </c>
      <c r="CM11">
        <v>1.684334041882786E-2</v>
      </c>
      <c r="CN11">
        <v>1.7056027907313871E-2</v>
      </c>
      <c r="CO11">
        <v>1.7400389139680679E-2</v>
      </c>
      <c r="CP11">
        <v>6.7591126406993648E-2</v>
      </c>
      <c r="CQ11">
        <v>6.0208092789074012E-2</v>
      </c>
      <c r="CR11">
        <v>5.9140778355865661E-2</v>
      </c>
      <c r="CS11">
        <v>5.7025992243290788E-2</v>
      </c>
      <c r="CT11">
        <v>1.7086048474323681E-7</v>
      </c>
      <c r="CU11">
        <v>1.6557172461431271E-7</v>
      </c>
      <c r="CV11">
        <v>1.6690704455696199E-7</v>
      </c>
      <c r="CW11">
        <v>1.680172463161046E-7</v>
      </c>
    </row>
    <row r="12" spans="1:101" x14ac:dyDescent="0.3">
      <c r="A12" s="2" t="s">
        <v>5</v>
      </c>
      <c r="B12">
        <v>2.590823455255499E-3</v>
      </c>
      <c r="C12">
        <v>1.4097632718719491E-3</v>
      </c>
      <c r="D12">
        <v>1.390973879775881E-3</v>
      </c>
      <c r="E12">
        <v>1.2974156300840701E-3</v>
      </c>
      <c r="F12">
        <v>0.39155155533027242</v>
      </c>
      <c r="G12">
        <v>0.38929918287742171</v>
      </c>
      <c r="H12">
        <v>0.418954074652027</v>
      </c>
      <c r="I12">
        <v>0.60316358600791853</v>
      </c>
      <c r="J12">
        <v>77.981774445269764</v>
      </c>
      <c r="K12">
        <v>38.950208789627339</v>
      </c>
      <c r="L12">
        <v>35.390124365390967</v>
      </c>
      <c r="M12">
        <v>29.722491137523971</v>
      </c>
      <c r="N12">
        <v>8.3833949660536126E-9</v>
      </c>
      <c r="O12">
        <v>8.2112246664798411E-9</v>
      </c>
      <c r="P12">
        <v>8.0212405709314374E-9</v>
      </c>
      <c r="Q12">
        <v>7.1976951844047939E-9</v>
      </c>
      <c r="R12">
        <v>3.6722345480902878E-4</v>
      </c>
      <c r="S12">
        <v>5.991382086462107E-4</v>
      </c>
      <c r="T12">
        <v>6.2667213315636646E-4</v>
      </c>
      <c r="U12">
        <v>6.0674271006962437E-4</v>
      </c>
      <c r="V12">
        <v>1.042059679848596E-8</v>
      </c>
      <c r="W12">
        <v>2.0781994425577651E-8</v>
      </c>
      <c r="X12">
        <v>2.2284867838819211E-8</v>
      </c>
      <c r="Y12">
        <v>2.202902296443563E-8</v>
      </c>
      <c r="Z12">
        <v>8.3530663958694719E-3</v>
      </c>
      <c r="AA12">
        <v>8.3983476648465099E-3</v>
      </c>
      <c r="AB12">
        <v>8.49663537208112E-3</v>
      </c>
      <c r="AC12">
        <v>8.4174990875427267E-3</v>
      </c>
      <c r="AD12">
        <v>2.0982457177790841E-2</v>
      </c>
      <c r="AE12">
        <v>1.8647523515549332E-2</v>
      </c>
      <c r="AF12">
        <v>1.6467236487057581E-2</v>
      </c>
      <c r="AG12">
        <v>1.1809529138664881E-2</v>
      </c>
      <c r="AH12">
        <v>3.4566887015992142E-8</v>
      </c>
      <c r="AI12">
        <v>4.6488936664734609E-8</v>
      </c>
      <c r="AJ12">
        <v>4.7279677952702627E-8</v>
      </c>
      <c r="AK12">
        <v>4.4157600898640841E-8</v>
      </c>
      <c r="AL12">
        <v>5.5933175379474962</v>
      </c>
      <c r="AM12">
        <v>6.08189823147986</v>
      </c>
      <c r="AN12">
        <v>5.8914122335067329</v>
      </c>
      <c r="AO12">
        <v>5.157969325762612</v>
      </c>
      <c r="AP12">
        <v>54.20577628559132</v>
      </c>
      <c r="AQ12">
        <v>124.16178253478451</v>
      </c>
      <c r="AR12">
        <v>131.3709079938352</v>
      </c>
      <c r="AS12">
        <v>134.52206046561221</v>
      </c>
      <c r="AT12">
        <v>7.9259698417872304</v>
      </c>
      <c r="AU12">
        <v>3.6956310423907679</v>
      </c>
      <c r="AV12">
        <v>3.3676646446669558</v>
      </c>
      <c r="AW12">
        <v>2.631332689532131</v>
      </c>
      <c r="AX12">
        <v>2.598001711685729</v>
      </c>
      <c r="AY12">
        <v>2.379141629958895</v>
      </c>
      <c r="AZ12">
        <v>2.3522237806221722</v>
      </c>
      <c r="BA12">
        <v>2.210731784456597</v>
      </c>
      <c r="BB12">
        <v>79.421762978338535</v>
      </c>
      <c r="BC12">
        <v>120.9968633018982</v>
      </c>
      <c r="BD12">
        <v>126.43305124905289</v>
      </c>
      <c r="BE12">
        <v>121.7219239010096</v>
      </c>
      <c r="BF12">
        <v>1.7924387970929041E-7</v>
      </c>
      <c r="BG12">
        <v>1.737829492807925E-7</v>
      </c>
      <c r="BH12">
        <v>1.7134211774629259E-7</v>
      </c>
      <c r="BI12">
        <v>1.5622667489117209E-7</v>
      </c>
      <c r="BJ12">
        <v>73.82844544039105</v>
      </c>
      <c r="BK12">
        <v>114.9149650704184</v>
      </c>
      <c r="BL12">
        <v>120.5416390155461</v>
      </c>
      <c r="BM12">
        <v>116.563954575247</v>
      </c>
      <c r="BN12">
        <v>2.4146290217506179E-8</v>
      </c>
      <c r="BO12">
        <v>2.5706942239156961E-8</v>
      </c>
      <c r="BP12">
        <v>2.499481011388341E-8</v>
      </c>
      <c r="BQ12">
        <v>2.2128577934205211E-8</v>
      </c>
      <c r="BR12">
        <v>5.6585427395700136E-3</v>
      </c>
      <c r="BS12">
        <v>4.7738066712707623E-3</v>
      </c>
      <c r="BT12">
        <v>4.1394267513017672E-3</v>
      </c>
      <c r="BU12">
        <v>2.861798014695523E-3</v>
      </c>
      <c r="BV12">
        <v>7.2614810104782612E-8</v>
      </c>
      <c r="BW12">
        <v>6.2149017008648847E-8</v>
      </c>
      <c r="BX12">
        <v>5.7217636812269107E-8</v>
      </c>
      <c r="BY12">
        <v>4.8672821514261119E-8</v>
      </c>
      <c r="BZ12">
        <v>6.3233816661798489E-7</v>
      </c>
      <c r="CA12">
        <v>5.4019338237972768E-7</v>
      </c>
      <c r="CB12">
        <v>5.0694785570324849E-7</v>
      </c>
      <c r="CC12">
        <v>4.300013614204459E-7</v>
      </c>
      <c r="CD12">
        <v>7.9003901375643988</v>
      </c>
      <c r="CE12">
        <v>3.670389354307094</v>
      </c>
      <c r="CF12">
        <v>3.3423019129182041</v>
      </c>
      <c r="CG12">
        <v>2.606531138313342</v>
      </c>
      <c r="CH12">
        <v>6.2079601147764188E-2</v>
      </c>
      <c r="CI12">
        <v>5.9058113368544718E-2</v>
      </c>
      <c r="CJ12">
        <v>5.2417047860780053E-2</v>
      </c>
      <c r="CK12">
        <v>3.7677935331986219E-2</v>
      </c>
      <c r="CL12">
        <v>1.7226637826961579E-2</v>
      </c>
      <c r="CM12">
        <v>1.684334041882786E-2</v>
      </c>
      <c r="CN12">
        <v>1.6866096376670591E-2</v>
      </c>
      <c r="CO12">
        <v>1.6384052131245622E-2</v>
      </c>
      <c r="CP12">
        <v>6.7591126406993648E-2</v>
      </c>
      <c r="CQ12">
        <v>6.0208092789074012E-2</v>
      </c>
      <c r="CR12">
        <v>5.7909437651986112E-2</v>
      </c>
      <c r="CS12">
        <v>5.0556896122392211E-2</v>
      </c>
      <c r="CT12">
        <v>1.7086048474323681E-7</v>
      </c>
      <c r="CU12">
        <v>1.6557172461431271E-7</v>
      </c>
      <c r="CV12">
        <v>1.6332087717536119E-7</v>
      </c>
      <c r="CW12">
        <v>1.4902897970676729E-7</v>
      </c>
    </row>
    <row r="13" spans="1:101" x14ac:dyDescent="0.3">
      <c r="A13" s="2" t="s">
        <v>6</v>
      </c>
      <c r="B13">
        <v>2.590823455255499E-3</v>
      </c>
      <c r="C13">
        <v>1.41802283278241E-3</v>
      </c>
      <c r="D13">
        <v>1.407143331130204E-3</v>
      </c>
      <c r="E13">
        <v>1.305660233046763E-3</v>
      </c>
      <c r="F13">
        <v>0.39155155533027242</v>
      </c>
      <c r="G13">
        <v>0.40339873400673532</v>
      </c>
      <c r="H13">
        <v>0.45462577579587332</v>
      </c>
      <c r="I13">
        <v>0.63843048943015834</v>
      </c>
      <c r="J13">
        <v>77.981774445269764</v>
      </c>
      <c r="K13">
        <v>38.298789800924681</v>
      </c>
      <c r="L13">
        <v>33.792338801420932</v>
      </c>
      <c r="M13">
        <v>27.332894675122649</v>
      </c>
      <c r="N13">
        <v>8.3833949660536126E-9</v>
      </c>
      <c r="O13">
        <v>8.2654712630542538E-9</v>
      </c>
      <c r="P13">
        <v>8.1517552950159214E-9</v>
      </c>
      <c r="Q13">
        <v>7.2864322390414752E-9</v>
      </c>
      <c r="R13">
        <v>3.6722345480902878E-4</v>
      </c>
      <c r="S13">
        <v>6.0084146519612984E-4</v>
      </c>
      <c r="T13">
        <v>6.3083784729994991E-4</v>
      </c>
      <c r="U13">
        <v>6.098867309798407E-4</v>
      </c>
      <c r="V13">
        <v>1.042059679848596E-8</v>
      </c>
      <c r="W13">
        <v>2.0791884555134221E-8</v>
      </c>
      <c r="X13">
        <v>2.2309812841025279E-8</v>
      </c>
      <c r="Y13">
        <v>2.204750059186398E-8</v>
      </c>
      <c r="Z13">
        <v>8.3530663958694719E-3</v>
      </c>
      <c r="AA13">
        <v>8.4471730087541819E-3</v>
      </c>
      <c r="AB13">
        <v>8.5957246400511812E-3</v>
      </c>
      <c r="AC13">
        <v>8.5903961795325348E-3</v>
      </c>
      <c r="AD13">
        <v>2.0982457177790841E-2</v>
      </c>
      <c r="AE13">
        <v>1.86011351271968E-2</v>
      </c>
      <c r="AF13">
        <v>1.6385354043895631E-2</v>
      </c>
      <c r="AG13">
        <v>1.163027355904226E-2</v>
      </c>
      <c r="AH13">
        <v>3.4566887015992142E-8</v>
      </c>
      <c r="AI13">
        <v>4.6596926133920369E-8</v>
      </c>
      <c r="AJ13">
        <v>4.7558913901687693E-8</v>
      </c>
      <c r="AK13">
        <v>4.4319840281856597E-8</v>
      </c>
      <c r="AL13">
        <v>5.5933175379474962</v>
      </c>
      <c r="AM13">
        <v>6.1314391013142124</v>
      </c>
      <c r="AN13">
        <v>6.0171906330417686</v>
      </c>
      <c r="AO13">
        <v>5.234544387658743</v>
      </c>
      <c r="AP13">
        <v>54.20577628559132</v>
      </c>
      <c r="AQ13">
        <v>124.92847480016241</v>
      </c>
      <c r="AR13">
        <v>133.79604107656701</v>
      </c>
      <c r="AS13">
        <v>149.6530561106394</v>
      </c>
      <c r="AT13">
        <v>7.9259698417872304</v>
      </c>
      <c r="AU13">
        <v>3.6355197502883838</v>
      </c>
      <c r="AV13">
        <v>3.2113623689903239</v>
      </c>
      <c r="AW13">
        <v>2.4198832587116881</v>
      </c>
      <c r="AX13">
        <v>2.598001711685729</v>
      </c>
      <c r="AY13">
        <v>2.3888779643538589</v>
      </c>
      <c r="AZ13">
        <v>2.3711131801186971</v>
      </c>
      <c r="BA13">
        <v>2.2263468236236452</v>
      </c>
      <c r="BB13">
        <v>79.421762978338535</v>
      </c>
      <c r="BC13">
        <v>121.1814182273184</v>
      </c>
      <c r="BD13">
        <v>126.86528620810201</v>
      </c>
      <c r="BE13">
        <v>121.9116094755481</v>
      </c>
      <c r="BF13">
        <v>1.7924387970929041E-7</v>
      </c>
      <c r="BG13">
        <v>1.7471306817503199E-7</v>
      </c>
      <c r="BH13">
        <v>1.736842995465373E-7</v>
      </c>
      <c r="BI13">
        <v>1.5794828455198221E-7</v>
      </c>
      <c r="BJ13">
        <v>73.82844544039105</v>
      </c>
      <c r="BK13">
        <v>115.0499791260042</v>
      </c>
      <c r="BL13">
        <v>120.8480955750602</v>
      </c>
      <c r="BM13">
        <v>116.6770650878893</v>
      </c>
      <c r="BN13">
        <v>2.4146290217506179E-8</v>
      </c>
      <c r="BO13">
        <v>2.5805041578786151E-8</v>
      </c>
      <c r="BP13">
        <v>2.5249101060662411E-8</v>
      </c>
      <c r="BQ13">
        <v>2.227233968999262E-8</v>
      </c>
      <c r="BR13">
        <v>5.6585427395700136E-3</v>
      </c>
      <c r="BS13">
        <v>4.7715784784829931E-3</v>
      </c>
      <c r="BT13">
        <v>4.1419686616971929E-3</v>
      </c>
      <c r="BU13">
        <v>2.8442000923634219E-3</v>
      </c>
      <c r="BV13">
        <v>7.2614810104782612E-8</v>
      </c>
      <c r="BW13">
        <v>6.2856730661827703E-8</v>
      </c>
      <c r="BX13">
        <v>5.8989851163810471E-8</v>
      </c>
      <c r="BY13">
        <v>5.0100717930514958E-8</v>
      </c>
      <c r="BZ13">
        <v>6.3233816661798489E-7</v>
      </c>
      <c r="CA13">
        <v>5.3969383640282979E-7</v>
      </c>
      <c r="CB13">
        <v>5.0584501326649828E-7</v>
      </c>
      <c r="CC13">
        <v>4.280297421859795E-7</v>
      </c>
      <c r="CD13">
        <v>7.9003901375643988</v>
      </c>
      <c r="CE13">
        <v>3.6101696934356791</v>
      </c>
      <c r="CF13">
        <v>3.185783011100169</v>
      </c>
      <c r="CG13">
        <v>2.3948083624849721</v>
      </c>
      <c r="CH13">
        <v>6.2079601147764188E-2</v>
      </c>
      <c r="CI13">
        <v>5.9110439269037598E-2</v>
      </c>
      <c r="CJ13">
        <v>5.2645012199819777E-2</v>
      </c>
      <c r="CK13">
        <v>3.7607876640186798E-2</v>
      </c>
      <c r="CL13">
        <v>1.7226637826961579E-2</v>
      </c>
      <c r="CM13">
        <v>1.6902883843949969E-2</v>
      </c>
      <c r="CN13">
        <v>1.6983633250104199E-2</v>
      </c>
      <c r="CO13">
        <v>1.6484500047184169E-2</v>
      </c>
      <c r="CP13">
        <v>6.7591126406993648E-2</v>
      </c>
      <c r="CQ13">
        <v>6.0251980951389478E-2</v>
      </c>
      <c r="CR13">
        <v>5.8072364566657403E-2</v>
      </c>
      <c r="CS13">
        <v>5.0515887625215958E-2</v>
      </c>
      <c r="CT13">
        <v>1.7086048474323681E-7</v>
      </c>
      <c r="CU13">
        <v>1.664475969119778E-7</v>
      </c>
      <c r="CV13">
        <v>1.655325442515214E-7</v>
      </c>
      <c r="CW13">
        <v>1.5066185231294071E-7</v>
      </c>
    </row>
    <row r="14" spans="1:101" x14ac:dyDescent="0.3">
      <c r="A14" s="2" t="s">
        <v>7</v>
      </c>
      <c r="B14">
        <v>2.590823455255499E-3</v>
      </c>
      <c r="C14">
        <v>4.9269840553660719E-4</v>
      </c>
      <c r="D14">
        <v>4.218227437446759E-4</v>
      </c>
      <c r="E14">
        <v>3.5054940373870162E-4</v>
      </c>
      <c r="F14">
        <v>0.39155155533027242</v>
      </c>
      <c r="G14">
        <v>0.15723115320438871</v>
      </c>
      <c r="H14">
        <v>0.15271241895827481</v>
      </c>
      <c r="I14">
        <v>0.17852425201425329</v>
      </c>
      <c r="J14">
        <v>77.981774445269764</v>
      </c>
      <c r="K14">
        <v>14.269713582917079</v>
      </c>
      <c r="L14">
        <v>11.46029765392054</v>
      </c>
      <c r="M14">
        <v>8.6923578468043594</v>
      </c>
      <c r="N14">
        <v>8.3833949660536126E-9</v>
      </c>
      <c r="O14">
        <v>3.017051415287759E-9</v>
      </c>
      <c r="P14">
        <v>2.6378995379062001E-9</v>
      </c>
      <c r="Q14">
        <v>2.1933762775715529E-9</v>
      </c>
      <c r="R14">
        <v>3.6722345480902878E-4</v>
      </c>
      <c r="S14">
        <v>1.787993564900731E-4</v>
      </c>
      <c r="T14">
        <v>1.5645390247675571E-4</v>
      </c>
      <c r="U14">
        <v>1.2630990795659791E-4</v>
      </c>
      <c r="V14">
        <v>1.042059679848596E-8</v>
      </c>
      <c r="W14">
        <v>5.5963178777473556E-9</v>
      </c>
      <c r="X14">
        <v>4.8810451261915858E-9</v>
      </c>
      <c r="Y14">
        <v>3.8545732383419506E-9</v>
      </c>
      <c r="Z14">
        <v>8.3530663958694719E-3</v>
      </c>
      <c r="AA14">
        <v>3.4166515753792288E-3</v>
      </c>
      <c r="AB14">
        <v>3.0434613100231468E-3</v>
      </c>
      <c r="AC14">
        <v>2.9061263628944972E-3</v>
      </c>
      <c r="AD14">
        <v>2.0982457177790841E-2</v>
      </c>
      <c r="AE14">
        <v>6.4769399931122766E-3</v>
      </c>
      <c r="AF14">
        <v>5.1324065902355036E-3</v>
      </c>
      <c r="AG14">
        <v>3.6171042339762059E-3</v>
      </c>
      <c r="AH14">
        <v>3.4566887015992142E-8</v>
      </c>
      <c r="AI14">
        <v>2.9472501799905409E-8</v>
      </c>
      <c r="AJ14">
        <v>2.8341174754034131E-8</v>
      </c>
      <c r="AK14">
        <v>2.62631656388421E-8</v>
      </c>
      <c r="AL14">
        <v>5.5933175379474962</v>
      </c>
      <c r="AM14">
        <v>2.82274334432952</v>
      </c>
      <c r="AN14">
        <v>2.5394269929082141</v>
      </c>
      <c r="AO14">
        <v>2.1316908794932909</v>
      </c>
      <c r="AP14">
        <v>54.20577628559132</v>
      </c>
      <c r="AQ14">
        <v>39.887389026594768</v>
      </c>
      <c r="AR14">
        <v>35.500470379397328</v>
      </c>
      <c r="AS14">
        <v>34.738399663597299</v>
      </c>
      <c r="AT14">
        <v>7.9259698417872304</v>
      </c>
      <c r="AU14">
        <v>1.2514245933710251</v>
      </c>
      <c r="AV14">
        <v>0.97965188208366949</v>
      </c>
      <c r="AW14">
        <v>0.67987085374308287</v>
      </c>
      <c r="AX14">
        <v>2.598001711685729</v>
      </c>
      <c r="AY14">
        <v>1.105317088873097</v>
      </c>
      <c r="AZ14">
        <v>1.0066549268596721</v>
      </c>
      <c r="BA14">
        <v>0.90851997428446396</v>
      </c>
      <c r="BB14">
        <v>79.421762978338535</v>
      </c>
      <c r="BC14">
        <v>42.93153101195476</v>
      </c>
      <c r="BD14">
        <v>38.72106803638637</v>
      </c>
      <c r="BE14">
        <v>32.750206564015997</v>
      </c>
      <c r="BF14">
        <v>1.7924387970929041E-7</v>
      </c>
      <c r="BG14">
        <v>6.1762980654958594E-8</v>
      </c>
      <c r="BH14">
        <v>5.4116088108316768E-8</v>
      </c>
      <c r="BI14">
        <v>4.5428673700118022E-8</v>
      </c>
      <c r="BJ14">
        <v>73.82844544039105</v>
      </c>
      <c r="BK14">
        <v>40.108787667625244</v>
      </c>
      <c r="BL14">
        <v>36.181641043478159</v>
      </c>
      <c r="BM14">
        <v>30.618515684522709</v>
      </c>
      <c r="BN14">
        <v>2.4146290217506179E-8</v>
      </c>
      <c r="BO14">
        <v>2.387618392215806E-8</v>
      </c>
      <c r="BP14">
        <v>2.346012962784254E-8</v>
      </c>
      <c r="BQ14">
        <v>2.2408592400500141E-8</v>
      </c>
      <c r="BR14">
        <v>5.6585427395700136E-3</v>
      </c>
      <c r="BS14">
        <v>1.7431669786236541E-3</v>
      </c>
      <c r="BT14">
        <v>1.3937797202425439E-3</v>
      </c>
      <c r="BU14">
        <v>1.0130484212740379E-3</v>
      </c>
      <c r="BV14">
        <v>7.2614810104782612E-8</v>
      </c>
      <c r="BW14">
        <v>4.7097035286917802E-8</v>
      </c>
      <c r="BX14">
        <v>4.5699065253385183E-8</v>
      </c>
      <c r="BY14">
        <v>4.4249411785131882E-8</v>
      </c>
      <c r="BZ14">
        <v>6.3233816661798489E-7</v>
      </c>
      <c r="CA14">
        <v>2.156799926379253E-7</v>
      </c>
      <c r="CB14">
        <v>1.879602312347624E-7</v>
      </c>
      <c r="CC14">
        <v>1.62483789984038E-7</v>
      </c>
      <c r="CD14">
        <v>7.9003901375643988</v>
      </c>
      <c r="CE14">
        <v>1.242281968891737</v>
      </c>
      <c r="CF14">
        <v>0.97167755641518716</v>
      </c>
      <c r="CG14">
        <v>0.67271280145810963</v>
      </c>
      <c r="CH14">
        <v>6.2079601147764188E-2</v>
      </c>
      <c r="CI14">
        <v>1.998697098468866E-2</v>
      </c>
      <c r="CJ14">
        <v>1.5849694400418519E-2</v>
      </c>
      <c r="CK14">
        <v>1.1222802681329349E-2</v>
      </c>
      <c r="CL14">
        <v>1.7226637826961579E-2</v>
      </c>
      <c r="CM14">
        <v>5.7259729039093208E-3</v>
      </c>
      <c r="CN14">
        <v>4.9308643584591383E-3</v>
      </c>
      <c r="CO14">
        <v>4.2519259220788188E-3</v>
      </c>
      <c r="CP14">
        <v>6.7591126406993648E-2</v>
      </c>
      <c r="CQ14">
        <v>1.9884223350155789E-2</v>
      </c>
      <c r="CR14">
        <v>1.6625370317246639E-2</v>
      </c>
      <c r="CS14">
        <v>1.3021558926134351E-2</v>
      </c>
      <c r="CT14">
        <v>1.7086048474323681E-7</v>
      </c>
      <c r="CU14">
        <v>5.874592923967084E-8</v>
      </c>
      <c r="CV14">
        <v>5.1478188570410568E-8</v>
      </c>
      <c r="CW14">
        <v>4.3235297422546457E-8</v>
      </c>
    </row>
    <row r="15" spans="1:101" x14ac:dyDescent="0.3">
      <c r="A15" s="2" t="s">
        <v>44</v>
      </c>
      <c r="B15">
        <v>2.590823455255499E-3</v>
      </c>
      <c r="C15">
        <v>4.5657640278988878E-4</v>
      </c>
      <c r="D15">
        <v>5.8243906474014426E-4</v>
      </c>
      <c r="E15">
        <v>4.7790345200030378E-4</v>
      </c>
      <c r="F15">
        <v>0.39155155533027242</v>
      </c>
      <c r="G15">
        <v>0.112125177600975</v>
      </c>
      <c r="H15">
        <v>9.4839688294586791E-2</v>
      </c>
      <c r="I15">
        <v>0.11080984012286051</v>
      </c>
      <c r="J15">
        <v>77.981774445269764</v>
      </c>
      <c r="K15">
        <v>10.405170063068409</v>
      </c>
      <c r="L15">
        <v>8.1023673929360864</v>
      </c>
      <c r="M15">
        <v>6.4620926466378643</v>
      </c>
      <c r="N15">
        <v>8.3833949660536126E-9</v>
      </c>
      <c r="O15">
        <v>3.2885076087412869E-9</v>
      </c>
      <c r="P15">
        <v>2.908506354704148E-9</v>
      </c>
      <c r="Q15">
        <v>2.429809387774365E-9</v>
      </c>
      <c r="R15">
        <v>3.6722345480902878E-4</v>
      </c>
      <c r="S15">
        <v>1.8202274592629781E-4</v>
      </c>
      <c r="T15">
        <v>1.571144698050892E-4</v>
      </c>
      <c r="U15">
        <v>1.2624418562021971E-4</v>
      </c>
      <c r="V15">
        <v>1.042059679848596E-8</v>
      </c>
      <c r="W15">
        <v>7.1697855590319356E-9</v>
      </c>
      <c r="X15">
        <v>6.4829094497077332E-9</v>
      </c>
      <c r="Y15">
        <v>5.0676710886048588E-9</v>
      </c>
      <c r="Z15">
        <v>8.3530663958694719E-3</v>
      </c>
      <c r="AA15">
        <v>3.2901005967997982E-3</v>
      </c>
      <c r="AB15">
        <v>3.2014275531203158E-3</v>
      </c>
      <c r="AC15">
        <v>2.928634807237923E-3</v>
      </c>
      <c r="AD15">
        <v>2.0982457177790841E-2</v>
      </c>
      <c r="AE15">
        <v>6.3344598370269449E-3</v>
      </c>
      <c r="AF15">
        <v>4.988642617018973E-3</v>
      </c>
      <c r="AG15">
        <v>3.5857742497937E-3</v>
      </c>
      <c r="AH15">
        <v>3.4566887015992142E-8</v>
      </c>
      <c r="AI15">
        <v>2.678307006611E-8</v>
      </c>
      <c r="AJ15">
        <v>2.35520253781936E-8</v>
      </c>
      <c r="AK15">
        <v>2.0759823787183719E-8</v>
      </c>
      <c r="AL15">
        <v>5.5933175379474962</v>
      </c>
      <c r="AM15">
        <v>2.5970260118626891</v>
      </c>
      <c r="AN15">
        <v>2.6403472534188039</v>
      </c>
      <c r="AO15">
        <v>2.2278124802912291</v>
      </c>
      <c r="AP15">
        <v>54.20577628559132</v>
      </c>
      <c r="AQ15">
        <v>37.365817118559193</v>
      </c>
      <c r="AR15">
        <v>31.985394087740399</v>
      </c>
      <c r="AS15">
        <v>29.449645081313239</v>
      </c>
      <c r="AT15">
        <v>7.9259698417872304</v>
      </c>
      <c r="AU15">
        <v>1.113456345644835</v>
      </c>
      <c r="AV15">
        <v>0.88423743092061013</v>
      </c>
      <c r="AW15">
        <v>0.65603772004013172</v>
      </c>
      <c r="AX15">
        <v>2.598001711685729</v>
      </c>
      <c r="AY15">
        <v>1.1563341363315569</v>
      </c>
      <c r="AZ15">
        <v>1.0975352818179089</v>
      </c>
      <c r="BA15">
        <v>0.98172446958128423</v>
      </c>
      <c r="BB15">
        <v>79.421762978338535</v>
      </c>
      <c r="BC15">
        <v>46.383214353659383</v>
      </c>
      <c r="BD15">
        <v>45.092112841914897</v>
      </c>
      <c r="BE15">
        <v>36.848878780652058</v>
      </c>
      <c r="BF15">
        <v>1.7924387970929041E-7</v>
      </c>
      <c r="BG15">
        <v>6.8785313906820702E-8</v>
      </c>
      <c r="BH15">
        <v>6.0425789994026598E-8</v>
      </c>
      <c r="BI15">
        <v>5.0565969218468522E-8</v>
      </c>
      <c r="BJ15">
        <v>73.82844544039105</v>
      </c>
      <c r="BK15">
        <v>43.786188341796702</v>
      </c>
      <c r="BL15">
        <v>42.451765588496087</v>
      </c>
      <c r="BM15">
        <v>34.621066300360823</v>
      </c>
      <c r="BN15">
        <v>2.4146290217506179E-8</v>
      </c>
      <c r="BO15">
        <v>1.961328450707806E-8</v>
      </c>
      <c r="BP15">
        <v>1.7069115928485861E-8</v>
      </c>
      <c r="BQ15">
        <v>1.5692152698578861E-8</v>
      </c>
      <c r="BR15">
        <v>5.6585427395700136E-3</v>
      </c>
      <c r="BS15">
        <v>1.6645321073610331E-3</v>
      </c>
      <c r="BT15">
        <v>1.304729585089724E-3</v>
      </c>
      <c r="BU15">
        <v>9.4757595032278691E-4</v>
      </c>
      <c r="BV15">
        <v>7.2614810104782612E-8</v>
      </c>
      <c r="BW15">
        <v>3.9483555771686142E-8</v>
      </c>
      <c r="BX15">
        <v>3.3360984814860821E-8</v>
      </c>
      <c r="BY15">
        <v>3.3994281669294902E-8</v>
      </c>
      <c r="BZ15">
        <v>6.3233816661798489E-7</v>
      </c>
      <c r="CA15">
        <v>2.2787235707859869E-7</v>
      </c>
      <c r="CB15">
        <v>1.9167353232035461E-7</v>
      </c>
      <c r="CC15">
        <v>1.6215098177281681E-7</v>
      </c>
      <c r="CD15">
        <v>7.9003901375643988</v>
      </c>
      <c r="CE15">
        <v>1.103902999658249</v>
      </c>
      <c r="CF15">
        <v>0.87574475799535201</v>
      </c>
      <c r="CG15">
        <v>0.64864233851181741</v>
      </c>
      <c r="CH15">
        <v>6.2079601147764188E-2</v>
      </c>
      <c r="CI15">
        <v>1.935898035097048E-2</v>
      </c>
      <c r="CJ15">
        <v>1.492692297496351E-2</v>
      </c>
      <c r="CK15">
        <v>1.057833819729328E-2</v>
      </c>
      <c r="CL15">
        <v>1.7226637826961579E-2</v>
      </c>
      <c r="CM15">
        <v>6.2632453897861866E-3</v>
      </c>
      <c r="CN15">
        <v>5.2912453721378301E-3</v>
      </c>
      <c r="CO15">
        <v>4.4667467210763338E-3</v>
      </c>
      <c r="CP15">
        <v>6.7591126406993648E-2</v>
      </c>
      <c r="CQ15">
        <v>2.2490792700691709E-2</v>
      </c>
      <c r="CR15">
        <v>1.9092523008354671E-2</v>
      </c>
      <c r="CS15">
        <v>1.507785615878366E-2</v>
      </c>
      <c r="CT15">
        <v>1.7086048474323681E-7</v>
      </c>
      <c r="CU15">
        <v>6.5496806298079423E-8</v>
      </c>
      <c r="CV15">
        <v>5.7517283639322462E-8</v>
      </c>
      <c r="CW15">
        <v>4.8136159830694148E-8</v>
      </c>
    </row>
    <row r="16" spans="1:101" x14ac:dyDescent="0.3">
      <c r="A16" s="12">
        <v>2050</v>
      </c>
    </row>
    <row r="18" spans="1:101" x14ac:dyDescent="0.3">
      <c r="A18" s="9" t="s">
        <v>45</v>
      </c>
    </row>
    <row r="19" spans="1:101" x14ac:dyDescent="0.3">
      <c r="A19" s="8" t="str">
        <f t="shared" ref="A19:A29" si="0">A5</f>
        <v>background</v>
      </c>
      <c r="B19">
        <v>0</v>
      </c>
      <c r="C19" s="7">
        <f>B5-C5</f>
        <v>1.5693240844950611E-3</v>
      </c>
      <c r="D19" s="7">
        <f>B5-D5</f>
        <v>1.5959317077314085E-3</v>
      </c>
      <c r="E19" s="7">
        <f>B5-E5</f>
        <v>1.5794745224894911E-3</v>
      </c>
      <c r="F19" s="7">
        <v>0</v>
      </c>
      <c r="G19" s="7">
        <f>F5-G5</f>
        <v>7.5387875119306835E-2</v>
      </c>
      <c r="H19" s="7">
        <f>F5-H5</f>
        <v>7.0980317959505601E-2</v>
      </c>
      <c r="I19" s="7">
        <f>F5-I5</f>
        <v>-6.4750250868434112E-2</v>
      </c>
      <c r="J19" s="7">
        <v>0</v>
      </c>
      <c r="K19" s="7">
        <f>J5-K5</f>
        <v>41.102094156938094</v>
      </c>
      <c r="L19" s="7">
        <f>J5-L5</f>
        <v>41.552884162015374</v>
      </c>
      <c r="M19" s="7">
        <f>J5-M5</f>
        <v>42.327024376259232</v>
      </c>
      <c r="N19" s="7">
        <v>0</v>
      </c>
      <c r="O19" s="7">
        <f>N5-O5</f>
        <v>4.1728602526448468E-10</v>
      </c>
      <c r="P19" s="7">
        <f>N5-P5</f>
        <v>4.0741687227251427E-10</v>
      </c>
      <c r="Q19" s="7">
        <f>N5-Q5</f>
        <v>3.2441630650224724E-10</v>
      </c>
      <c r="R19" s="7">
        <v>0</v>
      </c>
      <c r="S19" s="7">
        <f>R5-S5</f>
        <v>-1.2970180723658213E-5</v>
      </c>
      <c r="T19" s="7">
        <f>R5-T5</f>
        <v>-1.3443618993844598E-5</v>
      </c>
      <c r="U19" s="7">
        <f>R5-U5</f>
        <v>-1.6353187018616343E-5</v>
      </c>
      <c r="V19" s="7">
        <v>0</v>
      </c>
      <c r="W19" s="7">
        <f>V5-W5</f>
        <v>1.5953589425471985E-10</v>
      </c>
      <c r="X19" s="7">
        <f>V5-X5</f>
        <v>1.5049159186801972E-10</v>
      </c>
      <c r="Y19" s="7">
        <f>V5-Y5</f>
        <v>1.2343276337517995E-10</v>
      </c>
      <c r="Z19" s="7">
        <v>0</v>
      </c>
      <c r="AA19" s="7">
        <f>Z5-AA5</f>
        <v>3.8493382100662308E-3</v>
      </c>
      <c r="AB19" s="7">
        <f>Z5-AB5</f>
        <v>4.1078196285213638E-3</v>
      </c>
      <c r="AC19" s="7">
        <f>Z5-AC5</f>
        <v>3.6960010835419112E-3</v>
      </c>
      <c r="AD19" s="7">
        <v>0</v>
      </c>
      <c r="AE19" s="7">
        <f>AD5-AE5</f>
        <v>6.4795574800155711E-3</v>
      </c>
      <c r="AF19" s="7">
        <f>AD5-AF5</f>
        <v>6.5287182692569112E-3</v>
      </c>
      <c r="AG19" s="7">
        <f>AD5-AG5</f>
        <v>6.7230719953704204E-3</v>
      </c>
      <c r="AH19" s="7">
        <v>0</v>
      </c>
      <c r="AI19" s="7">
        <f>AH5-AI5</f>
        <v>7.7762012718842262E-10</v>
      </c>
      <c r="AJ19" s="7">
        <f>AH5-AJ5</f>
        <v>1.0284092151529751E-9</v>
      </c>
      <c r="AK19" s="7">
        <f>AH5-AK5</f>
        <v>1.7321436080010448E-9</v>
      </c>
      <c r="AL19" s="7">
        <v>0</v>
      </c>
      <c r="AM19" s="7">
        <f>AL5-AM5</f>
        <v>6.8646546051635227E-2</v>
      </c>
      <c r="AN19" s="7">
        <f>AL5-AN5</f>
        <v>0.12733925626259701</v>
      </c>
      <c r="AO19" s="7">
        <f>AL5-AO5</f>
        <v>0.25737783087712707</v>
      </c>
      <c r="AP19" s="7">
        <v>0</v>
      </c>
      <c r="AQ19" s="7">
        <f>AP5-AQ5</f>
        <v>-13.880938020409566</v>
      </c>
      <c r="AR19" s="7">
        <f>AP5-AR5</f>
        <v>-13.727221350349531</v>
      </c>
      <c r="AS19" s="7">
        <f>AP5-AS5</f>
        <v>-24.532056144665184</v>
      </c>
      <c r="AT19" s="7">
        <v>0</v>
      </c>
      <c r="AU19" s="7">
        <f>AT5-AU5</f>
        <v>4.3236835448903825</v>
      </c>
      <c r="AV19" s="7">
        <f>AT5-AV5</f>
        <v>4.3730308317502349</v>
      </c>
      <c r="AW19" s="7">
        <f>AT5-AW5</f>
        <v>4.5801445781581851</v>
      </c>
      <c r="AX19" s="7">
        <v>0</v>
      </c>
      <c r="AY19" s="7">
        <f>AX5-AY5</f>
        <v>0.48503363825063817</v>
      </c>
      <c r="AZ19" s="7">
        <f>AX5-AZ5</f>
        <v>0.49689663424534602</v>
      </c>
      <c r="BA19" s="7">
        <f>AX5-BA5</f>
        <v>0.44022958216260699</v>
      </c>
      <c r="BB19" s="7">
        <v>0</v>
      </c>
      <c r="BC19" s="7">
        <f>BB5-BC5</f>
        <v>7.5442323747986109</v>
      </c>
      <c r="BD19" s="7">
        <f>BB5-BD5</f>
        <v>7.665742995510783</v>
      </c>
      <c r="BE19" s="7">
        <f>BB5-BE5</f>
        <v>7.5493444484224455</v>
      </c>
      <c r="BF19" s="7">
        <v>0</v>
      </c>
      <c r="BG19" s="7">
        <f>BF5-BG5</f>
        <v>1.2136307137237706E-8</v>
      </c>
      <c r="BH19" s="7">
        <f>BF5-BH5</f>
        <v>1.1473485998279599E-8</v>
      </c>
      <c r="BI19" s="7">
        <f>BF5-BI5</f>
        <v>8.755060073533902E-9</v>
      </c>
      <c r="BJ19" s="7">
        <v>0</v>
      </c>
      <c r="BK19" s="7">
        <f>BJ5-BK5</f>
        <v>7.4755858287469721</v>
      </c>
      <c r="BL19" s="7">
        <f>BJ5-BL5</f>
        <v>7.5384037392481815</v>
      </c>
      <c r="BM19" s="7">
        <f>BJ5-BM5</f>
        <v>7.2919666175453273</v>
      </c>
      <c r="BN19" s="7">
        <v>0</v>
      </c>
      <c r="BO19" s="7">
        <f>BN5-BO5</f>
        <v>6.1808423293368954E-10</v>
      </c>
      <c r="BP19" s="7">
        <f>BN5-BP5</f>
        <v>8.7791762328494881E-10</v>
      </c>
      <c r="BQ19" s="7">
        <f>BN5-BQ5</f>
        <v>1.6087108446258499E-9</v>
      </c>
      <c r="BR19" s="7">
        <v>0</v>
      </c>
      <c r="BS19" s="7">
        <f>BR5-BS5</f>
        <v>2.2818841837184346E-3</v>
      </c>
      <c r="BT19" s="7">
        <f>BR5-BT5</f>
        <v>2.2948527466064377E-3</v>
      </c>
      <c r="BU19" s="7">
        <f>BR5-BU5</f>
        <v>2.2648109585369377E-3</v>
      </c>
      <c r="BV19" s="7">
        <v>0</v>
      </c>
      <c r="BW19" s="7">
        <f>BV5-BW5</f>
        <v>1.1917051506837609E-8</v>
      </c>
      <c r="BX19" s="7">
        <f>BV5-BX5</f>
        <v>9.915718243007205E-9</v>
      </c>
      <c r="BY19" s="7">
        <f>BV5-BY5</f>
        <v>5.1152414596174187E-9</v>
      </c>
      <c r="BZ19" s="7">
        <v>0</v>
      </c>
      <c r="CA19" s="7">
        <f>BZ5-CA5</f>
        <v>1.4439408758407336E-7</v>
      </c>
      <c r="CB19" s="7">
        <f>BZ5-CB5</f>
        <v>1.4146295335714701E-7</v>
      </c>
      <c r="CC19" s="7">
        <f>BZ5-CC5</f>
        <v>1.2929492436363716E-7</v>
      </c>
      <c r="CD19" s="7">
        <v>0</v>
      </c>
      <c r="CE19" s="7">
        <f>CD5-CE5</f>
        <v>4.3152397379595104</v>
      </c>
      <c r="CF19" s="7">
        <f>CD5-CF5</f>
        <v>4.3639812917417888</v>
      </c>
      <c r="CG19" s="7">
        <f>CD5-CG5</f>
        <v>4.5721337497979953</v>
      </c>
      <c r="CH19" s="7">
        <v>0</v>
      </c>
      <c r="CI19" s="7">
        <f>CH5-CI5</f>
        <v>2.1671762108783819E-2</v>
      </c>
      <c r="CJ19" s="7">
        <f>CH5-CJ5</f>
        <v>2.1772700620668217E-2</v>
      </c>
      <c r="CK19" s="7">
        <f>CH5-CK5</f>
        <v>2.1289990487291376E-2</v>
      </c>
      <c r="CL19" s="7">
        <v>0</v>
      </c>
      <c r="CM19" s="7">
        <f>CL5-CM5</f>
        <v>4.5944687208055689E-3</v>
      </c>
      <c r="CN19" s="7">
        <f>CL5-CN5</f>
        <v>4.9417203799239483E-3</v>
      </c>
      <c r="CO19" s="7">
        <f>CL5-CO5</f>
        <v>4.3148272766475194E-3</v>
      </c>
      <c r="CP19" s="7">
        <v>0</v>
      </c>
      <c r="CQ19" s="7">
        <f>CP5-CQ5</f>
        <v>1.1303285635221927E-2</v>
      </c>
      <c r="CR19" s="7">
        <f>CP5-CR5</f>
        <v>1.1328006927424771E-2</v>
      </c>
      <c r="CS19" s="7">
        <f>CP5-CS5</f>
        <v>1.1080092260474551E-2</v>
      </c>
      <c r="CT19" s="7">
        <v>0</v>
      </c>
      <c r="CU19" s="7">
        <f>CT5-CU5</f>
        <v>1.1719021111973306E-8</v>
      </c>
      <c r="CV19" s="7">
        <f>CT5-CV5</f>
        <v>1.1066069126007202E-8</v>
      </c>
      <c r="CW19" s="7">
        <f>CT5-CW5</f>
        <v>8.4306437670316977E-9</v>
      </c>
    </row>
    <row r="20" spans="1:101" x14ac:dyDescent="0.3">
      <c r="A20" s="8" t="str">
        <f t="shared" si="0"/>
        <v>ore grade</v>
      </c>
      <c r="B20">
        <f t="shared" ref="B20:F21" si="1">B5-B6</f>
        <v>0</v>
      </c>
      <c r="C20" s="7">
        <f t="shared" si="1"/>
        <v>-3.8777752108933505E-4</v>
      </c>
      <c r="D20" s="7">
        <f t="shared" si="1"/>
        <v>-4.294673519344345E-4</v>
      </c>
      <c r="E20" s="7">
        <f t="shared" si="1"/>
        <v>-4.4375443925776512E-4</v>
      </c>
      <c r="F20" s="7">
        <f t="shared" si="1"/>
        <v>0</v>
      </c>
      <c r="G20" s="7">
        <f t="shared" ref="G20:I20" si="2">G5-G6</f>
        <v>-4.7115849405479138E-2</v>
      </c>
      <c r="H20" s="7">
        <f t="shared" si="2"/>
        <v>-4.9919186979098196E-2</v>
      </c>
      <c r="I20" s="7">
        <f t="shared" si="2"/>
        <v>-8.2652788973276436E-2</v>
      </c>
      <c r="J20" s="7">
        <f>J5-J6</f>
        <v>0</v>
      </c>
      <c r="K20" s="7">
        <f t="shared" ref="K20:M20" si="3">K5-K6</f>
        <v>-4.5284735493980932</v>
      </c>
      <c r="L20" s="7">
        <f t="shared" si="3"/>
        <v>-4.8884869573349405</v>
      </c>
      <c r="M20" s="7">
        <f t="shared" si="3"/>
        <v>-3.8188918691347098</v>
      </c>
      <c r="N20" s="7">
        <f>N5-N6</f>
        <v>0</v>
      </c>
      <c r="O20" s="7">
        <f t="shared" ref="O20:Q20" si="4">O5-O6</f>
        <v>-2.9403649692051832E-10</v>
      </c>
      <c r="P20" s="7">
        <f t="shared" si="4"/>
        <v>-3.2834290755643368E-10</v>
      </c>
      <c r="Q20" s="7">
        <f t="shared" si="4"/>
        <v>-3.9811874771876024E-10</v>
      </c>
      <c r="R20" s="7">
        <f>R5-R6</f>
        <v>0</v>
      </c>
      <c r="S20" s="7">
        <f t="shared" ref="S20:U20" si="5">S5-S6</f>
        <v>-2.1867265300067523E-4</v>
      </c>
      <c r="T20" s="7">
        <f t="shared" si="5"/>
        <v>-2.5105103990223551E-4</v>
      </c>
      <c r="U20" s="7">
        <f t="shared" si="5"/>
        <v>-2.5339184002544379E-4</v>
      </c>
      <c r="V20" s="7">
        <f>V5-V6</f>
        <v>0</v>
      </c>
      <c r="W20" s="7">
        <f t="shared" ref="W20:Y20" si="6">W5-W6</f>
        <v>-1.0524839129509741E-8</v>
      </c>
      <c r="X20" s="7">
        <f t="shared" si="6"/>
        <v>-1.2086133004031191E-8</v>
      </c>
      <c r="Y20" s="7">
        <f t="shared" si="6"/>
        <v>-1.2102410904817371E-8</v>
      </c>
      <c r="Z20" s="7">
        <f>Z5-Z6</f>
        <v>0</v>
      </c>
      <c r="AA20" s="7">
        <f t="shared" ref="AA20:AC20" si="7">AA5-AA6</f>
        <v>-3.8721041400954833E-3</v>
      </c>
      <c r="AB20" s="7">
        <f t="shared" si="7"/>
        <v>-4.0676401276370268E-3</v>
      </c>
      <c r="AC20" s="7">
        <f t="shared" si="7"/>
        <v>-4.4327756142107941E-3</v>
      </c>
      <c r="AD20" s="7">
        <f>AD5-AD6</f>
        <v>0</v>
      </c>
      <c r="AE20" s="7">
        <f t="shared" ref="AE20:AG20" si="8">AE5-AE6</f>
        <v>-6.4268902288203405E-3</v>
      </c>
      <c r="AF20" s="7">
        <f t="shared" si="8"/>
        <v>-7.3439213663682792E-3</v>
      </c>
      <c r="AG20" s="7">
        <f t="shared" si="8"/>
        <v>-7.2656928958405812E-3</v>
      </c>
      <c r="AH20" s="7">
        <f>AH5-AH6</f>
        <v>0</v>
      </c>
      <c r="AI20" s="7">
        <f t="shared" ref="AI20:AK20" si="9">AI5-AI6</f>
        <v>-1.3051174367936148E-8</v>
      </c>
      <c r="AJ20" s="7">
        <f t="shared" si="9"/>
        <v>-1.4871420305169423E-8</v>
      </c>
      <c r="AK20" s="7">
        <f t="shared" si="9"/>
        <v>-1.4882375577786172E-8</v>
      </c>
      <c r="AL20" s="7">
        <f>AL5-AL6</f>
        <v>0</v>
      </c>
      <c r="AM20" s="7">
        <f t="shared" ref="AM20:AO20" si="10">AM5-AM6</f>
        <v>-0.66145943450933409</v>
      </c>
      <c r="AN20" s="7">
        <f t="shared" si="10"/>
        <v>-0.72911574809548085</v>
      </c>
      <c r="AO20" s="7">
        <f t="shared" si="10"/>
        <v>-0.77597187662923695</v>
      </c>
      <c r="AP20" s="7">
        <f>AP5-AP6</f>
        <v>0</v>
      </c>
      <c r="AQ20" s="7">
        <f t="shared" ref="AQ20:AS20" si="11">AQ5-AQ6</f>
        <v>-55.771853070529616</v>
      </c>
      <c r="AR20" s="7">
        <f t="shared" si="11"/>
        <v>-65.038661934562455</v>
      </c>
      <c r="AS20" s="7">
        <f t="shared" si="11"/>
        <v>-72.422350650525601</v>
      </c>
      <c r="AT20" s="7">
        <f>AT5-AT6</f>
        <v>0</v>
      </c>
      <c r="AU20" s="7">
        <f t="shared" ref="AU20:AW20" si="12">AU5-AU6</f>
        <v>-0.29872066044754497</v>
      </c>
      <c r="AV20" s="7">
        <f t="shared" si="12"/>
        <v>-0.32417969852218675</v>
      </c>
      <c r="AW20" s="7">
        <f t="shared" si="12"/>
        <v>-0.21051780474550918</v>
      </c>
      <c r="AX20" s="7">
        <f>AX5-AX6</f>
        <v>0</v>
      </c>
      <c r="AY20" s="7">
        <f t="shared" ref="AY20:BA20" si="13">AY5-AY6</f>
        <v>-0.26157934883729395</v>
      </c>
      <c r="AZ20" s="7">
        <f t="shared" si="13"/>
        <v>-0.27767758344569904</v>
      </c>
      <c r="BA20" s="7">
        <f t="shared" si="13"/>
        <v>-0.30750889629446476</v>
      </c>
      <c r="BB20" s="7">
        <f>BB5-BB6</f>
        <v>0</v>
      </c>
      <c r="BC20" s="7">
        <f t="shared" ref="BC20:BE20" si="14">BC5-BC6</f>
        <v>-49.342860929596469</v>
      </c>
      <c r="BD20" s="7">
        <f t="shared" si="14"/>
        <v>-56.28434163513424</v>
      </c>
      <c r="BE20" s="7">
        <f t="shared" si="14"/>
        <v>-56.609502857413005</v>
      </c>
      <c r="BF20" s="7">
        <f>BF5-BF6</f>
        <v>0</v>
      </c>
      <c r="BG20" s="7">
        <f t="shared" ref="BG20:BI20" si="15">BG5-BG6</f>
        <v>-6.9898817102913134E-9</v>
      </c>
      <c r="BH20" s="7">
        <f t="shared" si="15"/>
        <v>-7.9805598347230825E-9</v>
      </c>
      <c r="BI20" s="7">
        <f t="shared" si="15"/>
        <v>-9.542465364899292E-9</v>
      </c>
      <c r="BJ20" s="7">
        <f>BJ5-BJ6</f>
        <v>0</v>
      </c>
      <c r="BK20" s="7">
        <f t="shared" ref="BK20:BM20" si="16">BK5-BK6</f>
        <v>-48.681401495087115</v>
      </c>
      <c r="BL20" s="7">
        <f t="shared" si="16"/>
        <v>-55.55522588703883</v>
      </c>
      <c r="BM20" s="7">
        <f t="shared" si="16"/>
        <v>-55.833530980783777</v>
      </c>
      <c r="BN20" s="7">
        <f>BN5-BN6</f>
        <v>0</v>
      </c>
      <c r="BO20" s="7">
        <f t="shared" ref="BO20:BQ20" si="17">BO5-BO6</f>
        <v>-2.5263352384263907E-9</v>
      </c>
      <c r="BP20" s="7">
        <f t="shared" si="17"/>
        <v>-2.785287301138239E-9</v>
      </c>
      <c r="BQ20" s="7">
        <f t="shared" si="17"/>
        <v>-2.7799646729688024E-9</v>
      </c>
      <c r="BR20" s="7">
        <f>BR5-BR6</f>
        <v>0</v>
      </c>
      <c r="BS20" s="7">
        <f t="shared" ref="BS20:BU20" si="18">BS5-BS6</f>
        <v>-2.1008304953870796E-3</v>
      </c>
      <c r="BT20" s="7">
        <f t="shared" si="18"/>
        <v>-2.4039352800272339E-3</v>
      </c>
      <c r="BU20" s="7">
        <f t="shared" si="18"/>
        <v>-2.428706043524883E-3</v>
      </c>
      <c r="BV20" s="7">
        <f>BV5-BV6</f>
        <v>0</v>
      </c>
      <c r="BW20" s="7">
        <f t="shared" ref="BW20:BY20" si="19">BW5-BW6</f>
        <v>-7.6263256679139134E-9</v>
      </c>
      <c r="BX20" s="7">
        <f t="shared" si="19"/>
        <v>-8.194811428150648E-9</v>
      </c>
      <c r="BY20" s="7">
        <f t="shared" si="19"/>
        <v>-7.7661604964233287E-9</v>
      </c>
      <c r="BZ20" s="7">
        <f>BZ5-BZ6</f>
        <v>0</v>
      </c>
      <c r="CA20" s="7">
        <f t="shared" ref="CA20:CC20" si="20">CA5-CA6</f>
        <v>-8.3765203549199465E-8</v>
      </c>
      <c r="CB20" s="7">
        <f t="shared" si="20"/>
        <v>-9.6082732159876153E-8</v>
      </c>
      <c r="CC20" s="7">
        <f t="shared" si="20"/>
        <v>-9.8296651579574672E-8</v>
      </c>
      <c r="CD20" s="7">
        <f>CD5-CD6</f>
        <v>0</v>
      </c>
      <c r="CE20" s="7">
        <f t="shared" ref="CE20:CG20" si="21">CE5-CE6</f>
        <v>-0.29075635106968223</v>
      </c>
      <c r="CF20" s="7">
        <f t="shared" si="21"/>
        <v>-0.31581111929722594</v>
      </c>
      <c r="CG20" s="7">
        <f t="shared" si="21"/>
        <v>-0.2012660837216611</v>
      </c>
      <c r="CH20" s="7">
        <f>CH5-CH6</f>
        <v>0</v>
      </c>
      <c r="CI20" s="7">
        <f t="shared" ref="CI20:CK20" si="22">CI5-CI6</f>
        <v>-2.6406488718406528E-2</v>
      </c>
      <c r="CJ20" s="7">
        <f t="shared" si="22"/>
        <v>-3.0222978588034494E-2</v>
      </c>
      <c r="CK20" s="7">
        <f t="shared" si="22"/>
        <v>-3.0594379808099058E-2</v>
      </c>
      <c r="CL20" s="7">
        <f>CL5-CL6</f>
        <v>0</v>
      </c>
      <c r="CM20" s="7">
        <f t="shared" ref="CM20:CO20" si="23">CM5-CM6</f>
        <v>-4.0922052377673108E-3</v>
      </c>
      <c r="CN20" s="7">
        <f t="shared" si="23"/>
        <v>-4.3009390973229814E-3</v>
      </c>
      <c r="CO20" s="7">
        <f t="shared" si="23"/>
        <v>-4.8189454096374002E-3</v>
      </c>
      <c r="CP20" s="7">
        <f>CP5-CP6</f>
        <v>0</v>
      </c>
      <c r="CQ20" s="7">
        <f t="shared" ref="CQ20:CS20" si="24">CQ5-CQ6</f>
        <v>-5.3951862679373006E-3</v>
      </c>
      <c r="CR20" s="7">
        <f t="shared" si="24"/>
        <v>-6.1600574583265191E-3</v>
      </c>
      <c r="CS20" s="7">
        <f t="shared" si="24"/>
        <v>-6.3454071295164158E-3</v>
      </c>
      <c r="CT20" s="7">
        <f>CT5-CT6</f>
        <v>0</v>
      </c>
      <c r="CU20" s="7">
        <f t="shared" ref="CU20:CW20" si="25">CU5-CU6</f>
        <v>-6.6958452133707918E-9</v>
      </c>
      <c r="CV20" s="7">
        <f t="shared" si="25"/>
        <v>-7.652216927166801E-9</v>
      </c>
      <c r="CW20" s="7">
        <f t="shared" si="25"/>
        <v>-9.1443466171805814E-9</v>
      </c>
    </row>
    <row r="21" spans="1:101" x14ac:dyDescent="0.3">
      <c r="A21" s="8" t="str">
        <f t="shared" si="0"/>
        <v>mine electrification</v>
      </c>
      <c r="B21">
        <f t="shared" si="1"/>
        <v>0</v>
      </c>
      <c r="C21" s="7">
        <f t="shared" si="1"/>
        <v>4.383405971505926E-6</v>
      </c>
      <c r="D21" s="7">
        <f t="shared" si="1"/>
        <v>7.2224475368180222E-6</v>
      </c>
      <c r="E21" s="7">
        <f t="shared" si="1"/>
        <v>3.2665817651460942E-5</v>
      </c>
      <c r="F21" s="7">
        <f t="shared" si="1"/>
        <v>0</v>
      </c>
      <c r="G21" s="7">
        <f t="shared" ref="G21:I21" si="26">G6-G7</f>
        <v>-3.579489924366186E-3</v>
      </c>
      <c r="H21" s="7">
        <f t="shared" si="26"/>
        <v>-8.3405309358469681E-3</v>
      </c>
      <c r="I21" s="7">
        <f t="shared" si="26"/>
        <v>-7.2974732815165311E-3</v>
      </c>
      <c r="J21" s="7">
        <f>J6-J7</f>
        <v>0</v>
      </c>
      <c r="K21" s="7">
        <f t="shared" ref="K21:M21" si="27">K6-K7</f>
        <v>1.3631740219503357</v>
      </c>
      <c r="L21" s="7">
        <f t="shared" si="27"/>
        <v>2.9094694666620597</v>
      </c>
      <c r="M21" s="7">
        <f t="shared" si="27"/>
        <v>2.9486467870885491</v>
      </c>
      <c r="N21" s="7">
        <f>N6-N7</f>
        <v>0</v>
      </c>
      <c r="O21" s="7">
        <f t="shared" ref="O21:Q21" si="28">O6-O7</f>
        <v>4.9054304994708524E-11</v>
      </c>
      <c r="P21" s="7">
        <f t="shared" si="28"/>
        <v>9.252043301125182E-11</v>
      </c>
      <c r="Q21" s="7">
        <f t="shared" si="28"/>
        <v>2.5465938176784436E-10</v>
      </c>
      <c r="R21" s="7">
        <f>R6-R7</f>
        <v>0</v>
      </c>
      <c r="S21" s="7">
        <f t="shared" ref="S21:U21" si="29">S6-S7</f>
        <v>2.9432943409119297E-7</v>
      </c>
      <c r="T21" s="7">
        <f t="shared" si="29"/>
        <v>2.5483363812683294E-7</v>
      </c>
      <c r="U21" s="7">
        <f t="shared" si="29"/>
        <v>3.8914610027481356E-6</v>
      </c>
      <c r="V21" s="7">
        <f>V6-V7</f>
        <v>0</v>
      </c>
      <c r="W21" s="7">
        <f t="shared" ref="W21:Y21" si="30">W6-W7</f>
        <v>6.682063243131884E-12</v>
      </c>
      <c r="X21" s="7">
        <f t="shared" si="30"/>
        <v>1.2434240054560001E-11</v>
      </c>
      <c r="Y21" s="7">
        <f t="shared" si="30"/>
        <v>4.2495576499412144E-11</v>
      </c>
      <c r="Z21" s="7">
        <f>Z6-Z7</f>
        <v>0</v>
      </c>
      <c r="AA21" s="7">
        <f t="shared" ref="AA21:AC21" si="31">AA6-AA7</f>
        <v>-2.5401919804993699E-4</v>
      </c>
      <c r="AB21" s="7">
        <f t="shared" si="31"/>
        <v>-5.8567308087294732E-4</v>
      </c>
      <c r="AC21" s="7">
        <f t="shared" si="31"/>
        <v>-2.1628519739634589E-4</v>
      </c>
      <c r="AD21" s="7">
        <f>AD6-AD7</f>
        <v>0</v>
      </c>
      <c r="AE21" s="7">
        <f t="shared" ref="AE21:AG21" si="32">AE6-AE7</f>
        <v>2.1599159858188485E-3</v>
      </c>
      <c r="AF21" s="7">
        <f t="shared" si="32"/>
        <v>4.6738067164098888E-3</v>
      </c>
      <c r="AG21" s="7">
        <f t="shared" si="32"/>
        <v>7.6858846813884513E-3</v>
      </c>
      <c r="AH21" s="7">
        <f>AH6-AH7</f>
        <v>0</v>
      </c>
      <c r="AI21" s="7">
        <f t="shared" ref="AI21:AK21" si="33">AI6-AI7</f>
        <v>4.4113888169398024E-10</v>
      </c>
      <c r="AJ21" s="7">
        <f t="shared" si="33"/>
        <v>8.9570089659334846E-10</v>
      </c>
      <c r="AK21" s="7">
        <f t="shared" si="33"/>
        <v>1.7106175492175873E-9</v>
      </c>
      <c r="AL21" s="7">
        <f>AL6-AL7</f>
        <v>0</v>
      </c>
      <c r="AM21" s="7">
        <f t="shared" ref="AM21:AO21" si="34">AM6-AM7</f>
        <v>0.12406604521152165</v>
      </c>
      <c r="AN21" s="7">
        <f t="shared" si="34"/>
        <v>0.24764529019139747</v>
      </c>
      <c r="AO21" s="7">
        <f t="shared" si="34"/>
        <v>0.52561262350603766</v>
      </c>
      <c r="AP21" s="7">
        <f>AP6-AP7</f>
        <v>0</v>
      </c>
      <c r="AQ21" s="7">
        <f t="shared" ref="AQ21:AS21" si="35">AQ6-AQ7</f>
        <v>0.45191137066110798</v>
      </c>
      <c r="AR21" s="7">
        <f t="shared" si="35"/>
        <v>2.3226625774213971</v>
      </c>
      <c r="AS21" s="7">
        <f t="shared" si="35"/>
        <v>14.725796395146602</v>
      </c>
      <c r="AT21" s="7">
        <f>AT6-AT7</f>
        <v>0</v>
      </c>
      <c r="AU21" s="7">
        <f t="shared" ref="AU21:AW21" si="36">AU6-AU7</f>
        <v>0.11005476724622376</v>
      </c>
      <c r="AV21" s="7">
        <f t="shared" si="36"/>
        <v>0.2339512913689088</v>
      </c>
      <c r="AW21" s="7">
        <f t="shared" si="36"/>
        <v>0.24097325813820092</v>
      </c>
      <c r="AX21" s="7">
        <f>AX6-AX7</f>
        <v>0</v>
      </c>
      <c r="AY21" s="7">
        <f t="shared" ref="AY21:BA21" si="37">AY6-AY7</f>
        <v>-9.52953527398126E-3</v>
      </c>
      <c r="AZ21" s="7">
        <f t="shared" si="37"/>
        <v>-2.4044594823656951E-2</v>
      </c>
      <c r="BA21" s="7">
        <f t="shared" si="37"/>
        <v>1.2010409321856486E-3</v>
      </c>
      <c r="BB21" s="7">
        <f>BB6-BB7</f>
        <v>0</v>
      </c>
      <c r="BC21" s="7">
        <f t="shared" ref="BC21:BE21" si="38">BC6-BC7</f>
        <v>0.27952113737539719</v>
      </c>
      <c r="BD21" s="7">
        <f t="shared" si="38"/>
        <v>0.52769137468949623</v>
      </c>
      <c r="BE21" s="7">
        <f t="shared" si="38"/>
        <v>1.4094936768805013</v>
      </c>
      <c r="BF21" s="7">
        <f>BF6-BF7</f>
        <v>0</v>
      </c>
      <c r="BG21" s="7">
        <f t="shared" ref="BG21:BI21" si="39">BG6-BG7</f>
        <v>5.1582342791010891E-10</v>
      </c>
      <c r="BH21" s="7">
        <f t="shared" si="39"/>
        <v>9.0789199600068356E-10</v>
      </c>
      <c r="BI21" s="7">
        <f t="shared" si="39"/>
        <v>3.6553215028795847E-9</v>
      </c>
      <c r="BJ21" s="7">
        <f>BJ6-BJ7</f>
        <v>0</v>
      </c>
      <c r="BK21" s="7">
        <f t="shared" ref="BK21:BM21" si="40">BK6-BK7</f>
        <v>0.15545509216389064</v>
      </c>
      <c r="BL21" s="7">
        <f t="shared" si="40"/>
        <v>0.28004608449819557</v>
      </c>
      <c r="BM21" s="7">
        <f t="shared" si="40"/>
        <v>0.88388105337449474</v>
      </c>
      <c r="BN21" s="7">
        <f>BN6-BN7</f>
        <v>0</v>
      </c>
      <c r="BO21" s="7">
        <f t="shared" ref="BO21:BQ21" si="41">BO6-BO7</f>
        <v>4.3445681845084174E-10</v>
      </c>
      <c r="BP21" s="7">
        <f t="shared" si="41"/>
        <v>8.8326665653879839E-10</v>
      </c>
      <c r="BQ21" s="7">
        <f t="shared" si="41"/>
        <v>1.6681219727181818E-9</v>
      </c>
      <c r="BR21" s="7">
        <f>BR6-BR7</f>
        <v>0</v>
      </c>
      <c r="BS21" s="7">
        <f t="shared" ref="BS21:BU21" si="42">BS6-BS7</f>
        <v>6.8987106211405337E-4</v>
      </c>
      <c r="BT21" s="7">
        <f t="shared" si="42"/>
        <v>1.4946429912897023E-3</v>
      </c>
      <c r="BU21" s="7">
        <f t="shared" si="42"/>
        <v>2.5242469361215661E-3</v>
      </c>
      <c r="BV21" s="7">
        <f>BV6-BV7</f>
        <v>0</v>
      </c>
      <c r="BW21" s="7">
        <f t="shared" ref="BW21:BY21" si="43">BW6-BW7</f>
        <v>1.6876357101461706E-9</v>
      </c>
      <c r="BX21" s="7">
        <f t="shared" si="43"/>
        <v>3.5312658297644092E-9</v>
      </c>
      <c r="BY21" s="7">
        <f t="shared" si="43"/>
        <v>6.0800891805777008E-9</v>
      </c>
      <c r="BZ21" s="7">
        <f>BZ6-BZ7</f>
        <v>0</v>
      </c>
      <c r="CA21" s="7">
        <f t="shared" ref="CA21:CC21" si="44">CA6-CA7</f>
        <v>3.1895248266110841E-8</v>
      </c>
      <c r="CB21" s="7">
        <f t="shared" si="44"/>
        <v>6.911223177025143E-8</v>
      </c>
      <c r="CC21" s="7">
        <f t="shared" si="44"/>
        <v>1.1727441468425043E-7</v>
      </c>
      <c r="CD21" s="7">
        <f>CD6-CD7</f>
        <v>0</v>
      </c>
      <c r="CE21" s="7">
        <f t="shared" ref="CE21:CG21" si="45">CE6-CE7</f>
        <v>0.11069400621401915</v>
      </c>
      <c r="CF21" s="7">
        <f t="shared" si="45"/>
        <v>0.23542328381035782</v>
      </c>
      <c r="CG21" s="7">
        <f t="shared" si="45"/>
        <v>0.241717967493154</v>
      </c>
      <c r="CH21" s="7">
        <f>CH6-CH7</f>
        <v>0</v>
      </c>
      <c r="CI21" s="7">
        <f t="shared" ref="CI21:CK21" si="46">CI6-CI7</f>
        <v>7.6043692640109239E-3</v>
      </c>
      <c r="CJ21" s="7">
        <f t="shared" si="46"/>
        <v>1.6451145559322741E-2</v>
      </c>
      <c r="CK21" s="7">
        <f t="shared" si="46"/>
        <v>2.7888842590536242E-2</v>
      </c>
      <c r="CL21" s="7">
        <f>CL6-CL7</f>
        <v>0</v>
      </c>
      <c r="CM21" s="7">
        <f t="shared" ref="CM21:CO21" si="47">CM6-CM7</f>
        <v>-3.8521976974498912E-4</v>
      </c>
      <c r="CN21" s="7">
        <f t="shared" si="47"/>
        <v>-8.8631936057697799E-4</v>
      </c>
      <c r="CO21" s="7">
        <f t="shared" si="47"/>
        <v>-5.2842415755536068E-4</v>
      </c>
      <c r="CP21" s="7">
        <f>CP6-CP7</f>
        <v>0</v>
      </c>
      <c r="CQ21" s="7">
        <f t="shared" ref="CQ21:CS21" si="48">CQ6-CQ7</f>
        <v>1.4699041775701818E-3</v>
      </c>
      <c r="CR21" s="7">
        <f t="shared" si="48"/>
        <v>3.1480388090322151E-3</v>
      </c>
      <c r="CS21" s="7">
        <f t="shared" si="48"/>
        <v>5.4886178563710031E-3</v>
      </c>
      <c r="CT21" s="7">
        <f>CT6-CT7</f>
        <v>0</v>
      </c>
      <c r="CU21" s="7">
        <f t="shared" ref="CU21:CW21" si="49">CU6-CU7</f>
        <v>4.6676912291528954E-10</v>
      </c>
      <c r="CV21" s="7">
        <f t="shared" si="49"/>
        <v>8.153715629894946E-10</v>
      </c>
      <c r="CW21" s="7">
        <f t="shared" si="49"/>
        <v>3.4006621211117982E-9</v>
      </c>
    </row>
    <row r="22" spans="1:101" x14ac:dyDescent="0.3">
      <c r="A22" s="8" t="str">
        <f t="shared" si="0"/>
        <v>electrification of equipment</v>
      </c>
      <c r="B22">
        <f t="shared" ref="B22:E22" si="50">B7-B8</f>
        <v>0</v>
      </c>
      <c r="C22" s="7">
        <f t="shared" si="50"/>
        <v>-6.6015580511978762E-6</v>
      </c>
      <c r="D22" s="7">
        <f t="shared" si="50"/>
        <v>-8.3423559518350059E-6</v>
      </c>
      <c r="E22" s="7">
        <f t="shared" si="50"/>
        <v>-1.4194520189975005E-5</v>
      </c>
      <c r="F22" s="7">
        <f t="shared" ref="F22:I22" si="51">F7-F8</f>
        <v>0</v>
      </c>
      <c r="G22" s="7">
        <f t="shared" si="51"/>
        <v>-2.6366840563200378E-2</v>
      </c>
      <c r="H22" s="7">
        <f t="shared" si="51"/>
        <v>-5.3700429862046817E-2</v>
      </c>
      <c r="I22" s="7">
        <f t="shared" si="51"/>
        <v>-0.12633782707066044</v>
      </c>
      <c r="J22" s="7">
        <f t="shared" ref="J22:M22" si="52">J7-J8</f>
        <v>0</v>
      </c>
      <c r="K22" s="7">
        <f t="shared" si="52"/>
        <v>0.97380250066876073</v>
      </c>
      <c r="L22" s="7">
        <f t="shared" si="52"/>
        <v>2.0541194571920727</v>
      </c>
      <c r="M22" s="7">
        <f t="shared" si="52"/>
        <v>2.9434608131404332</v>
      </c>
      <c r="N22" s="7">
        <f t="shared" ref="N22:AG22" si="53">N7-N8</f>
        <v>0</v>
      </c>
      <c r="O22" s="7">
        <f t="shared" si="53"/>
        <v>-1.0060993568780931E-11</v>
      </c>
      <c r="P22" s="7">
        <f t="shared" si="53"/>
        <v>-2.1124980538176405E-11</v>
      </c>
      <c r="Q22" s="7">
        <f t="shared" si="53"/>
        <v>-3.632904517194459E-11</v>
      </c>
      <c r="R22" s="7">
        <f t="shared" si="53"/>
        <v>0</v>
      </c>
      <c r="S22" s="7">
        <f t="shared" si="53"/>
        <v>-9.6832375686914125E-7</v>
      </c>
      <c r="T22" s="7">
        <f t="shared" si="53"/>
        <v>-1.9890179141346777E-6</v>
      </c>
      <c r="U22" s="7">
        <f t="shared" si="53"/>
        <v>-3.2918863062616653E-6</v>
      </c>
      <c r="V22" s="7">
        <f t="shared" si="53"/>
        <v>0</v>
      </c>
      <c r="W22" s="7">
        <f t="shared" si="53"/>
        <v>-4.9228054919408584E-12</v>
      </c>
      <c r="X22" s="7">
        <f t="shared" si="53"/>
        <v>-1.0562819920489913E-11</v>
      </c>
      <c r="Y22" s="7">
        <f t="shared" si="53"/>
        <v>-1.8325945037430241E-11</v>
      </c>
      <c r="Z22" s="7">
        <f t="shared" si="53"/>
        <v>0</v>
      </c>
      <c r="AA22" s="7">
        <f t="shared" si="53"/>
        <v>-9.8641618404110912E-5</v>
      </c>
      <c r="AB22" s="7">
        <f t="shared" si="53"/>
        <v>-1.8649476750424651E-4</v>
      </c>
      <c r="AC22" s="7">
        <f t="shared" si="53"/>
        <v>-3.0092976123135759E-4</v>
      </c>
      <c r="AD22" s="7">
        <f t="shared" si="53"/>
        <v>0</v>
      </c>
      <c r="AE22" s="7">
        <f t="shared" si="53"/>
        <v>1.0451043797797196E-4</v>
      </c>
      <c r="AF22" s="7">
        <f t="shared" si="53"/>
        <v>2.1700117849927925E-4</v>
      </c>
      <c r="AG22" s="7">
        <f t="shared" si="53"/>
        <v>3.6665288291914087E-4</v>
      </c>
      <c r="AH22" s="7">
        <f t="shared" ref="AH22:CS22" si="54">AH7-AH8</f>
        <v>0</v>
      </c>
      <c r="AI22" s="7">
        <f t="shared" si="54"/>
        <v>-1.9676059295777949E-10</v>
      </c>
      <c r="AJ22" s="7">
        <f t="shared" si="54"/>
        <v>-3.9238426685219565E-10</v>
      </c>
      <c r="AK22" s="7">
        <f t="shared" si="54"/>
        <v>-5.6875871131019024E-10</v>
      </c>
      <c r="AL22" s="7">
        <f t="shared" si="54"/>
        <v>0</v>
      </c>
      <c r="AM22" s="7">
        <f t="shared" si="54"/>
        <v>-4.5863682937714145E-2</v>
      </c>
      <c r="AN22" s="7">
        <f t="shared" si="54"/>
        <v>-9.1833561565949573E-2</v>
      </c>
      <c r="AO22" s="7">
        <f t="shared" si="54"/>
        <v>-0.13477755563629756</v>
      </c>
      <c r="AP22" s="7">
        <f t="shared" si="54"/>
        <v>0</v>
      </c>
      <c r="AQ22" s="7">
        <f t="shared" si="54"/>
        <v>-1.2918119762569091</v>
      </c>
      <c r="AR22" s="7">
        <f t="shared" si="54"/>
        <v>-2.5808746623229979</v>
      </c>
      <c r="AS22" s="7">
        <f t="shared" si="54"/>
        <v>-4.3874138258096878</v>
      </c>
      <c r="AT22" s="7">
        <f t="shared" si="54"/>
        <v>0</v>
      </c>
      <c r="AU22" s="7">
        <f t="shared" si="54"/>
        <v>9.067161294536108E-2</v>
      </c>
      <c r="AV22" s="7">
        <f t="shared" si="54"/>
        <v>0.19129784938951788</v>
      </c>
      <c r="AW22" s="7">
        <f t="shared" si="54"/>
        <v>0.32813605787604594</v>
      </c>
      <c r="AX22" s="7">
        <f t="shared" si="54"/>
        <v>0</v>
      </c>
      <c r="AY22" s="7">
        <f t="shared" si="54"/>
        <v>-1.5651106870465004E-2</v>
      </c>
      <c r="AZ22" s="7">
        <f t="shared" si="54"/>
        <v>-3.0907740629800173E-2</v>
      </c>
      <c r="BA22" s="7">
        <f t="shared" si="54"/>
        <v>-5.7984516597686664E-2</v>
      </c>
      <c r="BB22" s="7">
        <f t="shared" si="54"/>
        <v>0</v>
      </c>
      <c r="BC22" s="7">
        <f t="shared" si="54"/>
        <v>-0.12917943629931017</v>
      </c>
      <c r="BD22" s="7">
        <f t="shared" si="54"/>
        <v>-0.25037785035991078</v>
      </c>
      <c r="BE22" s="7">
        <f t="shared" si="54"/>
        <v>-0.38764683389210575</v>
      </c>
      <c r="BF22" s="7">
        <f t="shared" si="54"/>
        <v>0</v>
      </c>
      <c r="BG22" s="7">
        <f t="shared" si="54"/>
        <v>-3.8960721744550319E-10</v>
      </c>
      <c r="BH22" s="7">
        <f t="shared" si="54"/>
        <v>-8.1949320034858778E-10</v>
      </c>
      <c r="BI22" s="7">
        <f t="shared" si="54"/>
        <v>-1.4183139278452807E-9</v>
      </c>
      <c r="BJ22" s="7">
        <f t="shared" si="54"/>
        <v>0</v>
      </c>
      <c r="BK22" s="7">
        <f t="shared" si="54"/>
        <v>-8.3315753361603129E-2</v>
      </c>
      <c r="BL22" s="7">
        <f t="shared" si="54"/>
        <v>-0.15854428879399052</v>
      </c>
      <c r="BM22" s="7">
        <f t="shared" si="54"/>
        <v>-0.25286927825580108</v>
      </c>
      <c r="BN22" s="7">
        <f t="shared" si="54"/>
        <v>0</v>
      </c>
      <c r="BO22" s="7">
        <f t="shared" si="54"/>
        <v>-1.9183778746585186E-10</v>
      </c>
      <c r="BP22" s="7">
        <f t="shared" si="54"/>
        <v>-3.8182144693170905E-10</v>
      </c>
      <c r="BQ22" s="7">
        <f t="shared" si="54"/>
        <v>-5.5043276627276E-10</v>
      </c>
      <c r="BR22" s="7">
        <f t="shared" si="54"/>
        <v>0</v>
      </c>
      <c r="BS22" s="7">
        <f t="shared" si="54"/>
        <v>9.113463063639346E-6</v>
      </c>
      <c r="BT22" s="7">
        <f t="shared" si="54"/>
        <v>2.0324000061799907E-5</v>
      </c>
      <c r="BU22" s="7">
        <f t="shared" si="54"/>
        <v>3.0638396251479912E-5</v>
      </c>
      <c r="BV22" s="7">
        <f t="shared" si="54"/>
        <v>0</v>
      </c>
      <c r="BW22" s="7">
        <f t="shared" si="54"/>
        <v>4.2111184257611391E-9</v>
      </c>
      <c r="BX22" s="7">
        <f t="shared" si="54"/>
        <v>8.5072456334626092E-9</v>
      </c>
      <c r="BY22" s="7">
        <f t="shared" si="54"/>
        <v>1.4149205206564779E-8</v>
      </c>
      <c r="BZ22" s="7">
        <f t="shared" si="54"/>
        <v>0</v>
      </c>
      <c r="CA22" s="7">
        <f t="shared" si="54"/>
        <v>-6.8565765269998821E-10</v>
      </c>
      <c r="CB22" s="7">
        <f t="shared" si="54"/>
        <v>-1.3576602068549108E-9</v>
      </c>
      <c r="CC22" s="7">
        <f t="shared" si="54"/>
        <v>-2.6032713753458064E-9</v>
      </c>
      <c r="CD22" s="7">
        <f t="shared" si="54"/>
        <v>0</v>
      </c>
      <c r="CE22" s="7">
        <f t="shared" si="54"/>
        <v>9.0849054482700975E-2</v>
      </c>
      <c r="CF22" s="7">
        <f t="shared" si="54"/>
        <v>0.19164679449519006</v>
      </c>
      <c r="CG22" s="7">
        <f t="shared" si="54"/>
        <v>0.32869832619919803</v>
      </c>
      <c r="CH22" s="7">
        <f t="shared" si="54"/>
        <v>0</v>
      </c>
      <c r="CI22" s="7">
        <f t="shared" si="54"/>
        <v>1.0431797842245377E-4</v>
      </c>
      <c r="CJ22" s="7">
        <f t="shared" si="54"/>
        <v>2.1837862118409546E-4</v>
      </c>
      <c r="CK22" s="7">
        <f t="shared" si="54"/>
        <v>3.2174260063545096E-4</v>
      </c>
      <c r="CL22" s="7">
        <f t="shared" si="54"/>
        <v>0</v>
      </c>
      <c r="CM22" s="7">
        <f t="shared" si="54"/>
        <v>-7.879991893659094E-5</v>
      </c>
      <c r="CN22" s="7">
        <f t="shared" si="54"/>
        <v>-1.6245033816706181E-4</v>
      </c>
      <c r="CO22" s="7">
        <f t="shared" si="54"/>
        <v>-2.6133856192062099E-4</v>
      </c>
      <c r="CP22" s="7">
        <f t="shared" si="54"/>
        <v>0</v>
      </c>
      <c r="CQ22" s="7">
        <f t="shared" si="54"/>
        <v>-2.1950083017072131E-5</v>
      </c>
      <c r="CR22" s="7">
        <f t="shared" si="54"/>
        <v>-4.4401230884810738E-5</v>
      </c>
      <c r="CS22" s="7">
        <f t="shared" si="54"/>
        <v>-8.7102698930273392E-5</v>
      </c>
      <c r="CT22" s="7">
        <f t="shared" ref="CT22:CW22" si="55">CT7-CT8</f>
        <v>0</v>
      </c>
      <c r="CU22" s="7">
        <f t="shared" si="55"/>
        <v>-3.7954622387668587E-10</v>
      </c>
      <c r="CV22" s="7">
        <f t="shared" si="55"/>
        <v>-7.9836821981049244E-10</v>
      </c>
      <c r="CW22" s="7">
        <f t="shared" si="55"/>
        <v>-1.3819848826734205E-9</v>
      </c>
    </row>
    <row r="23" spans="1:101" x14ac:dyDescent="0.3">
      <c r="A23" s="8" t="str">
        <f t="shared" si="0"/>
        <v>HPGR adoption</v>
      </c>
      <c r="B23">
        <f t="shared" ref="B23:E23" si="56">B8-B9</f>
        <v>0</v>
      </c>
      <c r="C23" s="7">
        <f t="shared" si="56"/>
        <v>1.7317720575158336E-6</v>
      </c>
      <c r="D23" s="7">
        <f t="shared" si="56"/>
        <v>2.7185704018740323E-6</v>
      </c>
      <c r="E23" s="7">
        <f t="shared" si="56"/>
        <v>3.6726421913731329E-6</v>
      </c>
      <c r="F23" s="7">
        <f t="shared" ref="F23:I23" si="57">F8-F9</f>
        <v>0</v>
      </c>
      <c r="G23" s="7">
        <f t="shared" si="57"/>
        <v>3.92667722658957E-3</v>
      </c>
      <c r="H23" s="7">
        <f t="shared" si="57"/>
        <v>5.6202867193426154E-3</v>
      </c>
      <c r="I23" s="7">
        <f t="shared" si="57"/>
        <v>1.0676978405870119E-2</v>
      </c>
      <c r="J23" s="7">
        <f t="shared" ref="J23:M23" si="58">J8-J9</f>
        <v>0</v>
      </c>
      <c r="K23" s="7">
        <f t="shared" si="58"/>
        <v>0.12096852548332748</v>
      </c>
      <c r="L23" s="7">
        <f t="shared" si="58"/>
        <v>0.1580745130761656</v>
      </c>
      <c r="M23" s="7">
        <f t="shared" si="58"/>
        <v>0.21966097289431019</v>
      </c>
      <c r="N23" s="7">
        <f t="shared" ref="N23:AG23" si="59">N8-N9</f>
        <v>0</v>
      </c>
      <c r="O23" s="7">
        <f t="shared" si="59"/>
        <v>9.9274598038775889E-12</v>
      </c>
      <c r="P23" s="7">
        <f t="shared" si="59"/>
        <v>1.5644469274773966E-11</v>
      </c>
      <c r="Q23" s="7">
        <f t="shared" si="59"/>
        <v>2.0988065008298183E-11</v>
      </c>
      <c r="R23" s="7">
        <f t="shared" si="59"/>
        <v>0</v>
      </c>
      <c r="S23" s="7">
        <f t="shared" si="59"/>
        <v>4.0207420992947537E-7</v>
      </c>
      <c r="T23" s="7">
        <f t="shared" si="59"/>
        <v>6.3328094003945335E-7</v>
      </c>
      <c r="U23" s="7">
        <f t="shared" si="59"/>
        <v>8.3539952909429845E-7</v>
      </c>
      <c r="V23" s="7">
        <f t="shared" si="59"/>
        <v>0</v>
      </c>
      <c r="W23" s="7">
        <f t="shared" si="59"/>
        <v>2.1463504121395478E-12</v>
      </c>
      <c r="X23" s="7">
        <f t="shared" si="59"/>
        <v>3.4742538985517541E-12</v>
      </c>
      <c r="Y23" s="7">
        <f t="shared" si="59"/>
        <v>4.7743641807500651E-12</v>
      </c>
      <c r="Z23" s="7">
        <f t="shared" si="59"/>
        <v>0</v>
      </c>
      <c r="AA23" s="7">
        <f t="shared" si="59"/>
        <v>3.301454775062624E-4</v>
      </c>
      <c r="AB23" s="7">
        <f t="shared" si="59"/>
        <v>4.6964779588118052E-4</v>
      </c>
      <c r="AC23" s="7">
        <f t="shared" si="59"/>
        <v>5.8881735669969598E-4</v>
      </c>
      <c r="AD23" s="7">
        <f t="shared" si="59"/>
        <v>0</v>
      </c>
      <c r="AE23" s="7">
        <f t="shared" si="59"/>
        <v>1.7839987249457928E-5</v>
      </c>
      <c r="AF23" s="7">
        <f t="shared" si="59"/>
        <v>2.5637911995699675E-5</v>
      </c>
      <c r="AG23" s="7">
        <f t="shared" si="59"/>
        <v>3.1717112545268794E-5</v>
      </c>
      <c r="AH23" s="7">
        <f t="shared" ref="AH23:CS23" si="60">AH8-AH9</f>
        <v>0</v>
      </c>
      <c r="AI23" s="7">
        <f t="shared" si="60"/>
        <v>1.071263032690586E-10</v>
      </c>
      <c r="AJ23" s="7">
        <f t="shared" si="60"/>
        <v>1.5904022106846015E-10</v>
      </c>
      <c r="AK23" s="7">
        <f t="shared" si="60"/>
        <v>1.9051482813717955E-10</v>
      </c>
      <c r="AL23" s="7">
        <f t="shared" si="60"/>
        <v>0</v>
      </c>
      <c r="AM23" s="7">
        <f t="shared" si="60"/>
        <v>2.6029832651527585E-2</v>
      </c>
      <c r="AN23" s="7">
        <f t="shared" si="60"/>
        <v>3.9044616900649309E-2</v>
      </c>
      <c r="AO23" s="7">
        <f t="shared" si="60"/>
        <v>4.7690554902308335E-2</v>
      </c>
      <c r="AP23" s="7">
        <f t="shared" si="60"/>
        <v>0</v>
      </c>
      <c r="AQ23" s="7">
        <f t="shared" si="60"/>
        <v>0.53668544734179591</v>
      </c>
      <c r="AR23" s="7">
        <f t="shared" si="60"/>
        <v>0.81578396662050068</v>
      </c>
      <c r="AS23" s="7">
        <f t="shared" si="60"/>
        <v>1.1090054996802792</v>
      </c>
      <c r="AT23" s="7">
        <f t="shared" si="60"/>
        <v>0</v>
      </c>
      <c r="AU23" s="7">
        <f t="shared" si="60"/>
        <v>4.6495347620401084E-3</v>
      </c>
      <c r="AV23" s="7">
        <f t="shared" si="60"/>
        <v>5.7532967797753187E-3</v>
      </c>
      <c r="AW23" s="7">
        <f t="shared" si="60"/>
        <v>4.936851305893164E-3</v>
      </c>
      <c r="AX23" s="7">
        <f t="shared" si="60"/>
        <v>0</v>
      </c>
      <c r="AY23" s="7">
        <f t="shared" si="60"/>
        <v>2.0586434457936065E-2</v>
      </c>
      <c r="AZ23" s="7">
        <f t="shared" si="60"/>
        <v>2.9539544379473259E-2</v>
      </c>
      <c r="BA23" s="7">
        <f t="shared" si="60"/>
        <v>3.8303780768223827E-2</v>
      </c>
      <c r="BB23" s="7">
        <f t="shared" si="60"/>
        <v>0</v>
      </c>
      <c r="BC23" s="7">
        <f t="shared" si="60"/>
        <v>7.3186530162104191E-2</v>
      </c>
      <c r="BD23" s="7">
        <f t="shared" si="60"/>
        <v>0.11240674304490028</v>
      </c>
      <c r="BE23" s="7">
        <f t="shared" si="60"/>
        <v>0.14433116962689496</v>
      </c>
      <c r="BF23" s="7">
        <f t="shared" si="60"/>
        <v>0</v>
      </c>
      <c r="BG23" s="7">
        <f t="shared" si="60"/>
        <v>1.8828879108691136E-10</v>
      </c>
      <c r="BH23" s="7">
        <f t="shared" si="60"/>
        <v>3.0199892081239325E-10</v>
      </c>
      <c r="BI23" s="7">
        <f t="shared" si="60"/>
        <v>4.1282018959879677E-10</v>
      </c>
      <c r="BJ23" s="7">
        <f t="shared" si="60"/>
        <v>0</v>
      </c>
      <c r="BK23" s="7">
        <f t="shared" si="60"/>
        <v>4.7156697510501999E-2</v>
      </c>
      <c r="BL23" s="7">
        <f t="shared" si="60"/>
        <v>7.3362126144289164E-2</v>
      </c>
      <c r="BM23" s="7">
        <f t="shared" si="60"/>
        <v>9.664061472450669E-2</v>
      </c>
      <c r="BN23" s="7">
        <f t="shared" si="60"/>
        <v>0</v>
      </c>
      <c r="BO23" s="7">
        <f t="shared" si="60"/>
        <v>1.0497995285692898E-10</v>
      </c>
      <c r="BP23" s="7">
        <f t="shared" si="60"/>
        <v>1.5556596716990839E-10</v>
      </c>
      <c r="BQ23" s="7">
        <f t="shared" si="60"/>
        <v>1.8574046395643941E-10</v>
      </c>
      <c r="BR23" s="7">
        <f t="shared" si="60"/>
        <v>0</v>
      </c>
      <c r="BS23" s="7">
        <f t="shared" si="60"/>
        <v>4.6978547902035844E-6</v>
      </c>
      <c r="BT23" s="7">
        <f t="shared" si="60"/>
        <v>6.9240439840353302E-6</v>
      </c>
      <c r="BU23" s="7">
        <f t="shared" si="60"/>
        <v>9.425746202793104E-6</v>
      </c>
      <c r="BV23" s="7">
        <f t="shared" si="60"/>
        <v>0</v>
      </c>
      <c r="BW23" s="7">
        <f t="shared" si="60"/>
        <v>2.7631312130276034E-10</v>
      </c>
      <c r="BX23" s="7">
        <f t="shared" si="60"/>
        <v>3.7283196853366451E-10</v>
      </c>
      <c r="BY23" s="7">
        <f t="shared" si="60"/>
        <v>3.9398420782283401E-10</v>
      </c>
      <c r="BZ23" s="7">
        <f t="shared" si="60"/>
        <v>0</v>
      </c>
      <c r="CA23" s="7">
        <f t="shared" si="60"/>
        <v>3.0630958997246231E-10</v>
      </c>
      <c r="CB23" s="7">
        <f t="shared" si="60"/>
        <v>4.7506057554638256E-10</v>
      </c>
      <c r="CC23" s="7">
        <f t="shared" si="60"/>
        <v>6.8681149935542374E-10</v>
      </c>
      <c r="CD23" s="7">
        <f t="shared" si="60"/>
        <v>0</v>
      </c>
      <c r="CE23" s="7">
        <f t="shared" si="60"/>
        <v>3.97433567075689E-3</v>
      </c>
      <c r="CF23" s="7">
        <f t="shared" si="60"/>
        <v>4.7925498603098582E-3</v>
      </c>
      <c r="CG23" s="7">
        <f t="shared" si="60"/>
        <v>3.7253488011619318E-3</v>
      </c>
      <c r="CH23" s="7">
        <f t="shared" si="60"/>
        <v>0</v>
      </c>
      <c r="CI23" s="7">
        <f t="shared" si="60"/>
        <v>4.7527146408800347E-5</v>
      </c>
      <c r="CJ23" s="7">
        <f t="shared" si="60"/>
        <v>7.0038672851560624E-5</v>
      </c>
      <c r="CK23" s="7">
        <f t="shared" si="60"/>
        <v>1.0010774649566595E-4</v>
      </c>
      <c r="CL23" s="7">
        <f t="shared" si="60"/>
        <v>0</v>
      </c>
      <c r="CM23" s="7">
        <f t="shared" si="60"/>
        <v>3.4505361377704102E-4</v>
      </c>
      <c r="CN23" s="7">
        <f t="shared" si="60"/>
        <v>4.9109912358414123E-4</v>
      </c>
      <c r="CO23" s="7">
        <f t="shared" si="60"/>
        <v>6.226851480302803E-4</v>
      </c>
      <c r="CP23" s="7">
        <f t="shared" si="60"/>
        <v>0</v>
      </c>
      <c r="CQ23" s="7">
        <f t="shared" si="60"/>
        <v>2.6980156081900242E-5</v>
      </c>
      <c r="CR23" s="7">
        <f t="shared" si="60"/>
        <v>4.2079333780691008E-5</v>
      </c>
      <c r="CS23" s="7">
        <f t="shared" si="60"/>
        <v>5.8471925607504749E-5</v>
      </c>
      <c r="CT23" s="7">
        <f t="shared" ref="CT23:CW23" si="61">CT8-CT9</f>
        <v>0</v>
      </c>
      <c r="CU23" s="7">
        <f t="shared" si="61"/>
        <v>1.7836133128297918E-10</v>
      </c>
      <c r="CV23" s="7">
        <f t="shared" si="61"/>
        <v>2.8635445153769373E-10</v>
      </c>
      <c r="CW23" s="7">
        <f t="shared" si="61"/>
        <v>3.918321245905995E-10</v>
      </c>
    </row>
    <row r="24" spans="1:101" x14ac:dyDescent="0.3">
      <c r="A24" s="8" t="str">
        <f t="shared" si="0"/>
        <v>recovery efficiency</v>
      </c>
      <c r="B24">
        <f t="shared" ref="B24:E24" si="62">B9-B10</f>
        <v>0</v>
      </c>
      <c r="C24" s="7">
        <f t="shared" si="62"/>
        <v>0</v>
      </c>
      <c r="D24" s="7">
        <f t="shared" si="62"/>
        <v>9.4541931273779082E-6</v>
      </c>
      <c r="E24" s="7">
        <f t="shared" si="62"/>
        <v>1.8025206852804055E-5</v>
      </c>
      <c r="F24" s="7">
        <f t="shared" ref="F24:I24" si="63">F9-F10</f>
        <v>0</v>
      </c>
      <c r="G24" s="7">
        <f t="shared" si="63"/>
        <v>0</v>
      </c>
      <c r="H24" s="7">
        <f t="shared" si="63"/>
        <v>2.3748387274369342E-4</v>
      </c>
      <c r="I24" s="7">
        <f t="shared" si="63"/>
        <v>6.240190515903743E-4</v>
      </c>
      <c r="J24" s="7">
        <f t="shared" ref="J24:M24" si="64">J9-J10</f>
        <v>0</v>
      </c>
      <c r="K24" s="7">
        <f t="shared" si="64"/>
        <v>0</v>
      </c>
      <c r="L24" s="7">
        <f t="shared" si="64"/>
        <v>1.2706040314981237E-2</v>
      </c>
      <c r="M24" s="7">
        <f t="shared" si="64"/>
        <v>1.3235836295692138E-2</v>
      </c>
      <c r="N24" s="7">
        <f t="shared" ref="N24:AG24" si="65">N9-N10</f>
        <v>0</v>
      </c>
      <c r="O24" s="7">
        <f t="shared" si="65"/>
        <v>0</v>
      </c>
      <c r="P24" s="7">
        <f t="shared" si="65"/>
        <v>9.1228480985836497E-13</v>
      </c>
      <c r="Q24" s="7">
        <f t="shared" si="65"/>
        <v>1.4306234891726612E-12</v>
      </c>
      <c r="R24" s="7">
        <f t="shared" si="65"/>
        <v>0</v>
      </c>
      <c r="S24" s="7">
        <f t="shared" si="65"/>
        <v>0</v>
      </c>
      <c r="T24" s="7">
        <f t="shared" si="65"/>
        <v>1.0938771218838841E-6</v>
      </c>
      <c r="U24" s="7">
        <f t="shared" si="65"/>
        <v>2.1104228717590311E-6</v>
      </c>
      <c r="V24" s="7">
        <f t="shared" si="65"/>
        <v>0</v>
      </c>
      <c r="W24" s="7">
        <f t="shared" si="65"/>
        <v>0</v>
      </c>
      <c r="X24" s="7">
        <f t="shared" si="65"/>
        <v>1.7452149121710006E-12</v>
      </c>
      <c r="Y24" s="7">
        <f t="shared" si="65"/>
        <v>3.2976004126397094E-12</v>
      </c>
      <c r="Z24" s="7">
        <f t="shared" si="65"/>
        <v>0</v>
      </c>
      <c r="AA24" s="7">
        <f t="shared" si="65"/>
        <v>0</v>
      </c>
      <c r="AB24" s="7">
        <f t="shared" si="65"/>
        <v>2.6128301313408514E-5</v>
      </c>
      <c r="AC24" s="7">
        <f t="shared" si="65"/>
        <v>4.6420601109051565E-5</v>
      </c>
      <c r="AD24" s="7">
        <f t="shared" si="65"/>
        <v>0</v>
      </c>
      <c r="AE24" s="7">
        <f t="shared" si="65"/>
        <v>0</v>
      </c>
      <c r="AF24" s="7">
        <f t="shared" si="65"/>
        <v>1.9579551944131496E-5</v>
      </c>
      <c r="AG24" s="7">
        <f t="shared" si="65"/>
        <v>1.9731554653569863E-5</v>
      </c>
      <c r="AH24" s="7">
        <f t="shared" ref="AH24:CS24" si="66">AH9-AH10</f>
        <v>0</v>
      </c>
      <c r="AI24" s="7">
        <f t="shared" si="66"/>
        <v>0</v>
      </c>
      <c r="AJ24" s="7">
        <f t="shared" si="66"/>
        <v>1.028070868437063E-11</v>
      </c>
      <c r="AK24" s="7">
        <f t="shared" si="66"/>
        <v>1.5007815958824979E-11</v>
      </c>
      <c r="AL24" s="7">
        <f t="shared" si="66"/>
        <v>0</v>
      </c>
      <c r="AM24" s="7">
        <f t="shared" si="66"/>
        <v>0</v>
      </c>
      <c r="AN24" s="7">
        <f t="shared" si="66"/>
        <v>2.1919260327001311E-3</v>
      </c>
      <c r="AO24" s="7">
        <f t="shared" si="66"/>
        <v>3.0151678373728785E-3</v>
      </c>
      <c r="AP24" s="7">
        <f t="shared" si="66"/>
        <v>0</v>
      </c>
      <c r="AQ24" s="7">
        <f t="shared" si="66"/>
        <v>0</v>
      </c>
      <c r="AR24" s="7">
        <f t="shared" si="66"/>
        <v>0.25518179924560513</v>
      </c>
      <c r="AS24" s="7">
        <f t="shared" si="66"/>
        <v>0.48320179780151307</v>
      </c>
      <c r="AT24" s="7">
        <f t="shared" si="66"/>
        <v>0</v>
      </c>
      <c r="AU24" s="7">
        <f t="shared" si="66"/>
        <v>0</v>
      </c>
      <c r="AV24" s="7">
        <f t="shared" si="66"/>
        <v>7.7219267977302053E-4</v>
      </c>
      <c r="AW24" s="7">
        <f t="shared" si="66"/>
        <v>4.30200586858831E-4</v>
      </c>
      <c r="AX24" s="7">
        <f t="shared" si="66"/>
        <v>0</v>
      </c>
      <c r="AY24" s="7">
        <f t="shared" si="66"/>
        <v>0</v>
      </c>
      <c r="AZ24" s="7">
        <f t="shared" si="66"/>
        <v>1.92883006962008E-3</v>
      </c>
      <c r="BA24" s="7">
        <f t="shared" si="66"/>
        <v>3.3892935495329901E-3</v>
      </c>
      <c r="BB24" s="7">
        <f t="shared" si="66"/>
        <v>0</v>
      </c>
      <c r="BC24" s="7">
        <f t="shared" si="66"/>
        <v>0</v>
      </c>
      <c r="BD24" s="7">
        <f t="shared" si="66"/>
        <v>0.21638836641861303</v>
      </c>
      <c r="BE24" s="7">
        <f t="shared" si="66"/>
        <v>0.41098398545899784</v>
      </c>
      <c r="BF24" s="7">
        <f t="shared" si="66"/>
        <v>0</v>
      </c>
      <c r="BG24" s="7">
        <f t="shared" si="66"/>
        <v>0</v>
      </c>
      <c r="BH24" s="7">
        <f t="shared" si="66"/>
        <v>1.7234531426004025E-11</v>
      </c>
      <c r="BI24" s="7">
        <f t="shared" si="66"/>
        <v>3.0634508410990548E-11</v>
      </c>
      <c r="BJ24" s="7">
        <f t="shared" si="66"/>
        <v>0</v>
      </c>
      <c r="BK24" s="7">
        <f t="shared" si="66"/>
        <v>0</v>
      </c>
      <c r="BL24" s="7">
        <f t="shared" si="66"/>
        <v>0.21419644038590491</v>
      </c>
      <c r="BM24" s="7">
        <f t="shared" si="66"/>
        <v>0.40796881762169335</v>
      </c>
      <c r="BN24" s="7">
        <f t="shared" si="66"/>
        <v>0</v>
      </c>
      <c r="BO24" s="7">
        <f t="shared" si="66"/>
        <v>0</v>
      </c>
      <c r="BP24" s="7">
        <f t="shared" si="66"/>
        <v>8.5354937722029382E-12</v>
      </c>
      <c r="BQ24" s="7">
        <f t="shared" si="66"/>
        <v>1.1710215546191887E-11</v>
      </c>
      <c r="BR24" s="7">
        <f t="shared" si="66"/>
        <v>0</v>
      </c>
      <c r="BS24" s="7">
        <f t="shared" si="66"/>
        <v>0</v>
      </c>
      <c r="BT24" s="7">
        <f t="shared" si="66"/>
        <v>6.6023444192202241E-6</v>
      </c>
      <c r="BU24" s="7">
        <f t="shared" si="66"/>
        <v>7.0262545212099181E-6</v>
      </c>
      <c r="BV24" s="7">
        <f t="shared" si="66"/>
        <v>0</v>
      </c>
      <c r="BW24" s="7">
        <f t="shared" si="66"/>
        <v>0</v>
      </c>
      <c r="BX24" s="7">
        <f t="shared" si="66"/>
        <v>2.2205006963941892E-11</v>
      </c>
      <c r="BY24" s="7">
        <f t="shared" si="66"/>
        <v>2.4521355906116568E-11</v>
      </c>
      <c r="BZ24" s="7">
        <f t="shared" si="66"/>
        <v>0</v>
      </c>
      <c r="CA24" s="7">
        <f t="shared" si="66"/>
        <v>0</v>
      </c>
      <c r="CB24" s="7">
        <f t="shared" si="66"/>
        <v>2.3549704931651281E-10</v>
      </c>
      <c r="CC24" s="7">
        <f t="shared" si="66"/>
        <v>1.8656014614904233E-10</v>
      </c>
      <c r="CD24" s="7">
        <f t="shared" si="66"/>
        <v>0</v>
      </c>
      <c r="CE24" s="7">
        <f t="shared" si="66"/>
        <v>0</v>
      </c>
      <c r="CF24" s="7">
        <f t="shared" si="66"/>
        <v>7.3007811859193694E-4</v>
      </c>
      <c r="CG24" s="7">
        <f t="shared" si="66"/>
        <v>3.5101298318407359E-4</v>
      </c>
      <c r="CH24" s="7">
        <f t="shared" si="66"/>
        <v>0</v>
      </c>
      <c r="CI24" s="7">
        <f t="shared" si="66"/>
        <v>0</v>
      </c>
      <c r="CJ24" s="7">
        <f t="shared" si="66"/>
        <v>8.7408539040358113E-5</v>
      </c>
      <c r="CK24" s="7">
        <f t="shared" si="66"/>
        <v>1.0616020907056045E-4</v>
      </c>
      <c r="CL24" s="7">
        <f t="shared" si="66"/>
        <v>0</v>
      </c>
      <c r="CM24" s="7">
        <f t="shared" si="66"/>
        <v>0</v>
      </c>
      <c r="CN24" s="7">
        <f t="shared" si="66"/>
        <v>1.5986259867119962E-5</v>
      </c>
      <c r="CO24" s="7">
        <f t="shared" si="66"/>
        <v>3.2767002566672088E-5</v>
      </c>
      <c r="CP24" s="7">
        <f t="shared" si="66"/>
        <v>0</v>
      </c>
      <c r="CQ24" s="7">
        <f t="shared" si="66"/>
        <v>0</v>
      </c>
      <c r="CR24" s="7">
        <f t="shared" si="66"/>
        <v>1.8075465381142686E-5</v>
      </c>
      <c r="CS24" s="7">
        <f t="shared" si="66"/>
        <v>2.297266399505643E-5</v>
      </c>
      <c r="CT24" s="7">
        <f t="shared" ref="CT24:CW24" si="67">CT9-CT10</f>
        <v>0</v>
      </c>
      <c r="CU24" s="7">
        <f t="shared" si="67"/>
        <v>0</v>
      </c>
      <c r="CV24" s="7">
        <f t="shared" si="67"/>
        <v>1.6322246616099338E-11</v>
      </c>
      <c r="CW24" s="7">
        <f t="shared" si="67"/>
        <v>2.9203884921817887E-11</v>
      </c>
    </row>
    <row r="25" spans="1:101" x14ac:dyDescent="0.3">
      <c r="A25" s="8" t="str">
        <f t="shared" si="0"/>
        <v>energy efficiency</v>
      </c>
      <c r="B25">
        <f t="shared" ref="B25:E25" si="68">B10-B11</f>
        <v>0</v>
      </c>
      <c r="C25" s="7">
        <f t="shared" si="68"/>
        <v>0</v>
      </c>
      <c r="D25" s="7">
        <f t="shared" si="68"/>
        <v>2.8493165096859455E-6</v>
      </c>
      <c r="E25" s="7">
        <f t="shared" si="68"/>
        <v>1.4600372951092998E-5</v>
      </c>
      <c r="F25" s="7">
        <f t="shared" ref="F25:I25" si="69">F10-F11</f>
        <v>0</v>
      </c>
      <c r="G25" s="7">
        <f t="shared" si="69"/>
        <v>0</v>
      </c>
      <c r="H25" s="7">
        <f t="shared" si="69"/>
        <v>6.9321263514021125E-3</v>
      </c>
      <c r="I25" s="7">
        <f t="shared" si="69"/>
        <v>5.2797462229618342E-2</v>
      </c>
      <c r="J25" s="7">
        <f t="shared" ref="J25:M25" si="70">J10-J11</f>
        <v>0</v>
      </c>
      <c r="K25" s="7">
        <f t="shared" si="70"/>
        <v>0</v>
      </c>
      <c r="L25" s="7">
        <f t="shared" si="70"/>
        <v>0.59202018900460018</v>
      </c>
      <c r="M25" s="7">
        <f t="shared" si="70"/>
        <v>2.6658009286619873</v>
      </c>
      <c r="N25" s="7">
        <f t="shared" ref="N25:AG25" si="71">N10-N11</f>
        <v>0</v>
      </c>
      <c r="O25" s="7">
        <f t="shared" si="71"/>
        <v>0</v>
      </c>
      <c r="P25" s="7">
        <f t="shared" si="71"/>
        <v>1.3366287823659004E-11</v>
      </c>
      <c r="Q25" s="7">
        <f t="shared" si="71"/>
        <v>6.0920693059967118E-11</v>
      </c>
      <c r="R25" s="7">
        <f t="shared" si="71"/>
        <v>0</v>
      </c>
      <c r="S25" s="7">
        <f t="shared" si="71"/>
        <v>0</v>
      </c>
      <c r="T25" s="7">
        <f t="shared" si="71"/>
        <v>3.3887036912020989E-7</v>
      </c>
      <c r="U25" s="7">
        <f t="shared" si="71"/>
        <v>1.790974226661469E-6</v>
      </c>
      <c r="V25" s="7">
        <f t="shared" si="71"/>
        <v>0</v>
      </c>
      <c r="W25" s="7">
        <f t="shared" si="71"/>
        <v>0</v>
      </c>
      <c r="X25" s="7">
        <f t="shared" si="71"/>
        <v>2.6788839363695315E-12</v>
      </c>
      <c r="Y25" s="7">
        <f t="shared" si="71"/>
        <v>1.3474463063410015E-11</v>
      </c>
      <c r="Z25" s="7">
        <f t="shared" si="71"/>
        <v>0</v>
      </c>
      <c r="AA25" s="7">
        <f t="shared" si="71"/>
        <v>0</v>
      </c>
      <c r="AB25" s="7">
        <f t="shared" si="71"/>
        <v>7.315154343293627E-5</v>
      </c>
      <c r="AC25" s="7">
        <f t="shared" si="71"/>
        <v>4.3527588488714679E-4</v>
      </c>
      <c r="AD25" s="7">
        <f t="shared" si="71"/>
        <v>0</v>
      </c>
      <c r="AE25" s="7">
        <f t="shared" si="71"/>
        <v>0</v>
      </c>
      <c r="AF25" s="7">
        <f t="shared" si="71"/>
        <v>1.3659764648048939E-4</v>
      </c>
      <c r="AG25" s="7">
        <f t="shared" si="71"/>
        <v>2.6903181846564019E-4</v>
      </c>
      <c r="AH25" s="7">
        <f t="shared" ref="AH25:CS25" si="72">AH10-AH11</f>
        <v>0</v>
      </c>
      <c r="AI25" s="7">
        <f t="shared" si="72"/>
        <v>0</v>
      </c>
      <c r="AJ25" s="7">
        <f t="shared" si="72"/>
        <v>1.4412804136881678E-10</v>
      </c>
      <c r="AK25" s="7">
        <f t="shared" si="72"/>
        <v>5.9639800019967014E-10</v>
      </c>
      <c r="AL25" s="7">
        <f t="shared" si="72"/>
        <v>0</v>
      </c>
      <c r="AM25" s="7">
        <f t="shared" si="72"/>
        <v>0</v>
      </c>
      <c r="AN25" s="7">
        <f t="shared" si="72"/>
        <v>3.8438298421791472E-2</v>
      </c>
      <c r="AO25" s="7">
        <f t="shared" si="72"/>
        <v>0.16094514501500079</v>
      </c>
      <c r="AP25" s="7">
        <f t="shared" si="72"/>
        <v>0</v>
      </c>
      <c r="AQ25" s="7">
        <f t="shared" si="72"/>
        <v>0</v>
      </c>
      <c r="AR25" s="7">
        <f t="shared" si="72"/>
        <v>0.47042036323981051</v>
      </c>
      <c r="AS25" s="7">
        <f t="shared" si="72"/>
        <v>2.4155601299528939</v>
      </c>
      <c r="AT25" s="7">
        <f t="shared" si="72"/>
        <v>0</v>
      </c>
      <c r="AU25" s="7">
        <f t="shared" si="72"/>
        <v>0</v>
      </c>
      <c r="AV25" s="7">
        <f t="shared" si="72"/>
        <v>3.3555272928381008E-2</v>
      </c>
      <c r="AW25" s="7">
        <f t="shared" si="72"/>
        <v>0.12651238320082925</v>
      </c>
      <c r="AX25" s="7">
        <f t="shared" si="72"/>
        <v>0</v>
      </c>
      <c r="AY25" s="7">
        <f t="shared" si="72"/>
        <v>0</v>
      </c>
      <c r="AZ25" s="7">
        <f t="shared" si="72"/>
        <v>8.3000179700150056E-3</v>
      </c>
      <c r="BA25" s="7">
        <f t="shared" si="72"/>
        <v>4.8848175048166187E-2</v>
      </c>
      <c r="BB25" s="7">
        <f t="shared" si="72"/>
        <v>0</v>
      </c>
      <c r="BC25" s="7">
        <f t="shared" si="72"/>
        <v>0</v>
      </c>
      <c r="BD25" s="7">
        <f t="shared" si="72"/>
        <v>0.1199009018754964</v>
      </c>
      <c r="BE25" s="7">
        <f t="shared" si="72"/>
        <v>0.54985510149050754</v>
      </c>
      <c r="BF25" s="7">
        <f t="shared" si="72"/>
        <v>0</v>
      </c>
      <c r="BG25" s="7">
        <f t="shared" si="72"/>
        <v>0</v>
      </c>
      <c r="BH25" s="7">
        <f t="shared" si="72"/>
        <v>2.3327423392520898E-10</v>
      </c>
      <c r="BI25" s="7">
        <f t="shared" si="72"/>
        <v>1.1781487223902953E-9</v>
      </c>
      <c r="BJ25" s="7">
        <f t="shared" si="72"/>
        <v>0</v>
      </c>
      <c r="BK25" s="7">
        <f t="shared" si="72"/>
        <v>0</v>
      </c>
      <c r="BL25" s="7">
        <f t="shared" si="72"/>
        <v>8.1462603453701377E-2</v>
      </c>
      <c r="BM25" s="7">
        <f t="shared" si="72"/>
        <v>0.38890995647540194</v>
      </c>
      <c r="BN25" s="7">
        <f t="shared" si="72"/>
        <v>0</v>
      </c>
      <c r="BO25" s="7">
        <f t="shared" si="72"/>
        <v>0</v>
      </c>
      <c r="BP25" s="7">
        <f t="shared" si="72"/>
        <v>1.4144915743244724E-10</v>
      </c>
      <c r="BQ25" s="7">
        <f t="shared" si="72"/>
        <v>5.8292353713624689E-10</v>
      </c>
      <c r="BR25" s="7">
        <f t="shared" si="72"/>
        <v>0</v>
      </c>
      <c r="BS25" s="7">
        <f t="shared" si="72"/>
        <v>0</v>
      </c>
      <c r="BT25" s="7">
        <f t="shared" si="72"/>
        <v>3.7379618880600991E-5</v>
      </c>
      <c r="BU25" s="7">
        <f t="shared" si="72"/>
        <v>6.1573529584310963E-5</v>
      </c>
      <c r="BV25" s="7">
        <f t="shared" si="72"/>
        <v>0</v>
      </c>
      <c r="BW25" s="7">
        <f t="shared" si="72"/>
        <v>0</v>
      </c>
      <c r="BX25" s="7">
        <f t="shared" si="72"/>
        <v>4.6243996728213719E-10</v>
      </c>
      <c r="BY25" s="7">
        <f t="shared" si="72"/>
        <v>1.23156451076014E-9</v>
      </c>
      <c r="BZ25" s="7">
        <f t="shared" si="72"/>
        <v>0</v>
      </c>
      <c r="CA25" s="7">
        <f t="shared" si="72"/>
        <v>0</v>
      </c>
      <c r="CB25" s="7">
        <f t="shared" si="72"/>
        <v>1.9968516231646309E-9</v>
      </c>
      <c r="CC25" s="7">
        <f t="shared" si="72"/>
        <v>4.5520911018572861E-9</v>
      </c>
      <c r="CD25" s="7">
        <f t="shared" si="72"/>
        <v>0</v>
      </c>
      <c r="CE25" s="7">
        <f t="shared" si="72"/>
        <v>0</v>
      </c>
      <c r="CF25" s="7">
        <f t="shared" si="72"/>
        <v>3.3410608432608235E-2</v>
      </c>
      <c r="CG25" s="7">
        <f t="shared" si="72"/>
        <v>0.12561242992679222</v>
      </c>
      <c r="CH25" s="7">
        <f t="shared" si="72"/>
        <v>0</v>
      </c>
      <c r="CI25" s="7">
        <f t="shared" si="72"/>
        <v>0</v>
      </c>
      <c r="CJ25" s="7">
        <f t="shared" si="72"/>
        <v>3.9987484497205211E-4</v>
      </c>
      <c r="CK25" s="7">
        <f t="shared" si="72"/>
        <v>6.3102761957976872E-4</v>
      </c>
      <c r="CL25" s="7">
        <f t="shared" si="72"/>
        <v>0</v>
      </c>
      <c r="CM25" s="7">
        <f t="shared" si="72"/>
        <v>0</v>
      </c>
      <c r="CN25" s="7">
        <f t="shared" si="72"/>
        <v>7.1512952339519015E-5</v>
      </c>
      <c r="CO25" s="7">
        <f t="shared" si="72"/>
        <v>4.6467738914980974E-4</v>
      </c>
      <c r="CP25" s="7">
        <f t="shared" si="72"/>
        <v>0</v>
      </c>
      <c r="CQ25" s="7">
        <f t="shared" si="72"/>
        <v>0</v>
      </c>
      <c r="CR25" s="7">
        <f t="shared" si="72"/>
        <v>1.1860620472049777E-4</v>
      </c>
      <c r="CS25" s="7">
        <f t="shared" si="72"/>
        <v>3.4748928570143417E-4</v>
      </c>
      <c r="CT25" s="7">
        <f t="shared" ref="CT25:CW25" si="73">CT10-CT11</f>
        <v>0</v>
      </c>
      <c r="CU25" s="7">
        <f t="shared" si="73"/>
        <v>0</v>
      </c>
      <c r="CV25" s="7">
        <f t="shared" si="73"/>
        <v>2.1990794610162111E-10</v>
      </c>
      <c r="CW25" s="7">
        <f t="shared" si="73"/>
        <v>1.1172280293302918E-9</v>
      </c>
    </row>
    <row r="26" spans="1:101" x14ac:dyDescent="0.3">
      <c r="A26" s="8" t="str">
        <f t="shared" si="0"/>
        <v>material efficiency</v>
      </c>
      <c r="B26">
        <f t="shared" ref="B26:E26" si="74">B11-B12</f>
        <v>0</v>
      </c>
      <c r="C26" s="7">
        <f t="shared" si="74"/>
        <v>0</v>
      </c>
      <c r="D26" s="7">
        <f t="shared" si="74"/>
        <v>1.948304805872306E-5</v>
      </c>
      <c r="E26" s="7">
        <f t="shared" si="74"/>
        <v>1.029182224829468E-4</v>
      </c>
      <c r="F26" s="7">
        <f t="shared" ref="F26:I26" si="75">F11-F12</f>
        <v>0</v>
      </c>
      <c r="G26" s="7">
        <f t="shared" si="75"/>
        <v>0</v>
      </c>
      <c r="H26" s="7">
        <f t="shared" si="75"/>
        <v>7.8741355224337672E-4</v>
      </c>
      <c r="I26" s="7">
        <f t="shared" si="75"/>
        <v>5.3278498291625676E-3</v>
      </c>
      <c r="J26" s="7">
        <f t="shared" ref="J26:M26" si="76">J11-J12</f>
        <v>0</v>
      </c>
      <c r="K26" s="7">
        <f t="shared" si="76"/>
        <v>0</v>
      </c>
      <c r="L26" s="7">
        <f t="shared" si="76"/>
        <v>0.20086320894848342</v>
      </c>
      <c r="M26" s="7">
        <f t="shared" si="76"/>
        <v>0.96034546254029962</v>
      </c>
      <c r="N26" s="7">
        <f t="shared" ref="N26:AG26" si="77">N11-N12</f>
        <v>0</v>
      </c>
      <c r="O26" s="7">
        <f t="shared" si="77"/>
        <v>0</v>
      </c>
      <c r="P26" s="7">
        <f t="shared" si="77"/>
        <v>1.8176193602472793E-10</v>
      </c>
      <c r="Q26" s="7">
        <f t="shared" si="77"/>
        <v>9.5773250471199396E-10</v>
      </c>
      <c r="R26" s="7">
        <f t="shared" si="77"/>
        <v>0</v>
      </c>
      <c r="S26" s="7">
        <f t="shared" si="77"/>
        <v>0</v>
      </c>
      <c r="T26" s="7">
        <f t="shared" si="77"/>
        <v>4.7141363937067225E-6</v>
      </c>
      <c r="U26" s="7">
        <f t="shared" si="77"/>
        <v>2.4889400459463277E-5</v>
      </c>
      <c r="V26" s="7">
        <f t="shared" si="77"/>
        <v>0</v>
      </c>
      <c r="W26" s="7">
        <f t="shared" si="77"/>
        <v>0</v>
      </c>
      <c r="X26" s="7">
        <f t="shared" si="77"/>
        <v>6.1600598948758555E-11</v>
      </c>
      <c r="Y26" s="7">
        <f t="shared" si="77"/>
        <v>3.2483591637373936E-10</v>
      </c>
      <c r="Z26" s="7">
        <f t="shared" si="77"/>
        <v>0</v>
      </c>
      <c r="AA26" s="7">
        <f t="shared" si="77"/>
        <v>0</v>
      </c>
      <c r="AB26" s="7">
        <f t="shared" si="77"/>
        <v>1.9491730653683342E-5</v>
      </c>
      <c r="AC26" s="7">
        <f t="shared" si="77"/>
        <v>1.1904295492743723E-4</v>
      </c>
      <c r="AD26" s="7">
        <f t="shared" si="77"/>
        <v>0</v>
      </c>
      <c r="AE26" s="7">
        <f t="shared" si="77"/>
        <v>0</v>
      </c>
      <c r="AF26" s="7">
        <f t="shared" si="77"/>
        <v>2.5780078251513849E-4</v>
      </c>
      <c r="AG26" s="7">
        <f t="shared" si="77"/>
        <v>1.3425308896240495E-3</v>
      </c>
      <c r="AH26" s="7">
        <f t="shared" ref="AH26:CS26" si="78">AH11-AH12</f>
        <v>0</v>
      </c>
      <c r="AI26" s="7">
        <f t="shared" si="78"/>
        <v>0</v>
      </c>
      <c r="AJ26" s="7">
        <f t="shared" si="78"/>
        <v>3.1345455244316334E-10</v>
      </c>
      <c r="AK26" s="7">
        <f t="shared" si="78"/>
        <v>1.6157386049333569E-9</v>
      </c>
      <c r="AL26" s="7">
        <f t="shared" si="78"/>
        <v>0</v>
      </c>
      <c r="AM26" s="7">
        <f t="shared" si="78"/>
        <v>0</v>
      </c>
      <c r="AN26" s="7">
        <f t="shared" si="78"/>
        <v>6.8195226293058298E-2</v>
      </c>
      <c r="AO26" s="7">
        <f t="shared" si="78"/>
        <v>0.35145632231257196</v>
      </c>
      <c r="AP26" s="7">
        <f t="shared" si="78"/>
        <v>0</v>
      </c>
      <c r="AQ26" s="7">
        <f t="shared" si="78"/>
        <v>0</v>
      </c>
      <c r="AR26" s="7">
        <f t="shared" si="78"/>
        <v>0.31757753246378684</v>
      </c>
      <c r="AS26" s="7">
        <f t="shared" si="78"/>
        <v>2.2919726183982903</v>
      </c>
      <c r="AT26" s="7">
        <f t="shared" si="78"/>
        <v>0</v>
      </c>
      <c r="AU26" s="7">
        <f t="shared" si="78"/>
        <v>0</v>
      </c>
      <c r="AV26" s="7">
        <f t="shared" si="78"/>
        <v>4.412416074587E-2</v>
      </c>
      <c r="AW26" s="7">
        <f t="shared" si="78"/>
        <v>0.224021627734595</v>
      </c>
      <c r="AX26" s="7">
        <f t="shared" si="78"/>
        <v>0</v>
      </c>
      <c r="AY26" s="7">
        <f t="shared" si="78"/>
        <v>0</v>
      </c>
      <c r="AZ26" s="7">
        <f t="shared" si="78"/>
        <v>4.1742823298258624E-2</v>
      </c>
      <c r="BA26" s="7">
        <f t="shared" si="78"/>
        <v>0.22079146766056779</v>
      </c>
      <c r="BB26" s="7">
        <f t="shared" si="78"/>
        <v>0</v>
      </c>
      <c r="BC26" s="7">
        <f t="shared" si="78"/>
        <v>0</v>
      </c>
      <c r="BD26" s="7">
        <f t="shared" si="78"/>
        <v>0.8813008332405019</v>
      </c>
      <c r="BE26" s="7">
        <f t="shared" si="78"/>
        <v>4.6329803867546957</v>
      </c>
      <c r="BF26" s="7">
        <f t="shared" si="78"/>
        <v>0</v>
      </c>
      <c r="BG26" s="7">
        <f t="shared" si="78"/>
        <v>0</v>
      </c>
      <c r="BH26" s="7">
        <f t="shared" si="78"/>
        <v>3.7679293176255943E-9</v>
      </c>
      <c r="BI26" s="7">
        <f t="shared" si="78"/>
        <v>1.9945999114049315E-8</v>
      </c>
      <c r="BJ26" s="7">
        <f t="shared" si="78"/>
        <v>0</v>
      </c>
      <c r="BK26" s="7">
        <f t="shared" si="78"/>
        <v>0</v>
      </c>
      <c r="BL26" s="7">
        <f t="shared" si="78"/>
        <v>0.81310560694750222</v>
      </c>
      <c r="BM26" s="7">
        <f t="shared" si="78"/>
        <v>4.281524064442209</v>
      </c>
      <c r="BN26" s="7">
        <f t="shared" si="78"/>
        <v>0</v>
      </c>
      <c r="BO26" s="7">
        <f t="shared" si="78"/>
        <v>0</v>
      </c>
      <c r="BP26" s="7">
        <f t="shared" si="78"/>
        <v>2.518539534944114E-10</v>
      </c>
      <c r="BQ26" s="7">
        <f t="shared" si="78"/>
        <v>1.2909026885596208E-9</v>
      </c>
      <c r="BR26" s="7">
        <f t="shared" si="78"/>
        <v>0</v>
      </c>
      <c r="BS26" s="7">
        <f t="shared" si="78"/>
        <v>0</v>
      </c>
      <c r="BT26" s="7">
        <f t="shared" si="78"/>
        <v>6.2325523053683926E-5</v>
      </c>
      <c r="BU26" s="7">
        <f t="shared" si="78"/>
        <v>3.2772894718107598E-4</v>
      </c>
      <c r="BV26" s="7">
        <f t="shared" si="78"/>
        <v>0</v>
      </c>
      <c r="BW26" s="7">
        <f t="shared" si="78"/>
        <v>0</v>
      </c>
      <c r="BX26" s="7">
        <f t="shared" si="78"/>
        <v>7.8027807165018645E-10</v>
      </c>
      <c r="BY26" s="7">
        <f t="shared" si="78"/>
        <v>4.7135431656958324E-9</v>
      </c>
      <c r="BZ26" s="7">
        <f t="shared" si="78"/>
        <v>0</v>
      </c>
      <c r="CA26" s="7">
        <f t="shared" si="78"/>
        <v>0</v>
      </c>
      <c r="CB26" s="7">
        <f t="shared" si="78"/>
        <v>9.5481089060414928E-9</v>
      </c>
      <c r="CC26" s="7">
        <f t="shared" si="78"/>
        <v>5.1241926357210125E-8</v>
      </c>
      <c r="CD26" s="7">
        <f t="shared" si="78"/>
        <v>0</v>
      </c>
      <c r="CE26" s="7">
        <f t="shared" si="78"/>
        <v>0</v>
      </c>
      <c r="CF26" s="7">
        <f t="shared" si="78"/>
        <v>4.3914737484573863E-2</v>
      </c>
      <c r="CG26" s="7">
        <f t="shared" si="78"/>
        <v>0.22288624777123278</v>
      </c>
      <c r="CH26" s="7">
        <f t="shared" si="78"/>
        <v>0</v>
      </c>
      <c r="CI26" s="7">
        <f t="shared" si="78"/>
        <v>0</v>
      </c>
      <c r="CJ26" s="7">
        <f t="shared" si="78"/>
        <v>8.8598501697960408E-4</v>
      </c>
      <c r="CK26" s="7">
        <f t="shared" si="78"/>
        <v>4.6581743702679632E-3</v>
      </c>
      <c r="CL26" s="7">
        <f t="shared" si="78"/>
        <v>0</v>
      </c>
      <c r="CM26" s="7">
        <f t="shared" si="78"/>
        <v>0</v>
      </c>
      <c r="CN26" s="7">
        <f t="shared" si="78"/>
        <v>1.8993153064328014E-4</v>
      </c>
      <c r="CO26" s="7">
        <f t="shared" si="78"/>
        <v>1.0163370084350573E-3</v>
      </c>
      <c r="CP26" s="7">
        <f t="shared" si="78"/>
        <v>0</v>
      </c>
      <c r="CQ26" s="7">
        <f t="shared" si="78"/>
        <v>0</v>
      </c>
      <c r="CR26" s="7">
        <f t="shared" si="78"/>
        <v>1.2313407038795493E-3</v>
      </c>
      <c r="CS26" s="7">
        <f t="shared" si="78"/>
        <v>6.4690961208985764E-3</v>
      </c>
      <c r="CT26" s="7">
        <f t="shared" ref="CT26:CW26" si="79">CT11-CT12</f>
        <v>0</v>
      </c>
      <c r="CU26" s="7">
        <f t="shared" si="79"/>
        <v>0</v>
      </c>
      <c r="CV26" s="7">
        <f t="shared" si="79"/>
        <v>3.5861673816007969E-9</v>
      </c>
      <c r="CW26" s="7">
        <f t="shared" si="79"/>
        <v>1.8988266609337314E-8</v>
      </c>
    </row>
    <row r="27" spans="1:101" x14ac:dyDescent="0.3">
      <c r="A27" s="8" t="str">
        <f t="shared" si="0"/>
        <v>hydrogen as reductant</v>
      </c>
      <c r="B27">
        <f t="shared" ref="B27:E27" si="80">B12-B13</f>
        <v>0</v>
      </c>
      <c r="C27" s="7">
        <f t="shared" si="80"/>
        <v>-8.2595609104609176E-6</v>
      </c>
      <c r="D27" s="7">
        <f t="shared" si="80"/>
        <v>-1.6169451354322963E-5</v>
      </c>
      <c r="E27" s="7">
        <f t="shared" si="80"/>
        <v>-8.244602962692929E-6</v>
      </c>
      <c r="F27" s="7">
        <f t="shared" ref="F27:I27" si="81">F12-F13</f>
        <v>0</v>
      </c>
      <c r="G27" s="7">
        <f t="shared" si="81"/>
        <v>-1.4099551129313603E-2</v>
      </c>
      <c r="H27" s="7">
        <f t="shared" si="81"/>
        <v>-3.5671701143846324E-2</v>
      </c>
      <c r="I27" s="7">
        <f t="shared" si="81"/>
        <v>-3.5266903422239815E-2</v>
      </c>
      <c r="J27" s="7">
        <f t="shared" ref="J27:M27" si="82">J12-J13</f>
        <v>0</v>
      </c>
      <c r="K27" s="7">
        <f t="shared" si="82"/>
        <v>0.65141898870265891</v>
      </c>
      <c r="L27" s="7">
        <f t="shared" si="82"/>
        <v>1.5977855639700351</v>
      </c>
      <c r="M27" s="7">
        <f t="shared" si="82"/>
        <v>2.3895964624013217</v>
      </c>
      <c r="N27" s="7">
        <f t="shared" ref="N27:AG27" si="83">N12-N13</f>
        <v>0</v>
      </c>
      <c r="O27" s="7">
        <f t="shared" si="83"/>
        <v>-5.4246596574412693E-11</v>
      </c>
      <c r="P27" s="7">
        <f t="shared" si="83"/>
        <v>-1.30514724084484E-10</v>
      </c>
      <c r="Q27" s="7">
        <f t="shared" si="83"/>
        <v>-8.8737054636681242E-11</v>
      </c>
      <c r="R27" s="7">
        <f t="shared" si="83"/>
        <v>0</v>
      </c>
      <c r="S27" s="7">
        <f t="shared" si="83"/>
        <v>-1.7032565499191469E-6</v>
      </c>
      <c r="T27" s="7">
        <f t="shared" si="83"/>
        <v>-4.1657141435834464E-6</v>
      </c>
      <c r="U27" s="7">
        <f t="shared" si="83"/>
        <v>-3.1440209102163302E-6</v>
      </c>
      <c r="V27" s="7">
        <f t="shared" si="83"/>
        <v>0</v>
      </c>
      <c r="W27" s="7">
        <f t="shared" si="83"/>
        <v>-9.8901295565706152E-12</v>
      </c>
      <c r="X27" s="7">
        <f t="shared" si="83"/>
        <v>-2.4945002206068422E-11</v>
      </c>
      <c r="Y27" s="7">
        <f t="shared" si="83"/>
        <v>-1.8477627428350185E-11</v>
      </c>
      <c r="Z27" s="7">
        <f t="shared" si="83"/>
        <v>0</v>
      </c>
      <c r="AA27" s="7">
        <f t="shared" si="83"/>
        <v>-4.8825343907672042E-5</v>
      </c>
      <c r="AB27" s="7">
        <f t="shared" si="83"/>
        <v>-9.9089267970061193E-5</v>
      </c>
      <c r="AC27" s="7">
        <f t="shared" si="83"/>
        <v>-1.7289709198980811E-4</v>
      </c>
      <c r="AD27" s="7">
        <f t="shared" si="83"/>
        <v>0</v>
      </c>
      <c r="AE27" s="7">
        <f t="shared" si="83"/>
        <v>4.6388388352532062E-5</v>
      </c>
      <c r="AF27" s="7">
        <f t="shared" si="83"/>
        <v>8.188244316194998E-5</v>
      </c>
      <c r="AG27" s="7">
        <f t="shared" si="83"/>
        <v>1.7925557962262043E-4</v>
      </c>
      <c r="AH27" s="7">
        <f t="shared" ref="AH27:CS27" si="84">AH12-AH13</f>
        <v>0</v>
      </c>
      <c r="AI27" s="7">
        <f t="shared" si="84"/>
        <v>-1.0798946918576029E-10</v>
      </c>
      <c r="AJ27" s="7">
        <f t="shared" si="84"/>
        <v>-2.7923594898506625E-10</v>
      </c>
      <c r="AK27" s="7">
        <f t="shared" si="84"/>
        <v>-1.6223938321575622E-10</v>
      </c>
      <c r="AL27" s="7">
        <f t="shared" si="84"/>
        <v>0</v>
      </c>
      <c r="AM27" s="7">
        <f t="shared" si="84"/>
        <v>-4.9540869834352463E-2</v>
      </c>
      <c r="AN27" s="7">
        <f t="shared" si="84"/>
        <v>-0.12577839953503567</v>
      </c>
      <c r="AO27" s="7">
        <f t="shared" si="84"/>
        <v>-7.6575061896130947E-2</v>
      </c>
      <c r="AP27" s="7">
        <f t="shared" si="84"/>
        <v>0</v>
      </c>
      <c r="AQ27" s="7">
        <f t="shared" si="84"/>
        <v>-0.76669226537789825</v>
      </c>
      <c r="AR27" s="7">
        <f t="shared" si="84"/>
        <v>-2.4251330827318043</v>
      </c>
      <c r="AS27" s="7">
        <f t="shared" si="84"/>
        <v>-15.130995645027184</v>
      </c>
      <c r="AT27" s="7">
        <f t="shared" si="84"/>
        <v>0</v>
      </c>
      <c r="AU27" s="7">
        <f t="shared" si="84"/>
        <v>6.0111292102384084E-2</v>
      </c>
      <c r="AV27" s="7">
        <f t="shared" si="84"/>
        <v>0.15630227567663191</v>
      </c>
      <c r="AW27" s="7">
        <f t="shared" si="84"/>
        <v>0.21144943082044287</v>
      </c>
      <c r="AX27" s="7">
        <f t="shared" si="84"/>
        <v>0</v>
      </c>
      <c r="AY27" s="7">
        <f t="shared" si="84"/>
        <v>-9.7363343949639081E-3</v>
      </c>
      <c r="AZ27" s="7">
        <f t="shared" si="84"/>
        <v>-1.8889399496524906E-2</v>
      </c>
      <c r="BA27" s="7">
        <f t="shared" si="84"/>
        <v>-1.5615039167048206E-2</v>
      </c>
      <c r="BB27" s="7">
        <f t="shared" si="84"/>
        <v>0</v>
      </c>
      <c r="BC27" s="7">
        <f t="shared" si="84"/>
        <v>-0.18455492542020124</v>
      </c>
      <c r="BD27" s="7">
        <f t="shared" si="84"/>
        <v>-0.43223495904911147</v>
      </c>
      <c r="BE27" s="7">
        <f t="shared" si="84"/>
        <v>-0.1896855745385011</v>
      </c>
      <c r="BF27" s="7">
        <f t="shared" si="84"/>
        <v>0</v>
      </c>
      <c r="BG27" s="7">
        <f t="shared" si="84"/>
        <v>-9.3011889423949659E-10</v>
      </c>
      <c r="BH27" s="7">
        <f t="shared" si="84"/>
        <v>-2.3421818002447036E-9</v>
      </c>
      <c r="BI27" s="7">
        <f t="shared" si="84"/>
        <v>-1.7216096608101117E-9</v>
      </c>
      <c r="BJ27" s="7">
        <f t="shared" si="84"/>
        <v>0</v>
      </c>
      <c r="BK27" s="7">
        <f t="shared" si="84"/>
        <v>-0.13501405558579904</v>
      </c>
      <c r="BL27" s="7">
        <f t="shared" si="84"/>
        <v>-0.30645655951410333</v>
      </c>
      <c r="BM27" s="7">
        <f t="shared" si="84"/>
        <v>-0.11311051264230798</v>
      </c>
      <c r="BN27" s="7">
        <f t="shared" si="84"/>
        <v>0</v>
      </c>
      <c r="BO27" s="7">
        <f t="shared" si="84"/>
        <v>-9.8099339629189675E-11</v>
      </c>
      <c r="BP27" s="7">
        <f t="shared" si="84"/>
        <v>-2.5429094677900114E-10</v>
      </c>
      <c r="BQ27" s="7">
        <f t="shared" si="84"/>
        <v>-1.4376175578740934E-10</v>
      </c>
      <c r="BR27" s="7">
        <f t="shared" si="84"/>
        <v>0</v>
      </c>
      <c r="BS27" s="7">
        <f t="shared" si="84"/>
        <v>2.2281927877692079E-6</v>
      </c>
      <c r="BT27" s="7">
        <f t="shared" si="84"/>
        <v>-2.5419103954257144E-6</v>
      </c>
      <c r="BU27" s="7">
        <f t="shared" si="84"/>
        <v>1.7597922332101158E-5</v>
      </c>
      <c r="BV27" s="7">
        <f t="shared" si="84"/>
        <v>0</v>
      </c>
      <c r="BW27" s="7">
        <f t="shared" si="84"/>
        <v>-7.0771365317885608E-10</v>
      </c>
      <c r="BX27" s="7">
        <f t="shared" si="84"/>
        <v>-1.772214351541364E-9</v>
      </c>
      <c r="BY27" s="7">
        <f t="shared" si="84"/>
        <v>-1.427896416253839E-9</v>
      </c>
      <c r="BZ27" s="7">
        <f t="shared" si="84"/>
        <v>0</v>
      </c>
      <c r="CA27" s="7">
        <f t="shared" si="84"/>
        <v>4.9954597689789639E-10</v>
      </c>
      <c r="CB27" s="7">
        <f t="shared" si="84"/>
        <v>1.1028424367502146E-9</v>
      </c>
      <c r="CC27" s="7">
        <f t="shared" si="84"/>
        <v>1.971619234466403E-9</v>
      </c>
      <c r="CD27" s="7">
        <f t="shared" si="84"/>
        <v>0</v>
      </c>
      <c r="CE27" s="7">
        <f t="shared" si="84"/>
        <v>6.0219660871414948E-2</v>
      </c>
      <c r="CF27" s="7">
        <f t="shared" si="84"/>
        <v>0.15651890181803507</v>
      </c>
      <c r="CG27" s="7">
        <f t="shared" si="84"/>
        <v>0.21172277582836996</v>
      </c>
      <c r="CH27" s="7">
        <f t="shared" si="84"/>
        <v>0</v>
      </c>
      <c r="CI27" s="7">
        <f t="shared" si="84"/>
        <v>-5.232590049288055E-5</v>
      </c>
      <c r="CJ27" s="7">
        <f t="shared" si="84"/>
        <v>-2.2796433903972402E-4</v>
      </c>
      <c r="CK27" s="7">
        <f t="shared" si="84"/>
        <v>7.0058691799421147E-5</v>
      </c>
      <c r="CL27" s="7">
        <f t="shared" si="84"/>
        <v>0</v>
      </c>
      <c r="CM27" s="7">
        <f t="shared" si="84"/>
        <v>-5.9543425122109833E-5</v>
      </c>
      <c r="CN27" s="7">
        <f t="shared" si="84"/>
        <v>-1.1753687343360811E-4</v>
      </c>
      <c r="CO27" s="7">
        <f t="shared" si="84"/>
        <v>-1.0044791593854727E-4</v>
      </c>
      <c r="CP27" s="7">
        <f t="shared" si="84"/>
        <v>0</v>
      </c>
      <c r="CQ27" s="7">
        <f t="shared" si="84"/>
        <v>-4.3888162315465495E-5</v>
      </c>
      <c r="CR27" s="7">
        <f t="shared" si="84"/>
        <v>-1.6292691467129083E-4</v>
      </c>
      <c r="CS27" s="7">
        <f t="shared" si="84"/>
        <v>4.1008497176253655E-5</v>
      </c>
      <c r="CT27" s="7">
        <f t="shared" ref="CT27:CW27" si="85">CT12-CT13</f>
        <v>0</v>
      </c>
      <c r="CU27" s="7">
        <f t="shared" si="85"/>
        <v>-8.7587229766508555E-10</v>
      </c>
      <c r="CV27" s="7">
        <f t="shared" si="85"/>
        <v>-2.2116670761602031E-9</v>
      </c>
      <c r="CW27" s="7">
        <f t="shared" si="85"/>
        <v>-1.6328726061734222E-9</v>
      </c>
    </row>
    <row r="28" spans="1:101" x14ac:dyDescent="0.3">
      <c r="A28" s="8" t="str">
        <f t="shared" si="0"/>
        <v>secondary market</v>
      </c>
      <c r="B28">
        <f t="shared" ref="B28:E28" si="86">B13-B14</f>
        <v>0</v>
      </c>
      <c r="C28" s="7">
        <f t="shared" si="86"/>
        <v>9.253244272458028E-4</v>
      </c>
      <c r="D28" s="7">
        <f t="shared" si="86"/>
        <v>9.8532058738552805E-4</v>
      </c>
      <c r="E28" s="7">
        <f t="shared" si="86"/>
        <v>9.5511082930806136E-4</v>
      </c>
      <c r="F28" s="7">
        <f>F13-F14</f>
        <v>0</v>
      </c>
      <c r="G28" s="7">
        <f>G13-G14</f>
        <v>0.2461675808023466</v>
      </c>
      <c r="H28" s="7">
        <f>H13-H14</f>
        <v>0.30191335683759851</v>
      </c>
      <c r="I28" s="7">
        <f>I13-I14</f>
        <v>0.45990623741590508</v>
      </c>
      <c r="J28" s="7">
        <f t="shared" ref="J28:M28" si="87">J13-J14</f>
        <v>0</v>
      </c>
      <c r="K28" s="7">
        <f t="shared" si="87"/>
        <v>24.029076218007603</v>
      </c>
      <c r="L28" s="7">
        <f t="shared" si="87"/>
        <v>22.332041147500391</v>
      </c>
      <c r="M28" s="7">
        <f t="shared" si="87"/>
        <v>18.64053682831829</v>
      </c>
      <c r="N28" s="7">
        <f t="shared" ref="N28:AG28" si="88">N13-N14</f>
        <v>0</v>
      </c>
      <c r="O28" s="7">
        <f t="shared" si="88"/>
        <v>5.2484198477664948E-9</v>
      </c>
      <c r="P28" s="7">
        <f t="shared" si="88"/>
        <v>5.5138557571097217E-9</v>
      </c>
      <c r="Q28" s="7">
        <f t="shared" si="88"/>
        <v>5.0930559614699223E-9</v>
      </c>
      <c r="R28" s="7">
        <f t="shared" si="88"/>
        <v>0</v>
      </c>
      <c r="S28" s="7">
        <f t="shared" si="88"/>
        <v>4.2204210870605671E-4</v>
      </c>
      <c r="T28" s="7">
        <f t="shared" si="88"/>
        <v>4.7438394482319417E-4</v>
      </c>
      <c r="U28" s="7">
        <f t="shared" si="88"/>
        <v>4.8357682302324276E-4</v>
      </c>
      <c r="V28" s="7">
        <f t="shared" si="88"/>
        <v>0</v>
      </c>
      <c r="W28" s="7">
        <f t="shared" si="88"/>
        <v>1.5195566677386866E-8</v>
      </c>
      <c r="X28" s="7">
        <f t="shared" si="88"/>
        <v>1.7428767714833695E-8</v>
      </c>
      <c r="Y28" s="7">
        <f t="shared" si="88"/>
        <v>1.8192927353522028E-8</v>
      </c>
      <c r="Z28" s="7">
        <f t="shared" si="88"/>
        <v>0</v>
      </c>
      <c r="AA28" s="7">
        <f t="shared" si="88"/>
        <v>5.0305214333749536E-3</v>
      </c>
      <c r="AB28" s="7">
        <f t="shared" si="88"/>
        <v>5.5522633300280344E-3</v>
      </c>
      <c r="AC28" s="7">
        <f t="shared" si="88"/>
        <v>5.6842698166380372E-3</v>
      </c>
      <c r="AD28" s="7">
        <f t="shared" si="88"/>
        <v>0</v>
      </c>
      <c r="AE28" s="7">
        <f t="shared" si="88"/>
        <v>1.2124195134084522E-2</v>
      </c>
      <c r="AF28" s="7">
        <f t="shared" si="88"/>
        <v>1.1252947453660128E-2</v>
      </c>
      <c r="AG28" s="7">
        <f t="shared" si="88"/>
        <v>8.0131693250660545E-3</v>
      </c>
      <c r="AH28" s="7">
        <f t="shared" ref="AH28:CS28" si="89">AH13-AH14</f>
        <v>0</v>
      </c>
      <c r="AI28" s="7">
        <f t="shared" si="89"/>
        <v>1.712442433401496E-8</v>
      </c>
      <c r="AJ28" s="7">
        <f t="shared" si="89"/>
        <v>1.9217739147653562E-8</v>
      </c>
      <c r="AK28" s="7">
        <f t="shared" si="89"/>
        <v>1.8056674643014497E-8</v>
      </c>
      <c r="AL28" s="7">
        <f t="shared" si="89"/>
        <v>0</v>
      </c>
      <c r="AM28" s="7">
        <f t="shared" si="89"/>
        <v>3.3086957569846924</v>
      </c>
      <c r="AN28" s="7">
        <f t="shared" si="89"/>
        <v>3.4777636401335545</v>
      </c>
      <c r="AO28" s="7">
        <f t="shared" si="89"/>
        <v>3.102853508165452</v>
      </c>
      <c r="AP28" s="7">
        <f t="shared" si="89"/>
        <v>0</v>
      </c>
      <c r="AQ28" s="7">
        <f t="shared" si="89"/>
        <v>85.04108577356763</v>
      </c>
      <c r="AR28" s="7">
        <f t="shared" si="89"/>
        <v>98.29557069716968</v>
      </c>
      <c r="AS28" s="7">
        <f t="shared" si="89"/>
        <v>114.91465644704209</v>
      </c>
      <c r="AT28" s="7">
        <f t="shared" si="89"/>
        <v>0</v>
      </c>
      <c r="AU28" s="7">
        <f t="shared" si="89"/>
        <v>2.3840951569173585</v>
      </c>
      <c r="AV28" s="7">
        <f t="shared" si="89"/>
        <v>2.2317104869066542</v>
      </c>
      <c r="AW28" s="7">
        <f t="shared" si="89"/>
        <v>1.7400124049686052</v>
      </c>
      <c r="AX28" s="7">
        <f t="shared" si="89"/>
        <v>0</v>
      </c>
      <c r="AY28" s="7">
        <f t="shared" si="89"/>
        <v>1.2835608754807619</v>
      </c>
      <c r="AZ28" s="7">
        <f t="shared" si="89"/>
        <v>1.364458253259025</v>
      </c>
      <c r="BA28" s="7">
        <f t="shared" si="89"/>
        <v>1.3178268493391814</v>
      </c>
      <c r="BB28" s="7">
        <f t="shared" si="89"/>
        <v>0</v>
      </c>
      <c r="BC28" s="7">
        <f t="shared" si="89"/>
        <v>78.249887215363643</v>
      </c>
      <c r="BD28" s="7">
        <f t="shared" si="89"/>
        <v>88.144218171715636</v>
      </c>
      <c r="BE28" s="7">
        <f t="shared" si="89"/>
        <v>89.161402911532107</v>
      </c>
      <c r="BF28" s="7">
        <f t="shared" si="89"/>
        <v>0</v>
      </c>
      <c r="BG28" s="7">
        <f t="shared" si="89"/>
        <v>1.129500875200734E-7</v>
      </c>
      <c r="BH28" s="7">
        <f t="shared" si="89"/>
        <v>1.1956821143822052E-7</v>
      </c>
      <c r="BI28" s="7">
        <f t="shared" si="89"/>
        <v>1.1251961085186418E-7</v>
      </c>
      <c r="BJ28" s="7">
        <f t="shared" si="89"/>
        <v>0</v>
      </c>
      <c r="BK28" s="7">
        <f t="shared" si="89"/>
        <v>74.941191458378967</v>
      </c>
      <c r="BL28" s="7">
        <f t="shared" si="89"/>
        <v>84.666454531582048</v>
      </c>
      <c r="BM28" s="7">
        <f t="shared" si="89"/>
        <v>86.058549403366598</v>
      </c>
      <c r="BN28" s="7">
        <f t="shared" si="89"/>
        <v>0</v>
      </c>
      <c r="BO28" s="7">
        <f t="shared" si="89"/>
        <v>1.9288576566280911E-9</v>
      </c>
      <c r="BP28" s="7">
        <f t="shared" si="89"/>
        <v>1.7889714328198709E-9</v>
      </c>
      <c r="BQ28" s="7">
        <f t="shared" si="89"/>
        <v>-1.3625271050752131E-10</v>
      </c>
      <c r="BR28" s="7">
        <f t="shared" si="89"/>
        <v>0</v>
      </c>
      <c r="BS28" s="7">
        <f t="shared" si="89"/>
        <v>3.0284114998593388E-3</v>
      </c>
      <c r="BT28" s="7">
        <f t="shared" si="89"/>
        <v>2.748188941454649E-3</v>
      </c>
      <c r="BU28" s="7">
        <f t="shared" si="89"/>
        <v>1.831151671089384E-3</v>
      </c>
      <c r="BV28" s="7">
        <f t="shared" si="89"/>
        <v>0</v>
      </c>
      <c r="BW28" s="7">
        <f t="shared" si="89"/>
        <v>1.57596953749099E-8</v>
      </c>
      <c r="BX28" s="7">
        <f t="shared" si="89"/>
        <v>1.3290785910425287E-8</v>
      </c>
      <c r="BY28" s="7">
        <f t="shared" si="89"/>
        <v>5.8513061453830763E-9</v>
      </c>
      <c r="BZ28" s="7">
        <f t="shared" si="89"/>
        <v>0</v>
      </c>
      <c r="CA28" s="7">
        <f t="shared" si="89"/>
        <v>3.2401384376490449E-7</v>
      </c>
      <c r="CB28" s="7">
        <f t="shared" si="89"/>
        <v>3.1788478203173591E-7</v>
      </c>
      <c r="CC28" s="7">
        <f t="shared" si="89"/>
        <v>2.6554595220194152E-7</v>
      </c>
      <c r="CD28" s="7">
        <f t="shared" si="89"/>
        <v>0</v>
      </c>
      <c r="CE28" s="7">
        <f t="shared" si="89"/>
        <v>2.3678877245439418</v>
      </c>
      <c r="CF28" s="7">
        <f t="shared" si="89"/>
        <v>2.2141054546849821</v>
      </c>
      <c r="CG28" s="7">
        <f t="shared" si="89"/>
        <v>1.7220955610268625</v>
      </c>
      <c r="CH28" s="7">
        <f t="shared" si="89"/>
        <v>0</v>
      </c>
      <c r="CI28" s="7">
        <f t="shared" si="89"/>
        <v>3.9123468284348942E-2</v>
      </c>
      <c r="CJ28" s="7">
        <f t="shared" si="89"/>
        <v>3.6795317799401261E-2</v>
      </c>
      <c r="CK28" s="7">
        <f t="shared" si="89"/>
        <v>2.6385073958857447E-2</v>
      </c>
      <c r="CL28" s="7">
        <f t="shared" si="89"/>
        <v>0</v>
      </c>
      <c r="CM28" s="7">
        <f t="shared" si="89"/>
        <v>1.1176910940040648E-2</v>
      </c>
      <c r="CN28" s="7">
        <f t="shared" si="89"/>
        <v>1.2052768891645062E-2</v>
      </c>
      <c r="CO28" s="7">
        <f t="shared" si="89"/>
        <v>1.2232574125105349E-2</v>
      </c>
      <c r="CP28" s="7">
        <f t="shared" si="89"/>
        <v>0</v>
      </c>
      <c r="CQ28" s="7">
        <f t="shared" si="89"/>
        <v>4.0367757601233692E-2</v>
      </c>
      <c r="CR28" s="7">
        <f t="shared" si="89"/>
        <v>4.1446994249410764E-2</v>
      </c>
      <c r="CS28" s="7">
        <f t="shared" si="89"/>
        <v>3.7494328699081605E-2</v>
      </c>
      <c r="CT28" s="7">
        <f t="shared" ref="CT28:CW28" si="90">CT13-CT14</f>
        <v>0</v>
      </c>
      <c r="CU28" s="7">
        <f t="shared" si="90"/>
        <v>1.0770166767230695E-7</v>
      </c>
      <c r="CV28" s="7">
        <f t="shared" si="90"/>
        <v>1.1405435568111083E-7</v>
      </c>
      <c r="CW28" s="7">
        <f t="shared" si="90"/>
        <v>1.0742655489039425E-7</v>
      </c>
    </row>
    <row r="29" spans="1:101" x14ac:dyDescent="0.3">
      <c r="A29" s="8" t="str">
        <f t="shared" si="0"/>
        <v>production pathways</v>
      </c>
      <c r="B29">
        <f t="shared" ref="B29:E29" si="91">B14-B15</f>
        <v>0</v>
      </c>
      <c r="C29" s="7">
        <f t="shared" si="91"/>
        <v>3.6122002746718411E-5</v>
      </c>
      <c r="D29" s="7">
        <f t="shared" si="91"/>
        <v>-1.6061632099546836E-4</v>
      </c>
      <c r="E29" s="7">
        <f t="shared" si="91"/>
        <v>-1.2735404826160217E-4</v>
      </c>
      <c r="F29" s="7">
        <f t="shared" ref="F29:I29" si="92">F14-F15</f>
        <v>0</v>
      </c>
      <c r="G29" s="7">
        <f t="shared" si="92"/>
        <v>4.5105975603413714E-2</v>
      </c>
      <c r="H29" s="7">
        <f t="shared" si="92"/>
        <v>5.7872730663688018E-2</v>
      </c>
      <c r="I29" s="7">
        <f t="shared" si="92"/>
        <v>6.7714411891392781E-2</v>
      </c>
      <c r="J29" s="7">
        <f t="shared" ref="J29:M29" si="93">J14-J15</f>
        <v>0</v>
      </c>
      <c r="K29" s="7">
        <f t="shared" si="93"/>
        <v>3.8645435198486702</v>
      </c>
      <c r="L29" s="7">
        <f t="shared" si="93"/>
        <v>3.3579302609844532</v>
      </c>
      <c r="M29" s="7">
        <f t="shared" si="93"/>
        <v>2.2302652001664951</v>
      </c>
      <c r="N29" s="7">
        <f t="shared" ref="N29:AG29" si="94">N14-N15</f>
        <v>0</v>
      </c>
      <c r="O29" s="7">
        <f t="shared" si="94"/>
        <v>-2.7145619345352786E-10</v>
      </c>
      <c r="P29" s="7">
        <f t="shared" si="94"/>
        <v>-2.7060681679794793E-10</v>
      </c>
      <c r="Q29" s="7">
        <f t="shared" si="94"/>
        <v>-2.3643311020281205E-10</v>
      </c>
      <c r="R29" s="7">
        <f t="shared" si="94"/>
        <v>0</v>
      </c>
      <c r="S29" s="7">
        <f t="shared" si="94"/>
        <v>-3.2233894362247023E-6</v>
      </c>
      <c r="T29" s="7">
        <f t="shared" si="94"/>
        <v>-6.6056732833349226E-7</v>
      </c>
      <c r="U29" s="7">
        <f t="shared" si="94"/>
        <v>6.5722336378205067E-8</v>
      </c>
      <c r="V29" s="7">
        <f t="shared" si="94"/>
        <v>0</v>
      </c>
      <c r="W29" s="7">
        <f t="shared" si="94"/>
        <v>-1.57346768128458E-9</v>
      </c>
      <c r="X29" s="7">
        <f t="shared" si="94"/>
        <v>-1.6018643235161474E-9</v>
      </c>
      <c r="Y29" s="7">
        <f t="shared" si="94"/>
        <v>-1.2130978502629082E-9</v>
      </c>
      <c r="Z29" s="7">
        <f t="shared" si="94"/>
        <v>0</v>
      </c>
      <c r="AA29" s="7">
        <f t="shared" si="94"/>
        <v>1.2655097857943061E-4</v>
      </c>
      <c r="AB29" s="7">
        <f t="shared" si="94"/>
        <v>-1.5796624309716897E-4</v>
      </c>
      <c r="AC29" s="7">
        <f t="shared" si="94"/>
        <v>-2.2508444343425846E-5</v>
      </c>
      <c r="AD29" s="7">
        <f t="shared" si="94"/>
        <v>0</v>
      </c>
      <c r="AE29" s="7">
        <f t="shared" si="94"/>
        <v>1.4248015608533168E-4</v>
      </c>
      <c r="AF29" s="7">
        <f t="shared" si="94"/>
        <v>1.4376397321653068E-4</v>
      </c>
      <c r="AG29" s="7">
        <f t="shared" si="94"/>
        <v>3.132998418250597E-5</v>
      </c>
      <c r="AH29" s="7">
        <f t="shared" ref="AH29:CS29" si="95">AH14-AH15</f>
        <v>0</v>
      </c>
      <c r="AI29" s="7">
        <f t="shared" si="95"/>
        <v>2.689431733795409E-9</v>
      </c>
      <c r="AJ29" s="7">
        <f t="shared" si="95"/>
        <v>4.7891493758405313E-9</v>
      </c>
      <c r="AK29" s="7">
        <f t="shared" si="95"/>
        <v>5.5033418516583816E-9</v>
      </c>
      <c r="AL29" s="7">
        <f t="shared" si="95"/>
        <v>0</v>
      </c>
      <c r="AM29" s="7">
        <f t="shared" si="95"/>
        <v>0.2257173324668309</v>
      </c>
      <c r="AN29" s="7">
        <f t="shared" si="95"/>
        <v>-0.10092026051058989</v>
      </c>
      <c r="AO29" s="7">
        <f t="shared" si="95"/>
        <v>-9.6121600797938189E-2</v>
      </c>
      <c r="AP29" s="7">
        <f t="shared" si="95"/>
        <v>0</v>
      </c>
      <c r="AQ29" s="7">
        <f t="shared" si="95"/>
        <v>2.5215719080355754</v>
      </c>
      <c r="AR29" s="7">
        <f t="shared" si="95"/>
        <v>3.5150762916569285</v>
      </c>
      <c r="AS29" s="7">
        <f t="shared" si="95"/>
        <v>5.28875458228406</v>
      </c>
      <c r="AT29" s="7">
        <f t="shared" si="95"/>
        <v>0</v>
      </c>
      <c r="AU29" s="7">
        <f t="shared" si="95"/>
        <v>0.1379682477261901</v>
      </c>
      <c r="AV29" s="7">
        <f t="shared" si="95"/>
        <v>9.5414451163059355E-2</v>
      </c>
      <c r="AW29" s="7">
        <f t="shared" si="95"/>
        <v>2.3833133702951148E-2</v>
      </c>
      <c r="AX29" s="7">
        <f t="shared" si="95"/>
        <v>0</v>
      </c>
      <c r="AY29" s="7">
        <f t="shared" si="95"/>
        <v>-5.1017047458459919E-2</v>
      </c>
      <c r="AZ29" s="7">
        <f t="shared" si="95"/>
        <v>-9.0880354958236875E-2</v>
      </c>
      <c r="BA29" s="7">
        <f t="shared" si="95"/>
        <v>-7.3204495296820271E-2</v>
      </c>
      <c r="BB29" s="7">
        <f t="shared" si="95"/>
        <v>0</v>
      </c>
      <c r="BC29" s="7">
        <f t="shared" si="95"/>
        <v>-3.4516833417046229</v>
      </c>
      <c r="BD29" s="7">
        <f t="shared" si="95"/>
        <v>-6.3710448055285269</v>
      </c>
      <c r="BE29" s="7">
        <f t="shared" si="95"/>
        <v>-4.0986722166360607</v>
      </c>
      <c r="BF29" s="7">
        <f t="shared" si="95"/>
        <v>0</v>
      </c>
      <c r="BG29" s="7">
        <f t="shared" si="95"/>
        <v>-7.0223332518621088E-9</v>
      </c>
      <c r="BH29" s="7">
        <f t="shared" si="95"/>
        <v>-6.3097018857098304E-9</v>
      </c>
      <c r="BI29" s="7">
        <f t="shared" si="95"/>
        <v>-5.1372955183505005E-9</v>
      </c>
      <c r="BJ29" s="7">
        <f t="shared" si="95"/>
        <v>0</v>
      </c>
      <c r="BK29" s="7">
        <f t="shared" si="95"/>
        <v>-3.6774006741714587</v>
      </c>
      <c r="BL29" s="7">
        <f t="shared" si="95"/>
        <v>-6.2701245450179286</v>
      </c>
      <c r="BM29" s="7">
        <f t="shared" si="95"/>
        <v>-4.0025506158381141</v>
      </c>
      <c r="BN29" s="7">
        <f t="shared" si="95"/>
        <v>0</v>
      </c>
      <c r="BO29" s="7">
        <f t="shared" si="95"/>
        <v>4.2628994150799998E-9</v>
      </c>
      <c r="BP29" s="7">
        <f t="shared" si="95"/>
        <v>6.3910136993566787E-9</v>
      </c>
      <c r="BQ29" s="7">
        <f t="shared" si="95"/>
        <v>6.7164397019212808E-9</v>
      </c>
      <c r="BR29" s="7">
        <f t="shared" si="95"/>
        <v>0</v>
      </c>
      <c r="BS29" s="7">
        <f t="shared" si="95"/>
        <v>7.8634871262621029E-5</v>
      </c>
      <c r="BT29" s="7">
        <f t="shared" si="95"/>
        <v>8.9050135152819948E-5</v>
      </c>
      <c r="BU29" s="7">
        <f t="shared" si="95"/>
        <v>6.5472470951250992E-5</v>
      </c>
      <c r="BV29" s="7">
        <f t="shared" si="95"/>
        <v>0</v>
      </c>
      <c r="BW29" s="7">
        <f t="shared" si="95"/>
        <v>7.6134795152316599E-9</v>
      </c>
      <c r="BX29" s="7">
        <f t="shared" si="95"/>
        <v>1.2338080438524362E-8</v>
      </c>
      <c r="BY29" s="7">
        <f t="shared" si="95"/>
        <v>1.025513011583698E-8</v>
      </c>
      <c r="BZ29" s="7">
        <f t="shared" si="95"/>
        <v>0</v>
      </c>
      <c r="CA29" s="7">
        <f t="shared" si="95"/>
        <v>-1.2192364440673395E-8</v>
      </c>
      <c r="CB29" s="7">
        <f t="shared" si="95"/>
        <v>-3.713301085592211E-9</v>
      </c>
      <c r="CC29" s="7">
        <f t="shared" si="95"/>
        <v>3.3280821122119021E-10</v>
      </c>
      <c r="CD29" s="7">
        <f t="shared" si="95"/>
        <v>0</v>
      </c>
      <c r="CE29" s="7">
        <f t="shared" si="95"/>
        <v>0.13837896923348803</v>
      </c>
      <c r="CF29" s="7">
        <f t="shared" si="95"/>
        <v>9.5932798419835152E-2</v>
      </c>
      <c r="CG29" s="7">
        <f t="shared" si="95"/>
        <v>2.4070462946292226E-2</v>
      </c>
      <c r="CH29" s="7">
        <f t="shared" si="95"/>
        <v>0</v>
      </c>
      <c r="CI29" s="7">
        <f t="shared" si="95"/>
        <v>6.2799063371818051E-4</v>
      </c>
      <c r="CJ29" s="7">
        <f t="shared" si="95"/>
        <v>9.2277142545500908E-4</v>
      </c>
      <c r="CK29" s="7">
        <f t="shared" si="95"/>
        <v>6.4446448403606901E-4</v>
      </c>
      <c r="CL29" s="7">
        <f t="shared" si="95"/>
        <v>0</v>
      </c>
      <c r="CM29" s="7">
        <f t="shared" si="95"/>
        <v>-5.3727248587686575E-4</v>
      </c>
      <c r="CN29" s="7">
        <f t="shared" si="95"/>
        <v>-3.6038101367869176E-4</v>
      </c>
      <c r="CO29" s="7">
        <f t="shared" si="95"/>
        <v>-2.1482079899751497E-4</v>
      </c>
      <c r="CP29" s="7">
        <f t="shared" si="95"/>
        <v>0</v>
      </c>
      <c r="CQ29" s="7">
        <f t="shared" si="95"/>
        <v>-2.6065693505359193E-3</v>
      </c>
      <c r="CR29" s="7">
        <f t="shared" si="95"/>
        <v>-2.4671526911080321E-3</v>
      </c>
      <c r="CS29" s="7">
        <f t="shared" si="95"/>
        <v>-2.0562972326493099E-3</v>
      </c>
      <c r="CT29" s="7">
        <f t="shared" ref="CT29:CW29" si="96">CT14-CT15</f>
        <v>0</v>
      </c>
      <c r="CU29" s="7">
        <f t="shared" si="96"/>
        <v>-6.7508770584085821E-9</v>
      </c>
      <c r="CV29" s="7">
        <f t="shared" si="96"/>
        <v>-6.0390950689118932E-9</v>
      </c>
      <c r="CW29" s="7">
        <f t="shared" si="96"/>
        <v>-4.9008624081476905E-9</v>
      </c>
    </row>
    <row r="30" spans="1:101" x14ac:dyDescent="0.3">
      <c r="A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</row>
    <row r="31" spans="1:101" x14ac:dyDescent="0.3">
      <c r="A31" s="9" t="s">
        <v>46</v>
      </c>
    </row>
    <row r="32" spans="1:101" x14ac:dyDescent="0.3">
      <c r="A32" s="8" t="str">
        <f>A19</f>
        <v>background</v>
      </c>
      <c r="B32" s="6">
        <f t="shared" ref="B32:B42" si="97">B19/$B5</f>
        <v>0</v>
      </c>
      <c r="C32" s="6">
        <f t="shared" ref="C32:E32" si="98">C19/$B5</f>
        <v>0.60572405322009837</v>
      </c>
      <c r="D32" s="6">
        <f t="shared" si="98"/>
        <v>0.61599400163452001</v>
      </c>
      <c r="E32" s="6">
        <f t="shared" si="98"/>
        <v>0.60964189562415716</v>
      </c>
      <c r="F32" s="6">
        <f>F19/$F5</f>
        <v>0</v>
      </c>
      <c r="G32" s="6">
        <f t="shared" ref="G32:I32" si="99">G19/$F5</f>
        <v>0.19253626781208266</v>
      </c>
      <c r="H32" s="6">
        <f t="shared" si="99"/>
        <v>0.18127962204015238</v>
      </c>
      <c r="I32" s="6">
        <f t="shared" si="99"/>
        <v>-0.16536839143396453</v>
      </c>
      <c r="J32" s="6">
        <f>J19/$J5</f>
        <v>0</v>
      </c>
      <c r="K32" s="6">
        <f t="shared" ref="K32:M32" si="100">K19/$J5</f>
        <v>0.52707308149014909</v>
      </c>
      <c r="L32" s="6">
        <f t="shared" si="100"/>
        <v>0.53285379125578358</v>
      </c>
      <c r="M32" s="6">
        <f t="shared" si="100"/>
        <v>0.54278098539506514</v>
      </c>
      <c r="N32" s="6">
        <f>N19/$N5</f>
        <v>0</v>
      </c>
      <c r="O32" s="6">
        <f t="shared" ref="O32:Q32" si="101">O19/$N5</f>
        <v>4.9775303078785672E-2</v>
      </c>
      <c r="P32" s="6">
        <f t="shared" si="101"/>
        <v>4.859807678419583E-2</v>
      </c>
      <c r="Q32" s="6">
        <f t="shared" si="101"/>
        <v>3.869748566253732E-2</v>
      </c>
      <c r="R32" s="6">
        <f>R19/$R5</f>
        <v>0</v>
      </c>
      <c r="S32" s="6">
        <f t="shared" ref="S32:U32" si="102">S19/$R5</f>
        <v>-3.5319586899489407E-2</v>
      </c>
      <c r="T32" s="6">
        <f t="shared" si="102"/>
        <v>-3.6608824457674771E-2</v>
      </c>
      <c r="U32" s="6">
        <f t="shared" si="102"/>
        <v>-4.453197856634912E-2</v>
      </c>
      <c r="V32" s="6">
        <f>V19/$V5</f>
        <v>0</v>
      </c>
      <c r="W32" s="6">
        <f t="shared" ref="W32:Y32" si="103">W19/$V5</f>
        <v>1.5309669622559361E-2</v>
      </c>
      <c r="X32" s="6">
        <f t="shared" si="103"/>
        <v>1.4441744055377433E-2</v>
      </c>
      <c r="Y32" s="6">
        <f t="shared" si="103"/>
        <v>1.1845076223764253E-2</v>
      </c>
      <c r="Z32" s="6">
        <f>Z19/$Z5</f>
        <v>0</v>
      </c>
      <c r="AA32" s="6">
        <f t="shared" ref="AA32:AC32" si="104">AA19/$Z5</f>
        <v>0.46082935626726246</v>
      </c>
      <c r="AB32" s="6">
        <f t="shared" si="104"/>
        <v>0.49177385092409293</v>
      </c>
      <c r="AC32" s="6">
        <f t="shared" si="104"/>
        <v>0.44247236983170107</v>
      </c>
      <c r="AD32" s="6">
        <f>AD19/$AD5</f>
        <v>0</v>
      </c>
      <c r="AE32" s="6">
        <f t="shared" ref="AE32:AG32" si="105">AE19/$AD5</f>
        <v>0.30880832617039461</v>
      </c>
      <c r="AF32" s="6">
        <f t="shared" si="105"/>
        <v>0.31115127336789322</v>
      </c>
      <c r="AG32" s="6">
        <f t="shared" si="105"/>
        <v>0.32041395049224952</v>
      </c>
      <c r="AH32" s="6">
        <f>AH19/$AH5</f>
        <v>0</v>
      </c>
      <c r="AI32" s="6">
        <f t="shared" ref="AI32:AK32" si="106">AI19/$AH5</f>
        <v>2.2496099426849221E-2</v>
      </c>
      <c r="AJ32" s="6">
        <f t="shared" si="106"/>
        <v>2.9751282337839344E-2</v>
      </c>
      <c r="AK32" s="6">
        <f t="shared" si="106"/>
        <v>5.0109910308084149E-2</v>
      </c>
      <c r="AL32" s="6">
        <f>AL19/$AL5</f>
        <v>0</v>
      </c>
      <c r="AM32" s="6">
        <f t="shared" ref="AM32:AO32" si="107">AM19/$AL5</f>
        <v>1.2272957075279069E-2</v>
      </c>
      <c r="AN32" s="6">
        <f t="shared" si="107"/>
        <v>2.2766319880584675E-2</v>
      </c>
      <c r="AO32" s="6">
        <f t="shared" si="107"/>
        <v>4.6015236776915318E-2</v>
      </c>
      <c r="AP32" s="6">
        <f>AP19/$AP5</f>
        <v>0</v>
      </c>
      <c r="AQ32" s="6">
        <f t="shared" ref="AQ32:AS32" si="108">AQ19/$AP5</f>
        <v>-0.25607857633614078</v>
      </c>
      <c r="AR32" s="6">
        <f t="shared" si="108"/>
        <v>-0.25324277763361586</v>
      </c>
      <c r="AS32" s="6">
        <f t="shared" si="108"/>
        <v>-0.45257272980308116</v>
      </c>
      <c r="AT32" s="6">
        <f>AT19/$AT5</f>
        <v>0</v>
      </c>
      <c r="AU32" s="6">
        <f t="shared" ref="AU32:AW32" si="109">AU19/$AT5</f>
        <v>0.54550845274417969</v>
      </c>
      <c r="AV32" s="6">
        <f t="shared" si="109"/>
        <v>0.55173447780418983</v>
      </c>
      <c r="AW32" s="6">
        <f t="shared" si="109"/>
        <v>0.57786550662996294</v>
      </c>
      <c r="AX32" s="6">
        <f>AX19/$AX5</f>
        <v>0</v>
      </c>
      <c r="AY32" s="6">
        <f t="shared" ref="AY32:BA32" si="110">AY19/$AX5</f>
        <v>0.18669488787054001</v>
      </c>
      <c r="AZ32" s="6">
        <f t="shared" si="110"/>
        <v>0.19126108809332987</v>
      </c>
      <c r="BA32" s="6">
        <f t="shared" si="110"/>
        <v>0.16944930412573184</v>
      </c>
      <c r="BB32" s="6">
        <f>BB19/$BB5</f>
        <v>0</v>
      </c>
      <c r="BC32" s="6">
        <f t="shared" ref="BC32:BE32" si="111">BC19/$BB5</f>
        <v>9.4989485147241343E-2</v>
      </c>
      <c r="BD32" s="6">
        <f t="shared" si="111"/>
        <v>9.6519426263573821E-2</v>
      </c>
      <c r="BE32" s="6">
        <f t="shared" si="111"/>
        <v>9.5053851303722015E-2</v>
      </c>
      <c r="BF32" s="6">
        <f t="shared" ref="BF32:BF42" si="112">BF19/$BF5</f>
        <v>0</v>
      </c>
      <c r="BG32" s="6">
        <f t="shared" ref="BG32:BI32" si="113">BG19/$BF5</f>
        <v>6.7708348853646627E-2</v>
      </c>
      <c r="BH32" s="6">
        <f t="shared" si="113"/>
        <v>6.4010475654109125E-2</v>
      </c>
      <c r="BI32" s="6">
        <f t="shared" si="113"/>
        <v>4.8844401759956538E-2</v>
      </c>
      <c r="BJ32" s="6">
        <f>BJ19/$BJ5</f>
        <v>0</v>
      </c>
      <c r="BK32" s="6">
        <f t="shared" ref="BK32:BM32" si="114">BK19/$BJ5</f>
        <v>0.101256172795657</v>
      </c>
      <c r="BL32" s="6">
        <f t="shared" si="114"/>
        <v>0.1021070360384965</v>
      </c>
      <c r="BM32" s="6">
        <f t="shared" si="114"/>
        <v>9.8769066232511249E-2</v>
      </c>
      <c r="BN32" s="6">
        <f>BN19/$BN5</f>
        <v>0</v>
      </c>
      <c r="BO32" s="6">
        <f t="shared" ref="BO32:BQ32" si="115">BO19/$BN5</f>
        <v>2.5597482154238974E-2</v>
      </c>
      <c r="BP32" s="6">
        <f t="shared" si="115"/>
        <v>3.6358281764063874E-2</v>
      </c>
      <c r="BQ32" s="6">
        <f t="shared" si="115"/>
        <v>6.6623519809246995E-2</v>
      </c>
      <c r="BR32" s="6">
        <f>BR19/$BR5</f>
        <v>0</v>
      </c>
      <c r="BS32" s="6">
        <f t="shared" ref="BS32:BU32" si="116">BS19/$BR5</f>
        <v>0.40326357663807844</v>
      </c>
      <c r="BT32" s="6">
        <f t="shared" si="116"/>
        <v>0.40555543224205126</v>
      </c>
      <c r="BU32" s="6">
        <f t="shared" si="116"/>
        <v>0.40024632891772383</v>
      </c>
      <c r="BV32" s="6">
        <f>BV19/$BV5</f>
        <v>0</v>
      </c>
      <c r="BW32" s="6">
        <f t="shared" ref="BW32:BY32" si="117">BW19/$BV5</f>
        <v>0.16411323653730411</v>
      </c>
      <c r="BX32" s="6">
        <f t="shared" si="117"/>
        <v>0.13655228497738822</v>
      </c>
      <c r="BY32" s="6">
        <f t="shared" si="117"/>
        <v>7.0443501156804852E-2</v>
      </c>
      <c r="BZ32" s="6">
        <f>BZ19/$BZ5</f>
        <v>0</v>
      </c>
      <c r="CA32" s="6">
        <f t="shared" ref="CA32:CC32" si="118">CA19/$BZ5</f>
        <v>0.22834947375761727</v>
      </c>
      <c r="CB32" s="6">
        <f t="shared" si="118"/>
        <v>0.22371408342114066</v>
      </c>
      <c r="CC32" s="6">
        <f t="shared" si="118"/>
        <v>0.20447116936679902</v>
      </c>
      <c r="CD32" s="6">
        <f>CD19/$CD5</f>
        <v>0</v>
      </c>
      <c r="CE32" s="6">
        <f t="shared" ref="CE32:CG32" si="119">CE19/$CD5</f>
        <v>0.54620590411625547</v>
      </c>
      <c r="CF32" s="6">
        <f t="shared" si="119"/>
        <v>0.55237541637243182</v>
      </c>
      <c r="CG32" s="6">
        <f t="shared" si="119"/>
        <v>0.57872252764564514</v>
      </c>
      <c r="CH32" s="6">
        <f>CH19/$CH5</f>
        <v>0</v>
      </c>
      <c r="CI32" s="6">
        <f t="shared" ref="CI32:CK32" si="120">CI19/$CH5</f>
        <v>0.34909634901164849</v>
      </c>
      <c r="CJ32" s="6">
        <f t="shared" si="120"/>
        <v>0.35072230198199922</v>
      </c>
      <c r="CK32" s="6">
        <f t="shared" si="120"/>
        <v>0.34294663776296086</v>
      </c>
      <c r="CL32" s="6">
        <f>CL19/$CL5</f>
        <v>0</v>
      </c>
      <c r="CM32" s="6">
        <f t="shared" ref="CM32:CO32" si="121">CM19/$CL5</f>
        <v>0.26670722209151698</v>
      </c>
      <c r="CN32" s="6">
        <f t="shared" si="121"/>
        <v>0.28686505338781859</v>
      </c>
      <c r="CO32" s="6">
        <f t="shared" si="121"/>
        <v>0.25047413894627429</v>
      </c>
      <c r="CP32" s="6">
        <f>CP19/$CP5</f>
        <v>0</v>
      </c>
      <c r="CQ32" s="6">
        <f t="shared" ref="CQ32:CS32" si="122">CQ19/$CP5</f>
        <v>0.16723031906821983</v>
      </c>
      <c r="CR32" s="6">
        <f t="shared" si="122"/>
        <v>0.16759606666730534</v>
      </c>
      <c r="CS32" s="6">
        <f t="shared" si="122"/>
        <v>0.16392820847157971</v>
      </c>
      <c r="CT32" s="6">
        <f>CT19/$CT5</f>
        <v>0</v>
      </c>
      <c r="CU32" s="6">
        <f t="shared" ref="CU32:CW32" si="123">CU19/$CT5</f>
        <v>6.8588246893857549E-2</v>
      </c>
      <c r="CV32" s="6">
        <f t="shared" si="123"/>
        <v>6.4766696305684171E-2</v>
      </c>
      <c r="CW32" s="6">
        <f t="shared" si="123"/>
        <v>4.9342267638424274E-2</v>
      </c>
    </row>
    <row r="33" spans="1:101" x14ac:dyDescent="0.3">
      <c r="A33" s="8" t="str">
        <f t="shared" ref="A33:A42" si="124">A20</f>
        <v>ore grade</v>
      </c>
      <c r="B33" s="6">
        <f t="shared" si="97"/>
        <v>0</v>
      </c>
      <c r="C33" s="6">
        <f t="shared" ref="C33:E38" si="125">C20/$B6</f>
        <v>-0.14967346397251666</v>
      </c>
      <c r="D33" s="6">
        <f t="shared" si="125"/>
        <v>-0.16576480773448987</v>
      </c>
      <c r="E33" s="6">
        <f t="shared" si="125"/>
        <v>-0.17127930440710151</v>
      </c>
      <c r="F33" s="6">
        <f t="shared" ref="F33:I33" si="126">F20/$F6</f>
        <v>0</v>
      </c>
      <c r="G33" s="6">
        <f t="shared" si="126"/>
        <v>-0.1203311511960081</v>
      </c>
      <c r="H33" s="6">
        <f t="shared" si="126"/>
        <v>-0.12749071303520051</v>
      </c>
      <c r="I33" s="6">
        <f t="shared" si="126"/>
        <v>-0.21109043712917724</v>
      </c>
      <c r="J33" s="6">
        <f t="shared" ref="J33:M33" si="127">J20/$J6</f>
        <v>0</v>
      </c>
      <c r="K33" s="6">
        <f t="shared" si="127"/>
        <v>-5.8070922104707025E-2</v>
      </c>
      <c r="L33" s="6">
        <f t="shared" si="127"/>
        <v>-6.2687557344131034E-2</v>
      </c>
      <c r="M33" s="6">
        <f t="shared" si="127"/>
        <v>-4.8971594918181004E-2</v>
      </c>
      <c r="N33" s="6">
        <f t="shared" ref="N33:Q33" si="128">N20/$N6</f>
        <v>0</v>
      </c>
      <c r="O33" s="6">
        <f t="shared" si="128"/>
        <v>-3.5073678159163797E-2</v>
      </c>
      <c r="P33" s="6">
        <f t="shared" si="128"/>
        <v>-3.9165864054595219E-2</v>
      </c>
      <c r="Q33" s="6">
        <f t="shared" si="128"/>
        <v>-4.7488964713083309E-2</v>
      </c>
      <c r="R33" s="6">
        <f t="shared" ref="R33:U33" si="129">R20/$R6</f>
        <v>0</v>
      </c>
      <c r="S33" s="6">
        <f t="shared" si="129"/>
        <v>-0.59547572503067359</v>
      </c>
      <c r="T33" s="6">
        <f t="shared" si="129"/>
        <v>-0.68364652805957704</v>
      </c>
      <c r="U33" s="6">
        <f t="shared" si="129"/>
        <v>-0.69002084890579196</v>
      </c>
      <c r="V33" s="6">
        <f t="shared" ref="V33:Y33" si="130">V20/$V6</f>
        <v>0</v>
      </c>
      <c r="W33" s="6">
        <f t="shared" si="130"/>
        <v>-1.0100034895351604</v>
      </c>
      <c r="X33" s="6">
        <f t="shared" si="130"/>
        <v>-1.159831172604934</v>
      </c>
      <c r="Y33" s="6">
        <f t="shared" si="130"/>
        <v>-1.1613932617156597</v>
      </c>
      <c r="Z33" s="6">
        <f t="shared" ref="Z33:AC33" si="131">Z20/$Z6</f>
        <v>0</v>
      </c>
      <c r="AA33" s="6">
        <f t="shared" si="131"/>
        <v>-0.46355481407524901</v>
      </c>
      <c r="AB33" s="6">
        <f t="shared" si="131"/>
        <v>-0.48696370109645531</v>
      </c>
      <c r="AC33" s="6">
        <f t="shared" si="131"/>
        <v>-0.53067644911846601</v>
      </c>
      <c r="AD33" s="6">
        <f t="shared" ref="AD33:AG33" si="132">AD20/$AD6</f>
        <v>0</v>
      </c>
      <c r="AE33" s="6">
        <f t="shared" si="132"/>
        <v>-0.30629826499171736</v>
      </c>
      <c r="AF33" s="6">
        <f t="shared" si="132"/>
        <v>-0.35000292406847133</v>
      </c>
      <c r="AG33" s="6">
        <f t="shared" si="132"/>
        <v>-0.34627464430291083</v>
      </c>
      <c r="AH33" s="6">
        <f t="shared" ref="AH33:AK33" si="133">AH20/$AH6</f>
        <v>0</v>
      </c>
      <c r="AI33" s="6">
        <f t="shared" si="133"/>
        <v>-0.37756290758546202</v>
      </c>
      <c r="AJ33" s="6">
        <f t="shared" si="133"/>
        <v>-0.43022156719779997</v>
      </c>
      <c r="AK33" s="6">
        <f t="shared" si="133"/>
        <v>-0.43053849688289658</v>
      </c>
      <c r="AL33" s="6">
        <f t="shared" ref="AL33:AO33" si="134">AL20/$AL6</f>
        <v>0</v>
      </c>
      <c r="AM33" s="6">
        <f t="shared" si="134"/>
        <v>-0.11825887409783298</v>
      </c>
      <c r="AN33" s="6">
        <f t="shared" si="134"/>
        <v>-0.13035479268767469</v>
      </c>
      <c r="AO33" s="6">
        <f t="shared" si="134"/>
        <v>-0.13873195493813942</v>
      </c>
      <c r="AP33" s="6">
        <f t="shared" ref="AP33:AS33" si="135">AP20/$AP6</f>
        <v>0</v>
      </c>
      <c r="AQ33" s="6">
        <f t="shared" si="135"/>
        <v>-1.028891326575367</v>
      </c>
      <c r="AR33" s="6">
        <f t="shared" si="135"/>
        <v>-1.1998474404627366</v>
      </c>
      <c r="AS33" s="6">
        <f t="shared" si="135"/>
        <v>-1.3360633425662518</v>
      </c>
      <c r="AT33" s="6">
        <f t="shared" ref="AT33:AW33" si="136">AT20/$AT6</f>
        <v>0</v>
      </c>
      <c r="AU33" s="6">
        <f t="shared" si="136"/>
        <v>-3.7688846464268948E-2</v>
      </c>
      <c r="AV33" s="6">
        <f t="shared" si="136"/>
        <v>-4.0900950292928104E-2</v>
      </c>
      <c r="AW33" s="6">
        <f t="shared" si="136"/>
        <v>-2.6560510441967496E-2</v>
      </c>
      <c r="AX33" s="6">
        <f t="shared" ref="AX33:BA33" si="137">AX20/$AX6</f>
        <v>0</v>
      </c>
      <c r="AY33" s="6">
        <f t="shared" si="137"/>
        <v>-0.10068482544130682</v>
      </c>
      <c r="AZ33" s="6">
        <f t="shared" si="137"/>
        <v>-0.10688121651218092</v>
      </c>
      <c r="BA33" s="6">
        <f t="shared" si="137"/>
        <v>-0.11836362343846793</v>
      </c>
      <c r="BB33" s="6">
        <f t="shared" ref="BB33:BE33" si="138">BB20/$BB6</f>
        <v>0</v>
      </c>
      <c r="BC33" s="6">
        <f t="shared" si="138"/>
        <v>-0.62127632375844166</v>
      </c>
      <c r="BD33" s="6">
        <f t="shared" si="138"/>
        <v>-0.70867655821849751</v>
      </c>
      <c r="BE33" s="6">
        <f t="shared" si="138"/>
        <v>-0.7127706655523709</v>
      </c>
      <c r="BF33" s="6">
        <f t="shared" si="112"/>
        <v>0</v>
      </c>
      <c r="BG33" s="6">
        <f t="shared" ref="BG33:BI42" si="139">BG20/$BF6</f>
        <v>-3.8996487476325364E-2</v>
      </c>
      <c r="BH33" s="6">
        <f t="shared" si="139"/>
        <v>-4.4523471862283288E-2</v>
      </c>
      <c r="BI33" s="6">
        <f t="shared" si="139"/>
        <v>-5.3237328830283599E-2</v>
      </c>
      <c r="BJ33" s="6">
        <f t="shared" ref="BJ33:BM33" si="140">BJ20/$BJ6</f>
        <v>0</v>
      </c>
      <c r="BK33" s="6">
        <f t="shared" si="140"/>
        <v>-0.65938543341525979</v>
      </c>
      <c r="BL33" s="6">
        <f t="shared" si="140"/>
        <v>-0.75249079884655046</v>
      </c>
      <c r="BM33" s="6">
        <f t="shared" si="140"/>
        <v>-0.75626041761726737</v>
      </c>
      <c r="BN33" s="6">
        <f t="shared" ref="BN33:BQ33" si="141">BN20/$BN6</f>
        <v>0</v>
      </c>
      <c r="BO33" s="6">
        <f t="shared" si="141"/>
        <v>-0.10462622687251498</v>
      </c>
      <c r="BP33" s="6">
        <f t="shared" si="141"/>
        <v>-0.11535052697738603</v>
      </c>
      <c r="BQ33" s="6">
        <f t="shared" si="141"/>
        <v>-0.11513009443385694</v>
      </c>
      <c r="BR33" s="6">
        <f t="shared" ref="BR33:BU33" si="142">BR20/$BR6</f>
        <v>0</v>
      </c>
      <c r="BS33" s="6">
        <f t="shared" si="142"/>
        <v>-0.37126705444778868</v>
      </c>
      <c r="BT33" s="6">
        <f t="shared" si="142"/>
        <v>-0.42483292795803929</v>
      </c>
      <c r="BU33" s="6">
        <f t="shared" si="142"/>
        <v>-0.4292105150220068</v>
      </c>
      <c r="BV33" s="6">
        <f t="shared" ref="BV33:BY33" si="143">BV20/$BV6</f>
        <v>0</v>
      </c>
      <c r="BW33" s="6">
        <f t="shared" si="143"/>
        <v>-0.10502438355080987</v>
      </c>
      <c r="BX33" s="6">
        <f t="shared" si="143"/>
        <v>-0.11285316888284357</v>
      </c>
      <c r="BY33" s="6">
        <f t="shared" si="143"/>
        <v>-0.10695009028071296</v>
      </c>
      <c r="BZ33" s="6">
        <f t="shared" ref="BZ33:CC33" si="144">BZ20/$BZ6</f>
        <v>0</v>
      </c>
      <c r="CA33" s="6">
        <f t="shared" si="144"/>
        <v>-0.13246899834816492</v>
      </c>
      <c r="CB33" s="6">
        <f t="shared" si="144"/>
        <v>-0.15194833592564516</v>
      </c>
      <c r="CC33" s="6">
        <f t="shared" si="144"/>
        <v>-0.15544949960130863</v>
      </c>
      <c r="CD33" s="6">
        <f t="shared" ref="CD33:CG33" si="145">CD20/$CD6</f>
        <v>0</v>
      </c>
      <c r="CE33" s="6">
        <f t="shared" si="145"/>
        <v>-3.6802783914076313E-2</v>
      </c>
      <c r="CF33" s="6">
        <f t="shared" si="145"/>
        <v>-3.997411694843047E-2</v>
      </c>
      <c r="CG33" s="6">
        <f t="shared" si="145"/>
        <v>-2.5475461365469878E-2</v>
      </c>
      <c r="CH33" s="6">
        <f t="shared" ref="CH33:CK33" si="146">CH20/$CH6</f>
        <v>0</v>
      </c>
      <c r="CI33" s="6">
        <f t="shared" si="146"/>
        <v>-0.42536498672974421</v>
      </c>
      <c r="CJ33" s="6">
        <f t="shared" si="146"/>
        <v>-0.4868423448162405</v>
      </c>
      <c r="CK33" s="6">
        <f t="shared" si="146"/>
        <v>-0.49282500599959028</v>
      </c>
      <c r="CL33" s="6">
        <f t="shared" ref="CL33:CO33" si="147">CL20/$CL6</f>
        <v>0</v>
      </c>
      <c r="CM33" s="6">
        <f t="shared" si="147"/>
        <v>-0.23755101133911113</v>
      </c>
      <c r="CN33" s="6">
        <f t="shared" si="147"/>
        <v>-0.24966793523641276</v>
      </c>
      <c r="CO33" s="6">
        <f t="shared" si="147"/>
        <v>-0.27973801144731919</v>
      </c>
      <c r="CP33" s="6">
        <f t="shared" ref="CP33:CS33" si="148">CP20/$CP6</f>
        <v>0</v>
      </c>
      <c r="CQ33" s="6">
        <f t="shared" si="148"/>
        <v>-7.9820925537631829E-2</v>
      </c>
      <c r="CR33" s="6">
        <f t="shared" si="148"/>
        <v>-9.1137073544747704E-2</v>
      </c>
      <c r="CS33" s="6">
        <f t="shared" si="148"/>
        <v>-9.3879292546600573E-2</v>
      </c>
      <c r="CT33" s="6">
        <f t="shared" ref="CT33:CW33" si="149">CT20/$CT6</f>
        <v>0</v>
      </c>
      <c r="CU33" s="6">
        <f t="shared" si="149"/>
        <v>-3.9188962991841415E-2</v>
      </c>
      <c r="CV33" s="6">
        <f t="shared" si="149"/>
        <v>-4.478634681779281E-2</v>
      </c>
      <c r="CW33" s="6">
        <f t="shared" si="149"/>
        <v>-5.351937653063777E-2</v>
      </c>
    </row>
    <row r="34" spans="1:101" x14ac:dyDescent="0.3">
      <c r="A34" s="8" t="str">
        <f t="shared" si="124"/>
        <v>mine electrification</v>
      </c>
      <c r="B34" s="6">
        <f t="shared" si="97"/>
        <v>0</v>
      </c>
      <c r="C34" s="6">
        <f t="shared" si="125"/>
        <v>1.6918968224616633E-3</v>
      </c>
      <c r="D34" s="6">
        <f t="shared" si="125"/>
        <v>2.7877034701717131E-3</v>
      </c>
      <c r="E34" s="6">
        <f t="shared" si="125"/>
        <v>1.2608276177675541E-2</v>
      </c>
      <c r="F34" s="6">
        <f t="shared" ref="F34:I34" si="150">F21/$F7</f>
        <v>0</v>
      </c>
      <c r="G34" s="6">
        <f t="shared" si="150"/>
        <v>-9.1418100008487987E-3</v>
      </c>
      <c r="H34" s="6">
        <f t="shared" si="150"/>
        <v>-2.1301233061918903E-2</v>
      </c>
      <c r="I34" s="6">
        <f t="shared" si="150"/>
        <v>-1.8637324209735642E-2</v>
      </c>
      <c r="J34" s="6">
        <f t="shared" ref="J34:M34" si="151">J21/$J7</f>
        <v>0</v>
      </c>
      <c r="K34" s="6">
        <f t="shared" si="151"/>
        <v>1.7480674576173656E-2</v>
      </c>
      <c r="L34" s="6">
        <f t="shared" si="151"/>
        <v>3.7309608397075186E-2</v>
      </c>
      <c r="M34" s="6">
        <f t="shared" si="151"/>
        <v>3.781199912497514E-2</v>
      </c>
      <c r="N34" s="6">
        <f t="shared" ref="N34:Q34" si="152">N21/$N7</f>
        <v>0</v>
      </c>
      <c r="O34" s="6">
        <f t="shared" si="152"/>
        <v>5.8513651323051381E-3</v>
      </c>
      <c r="P34" s="6">
        <f t="shared" si="152"/>
        <v>1.1036153418261857E-2</v>
      </c>
      <c r="Q34" s="6">
        <f t="shared" si="152"/>
        <v>3.0376641300931376E-2</v>
      </c>
      <c r="R34" s="6">
        <f t="shared" ref="R34:U34" si="153">R21/$R7</f>
        <v>0</v>
      </c>
      <c r="S34" s="6">
        <f t="shared" si="153"/>
        <v>8.0149955085046605E-4</v>
      </c>
      <c r="T34" s="6">
        <f t="shared" si="153"/>
        <v>6.9394706353753156E-4</v>
      </c>
      <c r="U34" s="6">
        <f t="shared" si="153"/>
        <v>1.0596983803150195E-2</v>
      </c>
      <c r="V34" s="6">
        <f t="shared" ref="V34:Y34" si="154">V21/$V7</f>
        <v>0</v>
      </c>
      <c r="W34" s="6">
        <f t="shared" si="154"/>
        <v>6.4123613765602568E-4</v>
      </c>
      <c r="X34" s="6">
        <f t="shared" si="154"/>
        <v>1.1932368457406018E-3</v>
      </c>
      <c r="Y34" s="6">
        <f t="shared" si="154"/>
        <v>4.0780367306396939E-3</v>
      </c>
      <c r="Z34" s="6">
        <f t="shared" ref="Z34:AC34" si="155">Z21/$Z7</f>
        <v>0</v>
      </c>
      <c r="AA34" s="6">
        <f t="shared" si="155"/>
        <v>-3.041029317994498E-2</v>
      </c>
      <c r="AB34" s="6">
        <f t="shared" si="155"/>
        <v>-7.0114740278199902E-2</v>
      </c>
      <c r="AC34" s="6">
        <f t="shared" si="155"/>
        <v>-2.5892910117809823E-2</v>
      </c>
      <c r="AD34" s="6">
        <f t="shared" ref="AD34:AG34" si="156">AD21/$AD7</f>
        <v>0</v>
      </c>
      <c r="AE34" s="6">
        <f t="shared" si="156"/>
        <v>0.10293913470272872</v>
      </c>
      <c r="AF34" s="6">
        <f t="shared" si="156"/>
        <v>0.22274830239410384</v>
      </c>
      <c r="AG34" s="6">
        <f t="shared" si="156"/>
        <v>0.36630050600192232</v>
      </c>
      <c r="AH34" s="6">
        <f t="shared" ref="AH34:AK34" si="157">AH21/$AH7</f>
        <v>0</v>
      </c>
      <c r="AI34" s="6">
        <f t="shared" si="157"/>
        <v>1.2761892081571889E-2</v>
      </c>
      <c r="AJ34" s="6">
        <f t="shared" si="157"/>
        <v>2.5912107624240458E-2</v>
      </c>
      <c r="AK34" s="6">
        <f t="shared" si="157"/>
        <v>4.9487173907970985E-2</v>
      </c>
      <c r="AL34" s="6">
        <f t="shared" ref="AL34:AO34" si="158">AL21/$AL7</f>
        <v>0</v>
      </c>
      <c r="AM34" s="6">
        <f t="shared" si="158"/>
        <v>2.2181119589546577E-2</v>
      </c>
      <c r="AN34" s="6">
        <f t="shared" si="158"/>
        <v>4.4275206710733699E-2</v>
      </c>
      <c r="AO34" s="6">
        <f t="shared" si="158"/>
        <v>9.3971532983788825E-2</v>
      </c>
      <c r="AP34" s="6">
        <f t="shared" ref="AP34:AS34" si="159">AP21/$AP7</f>
        <v>0</v>
      </c>
      <c r="AQ34" s="6">
        <f t="shared" si="159"/>
        <v>8.3369596679170252E-3</v>
      </c>
      <c r="AR34" s="6">
        <f t="shared" si="159"/>
        <v>4.2848986520995447E-2</v>
      </c>
      <c r="AS34" s="6">
        <f t="shared" si="159"/>
        <v>0.27166470815880434</v>
      </c>
      <c r="AT34" s="6">
        <f t="shared" ref="AT34:AW34" si="160">AT21/$AT7</f>
        <v>0</v>
      </c>
      <c r="AU34" s="6">
        <f t="shared" si="160"/>
        <v>1.3885337623415366E-2</v>
      </c>
      <c r="AV34" s="6">
        <f t="shared" si="160"/>
        <v>2.9517055456793791E-2</v>
      </c>
      <c r="AW34" s="6">
        <f t="shared" si="160"/>
        <v>3.0402999626335161E-2</v>
      </c>
      <c r="AX34" s="6">
        <f t="shared" ref="AX34:BA34" si="161">AX21/$AX7</f>
        <v>0</v>
      </c>
      <c r="AY34" s="6">
        <f t="shared" si="161"/>
        <v>-3.6680250175039199E-3</v>
      </c>
      <c r="AZ34" s="6">
        <f t="shared" si="161"/>
        <v>-9.2550342501720173E-3</v>
      </c>
      <c r="BA34" s="6">
        <f t="shared" si="161"/>
        <v>4.6229412659098902E-4</v>
      </c>
      <c r="BB34" s="6">
        <f t="shared" ref="BB34:BE34" si="162">BB21/$BB7</f>
        <v>0</v>
      </c>
      <c r="BC34" s="6">
        <f t="shared" si="162"/>
        <v>3.5194526902107889E-3</v>
      </c>
      <c r="BD34" s="6">
        <f t="shared" si="162"/>
        <v>6.6441659678773256E-3</v>
      </c>
      <c r="BE34" s="6">
        <f t="shared" si="162"/>
        <v>1.774694522035385E-2</v>
      </c>
      <c r="BF34" s="6">
        <f t="shared" si="112"/>
        <v>0</v>
      </c>
      <c r="BG34" s="6">
        <f t="shared" si="139"/>
        <v>2.8777742857759242E-3</v>
      </c>
      <c r="BH34" s="6">
        <f t="shared" si="139"/>
        <v>5.065121316684078E-3</v>
      </c>
      <c r="BI34" s="6">
        <f t="shared" si="139"/>
        <v>2.0393005935868087E-2</v>
      </c>
      <c r="BJ34" s="6">
        <f t="shared" ref="BJ34:BM34" si="163">BJ21/$BJ7</f>
        <v>0</v>
      </c>
      <c r="BK34" s="6">
        <f t="shared" si="163"/>
        <v>2.1056259716236989E-3</v>
      </c>
      <c r="BL34" s="6">
        <f t="shared" si="163"/>
        <v>3.7932003420592711E-3</v>
      </c>
      <c r="BM34" s="6">
        <f t="shared" si="163"/>
        <v>1.1972093521705515E-2</v>
      </c>
      <c r="BN34" s="6">
        <f t="shared" ref="BN34:BQ34" si="164">BN21/$BN7</f>
        <v>0</v>
      </c>
      <c r="BO34" s="6">
        <f t="shared" si="164"/>
        <v>1.7992694303651597E-2</v>
      </c>
      <c r="BP34" s="6">
        <f t="shared" si="164"/>
        <v>3.6579807853813741E-2</v>
      </c>
      <c r="BQ34" s="6">
        <f t="shared" si="164"/>
        <v>6.908398589149671E-2</v>
      </c>
      <c r="BR34" s="6">
        <f t="shared" ref="BR34:BU34" si="165">BR21/$BR7</f>
        <v>0</v>
      </c>
      <c r="BS34" s="6">
        <f t="shared" si="165"/>
        <v>0.12191673613946688</v>
      </c>
      <c r="BT34" s="6">
        <f t="shared" si="165"/>
        <v>0.26413920687347825</v>
      </c>
      <c r="BU34" s="6">
        <f t="shared" si="165"/>
        <v>0.44609487853994378</v>
      </c>
      <c r="BV34" s="6">
        <f t="shared" ref="BV34:BY34" si="166">BV21/$BV7</f>
        <v>0</v>
      </c>
      <c r="BW34" s="6">
        <f t="shared" si="166"/>
        <v>2.3240929883462137E-2</v>
      </c>
      <c r="BX34" s="6">
        <f t="shared" si="166"/>
        <v>4.8630104859722412E-2</v>
      </c>
      <c r="BY34" s="6">
        <f t="shared" si="166"/>
        <v>8.3730704133277753E-2</v>
      </c>
      <c r="BZ34" s="6">
        <f t="shared" ref="BZ34:CC34" si="167">BZ21/$BZ7</f>
        <v>0</v>
      </c>
      <c r="CA34" s="6">
        <f t="shared" si="167"/>
        <v>5.0440175763389827E-2</v>
      </c>
      <c r="CB34" s="6">
        <f t="shared" si="167"/>
        <v>0.10929631551404405</v>
      </c>
      <c r="CC34" s="6">
        <f t="shared" si="167"/>
        <v>0.18546154712040266</v>
      </c>
      <c r="CD34" s="6">
        <f t="shared" ref="CD34:CG34" si="168">CD21/$CD7</f>
        <v>0</v>
      </c>
      <c r="CE34" s="6">
        <f t="shared" si="168"/>
        <v>1.4011207584255435E-2</v>
      </c>
      <c r="CF34" s="6">
        <f t="shared" si="168"/>
        <v>2.9798944066189645E-2</v>
      </c>
      <c r="CG34" s="6">
        <f t="shared" si="168"/>
        <v>3.0595700121674362E-2</v>
      </c>
      <c r="CH34" s="6">
        <f t="shared" ref="CH34:CK34" si="169">CH21/$CH7</f>
        <v>0</v>
      </c>
      <c r="CI34" s="6">
        <f t="shared" si="169"/>
        <v>0.12249384859787871</v>
      </c>
      <c r="CJ34" s="6">
        <f t="shared" si="169"/>
        <v>0.26500082563618782</v>
      </c>
      <c r="CK34" s="6">
        <f t="shared" si="169"/>
        <v>0.44924326308337864</v>
      </c>
      <c r="CL34" s="6">
        <f t="shared" ref="CL34:CO34" si="170">CL21/$CL7</f>
        <v>0</v>
      </c>
      <c r="CM34" s="6">
        <f t="shared" si="170"/>
        <v>-2.2361866175770986E-2</v>
      </c>
      <c r="CN34" s="6">
        <f t="shared" si="170"/>
        <v>-5.1450513412999888E-2</v>
      </c>
      <c r="CO34" s="6">
        <f t="shared" si="170"/>
        <v>-3.0674828301569031E-2</v>
      </c>
      <c r="CP34" s="6">
        <f t="shared" ref="CP34:CS34" si="171">CP21/$CP7</f>
        <v>0</v>
      </c>
      <c r="CQ34" s="6">
        <f t="shared" si="171"/>
        <v>2.1746999283889592E-2</v>
      </c>
      <c r="CR34" s="6">
        <f t="shared" si="171"/>
        <v>4.6574735122427074E-2</v>
      </c>
      <c r="CS34" s="6">
        <f t="shared" si="171"/>
        <v>8.1203231076839938E-2</v>
      </c>
      <c r="CT34" s="6">
        <f t="shared" ref="CT34:CW34" si="172">CT21/$CT7</f>
        <v>0</v>
      </c>
      <c r="CU34" s="6">
        <f t="shared" si="172"/>
        <v>2.7318728705278692E-3</v>
      </c>
      <c r="CV34" s="6">
        <f t="shared" si="172"/>
        <v>4.7721482484075041E-3</v>
      </c>
      <c r="CW34" s="6">
        <f t="shared" si="172"/>
        <v>1.990315154625831E-2</v>
      </c>
    </row>
    <row r="35" spans="1:101" x14ac:dyDescent="0.3">
      <c r="A35" s="8" t="str">
        <f t="shared" si="124"/>
        <v>electrification of equipment</v>
      </c>
      <c r="B35" s="6">
        <f t="shared" si="97"/>
        <v>0</v>
      </c>
      <c r="C35" s="6">
        <f t="shared" si="125"/>
        <v>-2.5480539933381337E-3</v>
      </c>
      <c r="D35" s="6">
        <f t="shared" si="125"/>
        <v>-3.2199631105363407E-3</v>
      </c>
      <c r="E35" s="6">
        <f t="shared" si="125"/>
        <v>-5.4787678261833499E-3</v>
      </c>
      <c r="F35" s="6">
        <f t="shared" ref="F35:I35" si="173">F22/$F8</f>
        <v>0</v>
      </c>
      <c r="G35" s="6">
        <f t="shared" si="173"/>
        <v>-6.7339384058786422E-2</v>
      </c>
      <c r="H35" s="6">
        <f t="shared" si="173"/>
        <v>-0.13714778841001074</v>
      </c>
      <c r="I35" s="6">
        <f t="shared" si="173"/>
        <v>-0.32265949490123952</v>
      </c>
      <c r="J35" s="6">
        <f t="shared" ref="J35:M35" si="174">J22/$J8</f>
        <v>0</v>
      </c>
      <c r="K35" s="6">
        <f t="shared" si="174"/>
        <v>1.2487565300943596E-2</v>
      </c>
      <c r="L35" s="6">
        <f t="shared" si="174"/>
        <v>2.6341019703696573E-2</v>
      </c>
      <c r="M35" s="6">
        <f t="shared" si="174"/>
        <v>3.7745496740475601E-2</v>
      </c>
      <c r="N35" s="6">
        <f t="shared" ref="N35:Q35" si="175">N22/$N8</f>
        <v>0</v>
      </c>
      <c r="O35" s="6">
        <f t="shared" si="175"/>
        <v>-1.2001096941657073E-3</v>
      </c>
      <c r="P35" s="6">
        <f t="shared" si="175"/>
        <v>-2.5198598686709314E-3</v>
      </c>
      <c r="Q35" s="6">
        <f t="shared" si="175"/>
        <v>-4.3334526548074676E-3</v>
      </c>
      <c r="R35" s="6">
        <f t="shared" ref="R35:U35" si="176">R22/$R8</f>
        <v>0</v>
      </c>
      <c r="S35" s="6">
        <f t="shared" si="176"/>
        <v>-2.6368788381796291E-3</v>
      </c>
      <c r="T35" s="6">
        <f t="shared" si="176"/>
        <v>-5.4163694831776158E-3</v>
      </c>
      <c r="U35" s="6">
        <f t="shared" si="176"/>
        <v>-8.9642593988817545E-3</v>
      </c>
      <c r="V35" s="6">
        <f t="shared" ref="V35:Y35" si="177">V22/$V8</f>
        <v>0</v>
      </c>
      <c r="W35" s="6">
        <f t="shared" si="177"/>
        <v>-4.7241108999209218E-4</v>
      </c>
      <c r="X35" s="6">
        <f t="shared" si="177"/>
        <v>-1.0136482703202389E-3</v>
      </c>
      <c r="Y35" s="6">
        <f t="shared" si="177"/>
        <v>-1.758627206466032E-3</v>
      </c>
      <c r="Z35" s="6">
        <f t="shared" ref="Z35:AC35" si="178">Z22/$Z8</f>
        <v>0</v>
      </c>
      <c r="AA35" s="6">
        <f t="shared" si="178"/>
        <v>-1.1809030807283951E-2</v>
      </c>
      <c r="AB35" s="6">
        <f t="shared" si="178"/>
        <v>-2.2326503665344593E-2</v>
      </c>
      <c r="AC35" s="6">
        <f t="shared" si="178"/>
        <v>-3.6026262329264508E-2</v>
      </c>
      <c r="AD35" s="6">
        <f t="shared" ref="AD35:AG35" si="179">AD22/$AD8</f>
        <v>0</v>
      </c>
      <c r="AE35" s="6">
        <f t="shared" si="179"/>
        <v>4.980848386460306E-3</v>
      </c>
      <c r="AF35" s="6">
        <f t="shared" si="179"/>
        <v>1.034202889873961E-2</v>
      </c>
      <c r="AG35" s="6">
        <f t="shared" si="179"/>
        <v>1.7474258606243194E-2</v>
      </c>
      <c r="AH35" s="6">
        <f t="shared" ref="AH35:AK35" si="180">AH22/$AH8</f>
        <v>0</v>
      </c>
      <c r="AI35" s="6">
        <f t="shared" si="180"/>
        <v>-5.6921698753708855E-3</v>
      </c>
      <c r="AJ35" s="6">
        <f t="shared" si="180"/>
        <v>-1.135144934140762E-2</v>
      </c>
      <c r="AK35" s="6">
        <f t="shared" si="180"/>
        <v>-1.6453859760268773E-2</v>
      </c>
      <c r="AL35" s="6">
        <f t="shared" ref="AL35:AO35" si="181">AL22/$AL8</f>
        <v>0</v>
      </c>
      <c r="AM35" s="6">
        <f t="shared" si="181"/>
        <v>-8.1997280909862514E-3</v>
      </c>
      <c r="AN35" s="6">
        <f t="shared" si="181"/>
        <v>-1.6418442354275579E-2</v>
      </c>
      <c r="AO35" s="6">
        <f t="shared" si="181"/>
        <v>-2.4096174537188004E-2</v>
      </c>
      <c r="AP35" s="6">
        <f t="shared" ref="AP35:AS35" si="182">AP22/$AP8</f>
        <v>0</v>
      </c>
      <c r="AQ35" s="6">
        <f t="shared" si="182"/>
        <v>-2.3831629482636733E-2</v>
      </c>
      <c r="AR35" s="6">
        <f t="shared" si="182"/>
        <v>-4.7612539459360753E-2</v>
      </c>
      <c r="AS35" s="6">
        <f t="shared" si="182"/>
        <v>-8.0939968513575669E-2</v>
      </c>
      <c r="AT35" s="6">
        <f t="shared" ref="AT35:AW35" si="183">AT22/$AT8</f>
        <v>0</v>
      </c>
      <c r="AU35" s="6">
        <f t="shared" si="183"/>
        <v>1.1439813014089832E-2</v>
      </c>
      <c r="AV35" s="6">
        <f t="shared" si="183"/>
        <v>2.413557623963682E-2</v>
      </c>
      <c r="AW35" s="6">
        <f t="shared" si="183"/>
        <v>4.1400114361532112E-2</v>
      </c>
      <c r="AX35" s="6">
        <f t="shared" ref="AX35:BA35" si="184">AX22/$AX8</f>
        <v>0</v>
      </c>
      <c r="AY35" s="6">
        <f t="shared" si="184"/>
        <v>-6.0242865892146348E-3</v>
      </c>
      <c r="AZ35" s="6">
        <f t="shared" si="184"/>
        <v>-1.1896736053243592E-2</v>
      </c>
      <c r="BA35" s="6">
        <f t="shared" si="184"/>
        <v>-2.2318890837089964E-2</v>
      </c>
      <c r="BB35" s="6">
        <f t="shared" ref="BB35:BE35" si="185">BB22/$BB8</f>
        <v>0</v>
      </c>
      <c r="BC35" s="6">
        <f t="shared" si="185"/>
        <v>-1.626499229619752E-3</v>
      </c>
      <c r="BD35" s="6">
        <f t="shared" si="185"/>
        <v>-3.15250934971311E-3</v>
      </c>
      <c r="BE35" s="6">
        <f t="shared" si="185"/>
        <v>-4.8808641278566484E-3</v>
      </c>
      <c r="BF35" s="6">
        <f t="shared" si="112"/>
        <v>0</v>
      </c>
      <c r="BG35" s="6">
        <f t="shared" si="139"/>
        <v>-2.1736151776975258E-3</v>
      </c>
      <c r="BH35" s="6">
        <f t="shared" si="139"/>
        <v>-4.5719452272384199E-3</v>
      </c>
      <c r="BI35" s="6">
        <f t="shared" si="139"/>
        <v>-7.9127607042739547E-3</v>
      </c>
      <c r="BJ35" s="6">
        <f t="shared" ref="BJ35:BM35" si="186">BJ22/$BJ8</f>
        <v>0</v>
      </c>
      <c r="BK35" s="6">
        <f t="shared" si="186"/>
        <v>-1.1285047770492758E-3</v>
      </c>
      <c r="BL35" s="6">
        <f t="shared" si="186"/>
        <v>-2.1474688766404933E-3</v>
      </c>
      <c r="BM35" s="6">
        <f t="shared" si="186"/>
        <v>-3.4250928181870938E-3</v>
      </c>
      <c r="BN35" s="6">
        <f t="shared" ref="BN35:BQ35" si="187">BN22/$BN8</f>
        <v>0</v>
      </c>
      <c r="BO35" s="6">
        <f t="shared" si="187"/>
        <v>-7.9448141200079061E-3</v>
      </c>
      <c r="BP35" s="6">
        <f t="shared" si="187"/>
        <v>-1.5812840957858058E-2</v>
      </c>
      <c r="BQ35" s="6">
        <f t="shared" si="187"/>
        <v>-2.2795748800935621E-2</v>
      </c>
      <c r="BR35" s="6">
        <f t="shared" ref="BR35:BU35" si="188">BR22/$BR8</f>
        <v>0</v>
      </c>
      <c r="BS35" s="6">
        <f t="shared" si="188"/>
        <v>1.6105671518409116E-3</v>
      </c>
      <c r="BT35" s="6">
        <f t="shared" si="188"/>
        <v>3.5917374838710337E-3</v>
      </c>
      <c r="BU35" s="6">
        <f t="shared" si="188"/>
        <v>5.4145382762997548E-3</v>
      </c>
      <c r="BV35" s="6">
        <f t="shared" ref="BV35:BY35" si="189">BV22/$BV8</f>
        <v>0</v>
      </c>
      <c r="BW35" s="6">
        <f t="shared" si="189"/>
        <v>5.7992555784206111E-2</v>
      </c>
      <c r="BX35" s="6">
        <f t="shared" si="189"/>
        <v>0.11715579261567605</v>
      </c>
      <c r="BY35" s="6">
        <f t="shared" si="189"/>
        <v>0.19485288450314178</v>
      </c>
      <c r="BZ35" s="6">
        <f t="shared" ref="BZ35:CC35" si="190">BZ22/$BZ8</f>
        <v>0</v>
      </c>
      <c r="CA35" s="6">
        <f t="shared" si="190"/>
        <v>-1.0843211574072442E-3</v>
      </c>
      <c r="CB35" s="6">
        <f t="shared" si="190"/>
        <v>-2.1470477009418211E-3</v>
      </c>
      <c r="CC35" s="6">
        <f t="shared" si="190"/>
        <v>-4.1168974336456962E-3</v>
      </c>
      <c r="CD35" s="6">
        <f t="shared" ref="CD35:CG35" si="191">CD22/$CD8</f>
        <v>0</v>
      </c>
      <c r="CE35" s="6">
        <f t="shared" si="191"/>
        <v>1.1499312426450463E-2</v>
      </c>
      <c r="CF35" s="6">
        <f t="shared" si="191"/>
        <v>2.4257889946973255E-2</v>
      </c>
      <c r="CG35" s="6">
        <f t="shared" si="191"/>
        <v>4.1605328404773184E-2</v>
      </c>
      <c r="CH35" s="6">
        <f t="shared" ref="CH35:CK35" si="192">CH22/$CH8</f>
        <v>0</v>
      </c>
      <c r="CI35" s="6">
        <f t="shared" si="192"/>
        <v>1.6803906032539129E-3</v>
      </c>
      <c r="CJ35" s="6">
        <f t="shared" si="192"/>
        <v>3.5177194625381453E-3</v>
      </c>
      <c r="CK35" s="6">
        <f t="shared" si="192"/>
        <v>5.1827427155923117E-3</v>
      </c>
      <c r="CL35" s="6">
        <f t="shared" ref="CL35:CO35" si="193">CL22/$CL8</f>
        <v>0</v>
      </c>
      <c r="CM35" s="6">
        <f t="shared" si="193"/>
        <v>-4.5743063578698112E-3</v>
      </c>
      <c r="CN35" s="6">
        <f t="shared" si="193"/>
        <v>-9.4301824766298385E-3</v>
      </c>
      <c r="CO35" s="6">
        <f t="shared" si="193"/>
        <v>-1.5170607552426595E-2</v>
      </c>
      <c r="CP35" s="6">
        <f t="shared" ref="CP35:CS35" si="194">CP22/$CP8</f>
        <v>0</v>
      </c>
      <c r="CQ35" s="6">
        <f t="shared" si="194"/>
        <v>-3.2474799850059841E-4</v>
      </c>
      <c r="CR35" s="6">
        <f t="shared" si="194"/>
        <v>-6.5690917203321743E-4</v>
      </c>
      <c r="CS35" s="6">
        <f t="shared" si="194"/>
        <v>-1.2886706223209335E-3</v>
      </c>
      <c r="CT35" s="6">
        <f t="shared" ref="CT35:CW35" si="195">CT22/$CT8</f>
        <v>0</v>
      </c>
      <c r="CU35" s="6">
        <f t="shared" si="195"/>
        <v>-2.2213809380621547E-3</v>
      </c>
      <c r="CV35" s="6">
        <f t="shared" si="195"/>
        <v>-4.6726323000326987E-3</v>
      </c>
      <c r="CW35" s="6">
        <f t="shared" si="195"/>
        <v>-8.0883820782214171E-3</v>
      </c>
    </row>
    <row r="36" spans="1:101" x14ac:dyDescent="0.3">
      <c r="A36" s="8" t="str">
        <f t="shared" si="124"/>
        <v>HPGR adoption</v>
      </c>
      <c r="B36" s="6">
        <f t="shared" si="97"/>
        <v>0</v>
      </c>
      <c r="C36" s="6">
        <f t="shared" si="125"/>
        <v>6.6842534330269589E-4</v>
      </c>
      <c r="D36" s="6">
        <f t="shared" si="125"/>
        <v>1.0493074687738363E-3</v>
      </c>
      <c r="E36" s="6">
        <f t="shared" si="125"/>
        <v>1.4175578748614301E-3</v>
      </c>
      <c r="F36" s="6">
        <f t="shared" ref="F36:I36" si="196">F23/$F9</f>
        <v>0</v>
      </c>
      <c r="G36" s="6">
        <f t="shared" si="196"/>
        <v>1.0028506267271576E-2</v>
      </c>
      <c r="H36" s="6">
        <f t="shared" si="196"/>
        <v>1.4353886845378312E-2</v>
      </c>
      <c r="I36" s="6">
        <f t="shared" si="196"/>
        <v>2.7268384611227311E-2</v>
      </c>
      <c r="J36" s="6">
        <f t="shared" ref="J36:M36" si="197">J23/$J9</f>
        <v>0</v>
      </c>
      <c r="K36" s="6">
        <f t="shared" si="197"/>
        <v>1.5512409962949391E-3</v>
      </c>
      <c r="L36" s="6">
        <f t="shared" si="197"/>
        <v>2.027069968600261E-3</v>
      </c>
      <c r="M36" s="6">
        <f t="shared" si="197"/>
        <v>2.8168245010694861E-3</v>
      </c>
      <c r="N36" s="6">
        <f t="shared" ref="N36:Q36" si="198">N23/$N9</f>
        <v>0</v>
      </c>
      <c r="O36" s="6">
        <f t="shared" si="198"/>
        <v>1.1841813303651166E-3</v>
      </c>
      <c r="P36" s="6">
        <f t="shared" si="198"/>
        <v>1.8661257567038406E-3</v>
      </c>
      <c r="Q36" s="6">
        <f t="shared" si="198"/>
        <v>2.503528116387683E-3</v>
      </c>
      <c r="R36" s="6">
        <f t="shared" ref="R36:U36" si="199">R23/$R9</f>
        <v>0</v>
      </c>
      <c r="S36" s="6">
        <f t="shared" si="199"/>
        <v>1.0949034019043539E-3</v>
      </c>
      <c r="T36" s="6">
        <f t="shared" si="199"/>
        <v>1.7245111436816729E-3</v>
      </c>
      <c r="U36" s="6">
        <f t="shared" si="199"/>
        <v>2.2749078746311028E-3</v>
      </c>
      <c r="V36" s="6">
        <f t="shared" ref="V36:Y36" si="200">V23/$V9</f>
        <v>0</v>
      </c>
      <c r="W36" s="6">
        <f t="shared" si="200"/>
        <v>2.0597192786994673E-4</v>
      </c>
      <c r="X36" s="6">
        <f t="shared" si="200"/>
        <v>3.3340258391501519E-4</v>
      </c>
      <c r="Y36" s="6">
        <f t="shared" si="200"/>
        <v>4.5816609864837558E-4</v>
      </c>
      <c r="Z36" s="6">
        <f t="shared" ref="Z36:AC36" si="201">Z23/$Z9</f>
        <v>0</v>
      </c>
      <c r="AA36" s="6">
        <f t="shared" si="201"/>
        <v>3.9523866070251379E-2</v>
      </c>
      <c r="AB36" s="6">
        <f t="shared" si="201"/>
        <v>5.6224597485950524E-2</v>
      </c>
      <c r="AC36" s="6">
        <f t="shared" si="201"/>
        <v>7.0491162022950249E-2</v>
      </c>
      <c r="AD36" s="6">
        <f t="shared" ref="AD36:AG36" si="202">AD23/$AD9</f>
        <v>0</v>
      </c>
      <c r="AE36" s="6">
        <f t="shared" si="202"/>
        <v>8.5023346399776755E-4</v>
      </c>
      <c r="AF36" s="6">
        <f t="shared" si="202"/>
        <v>1.2218736718231677E-3</v>
      </c>
      <c r="AG36" s="6">
        <f t="shared" si="202"/>
        <v>1.5116014428872607E-3</v>
      </c>
      <c r="AH36" s="6">
        <f t="shared" ref="AH36:AK36" si="203">AH23/$AH9</f>
        <v>0</v>
      </c>
      <c r="AI36" s="6">
        <f t="shared" si="203"/>
        <v>3.099101843318935E-3</v>
      </c>
      <c r="AJ36" s="6">
        <f t="shared" si="203"/>
        <v>4.6009413863296756E-3</v>
      </c>
      <c r="AK36" s="6">
        <f t="shared" si="203"/>
        <v>5.5114835203135043E-3</v>
      </c>
      <c r="AL36" s="6">
        <f t="shared" ref="AL36:AO36" si="204">AL23/$AL9</f>
        <v>0</v>
      </c>
      <c r="AM36" s="6">
        <f t="shared" si="204"/>
        <v>4.6537376923319459E-3</v>
      </c>
      <c r="AN36" s="6">
        <f t="shared" si="204"/>
        <v>6.9805829252055987E-3</v>
      </c>
      <c r="AO36" s="6">
        <f t="shared" si="204"/>
        <v>8.5263449784059083E-3</v>
      </c>
      <c r="AP36" s="6">
        <f t="shared" ref="AP36:AS36" si="205">AP23/$AP9</f>
        <v>0</v>
      </c>
      <c r="AQ36" s="6">
        <f t="shared" si="205"/>
        <v>9.9008903500281513E-3</v>
      </c>
      <c r="AR36" s="6">
        <f t="shared" si="205"/>
        <v>1.5049760791588328E-2</v>
      </c>
      <c r="AS36" s="6">
        <f t="shared" si="205"/>
        <v>2.0459175675989146E-2</v>
      </c>
      <c r="AT36" s="6">
        <f t="shared" ref="AT36:AW36" si="206">AT23/$AT9</f>
        <v>0</v>
      </c>
      <c r="AU36" s="6">
        <f t="shared" si="206"/>
        <v>5.8662029440572315E-4</v>
      </c>
      <c r="AV36" s="6">
        <f t="shared" si="206"/>
        <v>7.2587921662820823E-4</v>
      </c>
      <c r="AW36" s="6">
        <f t="shared" si="206"/>
        <v>6.2287031170181082E-4</v>
      </c>
      <c r="AX36" s="6">
        <f t="shared" ref="AX36:BA36" si="207">AX23/$AX9</f>
        <v>0</v>
      </c>
      <c r="AY36" s="6">
        <f t="shared" si="207"/>
        <v>7.9239495360372315E-3</v>
      </c>
      <c r="AZ36" s="6">
        <f t="shared" si="207"/>
        <v>1.1370101969758267E-2</v>
      </c>
      <c r="BA36" s="6">
        <f t="shared" si="207"/>
        <v>1.4743554862159882E-2</v>
      </c>
      <c r="BB36" s="6">
        <f t="shared" ref="BB36:BE36" si="208">BB23/$BB9</f>
        <v>0</v>
      </c>
      <c r="BC36" s="6">
        <f t="shared" si="208"/>
        <v>9.2149213789254536E-4</v>
      </c>
      <c r="BD36" s="6">
        <f t="shared" si="208"/>
        <v>1.4153141258719988E-3</v>
      </c>
      <c r="BE36" s="6">
        <f t="shared" si="208"/>
        <v>1.8172748150435769E-3</v>
      </c>
      <c r="BF36" s="6">
        <f t="shared" si="112"/>
        <v>0</v>
      </c>
      <c r="BG36" s="6">
        <f t="shared" si="139"/>
        <v>1.050461479590213E-3</v>
      </c>
      <c r="BH36" s="6">
        <f t="shared" si="139"/>
        <v>1.6848492752008888E-3</v>
      </c>
      <c r="BI36" s="6">
        <f t="shared" si="139"/>
        <v>2.3031201414984762E-3</v>
      </c>
      <c r="BJ36" s="6">
        <f t="shared" ref="BJ36:BM36" si="209">BJ23/$BJ9</f>
        <v>0</v>
      </c>
      <c r="BK36" s="6">
        <f t="shared" si="209"/>
        <v>6.3873344791712066E-4</v>
      </c>
      <c r="BL36" s="6">
        <f t="shared" si="209"/>
        <v>9.9368374488558895E-4</v>
      </c>
      <c r="BM36" s="6">
        <f t="shared" si="209"/>
        <v>1.3089888883348376E-3</v>
      </c>
      <c r="BN36" s="6">
        <f t="shared" ref="BN36:BQ36" si="210">BN23/$BN9</f>
        <v>0</v>
      </c>
      <c r="BO36" s="6">
        <f t="shared" si="210"/>
        <v>4.3476638403367653E-3</v>
      </c>
      <c r="BP36" s="6">
        <f t="shared" si="210"/>
        <v>6.4426446368611237E-3</v>
      </c>
      <c r="BQ36" s="6">
        <f t="shared" si="210"/>
        <v>7.692298166025382E-3</v>
      </c>
      <c r="BR36" s="6">
        <f t="shared" ref="BR36:BU36" si="211">BR23/$BR9</f>
        <v>0</v>
      </c>
      <c r="BS36" s="6">
        <f t="shared" si="211"/>
        <v>8.3022343497586961E-4</v>
      </c>
      <c r="BT36" s="6">
        <f t="shared" si="211"/>
        <v>1.2236443732439636E-3</v>
      </c>
      <c r="BU36" s="6">
        <f t="shared" si="211"/>
        <v>1.6657550603760847E-3</v>
      </c>
      <c r="BV36" s="6">
        <f t="shared" ref="BV36:BY36" si="212">BV23/$BV9</f>
        <v>0</v>
      </c>
      <c r="BW36" s="6">
        <f t="shared" si="212"/>
        <v>3.8051896149565445E-3</v>
      </c>
      <c r="BX36" s="6">
        <f t="shared" si="212"/>
        <v>5.1343791713518334E-3</v>
      </c>
      <c r="BY36" s="6">
        <f t="shared" si="212"/>
        <v>5.4256729068673159E-3</v>
      </c>
      <c r="BZ36" s="6">
        <f t="shared" ref="BZ36:CC36" si="213">BZ23/$BZ9</f>
        <v>0</v>
      </c>
      <c r="CA36" s="6">
        <f t="shared" si="213"/>
        <v>4.8440787879488133E-4</v>
      </c>
      <c r="CB36" s="6">
        <f t="shared" si="213"/>
        <v>7.5127613771474493E-4</v>
      </c>
      <c r="CC36" s="6">
        <f t="shared" si="213"/>
        <v>1.0861458877751845E-3</v>
      </c>
      <c r="CD36" s="6">
        <f t="shared" ref="CD36:CG36" si="214">CD23/$CD9</f>
        <v>0</v>
      </c>
      <c r="CE36" s="6">
        <f t="shared" si="214"/>
        <v>5.0305562150151396E-4</v>
      </c>
      <c r="CF36" s="6">
        <f t="shared" si="214"/>
        <v>6.0662192333040238E-4</v>
      </c>
      <c r="CG36" s="6">
        <f t="shared" si="214"/>
        <v>4.715398526268748E-4</v>
      </c>
      <c r="CH36" s="6">
        <f t="shared" ref="CH36:CK36" si="215">CH23/$CH9</f>
        <v>0</v>
      </c>
      <c r="CI36" s="6">
        <f t="shared" si="215"/>
        <v>7.6558395237872831E-4</v>
      </c>
      <c r="CJ36" s="6">
        <f t="shared" si="215"/>
        <v>1.128207519968628E-3</v>
      </c>
      <c r="CK36" s="6">
        <f t="shared" si="215"/>
        <v>1.6125707099403836E-3</v>
      </c>
      <c r="CL36" s="6">
        <f t="shared" ref="CL36:CO36" si="216">CL23/$CL9</f>
        <v>0</v>
      </c>
      <c r="CM36" s="6">
        <f t="shared" si="216"/>
        <v>2.0030235571388996E-2</v>
      </c>
      <c r="CN36" s="6">
        <f t="shared" si="216"/>
        <v>2.8508123785798596E-2</v>
      </c>
      <c r="CO36" s="6">
        <f t="shared" si="216"/>
        <v>3.6146644184723596E-2</v>
      </c>
      <c r="CP36" s="6">
        <f t="shared" ref="CP36:CS36" si="217">CP23/$CP9</f>
        <v>0</v>
      </c>
      <c r="CQ36" s="6">
        <f t="shared" si="217"/>
        <v>3.991671320794649E-4</v>
      </c>
      <c r="CR36" s="6">
        <f t="shared" si="217"/>
        <v>6.2255707246709031E-4</v>
      </c>
      <c r="CS36" s="6">
        <f t="shared" si="217"/>
        <v>8.6508286983444415E-4</v>
      </c>
      <c r="CT36" s="6">
        <f t="shared" ref="CT36:CW36" si="218">CT23/$CT9</f>
        <v>0</v>
      </c>
      <c r="CU36" s="6">
        <f t="shared" si="218"/>
        <v>1.0439004170625782E-3</v>
      </c>
      <c r="CV36" s="6">
        <f t="shared" si="218"/>
        <v>1.6759548117168065E-3</v>
      </c>
      <c r="CW36" s="6">
        <f t="shared" si="218"/>
        <v>2.293286977263533E-3</v>
      </c>
    </row>
    <row r="37" spans="1:101" x14ac:dyDescent="0.3">
      <c r="A37" s="8" t="str">
        <f t="shared" si="124"/>
        <v>recovery efficiency</v>
      </c>
      <c r="B37" s="6">
        <f t="shared" si="97"/>
        <v>0</v>
      </c>
      <c r="C37" s="6">
        <f t="shared" si="125"/>
        <v>0</v>
      </c>
      <c r="D37" s="6">
        <f t="shared" si="125"/>
        <v>3.6491074326967464E-3</v>
      </c>
      <c r="E37" s="6">
        <f t="shared" si="125"/>
        <v>6.957327337854622E-3</v>
      </c>
      <c r="F37" s="6">
        <f t="shared" ref="F37:I37" si="219">F24/$F10</f>
        <v>0</v>
      </c>
      <c r="G37" s="6">
        <f t="shared" si="219"/>
        <v>0</v>
      </c>
      <c r="H37" s="6">
        <f t="shared" si="219"/>
        <v>6.0652005977444422E-4</v>
      </c>
      <c r="I37" s="6">
        <f t="shared" si="219"/>
        <v>1.5937085247024912E-3</v>
      </c>
      <c r="J37" s="6">
        <f t="shared" ref="J37:M37" si="220">J24/$J10</f>
        <v>0</v>
      </c>
      <c r="K37" s="6">
        <f t="shared" si="220"/>
        <v>0</v>
      </c>
      <c r="L37" s="6">
        <f t="shared" si="220"/>
        <v>1.6293602454377034E-4</v>
      </c>
      <c r="M37" s="6">
        <f t="shared" si="220"/>
        <v>1.6972986816273967E-4</v>
      </c>
      <c r="N37" s="6">
        <f t="shared" ref="N37:Q37" si="221">N24/$N10</f>
        <v>0</v>
      </c>
      <c r="O37" s="6">
        <f t="shared" si="221"/>
        <v>0</v>
      </c>
      <c r="P37" s="6">
        <f t="shared" si="221"/>
        <v>1.0882044965702154E-4</v>
      </c>
      <c r="Q37" s="6">
        <f t="shared" si="221"/>
        <v>1.7064965863657869E-4</v>
      </c>
      <c r="R37" s="6">
        <f t="shared" ref="R37:U37" si="222">R24/$R10</f>
        <v>0</v>
      </c>
      <c r="S37" s="6">
        <f t="shared" si="222"/>
        <v>0</v>
      </c>
      <c r="T37" s="6">
        <f t="shared" si="222"/>
        <v>2.978777928149347E-3</v>
      </c>
      <c r="U37" s="6">
        <f t="shared" si="222"/>
        <v>5.746971888972989E-3</v>
      </c>
      <c r="V37" s="6">
        <f t="shared" ref="V37:Y37" si="223">V24/$V10</f>
        <v>0</v>
      </c>
      <c r="W37" s="6">
        <f t="shared" si="223"/>
        <v>0</v>
      </c>
      <c r="X37" s="6">
        <f t="shared" si="223"/>
        <v>1.6747744355914126E-4</v>
      </c>
      <c r="Y37" s="6">
        <f t="shared" si="223"/>
        <v>3.1645024526031251E-4</v>
      </c>
      <c r="Z37" s="6">
        <f t="shared" ref="Z37:AC37" si="224">Z24/$Z10</f>
        <v>0</v>
      </c>
      <c r="AA37" s="6">
        <f t="shared" si="224"/>
        <v>0</v>
      </c>
      <c r="AB37" s="6">
        <f t="shared" si="224"/>
        <v>3.1279891808747937E-3</v>
      </c>
      <c r="AC37" s="6">
        <f t="shared" si="224"/>
        <v>5.5573125974439997E-3</v>
      </c>
      <c r="AD37" s="6">
        <f t="shared" ref="AD37:AG37" si="225">AD24/$AD10</f>
        <v>0</v>
      </c>
      <c r="AE37" s="6">
        <f t="shared" si="225"/>
        <v>0</v>
      </c>
      <c r="AF37" s="6">
        <f t="shared" si="225"/>
        <v>9.3313913514646567E-4</v>
      </c>
      <c r="AG37" s="6">
        <f t="shared" si="225"/>
        <v>9.4038341107422765E-4</v>
      </c>
      <c r="AH37" s="6">
        <f t="shared" ref="AH37:AK37" si="226">AH24/$AH10</f>
        <v>0</v>
      </c>
      <c r="AI37" s="6">
        <f t="shared" si="226"/>
        <v>0</v>
      </c>
      <c r="AJ37" s="6">
        <f t="shared" si="226"/>
        <v>2.9741494163516456E-4</v>
      </c>
      <c r="AK37" s="6">
        <f t="shared" si="226"/>
        <v>4.3416741437786146E-4</v>
      </c>
      <c r="AL37" s="6">
        <f t="shared" ref="AL37:AO37" si="227">AL24/$AL10</f>
        <v>0</v>
      </c>
      <c r="AM37" s="6">
        <f t="shared" si="227"/>
        <v>0</v>
      </c>
      <c r="AN37" s="6">
        <f t="shared" si="227"/>
        <v>3.918829957049913E-4</v>
      </c>
      <c r="AO37" s="6">
        <f t="shared" si="227"/>
        <v>5.3906609394454544E-4</v>
      </c>
      <c r="AP37" s="6">
        <f t="shared" ref="AP37:AS37" si="228">AP24/$AP10</f>
        <v>0</v>
      </c>
      <c r="AQ37" s="6">
        <f t="shared" si="228"/>
        <v>0</v>
      </c>
      <c r="AR37" s="6">
        <f t="shared" si="228"/>
        <v>4.7076495667388151E-3</v>
      </c>
      <c r="AS37" s="6">
        <f t="shared" si="228"/>
        <v>8.9142123019453016E-3</v>
      </c>
      <c r="AT37" s="6">
        <f t="shared" ref="AT37:AW37" si="229">AT24/$AT10</f>
        <v>0</v>
      </c>
      <c r="AU37" s="6">
        <f t="shared" si="229"/>
        <v>0</v>
      </c>
      <c r="AV37" s="6">
        <f t="shared" si="229"/>
        <v>9.742563940905665E-5</v>
      </c>
      <c r="AW37" s="6">
        <f t="shared" si="229"/>
        <v>5.4277343397237162E-5</v>
      </c>
      <c r="AX37" s="6">
        <f t="shared" ref="AX37:BA37" si="230">AX24/$AX10</f>
        <v>0</v>
      </c>
      <c r="AY37" s="6">
        <f t="shared" si="230"/>
        <v>0</v>
      </c>
      <c r="AZ37" s="6">
        <f t="shared" si="230"/>
        <v>7.4242832902852367E-4</v>
      </c>
      <c r="BA37" s="6">
        <f t="shared" si="230"/>
        <v>1.3045771041212389E-3</v>
      </c>
      <c r="BB37" s="6">
        <f t="shared" ref="BB37:BE37" si="231">BB24/$BB10</f>
        <v>0</v>
      </c>
      <c r="BC37" s="6">
        <f t="shared" si="231"/>
        <v>0</v>
      </c>
      <c r="BD37" s="6">
        <f t="shared" si="231"/>
        <v>2.7245475081890428E-3</v>
      </c>
      <c r="BE37" s="6">
        <f t="shared" si="231"/>
        <v>5.1747023743490741E-3</v>
      </c>
      <c r="BF37" s="6">
        <f t="shared" si="112"/>
        <v>0</v>
      </c>
      <c r="BG37" s="6">
        <f t="shared" si="139"/>
        <v>0</v>
      </c>
      <c r="BH37" s="6">
        <f t="shared" si="139"/>
        <v>9.6151296512640377E-5</v>
      </c>
      <c r="BI37" s="6">
        <f t="shared" si="139"/>
        <v>1.7090964813234138E-4</v>
      </c>
      <c r="BJ37" s="6">
        <f t="shared" ref="BJ37:BM37" si="232">BJ24/$BJ10</f>
        <v>0</v>
      </c>
      <c r="BK37" s="6">
        <f t="shared" si="232"/>
        <v>0</v>
      </c>
      <c r="BL37" s="6">
        <f t="shared" si="232"/>
        <v>2.901272525897172E-3</v>
      </c>
      <c r="BM37" s="6">
        <f t="shared" si="232"/>
        <v>5.5259028574709268E-3</v>
      </c>
      <c r="BN37" s="6">
        <f t="shared" ref="BN37:BQ37" si="233">BN24/$BN10</f>
        <v>0</v>
      </c>
      <c r="BO37" s="6">
        <f t="shared" si="233"/>
        <v>0</v>
      </c>
      <c r="BP37" s="6">
        <f t="shared" si="233"/>
        <v>3.534908963371385E-4</v>
      </c>
      <c r="BQ37" s="6">
        <f t="shared" si="233"/>
        <v>4.8496955187351815E-4</v>
      </c>
      <c r="BR37" s="6">
        <f t="shared" ref="BR37:BU37" si="234">BR24/$BR10</f>
        <v>0</v>
      </c>
      <c r="BS37" s="6">
        <f t="shared" si="234"/>
        <v>0</v>
      </c>
      <c r="BT37" s="6">
        <f t="shared" si="234"/>
        <v>1.1667923568112748E-3</v>
      </c>
      <c r="BU37" s="6">
        <f t="shared" si="234"/>
        <v>1.2417074226683026E-3</v>
      </c>
      <c r="BV37" s="6">
        <f t="shared" ref="BV37:BY37" si="235">BV24/$BV10</f>
        <v>0</v>
      </c>
      <c r="BW37" s="6">
        <f t="shared" si="235"/>
        <v>0</v>
      </c>
      <c r="BX37" s="6">
        <f t="shared" si="235"/>
        <v>3.0579171014701045E-4</v>
      </c>
      <c r="BY37" s="6">
        <f t="shared" si="235"/>
        <v>3.3769083566744087E-4</v>
      </c>
      <c r="BZ37" s="6">
        <f t="shared" ref="BZ37:CC37" si="236">BZ24/$BZ10</f>
        <v>0</v>
      </c>
      <c r="CA37" s="6">
        <f t="shared" si="236"/>
        <v>0</v>
      </c>
      <c r="CB37" s="6">
        <f t="shared" si="236"/>
        <v>3.7242263989227759E-4</v>
      </c>
      <c r="CC37" s="6">
        <f t="shared" si="236"/>
        <v>2.9503224065510048E-4</v>
      </c>
      <c r="CD37" s="6">
        <f t="shared" ref="CD37:CG37" si="237">CD24/$CD10</f>
        <v>0</v>
      </c>
      <c r="CE37" s="6">
        <f t="shared" si="237"/>
        <v>0</v>
      </c>
      <c r="CF37" s="6">
        <f t="shared" si="237"/>
        <v>9.2410388079519805E-5</v>
      </c>
      <c r="CG37" s="6">
        <f t="shared" si="237"/>
        <v>4.4429829042884071E-5</v>
      </c>
      <c r="CH37" s="6">
        <f t="shared" ref="CH37:CK37" si="238">CH24/$CH10</f>
        <v>0</v>
      </c>
      <c r="CI37" s="6">
        <f t="shared" si="238"/>
        <v>0</v>
      </c>
      <c r="CJ37" s="6">
        <f t="shared" si="238"/>
        <v>1.4080074198979636E-3</v>
      </c>
      <c r="CK37" s="6">
        <f t="shared" si="238"/>
        <v>1.7100659010014247E-3</v>
      </c>
      <c r="CL37" s="6">
        <f t="shared" ref="CL37:CO37" si="239">CL24/$CL10</f>
        <v>0</v>
      </c>
      <c r="CM37" s="6">
        <f t="shared" si="239"/>
        <v>0</v>
      </c>
      <c r="CN37" s="6">
        <f t="shared" si="239"/>
        <v>9.2799651491480887E-4</v>
      </c>
      <c r="CO37" s="6">
        <f t="shared" si="239"/>
        <v>1.9021124665074304E-3</v>
      </c>
      <c r="CP37" s="6">
        <f t="shared" ref="CP37:CS37" si="240">CP24/$CP10</f>
        <v>0</v>
      </c>
      <c r="CQ37" s="6">
        <f t="shared" si="240"/>
        <v>0</v>
      </c>
      <c r="CR37" s="6">
        <f t="shared" si="240"/>
        <v>2.6742364481844791E-4</v>
      </c>
      <c r="CS37" s="6">
        <f t="shared" si="240"/>
        <v>3.398769219605645E-4</v>
      </c>
      <c r="CT37" s="6">
        <f t="shared" ref="CT37:CW37" si="241">CT24/$CT10</f>
        <v>0</v>
      </c>
      <c r="CU37" s="6">
        <f t="shared" si="241"/>
        <v>0</v>
      </c>
      <c r="CV37" s="6">
        <f t="shared" si="241"/>
        <v>9.5529675223781808E-5</v>
      </c>
      <c r="CW37" s="6">
        <f t="shared" si="241"/>
        <v>1.7092240470758624E-4</v>
      </c>
    </row>
    <row r="38" spans="1:101" x14ac:dyDescent="0.3">
      <c r="A38" s="8" t="str">
        <f t="shared" si="124"/>
        <v>energy efficiency</v>
      </c>
      <c r="B38" s="6">
        <f t="shared" si="97"/>
        <v>0</v>
      </c>
      <c r="C38" s="6">
        <f t="shared" si="125"/>
        <v>0</v>
      </c>
      <c r="D38" s="6">
        <f t="shared" si="125"/>
        <v>1.0997725467963061E-3</v>
      </c>
      <c r="E38" s="6">
        <f t="shared" si="125"/>
        <v>5.6354179291823476E-3</v>
      </c>
      <c r="F38" s="6">
        <f t="shared" ref="F38:I38" si="242">F25/$F11</f>
        <v>0</v>
      </c>
      <c r="G38" s="6">
        <f t="shared" si="242"/>
        <v>0</v>
      </c>
      <c r="H38" s="6">
        <f t="shared" si="242"/>
        <v>1.7704249305190187E-2</v>
      </c>
      <c r="I38" s="6">
        <f t="shared" si="242"/>
        <v>0.13484166136202386</v>
      </c>
      <c r="J38" s="6">
        <f t="shared" ref="J38:M38" si="243">J25/$J11</f>
        <v>0</v>
      </c>
      <c r="K38" s="6">
        <f t="shared" si="243"/>
        <v>0</v>
      </c>
      <c r="L38" s="6">
        <f t="shared" si="243"/>
        <v>7.5917763248654962E-3</v>
      </c>
      <c r="M38" s="6">
        <f t="shared" si="243"/>
        <v>3.41849226646277E-2</v>
      </c>
      <c r="N38" s="6">
        <f t="shared" ref="N38:Q38" si="244">N25/$N11</f>
        <v>0</v>
      </c>
      <c r="O38" s="6">
        <f t="shared" si="244"/>
        <v>0</v>
      </c>
      <c r="P38" s="6">
        <f t="shared" si="244"/>
        <v>1.5943764880197494E-3</v>
      </c>
      <c r="Q38" s="6">
        <f t="shared" si="244"/>
        <v>7.2668284515580734E-3</v>
      </c>
      <c r="R38" s="6">
        <f t="shared" ref="R38:U38" si="245">R25/$R11</f>
        <v>0</v>
      </c>
      <c r="S38" s="6">
        <f t="shared" si="245"/>
        <v>0</v>
      </c>
      <c r="T38" s="6">
        <f t="shared" si="245"/>
        <v>9.2279064608342173E-4</v>
      </c>
      <c r="U38" s="6">
        <f t="shared" si="245"/>
        <v>4.8770692699703746E-3</v>
      </c>
      <c r="V38" s="6">
        <f t="shared" ref="V38:Y38" si="246">V25/$V11</f>
        <v>0</v>
      </c>
      <c r="W38" s="6">
        <f t="shared" si="246"/>
        <v>0</v>
      </c>
      <c r="X38" s="6">
        <f t="shared" si="246"/>
        <v>2.570758650559011E-4</v>
      </c>
      <c r="Y38" s="6">
        <f t="shared" si="246"/>
        <v>1.2930605918240461E-3</v>
      </c>
      <c r="Z38" s="6">
        <f t="shared" ref="Z38:AC38" si="247">Z25/$Z11</f>
        <v>0</v>
      </c>
      <c r="AA38" s="6">
        <f t="shared" si="247"/>
        <v>0</v>
      </c>
      <c r="AB38" s="6">
        <f t="shared" si="247"/>
        <v>8.7574478599989521E-3</v>
      </c>
      <c r="AC38" s="6">
        <f t="shared" si="247"/>
        <v>5.2109712081588079E-2</v>
      </c>
      <c r="AD38" s="6">
        <f t="shared" ref="AD38:AG38" si="248">AD25/$AD11</f>
        <v>0</v>
      </c>
      <c r="AE38" s="6">
        <f t="shared" si="248"/>
        <v>0</v>
      </c>
      <c r="AF38" s="6">
        <f t="shared" si="248"/>
        <v>6.510088180953038E-3</v>
      </c>
      <c r="AG38" s="6">
        <f t="shared" si="248"/>
        <v>1.2821749911654794E-2</v>
      </c>
      <c r="AH38" s="6">
        <f t="shared" ref="AH38:AK38" si="249">AH25/$AH11</f>
        <v>0</v>
      </c>
      <c r="AI38" s="6">
        <f t="shared" si="249"/>
        <v>0</v>
      </c>
      <c r="AJ38" s="6">
        <f t="shared" si="249"/>
        <v>4.1695406734814418E-3</v>
      </c>
      <c r="AK38" s="6">
        <f t="shared" si="249"/>
        <v>1.7253448362988272E-2</v>
      </c>
      <c r="AL38" s="6">
        <f t="shared" ref="AL38:AO38" si="250">AL25/$AL11</f>
        <v>0</v>
      </c>
      <c r="AM38" s="6">
        <f t="shared" si="250"/>
        <v>0</v>
      </c>
      <c r="AN38" s="6">
        <f t="shared" si="250"/>
        <v>6.8721824142844307E-3</v>
      </c>
      <c r="AO38" s="6">
        <f t="shared" si="250"/>
        <v>2.8774541034561153E-2</v>
      </c>
      <c r="AP38" s="6">
        <f t="shared" ref="AP38:AS38" si="251">AP25/$AP11</f>
        <v>0</v>
      </c>
      <c r="AQ38" s="6">
        <f t="shared" si="251"/>
        <v>0</v>
      </c>
      <c r="AR38" s="6">
        <f t="shared" si="251"/>
        <v>8.6784176055579344E-3</v>
      </c>
      <c r="AS38" s="6">
        <f t="shared" si="251"/>
        <v>4.4562780859850631E-2</v>
      </c>
      <c r="AT38" s="6">
        <f t="shared" ref="AT38:AW38" si="252">AT25/$AT11</f>
        <v>0</v>
      </c>
      <c r="AU38" s="6">
        <f t="shared" si="252"/>
        <v>0</v>
      </c>
      <c r="AV38" s="6">
        <f t="shared" si="252"/>
        <v>4.2335857438507004E-3</v>
      </c>
      <c r="AW38" s="6">
        <f t="shared" si="252"/>
        <v>1.596175429962296E-2</v>
      </c>
      <c r="AX38" s="6">
        <f t="shared" ref="AX38:BA38" si="253">AX25/$AX11</f>
        <v>0</v>
      </c>
      <c r="AY38" s="6">
        <f t="shared" si="253"/>
        <v>0</v>
      </c>
      <c r="AZ38" s="6">
        <f t="shared" si="253"/>
        <v>3.1947700160018327E-3</v>
      </c>
      <c r="BA38" s="6">
        <f t="shared" si="253"/>
        <v>1.8802210494492228E-2</v>
      </c>
      <c r="BB38" s="6">
        <f t="shared" ref="BB38:BE38" si="254">BB25/$BB11</f>
        <v>0</v>
      </c>
      <c r="BC38" s="6">
        <f t="shared" si="254"/>
        <v>0</v>
      </c>
      <c r="BD38" s="6">
        <f t="shared" si="254"/>
        <v>1.5096731346570351E-3</v>
      </c>
      <c r="BE38" s="6">
        <f t="shared" si="254"/>
        <v>6.9232296145387111E-3</v>
      </c>
      <c r="BF38" s="6">
        <f t="shared" si="112"/>
        <v>0</v>
      </c>
      <c r="BG38" s="6">
        <f t="shared" si="139"/>
        <v>0</v>
      </c>
      <c r="BH38" s="6">
        <f t="shared" si="139"/>
        <v>1.3014348623983623E-3</v>
      </c>
      <c r="BI38" s="6">
        <f t="shared" si="139"/>
        <v>6.5728811734107459E-3</v>
      </c>
      <c r="BJ38" s="6">
        <f t="shared" ref="BJ38:BM38" si="255">BJ25/$BJ11</f>
        <v>0</v>
      </c>
      <c r="BK38" s="6">
        <f t="shared" si="255"/>
        <v>0</v>
      </c>
      <c r="BL38" s="6">
        <f t="shared" si="255"/>
        <v>1.1034040195181155E-3</v>
      </c>
      <c r="BM38" s="6">
        <f t="shared" si="255"/>
        <v>5.2677522079129669E-3</v>
      </c>
      <c r="BN38" s="6">
        <f t="shared" ref="BN38:BQ38" si="256">BN25/$BN11</f>
        <v>0</v>
      </c>
      <c r="BO38" s="6">
        <f t="shared" si="256"/>
        <v>0</v>
      </c>
      <c r="BP38" s="6">
        <f t="shared" si="256"/>
        <v>5.8580078412996091E-3</v>
      </c>
      <c r="BQ38" s="6">
        <f t="shared" si="256"/>
        <v>2.4141329035862597E-2</v>
      </c>
      <c r="BR38" s="6">
        <f t="shared" ref="BR38:BU38" si="257">BR25/$BR11</f>
        <v>0</v>
      </c>
      <c r="BS38" s="6">
        <f t="shared" si="257"/>
        <v>0</v>
      </c>
      <c r="BT38" s="6">
        <f t="shared" si="257"/>
        <v>6.6058737383401693E-3</v>
      </c>
      <c r="BU38" s="6">
        <f t="shared" si="257"/>
        <v>1.0881517100459308E-2</v>
      </c>
      <c r="BV38" s="6">
        <f t="shared" ref="BV38:BY38" si="258">BV25/$BV11</f>
        <v>0</v>
      </c>
      <c r="BW38" s="6">
        <f t="shared" si="258"/>
        <v>0</v>
      </c>
      <c r="BX38" s="6">
        <f t="shared" si="258"/>
        <v>6.3683973918659273E-3</v>
      </c>
      <c r="BY38" s="6">
        <f t="shared" si="258"/>
        <v>1.6960238675595266E-2</v>
      </c>
      <c r="BZ38" s="6">
        <f t="shared" ref="BZ38:CC38" si="259">BZ25/$BZ11</f>
        <v>0</v>
      </c>
      <c r="CA38" s="6">
        <f t="shared" si="259"/>
        <v>0</v>
      </c>
      <c r="CB38" s="6">
        <f t="shared" si="259"/>
        <v>3.1578856513511558E-3</v>
      </c>
      <c r="CC38" s="6">
        <f t="shared" si="259"/>
        <v>7.1988238922913944E-3</v>
      </c>
      <c r="CD38" s="6">
        <f t="shared" ref="CD38:CG38" si="260">CD25/$CD11</f>
        <v>0</v>
      </c>
      <c r="CE38" s="6">
        <f t="shared" si="260"/>
        <v>0</v>
      </c>
      <c r="CF38" s="6">
        <f t="shared" si="260"/>
        <v>4.2289820946625235E-3</v>
      </c>
      <c r="CG38" s="6">
        <f t="shared" si="260"/>
        <v>1.5899522395677174E-2</v>
      </c>
      <c r="CH38" s="6">
        <f t="shared" ref="CH38:CK38" si="261">CH25/$CH11</f>
        <v>0</v>
      </c>
      <c r="CI38" s="6">
        <f t="shared" si="261"/>
        <v>0</v>
      </c>
      <c r="CJ38" s="6">
        <f t="shared" si="261"/>
        <v>6.4413243252039436E-3</v>
      </c>
      <c r="CK38" s="6">
        <f t="shared" si="261"/>
        <v>1.0164814333741822E-2</v>
      </c>
      <c r="CL38" s="6">
        <f t="shared" ref="CL38:CO38" si="262">CL25/$CL11</f>
        <v>0</v>
      </c>
      <c r="CM38" s="6">
        <f t="shared" si="262"/>
        <v>0</v>
      </c>
      <c r="CN38" s="6">
        <f t="shared" si="262"/>
        <v>4.1513006227827812E-3</v>
      </c>
      <c r="CO38" s="6">
        <f t="shared" si="262"/>
        <v>2.6974351804304995E-2</v>
      </c>
      <c r="CP38" s="6">
        <f t="shared" ref="CP38:CS38" si="263">CP25/$CP11</f>
        <v>0</v>
      </c>
      <c r="CQ38" s="6">
        <f t="shared" si="263"/>
        <v>0</v>
      </c>
      <c r="CR38" s="6">
        <f t="shared" si="263"/>
        <v>1.754759996250419E-3</v>
      </c>
      <c r="CS38" s="6">
        <f t="shared" si="263"/>
        <v>5.1410488946294509E-3</v>
      </c>
      <c r="CT38" s="6">
        <f t="shared" ref="CT38:CW38" si="264">CT25/$CT11</f>
        <v>0</v>
      </c>
      <c r="CU38" s="6">
        <f t="shared" si="264"/>
        <v>0</v>
      </c>
      <c r="CV38" s="6">
        <f t="shared" si="264"/>
        <v>1.2870614667404878E-3</v>
      </c>
      <c r="CW38" s="6">
        <f t="shared" si="264"/>
        <v>6.5388321413767684E-3</v>
      </c>
    </row>
    <row r="39" spans="1:101" x14ac:dyDescent="0.3">
      <c r="A39" s="8" t="str">
        <f t="shared" si="124"/>
        <v>material efficiency</v>
      </c>
      <c r="B39" s="6">
        <f t="shared" si="97"/>
        <v>0</v>
      </c>
      <c r="C39" s="6">
        <f t="shared" ref="C39:E39" si="265">C26/$B12</f>
        <v>0</v>
      </c>
      <c r="D39" s="6">
        <f t="shared" si="265"/>
        <v>7.5200214893846179E-3</v>
      </c>
      <c r="E39" s="6">
        <f t="shared" si="265"/>
        <v>3.9724135689051539E-2</v>
      </c>
      <c r="F39" s="6">
        <f t="shared" ref="F39:I39" si="266">F26/$F12</f>
        <v>0</v>
      </c>
      <c r="G39" s="6">
        <f t="shared" si="266"/>
        <v>0</v>
      </c>
      <c r="H39" s="6">
        <f t="shared" si="266"/>
        <v>2.0110086182117091E-3</v>
      </c>
      <c r="I39" s="6">
        <f t="shared" si="266"/>
        <v>1.3607019961058625E-2</v>
      </c>
      <c r="J39" s="6">
        <f t="shared" ref="J39:M39" si="267">J26/$J12</f>
        <v>0</v>
      </c>
      <c r="K39" s="6">
        <f t="shared" si="267"/>
        <v>0</v>
      </c>
      <c r="L39" s="6">
        <f t="shared" si="267"/>
        <v>2.5757712026603856E-3</v>
      </c>
      <c r="M39" s="6">
        <f t="shared" si="267"/>
        <v>1.2314998849049049E-2</v>
      </c>
      <c r="N39" s="6">
        <f t="shared" ref="N39:Q39" si="268">N26/$N12</f>
        <v>0</v>
      </c>
      <c r="O39" s="6">
        <f t="shared" si="268"/>
        <v>0</v>
      </c>
      <c r="P39" s="6">
        <f t="shared" si="268"/>
        <v>2.1681184861351017E-2</v>
      </c>
      <c r="Q39" s="6">
        <f t="shared" si="268"/>
        <v>0.11424160600688429</v>
      </c>
      <c r="R39" s="6">
        <f t="shared" ref="R39:U39" si="269">R26/$R12</f>
        <v>0</v>
      </c>
      <c r="S39" s="6">
        <f t="shared" si="269"/>
        <v>0</v>
      </c>
      <c r="T39" s="6">
        <f t="shared" si="269"/>
        <v>1.2837242098705993E-2</v>
      </c>
      <c r="U39" s="6">
        <f t="shared" si="269"/>
        <v>6.777726240935994E-2</v>
      </c>
      <c r="V39" s="6">
        <f t="shared" ref="V39:Y39" si="270">V26/$V12</f>
        <v>0</v>
      </c>
      <c r="W39" s="6">
        <f t="shared" si="270"/>
        <v>0</v>
      </c>
      <c r="X39" s="6">
        <f t="shared" si="270"/>
        <v>5.9114271610344517E-3</v>
      </c>
      <c r="Y39" s="6">
        <f t="shared" si="270"/>
        <v>3.1172486821573957E-2</v>
      </c>
      <c r="Z39" s="6">
        <f t="shared" ref="Z39:AC39" si="271">Z26/$Z12</f>
        <v>0</v>
      </c>
      <c r="AA39" s="6">
        <f t="shared" si="271"/>
        <v>0</v>
      </c>
      <c r="AB39" s="6">
        <f t="shared" si="271"/>
        <v>2.3334820687312932E-3</v>
      </c>
      <c r="AC39" s="6">
        <f t="shared" si="271"/>
        <v>1.4251407720918281E-2</v>
      </c>
      <c r="AD39" s="6">
        <f t="shared" ref="AD39:AG39" si="272">AD26/$AD12</f>
        <v>0</v>
      </c>
      <c r="AE39" s="6">
        <f t="shared" si="272"/>
        <v>0</v>
      </c>
      <c r="AF39" s="6">
        <f t="shared" si="272"/>
        <v>1.2286491535796444E-2</v>
      </c>
      <c r="AG39" s="6">
        <f t="shared" si="272"/>
        <v>6.3983492412178933E-2</v>
      </c>
      <c r="AH39" s="6">
        <f t="shared" ref="AH39:AK39" si="273">AH26/$AH12</f>
        <v>0</v>
      </c>
      <c r="AI39" s="6">
        <f t="shared" si="273"/>
        <v>0</v>
      </c>
      <c r="AJ39" s="6">
        <f t="shared" si="273"/>
        <v>9.0680584658417648E-3</v>
      </c>
      <c r="AK39" s="6">
        <f t="shared" si="273"/>
        <v>4.6742381059244532E-2</v>
      </c>
      <c r="AL39" s="6">
        <f t="shared" ref="AL39:AO39" si="274">AL26/$AL12</f>
        <v>0</v>
      </c>
      <c r="AM39" s="6">
        <f t="shared" si="274"/>
        <v>0</v>
      </c>
      <c r="AN39" s="6">
        <f t="shared" si="274"/>
        <v>1.2192267975202955E-2</v>
      </c>
      <c r="AO39" s="6">
        <f t="shared" si="274"/>
        <v>6.2835038405765375E-2</v>
      </c>
      <c r="AP39" s="6">
        <f t="shared" ref="AP39:AS39" si="275">AP26/$AP12</f>
        <v>0</v>
      </c>
      <c r="AQ39" s="6">
        <f t="shared" si="275"/>
        <v>0</v>
      </c>
      <c r="AR39" s="6">
        <f t="shared" si="275"/>
        <v>5.858739680999708E-3</v>
      </c>
      <c r="AS39" s="6">
        <f t="shared" si="275"/>
        <v>4.2282811453943331E-2</v>
      </c>
      <c r="AT39" s="6">
        <f t="shared" ref="AT39:AW39" si="276">AT26/$AT12</f>
        <v>0</v>
      </c>
      <c r="AU39" s="6">
        <f t="shared" si="276"/>
        <v>0</v>
      </c>
      <c r="AV39" s="6">
        <f t="shared" si="276"/>
        <v>5.5670361642355714E-3</v>
      </c>
      <c r="AW39" s="6">
        <f t="shared" si="276"/>
        <v>2.8264254369668441E-2</v>
      </c>
      <c r="AX39" s="6">
        <f t="shared" ref="AX39:BA39" si="277">AX26/$AX12</f>
        <v>0</v>
      </c>
      <c r="AY39" s="6">
        <f t="shared" si="277"/>
        <v>0</v>
      </c>
      <c r="AZ39" s="6">
        <f t="shared" si="277"/>
        <v>1.6067280906898841E-2</v>
      </c>
      <c r="BA39" s="6">
        <f t="shared" si="277"/>
        <v>8.4985112468346266E-2</v>
      </c>
      <c r="BB39" s="6">
        <f t="shared" ref="BB39:BE39" si="278">BB26/$BB12</f>
        <v>0</v>
      </c>
      <c r="BC39" s="6">
        <f t="shared" si="278"/>
        <v>0</v>
      </c>
      <c r="BD39" s="6">
        <f t="shared" si="278"/>
        <v>1.1096465253243844E-2</v>
      </c>
      <c r="BE39" s="6">
        <f t="shared" si="278"/>
        <v>5.8333890019770691E-2</v>
      </c>
      <c r="BF39" s="6">
        <f t="shared" si="112"/>
        <v>0</v>
      </c>
      <c r="BG39" s="6">
        <f t="shared" si="139"/>
        <v>0</v>
      </c>
      <c r="BH39" s="6">
        <f t="shared" si="139"/>
        <v>2.1021243926078098E-2</v>
      </c>
      <c r="BI39" s="6">
        <f t="shared" si="139"/>
        <v>0.11127855046654345</v>
      </c>
      <c r="BJ39" s="6">
        <f t="shared" ref="BJ39:BM39" si="279">BJ26/$BJ12</f>
        <v>0</v>
      </c>
      <c r="BK39" s="6">
        <f t="shared" si="279"/>
        <v>0</v>
      </c>
      <c r="BL39" s="6">
        <f t="shared" si="279"/>
        <v>1.1013446133089747E-2</v>
      </c>
      <c r="BM39" s="6">
        <f t="shared" si="279"/>
        <v>5.7992878475263354E-2</v>
      </c>
      <c r="BN39" s="6">
        <f t="shared" ref="BN39:BQ39" si="280">BN26/$BN12</f>
        <v>0</v>
      </c>
      <c r="BO39" s="6">
        <f t="shared" si="280"/>
        <v>0</v>
      </c>
      <c r="BP39" s="6">
        <f t="shared" si="280"/>
        <v>1.0430337382088452E-2</v>
      </c>
      <c r="BQ39" s="6">
        <f t="shared" si="280"/>
        <v>5.3461739958037532E-2</v>
      </c>
      <c r="BR39" s="6">
        <f t="shared" ref="BR39:BU39" si="281">BR26/$BR12</f>
        <v>0</v>
      </c>
      <c r="BS39" s="6">
        <f t="shared" si="281"/>
        <v>0</v>
      </c>
      <c r="BT39" s="6">
        <f t="shared" si="281"/>
        <v>1.1014412353527611E-2</v>
      </c>
      <c r="BU39" s="6">
        <f t="shared" si="281"/>
        <v>5.7917552674697961E-2</v>
      </c>
      <c r="BV39" s="6">
        <f t="shared" ref="BV39:BY39" si="282">BV26/$BV12</f>
        <v>0</v>
      </c>
      <c r="BW39" s="6">
        <f t="shared" si="282"/>
        <v>0</v>
      </c>
      <c r="BX39" s="6">
        <f t="shared" si="282"/>
        <v>1.0745439814884197E-2</v>
      </c>
      <c r="BY39" s="6">
        <f t="shared" si="282"/>
        <v>6.491159529156966E-2</v>
      </c>
      <c r="BZ39" s="6">
        <f t="shared" ref="BZ39:CC39" si="283">BZ26/$BZ12</f>
        <v>0</v>
      </c>
      <c r="CA39" s="6">
        <f t="shared" si="283"/>
        <v>0</v>
      </c>
      <c r="CB39" s="6">
        <f t="shared" si="283"/>
        <v>1.5099687809623868E-2</v>
      </c>
      <c r="CC39" s="6">
        <f t="shared" si="283"/>
        <v>8.1035637357260715E-2</v>
      </c>
      <c r="CD39" s="6">
        <f t="shared" ref="CD39:CG39" si="284">CD26/$CD12</f>
        <v>0</v>
      </c>
      <c r="CE39" s="6">
        <f t="shared" si="284"/>
        <v>0</v>
      </c>
      <c r="CF39" s="6">
        <f t="shared" si="284"/>
        <v>5.5585530233209822E-3</v>
      </c>
      <c r="CG39" s="6">
        <f t="shared" si="284"/>
        <v>2.8212055846642797E-2</v>
      </c>
      <c r="CH39" s="6">
        <f t="shared" ref="CH39:CK39" si="285">CH26/$CH12</f>
        <v>0</v>
      </c>
      <c r="CI39" s="6">
        <f t="shared" si="285"/>
        <v>0</v>
      </c>
      <c r="CJ39" s="6">
        <f t="shared" si="285"/>
        <v>1.4271757559632985E-2</v>
      </c>
      <c r="CK39" s="6">
        <f t="shared" si="285"/>
        <v>7.5035507383180544E-2</v>
      </c>
      <c r="CL39" s="6">
        <f t="shared" ref="CL39:CO39" si="286">CL26/$CL12</f>
        <v>0</v>
      </c>
      <c r="CM39" s="6">
        <f t="shared" si="286"/>
        <v>0</v>
      </c>
      <c r="CN39" s="6">
        <f t="shared" si="286"/>
        <v>1.1025455608407606E-2</v>
      </c>
      <c r="CO39" s="6">
        <f t="shared" si="286"/>
        <v>5.8997990126917185E-2</v>
      </c>
      <c r="CP39" s="6">
        <f t="shared" ref="CP39:CS39" si="287">CP26/$CP12</f>
        <v>0</v>
      </c>
      <c r="CQ39" s="6">
        <f t="shared" si="287"/>
        <v>0</v>
      </c>
      <c r="CR39" s="6">
        <f t="shared" si="287"/>
        <v>1.8217490509998997E-2</v>
      </c>
      <c r="CS39" s="6">
        <f t="shared" si="287"/>
        <v>9.5709251565738368E-2</v>
      </c>
      <c r="CT39" s="6">
        <f t="shared" ref="CT39:CW39" si="288">CT26/$CT12</f>
        <v>0</v>
      </c>
      <c r="CU39" s="6">
        <f t="shared" si="288"/>
        <v>0</v>
      </c>
      <c r="CV39" s="6">
        <f t="shared" si="288"/>
        <v>2.0988863440191945E-2</v>
      </c>
      <c r="CW39" s="6">
        <f t="shared" si="288"/>
        <v>0.11113316597381906</v>
      </c>
    </row>
    <row r="40" spans="1:101" x14ac:dyDescent="0.3">
      <c r="A40" s="8" t="str">
        <f t="shared" si="124"/>
        <v>hydrogen as reductant</v>
      </c>
      <c r="B40" s="6">
        <f t="shared" si="97"/>
        <v>0</v>
      </c>
      <c r="C40" s="6">
        <f t="shared" ref="C40:E42" si="289">C27/$B13</f>
        <v>-3.1880060733996967E-3</v>
      </c>
      <c r="D40" s="6">
        <f t="shared" si="289"/>
        <v>-6.241047154920242E-3</v>
      </c>
      <c r="E40" s="6">
        <f t="shared" si="289"/>
        <v>-3.1822326395759266E-3</v>
      </c>
      <c r="F40" s="6">
        <f t="shared" ref="F40:I40" si="290">F27/$F13</f>
        <v>0</v>
      </c>
      <c r="G40" s="6">
        <f t="shared" si="290"/>
        <v>-3.6009437167017967E-2</v>
      </c>
      <c r="H40" s="6">
        <f t="shared" si="290"/>
        <v>-9.1103459195194275E-2</v>
      </c>
      <c r="I40" s="6">
        <f t="shared" si="290"/>
        <v>-9.0069629253527808E-2</v>
      </c>
      <c r="J40" s="6">
        <f t="shared" ref="J40:M40" si="291">J27/$J13</f>
        <v>0</v>
      </c>
      <c r="K40" s="6">
        <f t="shared" si="291"/>
        <v>8.3534773777153102E-3</v>
      </c>
      <c r="L40" s="6">
        <f t="shared" si="291"/>
        <v>2.0489217837578379E-2</v>
      </c>
      <c r="M40" s="6">
        <f t="shared" si="291"/>
        <v>3.0643012157647437E-2</v>
      </c>
      <c r="N40" s="6">
        <f t="shared" ref="N40:Q40" si="292">N27/$N13</f>
        <v>0</v>
      </c>
      <c r="O40" s="6">
        <f t="shared" si="292"/>
        <v>-6.4707194154719231E-3</v>
      </c>
      <c r="P40" s="6">
        <f t="shared" si="292"/>
        <v>-1.5568242294794601E-2</v>
      </c>
      <c r="Q40" s="6">
        <f t="shared" si="292"/>
        <v>-1.0584859116861245E-2</v>
      </c>
      <c r="R40" s="6">
        <f t="shared" ref="R40:U40" si="293">R27/$R13</f>
        <v>0</v>
      </c>
      <c r="S40" s="6">
        <f t="shared" si="293"/>
        <v>-4.6382019656258343E-3</v>
      </c>
      <c r="T40" s="6">
        <f t="shared" si="293"/>
        <v>-1.1343812844824381E-2</v>
      </c>
      <c r="U40" s="6">
        <f t="shared" si="293"/>
        <v>-8.5616015781218267E-3</v>
      </c>
      <c r="V40" s="6">
        <f t="shared" ref="V40:Y40" si="294">V27/$V13</f>
        <v>0</v>
      </c>
      <c r="W40" s="6">
        <f t="shared" si="294"/>
        <v>-9.4909435110353583E-4</v>
      </c>
      <c r="X40" s="6">
        <f t="shared" si="294"/>
        <v>-2.3938170421959667E-3</v>
      </c>
      <c r="Y40" s="6">
        <f t="shared" si="294"/>
        <v>-1.7731832241158064E-3</v>
      </c>
      <c r="Z40" s="6">
        <f t="shared" ref="Z40:AC40" si="295">Z27/$Z13</f>
        <v>0</v>
      </c>
      <c r="AA40" s="6">
        <f t="shared" si="295"/>
        <v>-5.8452000252046128E-3</v>
      </c>
      <c r="AB40" s="6">
        <f t="shared" si="295"/>
        <v>-1.1862621853342395E-2</v>
      </c>
      <c r="AC40" s="6">
        <f t="shared" si="295"/>
        <v>-2.0698637338176125E-2</v>
      </c>
      <c r="AD40" s="6">
        <f t="shared" ref="AD40:AG40" si="296">AD27/$AD13</f>
        <v>0</v>
      </c>
      <c r="AE40" s="6">
        <f t="shared" si="296"/>
        <v>2.210817730233829E-3</v>
      </c>
      <c r="AF40" s="6">
        <f t="shared" si="296"/>
        <v>3.9024239376796886E-3</v>
      </c>
      <c r="AG40" s="6">
        <f t="shared" si="296"/>
        <v>8.5431166666388274E-3</v>
      </c>
      <c r="AH40" s="6">
        <f t="shared" ref="AH40:AK40" si="297">AH27/$AH13</f>
        <v>0</v>
      </c>
      <c r="AI40" s="6">
        <f t="shared" si="297"/>
        <v>-3.1240727328382123E-3</v>
      </c>
      <c r="AJ40" s="6">
        <f t="shared" si="297"/>
        <v>-8.0781341072419851E-3</v>
      </c>
      <c r="AK40" s="6">
        <f t="shared" si="297"/>
        <v>-4.6934912924237937E-3</v>
      </c>
      <c r="AL40" s="6">
        <f t="shared" ref="AL40:AO40" si="298">AL27/$AL13</f>
        <v>0</v>
      </c>
      <c r="AM40" s="6">
        <f t="shared" si="298"/>
        <v>-8.8571531114129808E-3</v>
      </c>
      <c r="AN40" s="6">
        <f t="shared" si="298"/>
        <v>-2.2487262466631006E-2</v>
      </c>
      <c r="AO40" s="6">
        <f t="shared" si="298"/>
        <v>-1.3690454971778817E-2</v>
      </c>
      <c r="AP40" s="6">
        <f t="shared" ref="AP40:AS40" si="299">AP27/$AP13</f>
        <v>0</v>
      </c>
      <c r="AQ40" s="6">
        <f t="shared" si="299"/>
        <v>-1.41441063649465E-2</v>
      </c>
      <c r="AR40" s="6">
        <f t="shared" si="299"/>
        <v>-4.4739384783544549E-2</v>
      </c>
      <c r="AS40" s="6">
        <f t="shared" si="299"/>
        <v>-0.27913991242016806</v>
      </c>
      <c r="AT40" s="6">
        <f t="shared" ref="AT40:AW40" si="300">AT27/$AT13</f>
        <v>0</v>
      </c>
      <c r="AU40" s="6">
        <f t="shared" si="300"/>
        <v>7.5840929630423071E-3</v>
      </c>
      <c r="AV40" s="6">
        <f t="shared" si="300"/>
        <v>1.972027131021574E-2</v>
      </c>
      <c r="AW40" s="6">
        <f t="shared" si="300"/>
        <v>2.6678051398283272E-2</v>
      </c>
      <c r="AX40" s="6">
        <f t="shared" ref="AX40:BA40" si="301">AX27/$AX13</f>
        <v>0</v>
      </c>
      <c r="AY40" s="6">
        <f t="shared" si="301"/>
        <v>-3.7476243187870837E-3</v>
      </c>
      <c r="AZ40" s="6">
        <f t="shared" si="301"/>
        <v>-7.2707417441493548E-3</v>
      </c>
      <c r="BA40" s="6">
        <f t="shared" si="301"/>
        <v>-6.0104037256065905E-3</v>
      </c>
      <c r="BB40" s="6">
        <f t="shared" ref="BB40:BE40" si="302">BB27/$BB13</f>
        <v>0</v>
      </c>
      <c r="BC40" s="6">
        <f t="shared" si="302"/>
        <v>-2.3237324191674857E-3</v>
      </c>
      <c r="BD40" s="6">
        <f t="shared" si="302"/>
        <v>-5.4422735386395176E-3</v>
      </c>
      <c r="BE40" s="6">
        <f t="shared" si="302"/>
        <v>-2.3883324598351699E-3</v>
      </c>
      <c r="BF40" s="6">
        <f t="shared" si="112"/>
        <v>0</v>
      </c>
      <c r="BG40" s="6">
        <f t="shared" si="139"/>
        <v>-5.1891249829451635E-3</v>
      </c>
      <c r="BH40" s="6">
        <f t="shared" si="139"/>
        <v>-1.3067011292343198E-2</v>
      </c>
      <c r="BI40" s="6">
        <f t="shared" si="139"/>
        <v>-9.6048448828620105E-3</v>
      </c>
      <c r="BJ40" s="6">
        <f t="shared" ref="BJ40:BM40" si="303">BJ27/$BJ13</f>
        <v>0</v>
      </c>
      <c r="BK40" s="6">
        <f t="shared" si="303"/>
        <v>-1.8287538736652547E-3</v>
      </c>
      <c r="BL40" s="6">
        <f t="shared" si="303"/>
        <v>-4.1509279747944279E-3</v>
      </c>
      <c r="BM40" s="6">
        <f t="shared" si="303"/>
        <v>-1.5320722516585182E-3</v>
      </c>
      <c r="BN40" s="6">
        <f t="shared" ref="BN40:BQ40" si="304">BN27/$BN13</f>
        <v>0</v>
      </c>
      <c r="BO40" s="6">
        <f t="shared" si="304"/>
        <v>-4.0627085463450273E-3</v>
      </c>
      <c r="BP40" s="6">
        <f t="shared" si="304"/>
        <v>-1.0531263580797971E-2</v>
      </c>
      <c r="BQ40" s="6">
        <f t="shared" si="304"/>
        <v>-5.9537823198688037E-3</v>
      </c>
      <c r="BR40" s="6">
        <f t="shared" ref="BR40:BU40" si="305">BR27/$BR13</f>
        <v>0</v>
      </c>
      <c r="BS40" s="6">
        <f t="shared" si="305"/>
        <v>3.9377502129435638E-4</v>
      </c>
      <c r="BT40" s="6">
        <f t="shared" si="305"/>
        <v>-4.4921643476335591E-4</v>
      </c>
      <c r="BU40" s="6">
        <f t="shared" si="305"/>
        <v>3.1099742711209783E-3</v>
      </c>
      <c r="BV40" s="6">
        <f t="shared" ref="BV40:BY40" si="306">BV27/$BV13</f>
        <v>0</v>
      </c>
      <c r="BW40" s="6">
        <f t="shared" si="306"/>
        <v>-9.7461337729539011E-3</v>
      </c>
      <c r="BX40" s="6">
        <f t="shared" si="306"/>
        <v>-2.440568733821754E-2</v>
      </c>
      <c r="BY40" s="6">
        <f t="shared" si="306"/>
        <v>-1.9663983341599262E-2</v>
      </c>
      <c r="BZ40" s="6">
        <f t="shared" ref="BZ40:CC40" si="307">BZ27/$BZ13</f>
        <v>0</v>
      </c>
      <c r="CA40" s="6">
        <f t="shared" si="307"/>
        <v>7.8999814224354353E-4</v>
      </c>
      <c r="CB40" s="6">
        <f t="shared" si="307"/>
        <v>1.7440706491728751E-3</v>
      </c>
      <c r="CC40" s="6">
        <f t="shared" si="307"/>
        <v>3.1179823369060044E-3</v>
      </c>
      <c r="CD40" s="6">
        <f t="shared" ref="CD40:CG40" si="308">CD27/$CD13</f>
        <v>0</v>
      </c>
      <c r="CE40" s="6">
        <f t="shared" si="308"/>
        <v>7.6223654557368466E-3</v>
      </c>
      <c r="CF40" s="6">
        <f t="shared" si="308"/>
        <v>1.9811540834398348E-2</v>
      </c>
      <c r="CG40" s="6">
        <f t="shared" si="308"/>
        <v>2.6799027914036877E-2</v>
      </c>
      <c r="CH40" s="6">
        <f t="shared" ref="CH40:CK40" si="309">CH27/$CH13</f>
        <v>0</v>
      </c>
      <c r="CI40" s="6">
        <f t="shared" si="309"/>
        <v>-8.4288396712363671E-4</v>
      </c>
      <c r="CJ40" s="6">
        <f t="shared" si="309"/>
        <v>-3.6721295695362924E-3</v>
      </c>
      <c r="CK40" s="6">
        <f t="shared" si="309"/>
        <v>1.12852999220573E-3</v>
      </c>
      <c r="CL40" s="6">
        <f t="shared" ref="CL40:CO40" si="310">CL27/$CL13</f>
        <v>0</v>
      </c>
      <c r="CM40" s="6">
        <f t="shared" si="310"/>
        <v>-3.45647396318496E-3</v>
      </c>
      <c r="CN40" s="6">
        <f t="shared" si="310"/>
        <v>-6.8229723416864318E-3</v>
      </c>
      <c r="CO40" s="6">
        <f t="shared" si="310"/>
        <v>-5.8309646343951841E-3</v>
      </c>
      <c r="CP40" s="6">
        <f t="shared" ref="CP40:CS40" si="311">CP27/$CP13</f>
        <v>0</v>
      </c>
      <c r="CQ40" s="6">
        <f t="shared" si="311"/>
        <v>-6.4931840388628875E-4</v>
      </c>
      <c r="CR40" s="6">
        <f t="shared" si="311"/>
        <v>-2.4104778738297931E-3</v>
      </c>
      <c r="CS40" s="6">
        <f t="shared" si="311"/>
        <v>6.0671421466369454E-4</v>
      </c>
      <c r="CT40" s="6">
        <f t="shared" ref="CT40:CW40" si="312">CT27/$CT13</f>
        <v>0</v>
      </c>
      <c r="CU40" s="6">
        <f t="shared" si="312"/>
        <v>-5.1262426123940595E-3</v>
      </c>
      <c r="CV40" s="6">
        <f t="shared" si="312"/>
        <v>-1.2944286559199568E-2</v>
      </c>
      <c r="CW40" s="6">
        <f t="shared" si="312"/>
        <v>-9.5567597658829436E-3</v>
      </c>
    </row>
    <row r="41" spans="1:101" x14ac:dyDescent="0.3">
      <c r="A41" s="8" t="str">
        <f t="shared" si="124"/>
        <v>secondary market</v>
      </c>
      <c r="B41" s="6">
        <f t="shared" si="97"/>
        <v>0</v>
      </c>
      <c r="C41" s="6">
        <f t="shared" si="289"/>
        <v>0.35715456619353098</v>
      </c>
      <c r="D41" s="6">
        <f t="shared" si="289"/>
        <v>0.38031174427836834</v>
      </c>
      <c r="E41" s="6">
        <f t="shared" si="289"/>
        <v>0.36865145225183676</v>
      </c>
      <c r="F41" s="6">
        <f>F28/$F14</f>
        <v>0</v>
      </c>
      <c r="G41" s="6">
        <f>G28/$F14</f>
        <v>0.62869774733675898</v>
      </c>
      <c r="H41" s="6">
        <f>H28/$F14</f>
        <v>0.77106923143986905</v>
      </c>
      <c r="I41" s="6">
        <f>I28/$F14</f>
        <v>1.1745739000525122</v>
      </c>
      <c r="J41" s="6">
        <f t="shared" ref="J41:M41" si="313">J28/$J14</f>
        <v>0</v>
      </c>
      <c r="K41" s="6">
        <f t="shared" si="313"/>
        <v>0.30813707932322082</v>
      </c>
      <c r="L41" s="6">
        <f t="shared" si="313"/>
        <v>0.28637513452805269</v>
      </c>
      <c r="M41" s="6">
        <f t="shared" si="313"/>
        <v>0.23903709502533629</v>
      </c>
      <c r="N41" s="6">
        <f t="shared" ref="N41:Q41" si="314">N28/$N14</f>
        <v>0</v>
      </c>
      <c r="O41" s="6">
        <f t="shared" si="314"/>
        <v>0.62604945478754281</v>
      </c>
      <c r="P41" s="6">
        <f t="shared" si="314"/>
        <v>0.65771155712413087</v>
      </c>
      <c r="Q41" s="6">
        <f t="shared" si="314"/>
        <v>0.60751711950742315</v>
      </c>
      <c r="R41" s="6">
        <f t="shared" ref="R41:U41" si="315">R28/$R14</f>
        <v>0</v>
      </c>
      <c r="S41" s="6">
        <f t="shared" si="315"/>
        <v>1.1492787379976475</v>
      </c>
      <c r="T41" s="6">
        <f t="shared" si="315"/>
        <v>1.2918127603529388</v>
      </c>
      <c r="U41" s="6">
        <f t="shared" si="315"/>
        <v>1.3168462326969896</v>
      </c>
      <c r="V41" s="6">
        <f t="shared" ref="V41:Y41" si="316">V28/$V14</f>
        <v>0</v>
      </c>
      <c r="W41" s="6">
        <f t="shared" si="316"/>
        <v>1.4582242237406859</v>
      </c>
      <c r="X41" s="6">
        <f t="shared" si="316"/>
        <v>1.6725306670886617</v>
      </c>
      <c r="Y41" s="6">
        <f t="shared" si="316"/>
        <v>1.7458623249068934</v>
      </c>
      <c r="Z41" s="6">
        <f t="shared" ref="Z41:AC41" si="317">Z28/$Z14</f>
        <v>0</v>
      </c>
      <c r="AA41" s="6">
        <f t="shared" si="317"/>
        <v>0.60223649555359793</v>
      </c>
      <c r="AB41" s="6">
        <f t="shared" si="317"/>
        <v>0.66469761724551679</v>
      </c>
      <c r="AC41" s="6">
        <f t="shared" si="317"/>
        <v>0.68050097380392738</v>
      </c>
      <c r="AD41" s="6">
        <f t="shared" ref="AD41:AG41" si="318">AD28/$AD14</f>
        <v>0</v>
      </c>
      <c r="AE41" s="6">
        <f t="shared" si="318"/>
        <v>0.57782532481074411</v>
      </c>
      <c r="AF41" s="6">
        <f t="shared" si="318"/>
        <v>0.53630265313115755</v>
      </c>
      <c r="AG41" s="6">
        <f t="shared" si="318"/>
        <v>0.38189851918524109</v>
      </c>
      <c r="AH41" s="6">
        <f t="shared" ref="AH41:AK41" si="319">AH28/$AH14</f>
        <v>0</v>
      </c>
      <c r="AI41" s="6">
        <f t="shared" si="319"/>
        <v>0.49539966749370457</v>
      </c>
      <c r="AJ41" s="6">
        <f t="shared" si="319"/>
        <v>0.55595805137913057</v>
      </c>
      <c r="AK41" s="6">
        <f t="shared" si="319"/>
        <v>0.52236912842804428</v>
      </c>
      <c r="AL41" s="6">
        <f t="shared" ref="AL41:AO41" si="320">AL28/$AL14</f>
        <v>0</v>
      </c>
      <c r="AM41" s="6">
        <f t="shared" si="320"/>
        <v>0.591544416088853</v>
      </c>
      <c r="AN41" s="6">
        <f t="shared" si="320"/>
        <v>0.62177117900760959</v>
      </c>
      <c r="AO41" s="6">
        <f t="shared" si="320"/>
        <v>0.55474295659317496</v>
      </c>
      <c r="AP41" s="6">
        <f t="shared" ref="AP41:AS41" si="321">AP28/$AP14</f>
        <v>0</v>
      </c>
      <c r="AQ41" s="6">
        <f t="shared" si="321"/>
        <v>1.5688565241740258</v>
      </c>
      <c r="AR41" s="6">
        <f t="shared" si="321"/>
        <v>1.8133781569566427</v>
      </c>
      <c r="AS41" s="6">
        <f t="shared" si="321"/>
        <v>2.1199706806447502</v>
      </c>
      <c r="AT41" s="6">
        <f t="shared" ref="AT41:AW41" si="322">AT28/$AT14</f>
        <v>0</v>
      </c>
      <c r="AU41" s="6">
        <f t="shared" si="322"/>
        <v>0.30079538586533</v>
      </c>
      <c r="AV41" s="6">
        <f t="shared" si="322"/>
        <v>0.28156938916681834</v>
      </c>
      <c r="AW41" s="6">
        <f t="shared" si="322"/>
        <v>0.21953305900748279</v>
      </c>
      <c r="AX41" s="6">
        <f t="shared" ref="AX41:BA41" si="323">AX28/$AX14</f>
        <v>0</v>
      </c>
      <c r="AY41" s="6">
        <f t="shared" si="323"/>
        <v>0.49405697837201029</v>
      </c>
      <c r="AZ41" s="6">
        <f t="shared" si="323"/>
        <v>0.52519528648566138</v>
      </c>
      <c r="BA41" s="6">
        <f t="shared" si="323"/>
        <v>0.50724633606345915</v>
      </c>
      <c r="BB41" s="6">
        <f t="shared" ref="BB41:BE41" si="324">BB28/$BB14</f>
        <v>0</v>
      </c>
      <c r="BC41" s="6">
        <f t="shared" si="324"/>
        <v>0.98524490367590423</v>
      </c>
      <c r="BD41" s="6">
        <f t="shared" si="324"/>
        <v>1.1098244972949802</v>
      </c>
      <c r="BE41" s="6">
        <f t="shared" si="324"/>
        <v>1.1226318778122562</v>
      </c>
      <c r="BF41" s="6">
        <f t="shared" si="112"/>
        <v>0</v>
      </c>
      <c r="BG41" s="6">
        <f t="shared" si="139"/>
        <v>0.63014752695190113</v>
      </c>
      <c r="BH41" s="6">
        <f t="shared" si="139"/>
        <v>0.66706998103446635</v>
      </c>
      <c r="BI41" s="6">
        <f t="shared" si="139"/>
        <v>0.62774590147432607</v>
      </c>
      <c r="BJ41" s="6">
        <f t="shared" ref="BJ41:BM41" si="325">BJ28/$BJ14</f>
        <v>0</v>
      </c>
      <c r="BK41" s="6">
        <f t="shared" si="325"/>
        <v>1.0150720499578492</v>
      </c>
      <c r="BL41" s="6">
        <f t="shared" si="325"/>
        <v>1.146799909256407</v>
      </c>
      <c r="BM41" s="6">
        <f t="shared" si="325"/>
        <v>1.165655715625898</v>
      </c>
      <c r="BN41" s="6">
        <f t="shared" ref="BN41:BQ41" si="326">BN28/$BN14</f>
        <v>0</v>
      </c>
      <c r="BO41" s="6">
        <f t="shared" si="326"/>
        <v>7.9882153293662467E-2</v>
      </c>
      <c r="BP41" s="6">
        <f t="shared" si="326"/>
        <v>7.4088873143869444E-2</v>
      </c>
      <c r="BQ41" s="6">
        <f t="shared" si="326"/>
        <v>-5.6428009967650194E-3</v>
      </c>
      <c r="BR41" s="6">
        <f t="shared" ref="BR41:BU41" si="327">BR28/$BR14</f>
        <v>0</v>
      </c>
      <c r="BS41" s="6">
        <f t="shared" si="327"/>
        <v>0.53519282953926484</v>
      </c>
      <c r="BT41" s="6">
        <f t="shared" si="327"/>
        <v>0.48567079333635654</v>
      </c>
      <c r="BU41" s="6">
        <f t="shared" si="327"/>
        <v>0.32360834853896164</v>
      </c>
      <c r="BV41" s="6">
        <f t="shared" ref="BV41:BY41" si="328">BV28/$BV14</f>
        <v>0</v>
      </c>
      <c r="BW41" s="6">
        <f t="shared" si="328"/>
        <v>0.21703142034205944</v>
      </c>
      <c r="BX41" s="6">
        <f t="shared" si="328"/>
        <v>0.1830313388032935</v>
      </c>
      <c r="BY41" s="6">
        <f t="shared" si="328"/>
        <v>8.0580065374263002E-2</v>
      </c>
      <c r="BZ41" s="6">
        <f t="shared" ref="BZ41:CC41" si="329">BZ28/$BZ14</f>
        <v>0</v>
      </c>
      <c r="CA41" s="6">
        <f t="shared" si="329"/>
        <v>0.51240595755570029</v>
      </c>
      <c r="CB41" s="6">
        <f t="shared" si="329"/>
        <v>0.50271326137392558</v>
      </c>
      <c r="CC41" s="6">
        <f t="shared" si="329"/>
        <v>0.41994294543724114</v>
      </c>
      <c r="CD41" s="6">
        <f t="shared" ref="CD41:CG41" si="330">CD28/$CD14</f>
        <v>0</v>
      </c>
      <c r="CE41" s="6">
        <f t="shared" si="330"/>
        <v>0.29971782194466851</v>
      </c>
      <c r="CF41" s="6">
        <f t="shared" si="330"/>
        <v>0.28025267311261742</v>
      </c>
      <c r="CG41" s="6">
        <f t="shared" si="330"/>
        <v>0.21797601523989613</v>
      </c>
      <c r="CH41" s="6">
        <f t="shared" ref="CH41:CK41" si="331">CH28/$CH14</f>
        <v>0</v>
      </c>
      <c r="CI41" s="6">
        <f t="shared" si="331"/>
        <v>0.63021455616678013</v>
      </c>
      <c r="CJ41" s="6">
        <f t="shared" si="331"/>
        <v>0.59271189117049372</v>
      </c>
      <c r="CK41" s="6">
        <f t="shared" si="331"/>
        <v>0.42502003026815049</v>
      </c>
      <c r="CL41" s="6">
        <f t="shared" ref="CL41:CO41" si="332">CL28/$CL14</f>
        <v>0</v>
      </c>
      <c r="CM41" s="6">
        <f t="shared" si="332"/>
        <v>0.648815575756028</v>
      </c>
      <c r="CN41" s="6">
        <f t="shared" si="332"/>
        <v>0.69965880821974191</v>
      </c>
      <c r="CO41" s="6">
        <f t="shared" si="332"/>
        <v>0.71009643599519046</v>
      </c>
      <c r="CP41" s="6">
        <f t="shared" ref="CP41:CS41" si="333">CP28/$CP14</f>
        <v>0</v>
      </c>
      <c r="CQ41" s="6">
        <f t="shared" si="333"/>
        <v>0.59723457422743653</v>
      </c>
      <c r="CR41" s="6">
        <f t="shared" si="333"/>
        <v>0.61320170934630625</v>
      </c>
      <c r="CS41" s="6">
        <f t="shared" si="333"/>
        <v>0.55472264914351344</v>
      </c>
      <c r="CT41" s="6">
        <f t="shared" ref="CT41:CW41" si="334">CT28/$CT14</f>
        <v>0</v>
      </c>
      <c r="CU41" s="6">
        <f t="shared" si="334"/>
        <v>0.63034860186752528</v>
      </c>
      <c r="CV41" s="6">
        <f t="shared" si="334"/>
        <v>0.66752915896561893</v>
      </c>
      <c r="CW41" s="6">
        <f t="shared" si="334"/>
        <v>0.62873844149412983</v>
      </c>
    </row>
    <row r="42" spans="1:101" x14ac:dyDescent="0.3">
      <c r="A42" s="8" t="str">
        <f t="shared" si="124"/>
        <v>production pathways</v>
      </c>
      <c r="B42" s="6">
        <f t="shared" si="97"/>
        <v>0</v>
      </c>
      <c r="C42" s="6">
        <f t="shared" si="289"/>
        <v>1.3942286446976825E-2</v>
      </c>
      <c r="D42" s="6">
        <f t="shared" si="289"/>
        <v>-6.1994313302072862E-2</v>
      </c>
      <c r="E42" s="6">
        <f t="shared" si="289"/>
        <v>-4.9155818781578424E-2</v>
      </c>
      <c r="F42" s="6">
        <f t="shared" ref="F42:I42" si="335">F29/$F15</f>
        <v>0</v>
      </c>
      <c r="G42" s="6">
        <f t="shared" si="335"/>
        <v>0.11519804988481523</v>
      </c>
      <c r="H42" s="6">
        <f t="shared" si="335"/>
        <v>0.14780360306543175</v>
      </c>
      <c r="I42" s="6">
        <f t="shared" si="335"/>
        <v>0.17293868705048535</v>
      </c>
      <c r="J42" s="6">
        <f t="shared" ref="J42:M42" si="336">J29/$J15</f>
        <v>0</v>
      </c>
      <c r="K42" s="6">
        <f t="shared" si="336"/>
        <v>4.955700927991754E-2</v>
      </c>
      <c r="L42" s="6">
        <f t="shared" si="336"/>
        <v>4.3060449507226359E-2</v>
      </c>
      <c r="M42" s="6">
        <f t="shared" si="336"/>
        <v>2.8599826254681732E-2</v>
      </c>
      <c r="N42" s="6">
        <f t="shared" ref="N42:Q42" si="337">N29/$N15</f>
        <v>0</v>
      </c>
      <c r="O42" s="6">
        <f t="shared" si="337"/>
        <v>-3.2380222398290838E-2</v>
      </c>
      <c r="P42" s="6">
        <f t="shared" si="337"/>
        <v>-3.2278905848251237E-2</v>
      </c>
      <c r="Q42" s="6">
        <f t="shared" si="337"/>
        <v>-2.8202549344291509E-2</v>
      </c>
      <c r="R42" s="6">
        <f t="shared" ref="R42:U42" si="338">R29/$R15</f>
        <v>0</v>
      </c>
      <c r="S42" s="6">
        <f t="shared" si="338"/>
        <v>-8.7777329961153949E-3</v>
      </c>
      <c r="T42" s="6">
        <f t="shared" si="338"/>
        <v>-1.7988157338071293E-3</v>
      </c>
      <c r="U42" s="6">
        <f t="shared" si="338"/>
        <v>1.7897096581802861E-4</v>
      </c>
      <c r="V42" s="6">
        <f t="shared" ref="V42:Y42" si="339">V29/$V15</f>
        <v>0</v>
      </c>
      <c r="W42" s="6">
        <f t="shared" si="339"/>
        <v>-0.15099592774889764</v>
      </c>
      <c r="X42" s="6">
        <f t="shared" si="339"/>
        <v>-0.15372097726196327</v>
      </c>
      <c r="Y42" s="6">
        <f t="shared" si="339"/>
        <v>-0.11641347167747272</v>
      </c>
      <c r="Z42" s="6">
        <f t="shared" ref="Z42:AC42" si="340">Z29/$Z15</f>
        <v>0</v>
      </c>
      <c r="AA42" s="6">
        <f t="shared" si="340"/>
        <v>1.5150242148441333E-2</v>
      </c>
      <c r="AB42" s="6">
        <f t="shared" si="340"/>
        <v>-1.8911168140035624E-2</v>
      </c>
      <c r="AC42" s="6">
        <f t="shared" si="340"/>
        <v>-2.6946325189700516E-3</v>
      </c>
      <c r="AD42" s="6">
        <f t="shared" ref="AD42:AG42" si="341">AD29/$AD15</f>
        <v>0</v>
      </c>
      <c r="AE42" s="6">
        <f t="shared" si="341"/>
        <v>6.7904418857168778E-3</v>
      </c>
      <c r="AF42" s="6">
        <f t="shared" si="341"/>
        <v>6.8516271473056814E-3</v>
      </c>
      <c r="AG42" s="6">
        <f t="shared" si="341"/>
        <v>1.4931513462430705E-3</v>
      </c>
      <c r="AH42" s="6">
        <f t="shared" ref="AH42:AK42" si="342">AH29/$AH15</f>
        <v>0</v>
      </c>
      <c r="AI42" s="6">
        <f t="shared" si="342"/>
        <v>7.7803700765740377E-2</v>
      </c>
      <c r="AJ42" s="6">
        <f t="shared" si="342"/>
        <v>0.13854731476470133</v>
      </c>
      <c r="AK42" s="6">
        <f t="shared" si="342"/>
        <v>0.15920848901181922</v>
      </c>
      <c r="AL42" s="6">
        <f t="shared" ref="AL42:AO42" si="343">AL29/$AL15</f>
        <v>0</v>
      </c>
      <c r="AM42" s="6">
        <f t="shared" si="343"/>
        <v>4.0354821791444249E-2</v>
      </c>
      <c r="AN42" s="6">
        <f t="shared" si="343"/>
        <v>-1.8043005752114552E-2</v>
      </c>
      <c r="AO42" s="6">
        <f t="shared" si="343"/>
        <v>-1.7185078470122156E-2</v>
      </c>
      <c r="AP42" s="6">
        <f t="shared" ref="AP42:AS42" si="344">AP29/$AP15</f>
        <v>0</v>
      </c>
      <c r="AQ42" s="6">
        <f t="shared" si="344"/>
        <v>4.6518509295952019E-2</v>
      </c>
      <c r="AR42" s="6">
        <f t="shared" si="344"/>
        <v>6.4846895156287734E-2</v>
      </c>
      <c r="AS42" s="6">
        <f t="shared" si="344"/>
        <v>9.7568099650846396E-2</v>
      </c>
      <c r="AT42" s="6">
        <f t="shared" ref="AT42:AW42" si="345">AT29/$AT15</f>
        <v>0</v>
      </c>
      <c r="AU42" s="6">
        <f t="shared" si="345"/>
        <v>1.7407112376178254E-2</v>
      </c>
      <c r="AV42" s="6">
        <f t="shared" si="345"/>
        <v>1.2038205174591518E-2</v>
      </c>
      <c r="AW42" s="6">
        <f t="shared" si="345"/>
        <v>3.0069674978194221E-3</v>
      </c>
      <c r="AX42" s="6">
        <f t="shared" ref="AX42:BA42" si="346">AX29/$AX15</f>
        <v>0</v>
      </c>
      <c r="AY42" s="6">
        <f t="shared" si="346"/>
        <v>-1.9637033812944335E-2</v>
      </c>
      <c r="AZ42" s="6">
        <f t="shared" si="346"/>
        <v>-3.4980868006922371E-2</v>
      </c>
      <c r="BA42" s="6">
        <f t="shared" si="346"/>
        <v>-2.8177231357296179E-2</v>
      </c>
      <c r="BB42" s="6">
        <f t="shared" ref="BB42:BE42" si="347">BB29/$BB15</f>
        <v>0</v>
      </c>
      <c r="BC42" s="6">
        <f t="shared" si="347"/>
        <v>-4.3460170263987137E-2</v>
      </c>
      <c r="BD42" s="6">
        <f t="shared" si="347"/>
        <v>-8.0217871860464279E-2</v>
      </c>
      <c r="BE42" s="6">
        <f t="shared" si="347"/>
        <v>-5.1606411932129122E-2</v>
      </c>
      <c r="BF42" s="6">
        <f t="shared" si="112"/>
        <v>0</v>
      </c>
      <c r="BG42" s="6">
        <f t="shared" si="139"/>
        <v>-3.9177534336187064E-2</v>
      </c>
      <c r="BH42" s="6">
        <f t="shared" si="139"/>
        <v>-3.5201770325119737E-2</v>
      </c>
      <c r="BI42" s="6">
        <f t="shared" si="139"/>
        <v>-2.8660925699011349E-2</v>
      </c>
      <c r="BJ42" s="6">
        <f t="shared" ref="BJ42:BM42" si="348">BJ29/$BJ15</f>
        <v>0</v>
      </c>
      <c r="BK42" s="6">
        <f t="shared" si="348"/>
        <v>-4.9810078652415692E-2</v>
      </c>
      <c r="BL42" s="6">
        <f t="shared" si="348"/>
        <v>-8.492830246683733E-2</v>
      </c>
      <c r="BM42" s="6">
        <f t="shared" si="348"/>
        <v>-5.4214206894953057E-2</v>
      </c>
      <c r="BN42" s="6">
        <f t="shared" ref="BN42:BQ42" si="349">BN29/$BN15</f>
        <v>0</v>
      </c>
      <c r="BO42" s="6">
        <f t="shared" si="349"/>
        <v>0.17654469389212329</v>
      </c>
      <c r="BP42" s="6">
        <f t="shared" si="349"/>
        <v>0.26467890685431927</v>
      </c>
      <c r="BQ42" s="6">
        <f t="shared" si="349"/>
        <v>0.27815617394724385</v>
      </c>
      <c r="BR42" s="6">
        <f t="shared" ref="BR42:BU42" si="350">BR29/$BR15</f>
        <v>0</v>
      </c>
      <c r="BS42" s="6">
        <f t="shared" si="350"/>
        <v>1.389666472124171E-2</v>
      </c>
      <c r="BT42" s="6">
        <f t="shared" si="350"/>
        <v>1.5737291251702513E-2</v>
      </c>
      <c r="BU42" s="6">
        <f t="shared" si="350"/>
        <v>1.1570553402982015E-2</v>
      </c>
      <c r="BV42" s="6">
        <f t="shared" ref="BV42:BY42" si="351">BV29/$BV15</f>
        <v>0</v>
      </c>
      <c r="BW42" s="6">
        <f t="shared" si="351"/>
        <v>0.10484747538753414</v>
      </c>
      <c r="BX42" s="6">
        <f t="shared" si="351"/>
        <v>0.16991135032537588</v>
      </c>
      <c r="BY42" s="6">
        <f t="shared" si="351"/>
        <v>0.14122642613867484</v>
      </c>
      <c r="BZ42" s="6">
        <f t="shared" ref="BZ42:CC42" si="352">BZ29/$BZ15</f>
        <v>0</v>
      </c>
      <c r="CA42" s="6">
        <f t="shared" si="352"/>
        <v>-1.9281398916474356E-2</v>
      </c>
      <c r="CB42" s="6">
        <f t="shared" si="352"/>
        <v>-5.8723342692605989E-3</v>
      </c>
      <c r="CC42" s="6">
        <f t="shared" si="352"/>
        <v>5.2631365429227676E-4</v>
      </c>
      <c r="CD42" s="6">
        <f t="shared" ref="CD42:CG42" si="353">CD29/$CD15</f>
        <v>0</v>
      </c>
      <c r="CE42" s="6">
        <f t="shared" si="353"/>
        <v>1.7515460227151353E-2</v>
      </c>
      <c r="CF42" s="6">
        <f t="shared" si="353"/>
        <v>1.2142792539282136E-2</v>
      </c>
      <c r="CG42" s="6">
        <f t="shared" si="353"/>
        <v>3.0467435819204846E-3</v>
      </c>
      <c r="CH42" s="6">
        <f t="shared" ref="CH42:CK42" si="354">CH29/$CH15</f>
        <v>0</v>
      </c>
      <c r="CI42" s="6">
        <f t="shared" si="354"/>
        <v>1.0115893499757089E-2</v>
      </c>
      <c r="CJ42" s="6">
        <f t="shared" si="354"/>
        <v>1.4864325936286124E-2</v>
      </c>
      <c r="CK42" s="6">
        <f t="shared" si="354"/>
        <v>1.0381260061611712E-2</v>
      </c>
      <c r="CL42" s="6">
        <f t="shared" ref="CL42:CO42" si="355">CL29/$CL15</f>
        <v>0</v>
      </c>
      <c r="CM42" s="6">
        <f t="shared" si="355"/>
        <v>-3.1188470511406198E-2</v>
      </c>
      <c r="CN42" s="6">
        <f t="shared" si="355"/>
        <v>-2.0919985507250632E-2</v>
      </c>
      <c r="CO42" s="6">
        <f t="shared" si="355"/>
        <v>-1.247026849669393E-2</v>
      </c>
      <c r="CP42" s="6">
        <f t="shared" ref="CP42:CS42" si="356">CP29/$CP15</f>
        <v>0</v>
      </c>
      <c r="CQ42" s="6">
        <f t="shared" si="356"/>
        <v>-3.8563780322888923E-2</v>
      </c>
      <c r="CR42" s="6">
        <f t="shared" si="356"/>
        <v>-3.6501132948314884E-2</v>
      </c>
      <c r="CS42" s="6">
        <f t="shared" si="356"/>
        <v>-3.0422591573152788E-2</v>
      </c>
      <c r="CT42" s="6">
        <f t="shared" ref="CT42:CW42" si="357">CT29/$CT15</f>
        <v>0</v>
      </c>
      <c r="CU42" s="6">
        <f t="shared" si="357"/>
        <v>-3.9511049430496263E-2</v>
      </c>
      <c r="CV42" s="6">
        <f t="shared" si="357"/>
        <v>-3.5345182813845084E-2</v>
      </c>
      <c r="CW42" s="6">
        <f t="shared" si="357"/>
        <v>-2.8683416270956601E-2</v>
      </c>
    </row>
    <row r="43" spans="1:101" x14ac:dyDescent="0.3">
      <c r="B43" s="6"/>
      <c r="C43" s="6"/>
      <c r="D43" s="6"/>
      <c r="E43" s="6"/>
    </row>
    <row r="44" spans="1:101" x14ac:dyDescent="0.3">
      <c r="A44" s="8" t="s">
        <v>52</v>
      </c>
      <c r="B44" s="14">
        <f>'[1]SI2.5 - Nickel_demand_model'!$N$25</f>
        <v>1.8328388379009857</v>
      </c>
      <c r="C44" s="14">
        <f>'[1]SI2.5 - Nickel_demand_model'!$N$50</f>
        <v>6.4445519410058267</v>
      </c>
      <c r="D44" s="14">
        <f>'[1]SI2.5 - Nickel_demand_model'!$O$50</f>
        <v>16.724942915578104</v>
      </c>
      <c r="E44" s="14">
        <f>'[1]SI2.5 - Nickel_demand_model'!$P$50</f>
        <v>17.622052086043361</v>
      </c>
    </row>
    <row r="45" spans="1:101" x14ac:dyDescent="0.3">
      <c r="A45" s="8" t="s">
        <v>51</v>
      </c>
      <c r="B45">
        <f>$B$44*B15</f>
        <v>4.7485618509371047E-3</v>
      </c>
      <c r="C45">
        <f>$C$44*C15</f>
        <v>2.9424303428170358E-3</v>
      </c>
      <c r="D45">
        <f>$D$44*D15</f>
        <v>9.7412601095816127E-3</v>
      </c>
      <c r="E45">
        <f>$E$44*E15</f>
        <v>8.4216395232492771E-3</v>
      </c>
      <c r="F45">
        <f>$B$44*F15</f>
        <v>0.71765089764986001</v>
      </c>
      <c r="G45">
        <f>$C$44*G15</f>
        <v>0.72259653094398646</v>
      </c>
      <c r="H45">
        <f>$D$44*H15</f>
        <v>1.5861883728581849</v>
      </c>
      <c r="I45">
        <f>$E$44*I15</f>
        <v>1.9526967742911854</v>
      </c>
      <c r="J45">
        <f t="shared" ref="J45" si="358">$B$44*J15</f>
        <v>142.92802485172501</v>
      </c>
      <c r="K45">
        <f t="shared" ref="K45" si="359">$C$44*K15</f>
        <v>67.056658926443234</v>
      </c>
      <c r="L45">
        <f t="shared" ref="L45" si="360">$D$44*L15</f>
        <v>135.51163212789743</v>
      </c>
      <c r="M45">
        <f t="shared" ref="M45" si="361">$E$44*M15</f>
        <v>113.87533320389024</v>
      </c>
      <c r="N45">
        <f t="shared" ref="N45" si="362">$B$44*N15</f>
        <v>1.5365411887246678E-8</v>
      </c>
      <c r="O45">
        <f t="shared" ref="O45" si="363">$C$44*O15</f>
        <v>2.1192958092926089E-8</v>
      </c>
      <c r="P45">
        <f t="shared" ref="P45" si="364">$D$44*P15</f>
        <v>4.8644602752023037E-8</v>
      </c>
      <c r="Q45">
        <f t="shared" ref="Q45" si="365">$E$44*Q15</f>
        <v>4.2818227590516989E-8</v>
      </c>
      <c r="R45">
        <f t="shared" ref="R45" si="366">$B$44*R15</f>
        <v>6.7306141016216549E-4</v>
      </c>
      <c r="S45">
        <f t="shared" ref="S45" si="367">$C$44*S15</f>
        <v>1.1730550405665329E-3</v>
      </c>
      <c r="T45">
        <f t="shared" ref="T45" si="368">$D$44*T15</f>
        <v>2.6277305387014368E-3</v>
      </c>
      <c r="U45">
        <f t="shared" ref="U45" si="369">$E$44*U15</f>
        <v>2.224681614559638E-3</v>
      </c>
      <c r="V45">
        <f t="shared" ref="V45" si="370">$B$44*V15</f>
        <v>1.909927452637174E-8</v>
      </c>
      <c r="W45">
        <f t="shared" ref="W45" si="371">$C$44*W15</f>
        <v>4.6206055441054805E-8</v>
      </c>
      <c r="X45">
        <f t="shared" ref="X45" si="372">$D$44*X15</f>
        <v>1.084262904732237E-7</v>
      </c>
      <c r="Y45">
        <f t="shared" ref="Y45" si="373">$E$44*Y15</f>
        <v>8.9302763878330884E-8</v>
      </c>
      <c r="Z45">
        <f t="shared" ref="Z45" si="374">$B$44*Z15</f>
        <v>1.5309824505915177E-2</v>
      </c>
      <c r="AA45">
        <f t="shared" ref="AA45" si="375">$C$44*AA15</f>
        <v>2.120322418721057E-2</v>
      </c>
      <c r="AB45">
        <f t="shared" ref="AB45" si="376">$D$44*AB15</f>
        <v>5.354369307429617E-2</v>
      </c>
      <c r="AC45">
        <f t="shared" ref="AC45" si="377">$E$44*AC15</f>
        <v>5.1608555114146241E-2</v>
      </c>
      <c r="AD45">
        <f t="shared" ref="AD45" si="378">$B$44*AD15</f>
        <v>3.8457462430049362E-2</v>
      </c>
      <c r="AE45">
        <f t="shared" ref="AE45" si="379">$C$44*AE15</f>
        <v>4.0822755437935454E-2</v>
      </c>
      <c r="AF45">
        <f t="shared" ref="AF45" si="380">$D$44*AF15</f>
        <v>8.3434762995862485E-2</v>
      </c>
      <c r="AG45">
        <f t="shared" ref="AG45" si="381">$E$44*AG15</f>
        <v>6.3188700598657638E-2</v>
      </c>
      <c r="AH45">
        <f t="shared" ref="AH45" si="382">$B$44*AH15</f>
        <v>6.3355533028245705E-8</v>
      </c>
      <c r="AI45">
        <f t="shared" ref="AI45" si="383">$C$44*AI15</f>
        <v>1.7260488618064427E-7</v>
      </c>
      <c r="AJ45">
        <f t="shared" ref="AJ45" si="384">$D$44*AJ15</f>
        <v>3.9390627999653475E-7</v>
      </c>
      <c r="AK45">
        <f t="shared" ref="AK45" si="385">$E$44*AK15</f>
        <v>3.6583069607483343E-7</v>
      </c>
      <c r="AL45">
        <f t="shared" ref="AL45" si="386">$B$44*AL15</f>
        <v>10.251649616262892</v>
      </c>
      <c r="AM45">
        <f t="shared" ref="AM45" si="387">$C$44*AM15</f>
        <v>16.736669025592313</v>
      </c>
      <c r="AN45">
        <f t="shared" ref="AN45" si="388">$D$44*AN15</f>
        <v>44.159657090732928</v>
      </c>
      <c r="AO45">
        <f t="shared" ref="AO45" si="389">$E$44*AO15</f>
        <v>39.258627565629489</v>
      </c>
      <c r="AP45">
        <f t="shared" ref="AP45" si="390">$B$44*AP15</f>
        <v>99.350452014804006</v>
      </c>
      <c r="AQ45">
        <f t="shared" ref="AQ45" si="391">$C$44*AQ15</f>
        <v>240.8059492386794</v>
      </c>
      <c r="AR45">
        <f t="shared" ref="AR45" si="392">$D$44*AR15</f>
        <v>534.95389024972758</v>
      </c>
      <c r="AS45">
        <f t="shared" ref="AS45" si="393">$E$44*AS15</f>
        <v>518.96317953839252</v>
      </c>
      <c r="AT45">
        <f>$B$44*AT15</f>
        <v>14.527025354059568</v>
      </c>
      <c r="AU45">
        <f>$C$44*AU15</f>
        <v>7.1757272535506758</v>
      </c>
      <c r="AV45">
        <f t="shared" ref="AV45" si="394">$D$44*AV15</f>
        <v>14.788820555964643</v>
      </c>
      <c r="AW45">
        <f t="shared" ref="AW45" si="395">$E$44*AW15</f>
        <v>11.560730872956334</v>
      </c>
      <c r="AX45">
        <f t="shared" ref="AX45" si="396">$B$44*AX15</f>
        <v>4.7617184381108428</v>
      </c>
      <c r="AY45">
        <f t="shared" ref="AY45" si="397">$C$44*AY15</f>
        <v>7.4520554027468311</v>
      </c>
      <c r="AZ45">
        <f t="shared" ref="AZ45" si="398">$D$44*AZ15</f>
        <v>18.356214936237453</v>
      </c>
      <c r="BA45">
        <f t="shared" ref="BA45" si="399">$E$44*BA15</f>
        <v>17.299999737104681</v>
      </c>
      <c r="BB45">
        <f t="shared" ref="BB45" si="400">$B$44*BB15</f>
        <v>145.56729176126552</v>
      </c>
      <c r="BC45">
        <f t="shared" ref="BC45" si="401">$C$44*BC15</f>
        <v>298.91903409296492</v>
      </c>
      <c r="BD45">
        <f t="shared" ref="BD45" si="402">$D$44*BD15</f>
        <v>754.16301322383299</v>
      </c>
      <c r="BE45">
        <f t="shared" ref="BE45" si="403">$E$44*BE15</f>
        <v>649.35286118494855</v>
      </c>
      <c r="BF45">
        <f t="shared" ref="BF45" si="404">$B$44*BF15</f>
        <v>3.2852514418723992E-7</v>
      </c>
      <c r="BG45">
        <f t="shared" ref="BG45" si="405">$C$44*BG15</f>
        <v>4.4329052825089646E-7</v>
      </c>
      <c r="BH45">
        <f t="shared" ref="BH45" si="406">$D$44*BH15</f>
        <v>1.0106178882788055E-6</v>
      </c>
      <c r="BI45">
        <f t="shared" ref="BI45" si="407">$E$44*BI15</f>
        <v>8.9107614334911765E-7</v>
      </c>
      <c r="BJ45">
        <f t="shared" ref="BJ45" si="408">$B$44*BJ15</f>
        <v>135.31564214500267</v>
      </c>
      <c r="BK45">
        <f t="shared" ref="BK45" si="409">$C$44*BK15</f>
        <v>282.18236506737264</v>
      </c>
      <c r="BL45">
        <f t="shared" ref="BL45" si="410">$D$44*BL15</f>
        <v>710.00335613309994</v>
      </c>
      <c r="BM45">
        <f t="shared" ref="BM45" si="411">$E$44*BM15</f>
        <v>610.09423361931897</v>
      </c>
      <c r="BN45">
        <f t="shared" ref="BN45" si="412">$B$44*BN15</f>
        <v>4.4256258501873962E-8</v>
      </c>
      <c r="BO45">
        <f t="shared" ref="BO45" si="413">$C$44*BO15</f>
        <v>1.2639883073958942E-7</v>
      </c>
      <c r="BP45">
        <f t="shared" ref="BP45" si="414">$D$44*BP15</f>
        <v>2.8547998952331098E-7</v>
      </c>
      <c r="BQ45">
        <f t="shared" ref="BQ45" si="415">$E$44*BQ15</f>
        <v>2.7652793219650256E-7</v>
      </c>
      <c r="BR45">
        <f t="shared" ref="BR45" si="416">$B$44*BR15</f>
        <v>1.0371196899006563E-2</v>
      </c>
      <c r="BS45">
        <f t="shared" ref="BS45" si="417">$C$44*BS15</f>
        <v>1.0727163623360065E-2</v>
      </c>
      <c r="BT45">
        <f t="shared" ref="BT45" si="418">$D$44*BT15</f>
        <v>2.182152783089154E-2</v>
      </c>
      <c r="BU45">
        <f t="shared" ref="BU45" si="419">$E$44*BU15</f>
        <v>1.6698232752070188E-2</v>
      </c>
      <c r="BV45">
        <f t="shared" ref="BV45" si="420">$B$44*BV15</f>
        <v>1.330912441668505E-7</v>
      </c>
      <c r="BW45">
        <f t="shared" ref="BW45" si="421">$C$44*BW15</f>
        <v>2.5445382598623176E-7</v>
      </c>
      <c r="BX45">
        <f t="shared" ref="BX45" si="422">$D$44*BX15</f>
        <v>5.5796056663601522E-7</v>
      </c>
      <c r="BY45">
        <f t="shared" ref="BY45" si="423">$E$44*BY15</f>
        <v>5.9904900220394382E-7</v>
      </c>
      <c r="BZ45">
        <f t="shared" ref="BZ45" si="424">$B$44*BZ15</f>
        <v>1.1589739504645474E-6</v>
      </c>
      <c r="CA45">
        <f t="shared" ref="CA45" si="425">$C$44*CA15</f>
        <v>1.4685352411124559E-6</v>
      </c>
      <c r="CB45">
        <f t="shared" ref="CB45" si="426">$D$44*CB15</f>
        <v>3.2057288864851458E-6</v>
      </c>
      <c r="CC45">
        <f t="shared" ref="CC45" si="427">$E$44*CC15</f>
        <v>2.8574330466036454E-6</v>
      </c>
      <c r="CD45">
        <f t="shared" ref="CD45" si="428">$B$44*CD15</f>
        <v>14.480141878697941</v>
      </c>
      <c r="CE45">
        <f t="shared" ref="CE45" si="429">$C$44*CE15</f>
        <v>7.1141602191297233</v>
      </c>
      <c r="CF45">
        <f t="shared" ref="CF45" si="430">$D$44*CF15</f>
        <v>14.646781086089025</v>
      </c>
      <c r="CG45">
        <f t="shared" ref="CG45" si="431">$E$44*CG15</f>
        <v>11.430409074468216</v>
      </c>
      <c r="CH45">
        <f t="shared" ref="CH45" si="432">$B$44*CH15</f>
        <v>0.1137819040250248</v>
      </c>
      <c r="CI45">
        <f t="shared" ref="CI45" si="433">$C$44*CI15</f>
        <v>0.12475995439674047</v>
      </c>
      <c r="CJ45">
        <f t="shared" ref="CJ45" si="434">$D$44*CJ15</f>
        <v>0.24965193466149599</v>
      </c>
      <c r="CK45">
        <f t="shared" ref="CK45" si="435">$E$44*CK15</f>
        <v>0.18641202669648421</v>
      </c>
      <c r="CL45">
        <f t="shared" ref="CL45" si="436">$B$44*CL15</f>
        <v>3.1573650855709422E-2</v>
      </c>
      <c r="CM45">
        <f t="shared" ref="CM45" si="437">$C$44*CM15</f>
        <v>4.0363810233742366E-2</v>
      </c>
      <c r="CN45">
        <f t="shared" ref="CN45" si="438">$D$44*CN15</f>
        <v>8.8495776801322035E-2</v>
      </c>
      <c r="CO45">
        <f t="shared" ref="CO45" si="439">$E$44*CO15</f>
        <v>7.8713243373970551E-2</v>
      </c>
      <c r="CP45">
        <f t="shared" ref="CP45" si="440">$B$44*CP15</f>
        <v>0.12388364157621286</v>
      </c>
      <c r="CQ45">
        <f t="shared" ref="CQ45" si="441">$C$44*CQ15</f>
        <v>0.14494308175400242</v>
      </c>
      <c r="CR45">
        <f t="shared" ref="CR45" si="442">$D$44*CR15</f>
        <v>0.3193213574290934</v>
      </c>
      <c r="CS45">
        <f t="shared" ref="CS45" si="443">$E$44*CS15</f>
        <v>0.26570276657595532</v>
      </c>
      <c r="CT45">
        <f t="shared" ref="CT45" si="444">$B$44*CT15</f>
        <v>3.1315973229999325E-7</v>
      </c>
      <c r="CU45">
        <f>$C$44*CU15</f>
        <v>4.220975701579704E-7</v>
      </c>
      <c r="CV45">
        <f t="shared" ref="CV45" si="445">$D$44*CV15</f>
        <v>9.6197328552678253E-7</v>
      </c>
      <c r="CW45">
        <f t="shared" ref="CW45" si="446">$E$44*CW15</f>
        <v>8.4825791575860049E-7</v>
      </c>
    </row>
    <row r="46" spans="1:101" x14ac:dyDescent="0.3">
      <c r="A46" s="8" t="s">
        <v>53</v>
      </c>
      <c r="C46" s="6">
        <f>(C45-B45)/B45</f>
        <v>-0.38035337115039114</v>
      </c>
      <c r="D46" s="6">
        <f>(D45-B45)/B45</f>
        <v>1.0514127045979667</v>
      </c>
      <c r="E46" s="6">
        <f>(E45-B45)/B45</f>
        <v>0.77351370533108021</v>
      </c>
      <c r="G46" s="6">
        <f>(G45-F45)/F45</f>
        <v>6.8914193660486603E-3</v>
      </c>
      <c r="H46" s="6">
        <f>(H45-F45)/F45</f>
        <v>1.2102506637316046</v>
      </c>
      <c r="I46" s="6">
        <f>(I45-F45)/F45</f>
        <v>1.7209563600990587</v>
      </c>
      <c r="K46" s="6">
        <f>(K45-J45)/J45</f>
        <v>-0.53083617438911301</v>
      </c>
      <c r="L46" s="6">
        <f>(L45-J45)/J45</f>
        <v>-5.1889003094539546E-2</v>
      </c>
      <c r="M46" s="6">
        <f>(M45-J45)/J45</f>
        <v>-0.20326798525323733</v>
      </c>
      <c r="O46" s="6">
        <f>(O45-N45)/N45</f>
        <v>0.37926391094769712</v>
      </c>
      <c r="P46" s="6">
        <f>(P45-N45)/N45</f>
        <v>2.165850880469931</v>
      </c>
      <c r="Q46" s="6">
        <f>(Q45-N45)/N45</f>
        <v>1.7866631825246548</v>
      </c>
      <c r="S46" s="6">
        <f>(S45-R45)/R45</f>
        <v>0.74286480082686712</v>
      </c>
      <c r="T46" s="6">
        <f>(T45-R45)/R45</f>
        <v>2.904146782190824</v>
      </c>
      <c r="U46" s="6">
        <f>(U45-R45)/R45</f>
        <v>2.3053174360770878</v>
      </c>
      <c r="W46" s="6">
        <f>(W45-V45)/V45</f>
        <v>1.4192570967685074</v>
      </c>
      <c r="X46" s="6">
        <f>(X45-V45)/V45</f>
        <v>4.6769847631391306</v>
      </c>
      <c r="Y46" s="6">
        <f>(Y45-V45)/V45</f>
        <v>3.67571497310142</v>
      </c>
      <c r="AA46" s="6">
        <f>(AA45-Z45)/Z45</f>
        <v>0.38494234071843147</v>
      </c>
      <c r="AB46" s="6">
        <f>(AB45-Z45)/Z45</f>
        <v>2.4973420533729027</v>
      </c>
      <c r="AC46" s="6">
        <f>(AC45-Z45)/Z45</f>
        <v>2.3709436116793183</v>
      </c>
      <c r="AE46" s="6">
        <f>(AE45-AD45)/AD45</f>
        <v>6.1504136217732659E-2</v>
      </c>
      <c r="AF46" s="6">
        <f>(AF45-AD45)/AD45</f>
        <v>1.1695337581782146</v>
      </c>
      <c r="AG46" s="6">
        <f>(AG45-AD45)/AD45</f>
        <v>0.64308034399285074</v>
      </c>
      <c r="AI46" s="6">
        <f>(AI45-AH45)/AH45</f>
        <v>1.7243853524788764</v>
      </c>
      <c r="AJ46" s="6">
        <f>(AJ45-AH45)/AH45</f>
        <v>5.2173935119592487</v>
      </c>
      <c r="AK46" s="6">
        <f>(AK45-AH45)/AH45</f>
        <v>4.7742501497341312</v>
      </c>
      <c r="AM46" s="6">
        <f>(AM45-AL45)/AL45</f>
        <v>0.6325830136685312</v>
      </c>
      <c r="AN46" s="6">
        <f>(AN45-AL45)/AL45</f>
        <v>3.3075659765701952</v>
      </c>
      <c r="AO46" s="6">
        <f>(AO45-AL45)/AL45</f>
        <v>2.8294936946880087</v>
      </c>
      <c r="AQ46" s="6">
        <f>(AQ45-AP45)/AP45</f>
        <v>1.4238032576117259</v>
      </c>
      <c r="AR46" s="6">
        <f>(AR45-AP45)/AP45</f>
        <v>4.3845139040737857</v>
      </c>
      <c r="AS46" s="6">
        <f>(AS45-AP45)/AP45</f>
        <v>4.2235613327764518</v>
      </c>
      <c r="AU46" s="6">
        <f>(AU45-AT45)/AT45</f>
        <v>-0.50604290426564003</v>
      </c>
      <c r="AV46" s="6">
        <f>(AV45-AT45)/AT45</f>
        <v>1.8021253183255207E-2</v>
      </c>
      <c r="AW46" s="6">
        <f>(AW45-AT45)/AT45</f>
        <v>-0.2041914575632171</v>
      </c>
      <c r="AY46" s="6">
        <f>(AY45-AX45)/AX45</f>
        <v>0.56499286961270823</v>
      </c>
      <c r="AZ46" s="6">
        <f>(AZ45-AX45)/AX45</f>
        <v>2.8549559733145564</v>
      </c>
      <c r="BA46" s="6">
        <f>(BA45-AX45)/AX45</f>
        <v>2.6331421023642583</v>
      </c>
      <c r="BC46" s="6">
        <f>(BC45-BB45)/BB45</f>
        <v>1.053476646272987</v>
      </c>
      <c r="BD46" s="6">
        <f>(BD45-BB45)/BB45</f>
        <v>4.1808548754254602</v>
      </c>
      <c r="BE46" s="6">
        <f>(BE45-BB45)/BB45</f>
        <v>3.4608431834392137</v>
      </c>
      <c r="BG46" s="6">
        <f>(BG45-BF45)/BF45</f>
        <v>0.34933516077614762</v>
      </c>
      <c r="BH46" s="6">
        <f>(BH45-BF45)/BF45</f>
        <v>2.0762269073164554</v>
      </c>
      <c r="BI46" s="6">
        <f>(BI45-BF45)/BF45</f>
        <v>1.7123529480631072</v>
      </c>
      <c r="BK46" s="6">
        <f>(BK45-BJ45)/BJ45</f>
        <v>1.0853639726661408</v>
      </c>
      <c r="BL46" s="6">
        <f>(BL45-BJ45)/BJ45</f>
        <v>4.2470161237698489</v>
      </c>
      <c r="BM46" s="6">
        <f>(BM45-BJ45)/BJ45</f>
        <v>3.5086748578966875</v>
      </c>
      <c r="BO46" s="6">
        <f t="shared" ref="BO46" si="447">(BO45-BN45)/BN45</f>
        <v>1.8560668031672236</v>
      </c>
      <c r="BP46" s="6">
        <f t="shared" ref="BP46" si="448">(BP45-BN45)/BN45</f>
        <v>5.4506128440844765</v>
      </c>
      <c r="BQ46" s="6">
        <f t="shared" ref="BQ46" si="449">(BQ45-BN45)/BN45</f>
        <v>5.2483350729884544</v>
      </c>
      <c r="BS46" s="6">
        <f t="shared" ref="BS46" si="450">(BS45-BR45)/BR45</f>
        <v>3.4322627158645411E-2</v>
      </c>
      <c r="BT46" s="6">
        <f t="shared" ref="BT46" si="451">(BT45-BR45)/BR45</f>
        <v>1.1040510601994049</v>
      </c>
      <c r="BU46" s="6">
        <f t="shared" ref="BU46" si="452">(BU45-BR45)/BR45</f>
        <v>0.61005840643809195</v>
      </c>
      <c r="BW46" s="6">
        <f t="shared" ref="BW46" si="453">(BW45-BV45)/BV45</f>
        <v>0.91187502663386666</v>
      </c>
      <c r="BX46" s="6">
        <f t="shared" ref="BX46" si="454">(BX45-BV45)/BV45</f>
        <v>3.1923161071101354</v>
      </c>
      <c r="BY46" s="6">
        <f t="shared" ref="BY46" si="455">(BY45-BV45)/BV45</f>
        <v>3.5010399140377939</v>
      </c>
      <c r="CA46" s="6">
        <f t="shared" ref="CA46" si="456">(CA45-BZ45)/BZ45</f>
        <v>0.26709943784657819</v>
      </c>
      <c r="CB46" s="6">
        <f t="shared" ref="CB46" si="457">(CB45-BZ45)/BZ45</f>
        <v>1.7660059876239713</v>
      </c>
      <c r="CC46" s="6">
        <f t="shared" ref="CC46" si="458">(CC45-BZ45)/BZ45</f>
        <v>1.4654851348973899</v>
      </c>
      <c r="CE46" s="6">
        <f t="shared" ref="CE46" si="459">(CE45-CD45)/CD45</f>
        <v>-0.50869540652805878</v>
      </c>
      <c r="CF46" s="6">
        <f t="shared" ref="CF46" si="460">(CF45-CD45)/CD45</f>
        <v>1.1508119795167925E-2</v>
      </c>
      <c r="CG46" s="6">
        <f t="shared" ref="CG46" si="461">(CG45-CD45)/CD45</f>
        <v>-0.21061484271202169</v>
      </c>
      <c r="CI46" s="6">
        <f t="shared" ref="CI46" si="462">(CI45-CH45)/CH45</f>
        <v>9.6483271797782419E-2</v>
      </c>
      <c r="CJ46" s="6">
        <f t="shared" ref="CJ46" si="463">(CJ45-CH45)/CH45</f>
        <v>1.1941268851204001</v>
      </c>
      <c r="CK46" s="6">
        <f t="shared" ref="CK46" si="464">(CK45-CH45)/CH45</f>
        <v>0.63832753805460474</v>
      </c>
      <c r="CM46" s="6">
        <f t="shared" ref="CM46" si="465">(CM45-CL45)/CL45</f>
        <v>0.27840174131916806</v>
      </c>
      <c r="CN46" s="6">
        <f t="shared" ref="CN46" si="466">(CN45-CL45)/CL45</f>
        <v>1.802836365225704</v>
      </c>
      <c r="CO46" s="6">
        <f t="shared" ref="CO46" si="467">(CO45-CL45)/CL45</f>
        <v>1.4930041740718412</v>
      </c>
      <c r="CQ46" s="6">
        <f t="shared" ref="CQ46" si="468">(CQ45-CP45)/CP45</f>
        <v>0.16999371272787339</v>
      </c>
      <c r="CR46" s="6">
        <f t="shared" ref="CR46" si="469">(CR45-CP45)/CP45</f>
        <v>1.5775909826855374</v>
      </c>
      <c r="CS46" s="6">
        <f t="shared" ref="CS46" si="470">(CS45-CP45)/CP45</f>
        <v>1.1447768502389055</v>
      </c>
      <c r="CU46" s="6">
        <f t="shared" ref="CU46" si="471">(CU45-CT45)/CT45</f>
        <v>0.34786668470395643</v>
      </c>
      <c r="CV46" s="6">
        <f t="shared" ref="CV46" si="472">(CV45-CT45)/CT45</f>
        <v>2.0718294413575955</v>
      </c>
      <c r="CW46" s="6">
        <f t="shared" ref="CW46" si="473">(CW45-CT45)/CT45</f>
        <v>1.7087068619218473</v>
      </c>
    </row>
    <row r="48" spans="1:101" x14ac:dyDescent="0.3"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2:23" x14ac:dyDescent="0.3">
      <c r="B49" s="22"/>
      <c r="C49" s="1"/>
      <c r="D49" s="1"/>
      <c r="E49" s="1"/>
      <c r="F49" s="1"/>
      <c r="G49" s="24"/>
      <c r="H49" s="24"/>
      <c r="I49" s="23"/>
      <c r="J49" s="23"/>
      <c r="K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2:23" x14ac:dyDescent="0.3">
      <c r="B50" s="22"/>
      <c r="C50" s="1"/>
      <c r="D50" s="1"/>
      <c r="E50" s="1"/>
      <c r="F50" s="1"/>
      <c r="G50" s="24"/>
      <c r="H50" s="24"/>
      <c r="I50" s="23"/>
      <c r="J50" s="23"/>
      <c r="K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2:23" x14ac:dyDescent="0.3">
      <c r="B51" s="22"/>
      <c r="C51" s="1"/>
      <c r="D51" s="1"/>
      <c r="E51" s="1"/>
      <c r="F51" s="1"/>
      <c r="G51" s="24"/>
      <c r="H51" s="24"/>
      <c r="I51" s="23"/>
      <c r="J51" s="23"/>
      <c r="K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2:23" x14ac:dyDescent="0.3">
      <c r="B52" s="22"/>
      <c r="C52" s="1"/>
      <c r="D52" s="1"/>
      <c r="E52" s="1"/>
      <c r="F52" s="1"/>
      <c r="G52" s="24"/>
      <c r="H52" s="24"/>
      <c r="I52" s="23"/>
      <c r="J52" s="23"/>
      <c r="K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2:23" x14ac:dyDescent="0.3">
      <c r="B53" s="22"/>
      <c r="C53" s="1"/>
      <c r="D53" s="1"/>
      <c r="E53" s="1"/>
      <c r="F53" s="1"/>
      <c r="G53" s="24"/>
      <c r="H53" s="24"/>
      <c r="I53" s="23"/>
      <c r="J53" s="23"/>
      <c r="K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2:23" x14ac:dyDescent="0.3">
      <c r="B54" s="22"/>
      <c r="C54" s="1"/>
      <c r="D54" s="1"/>
      <c r="E54" s="1"/>
      <c r="F54" s="1"/>
      <c r="G54" s="24"/>
      <c r="H54" s="24"/>
      <c r="I54" s="23"/>
      <c r="J54" s="23"/>
      <c r="K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2:23" x14ac:dyDescent="0.3">
      <c r="B55" s="22"/>
      <c r="C55" s="1"/>
      <c r="D55" s="1"/>
      <c r="E55" s="1"/>
      <c r="F55" s="1"/>
      <c r="G55" s="24"/>
      <c r="H55" s="24"/>
      <c r="I55" s="23"/>
      <c r="J55" s="23"/>
      <c r="K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2:23" x14ac:dyDescent="0.3">
      <c r="B56" s="22"/>
      <c r="C56" s="1"/>
      <c r="D56" s="1"/>
      <c r="E56" s="1"/>
      <c r="F56" s="1"/>
      <c r="G56" s="24"/>
      <c r="H56" s="24"/>
      <c r="I56" s="23"/>
      <c r="J56" s="23"/>
      <c r="K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2:23" x14ac:dyDescent="0.3">
      <c r="B57" s="22"/>
      <c r="C57" s="1"/>
      <c r="D57" s="1"/>
      <c r="E57" s="1"/>
      <c r="F57" s="1"/>
      <c r="G57" s="24"/>
      <c r="H57" s="24"/>
      <c r="I57" s="23"/>
      <c r="J57" s="23"/>
      <c r="K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2:23" x14ac:dyDescent="0.3">
      <c r="B58" s="22"/>
      <c r="C58" s="1"/>
      <c r="D58" s="1"/>
      <c r="E58" s="1"/>
      <c r="F58" s="1"/>
      <c r="G58" s="24"/>
      <c r="H58" s="24"/>
      <c r="I58" s="23"/>
      <c r="J58" s="23"/>
      <c r="K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2:23" x14ac:dyDescent="0.3">
      <c r="B59" s="22"/>
      <c r="C59" s="1"/>
      <c r="D59" s="1"/>
      <c r="E59" s="1"/>
      <c r="F59" s="1"/>
      <c r="G59" s="24"/>
      <c r="H59" s="24"/>
      <c r="I59" s="23"/>
      <c r="J59" s="23"/>
      <c r="K59" s="23"/>
    </row>
    <row r="60" spans="2:23" x14ac:dyDescent="0.3">
      <c r="B60" s="22"/>
      <c r="C60" s="1"/>
      <c r="D60" s="1"/>
      <c r="E60" s="1"/>
      <c r="F60" s="1"/>
      <c r="G60" s="24"/>
      <c r="H60" s="24"/>
      <c r="I60" s="23"/>
      <c r="J60" s="23"/>
      <c r="K60" s="23"/>
    </row>
    <row r="61" spans="2:23" x14ac:dyDescent="0.3">
      <c r="B61" s="22"/>
      <c r="C61" s="1"/>
      <c r="D61" s="1"/>
      <c r="E61" s="1"/>
      <c r="F61" s="1"/>
      <c r="G61" s="24"/>
      <c r="H61" s="24"/>
      <c r="I61" s="23"/>
      <c r="J61" s="23"/>
      <c r="K61" s="23"/>
    </row>
    <row r="62" spans="2:23" x14ac:dyDescent="0.3">
      <c r="B62" s="22"/>
      <c r="C62" s="1"/>
      <c r="D62" s="1"/>
      <c r="E62" s="1"/>
      <c r="F62" s="1"/>
      <c r="G62" s="24"/>
      <c r="H62" s="24"/>
      <c r="I62" s="23"/>
      <c r="J62" s="23"/>
      <c r="K62" s="23"/>
    </row>
    <row r="63" spans="2:23" x14ac:dyDescent="0.3">
      <c r="B63" s="22"/>
      <c r="C63" s="1"/>
      <c r="D63" s="1"/>
      <c r="E63" s="1"/>
      <c r="F63" s="1"/>
      <c r="G63" s="24"/>
      <c r="H63" s="24"/>
      <c r="I63" s="23"/>
      <c r="J63" s="23"/>
      <c r="K63" s="23"/>
    </row>
    <row r="64" spans="2:23" x14ac:dyDescent="0.3">
      <c r="B64" s="22"/>
      <c r="C64" s="1"/>
      <c r="D64" s="1"/>
      <c r="E64" s="1"/>
      <c r="F64" s="1"/>
      <c r="G64" s="24"/>
      <c r="H64" s="24"/>
      <c r="I64" s="23"/>
      <c r="J64" s="23"/>
      <c r="K64" s="23"/>
    </row>
    <row r="65" spans="2:11" x14ac:dyDescent="0.3">
      <c r="B65" s="22"/>
      <c r="C65" s="1"/>
      <c r="D65" s="1"/>
      <c r="E65" s="1"/>
      <c r="F65" s="1"/>
      <c r="G65" s="24"/>
      <c r="H65" s="24"/>
      <c r="I65" s="23"/>
      <c r="J65" s="23"/>
      <c r="K65" s="23"/>
    </row>
    <row r="66" spans="2:11" x14ac:dyDescent="0.3">
      <c r="B66" s="22"/>
      <c r="C66" s="1"/>
      <c r="D66" s="1"/>
      <c r="E66" s="1"/>
      <c r="F66" s="1"/>
      <c r="G66" s="24"/>
      <c r="H66" s="24"/>
      <c r="I66" s="23"/>
      <c r="J66" s="23"/>
      <c r="K66" s="23"/>
    </row>
    <row r="67" spans="2:11" x14ac:dyDescent="0.3">
      <c r="B67" s="22"/>
      <c r="C67" s="1"/>
      <c r="D67" s="1"/>
      <c r="E67" s="1"/>
      <c r="F67" s="1"/>
      <c r="G67" s="24"/>
      <c r="H67" s="24"/>
      <c r="I67" s="23"/>
      <c r="J67" s="23"/>
      <c r="K67" s="23"/>
    </row>
    <row r="68" spans="2:11" x14ac:dyDescent="0.3">
      <c r="B68" s="22"/>
      <c r="C68" s="1"/>
      <c r="D68" s="1"/>
      <c r="E68" s="1"/>
      <c r="F68" s="1"/>
      <c r="G68" s="24"/>
      <c r="H68" s="24"/>
      <c r="I68" s="23"/>
      <c r="J68" s="23"/>
      <c r="K68" s="23"/>
    </row>
    <row r="69" spans="2:11" x14ac:dyDescent="0.3">
      <c r="B69" s="22"/>
      <c r="C69" s="1"/>
      <c r="D69" s="1"/>
      <c r="E69" s="1"/>
      <c r="F69" s="1"/>
      <c r="G69" s="24"/>
      <c r="H69" s="24"/>
      <c r="I69" s="23"/>
      <c r="J69" s="23"/>
      <c r="K69" s="23"/>
    </row>
    <row r="70" spans="2:11" x14ac:dyDescent="0.3">
      <c r="B70" s="22"/>
      <c r="C70" s="1"/>
      <c r="D70" s="1"/>
      <c r="E70" s="1"/>
      <c r="F70" s="1"/>
      <c r="G70" s="24"/>
      <c r="H70" s="24"/>
      <c r="I70" s="23"/>
      <c r="J70" s="23"/>
      <c r="K70" s="23"/>
    </row>
    <row r="71" spans="2:11" x14ac:dyDescent="0.3">
      <c r="B71" s="22"/>
      <c r="C71" s="1"/>
      <c r="D71" s="1"/>
      <c r="E71" s="1"/>
      <c r="F71" s="1"/>
      <c r="G71" s="24"/>
      <c r="H71" s="24"/>
      <c r="I71" s="23"/>
      <c r="J71" s="23"/>
      <c r="K71" s="23"/>
    </row>
    <row r="72" spans="2:11" x14ac:dyDescent="0.3">
      <c r="B72" s="22"/>
      <c r="C72" s="1"/>
      <c r="D72" s="1"/>
      <c r="E72" s="1"/>
      <c r="F72" s="1"/>
      <c r="G72" s="24"/>
      <c r="H72" s="24"/>
      <c r="I72" s="23"/>
      <c r="J72" s="23"/>
      <c r="K72" s="23"/>
    </row>
    <row r="73" spans="2:11" x14ac:dyDescent="0.3">
      <c r="B73" s="22"/>
      <c r="C73" s="1"/>
      <c r="D73" s="1"/>
      <c r="E73" s="1"/>
      <c r="F73" s="1"/>
      <c r="G73" s="24"/>
      <c r="H73" s="24"/>
      <c r="I73" s="23"/>
      <c r="J73" s="23"/>
      <c r="K73" s="23"/>
    </row>
    <row r="74" spans="2:11" x14ac:dyDescent="0.3">
      <c r="B74" s="22"/>
      <c r="C74" s="1"/>
      <c r="D74" s="1"/>
      <c r="E74" s="1"/>
      <c r="F74" s="1"/>
      <c r="G74" s="24"/>
      <c r="H74" s="24"/>
      <c r="I74" s="23"/>
      <c r="J74" s="23"/>
      <c r="K74" s="23"/>
    </row>
    <row r="75" spans="2:11" x14ac:dyDescent="0.3">
      <c r="B75" s="22"/>
      <c r="C75" s="1"/>
      <c r="D75" s="1"/>
      <c r="E75" s="1"/>
      <c r="F75" s="1"/>
      <c r="G75" s="24"/>
      <c r="H75" s="24"/>
      <c r="I75" s="23"/>
      <c r="J75" s="23"/>
      <c r="K75" s="23"/>
    </row>
    <row r="76" spans="2:11" x14ac:dyDescent="0.3">
      <c r="B76" s="22"/>
      <c r="C76" s="1"/>
      <c r="D76" s="1"/>
      <c r="E76" s="1"/>
      <c r="F76" s="1"/>
      <c r="G76" s="24"/>
      <c r="H76" s="24"/>
      <c r="I76" s="23"/>
      <c r="J76" s="23"/>
      <c r="K76" s="23"/>
    </row>
    <row r="77" spans="2:11" x14ac:dyDescent="0.3">
      <c r="B77" s="22"/>
      <c r="C77" s="1"/>
      <c r="D77" s="1"/>
      <c r="E77" s="1"/>
      <c r="F77" s="1"/>
      <c r="G77" s="24"/>
      <c r="H77" s="24"/>
      <c r="I77" s="23"/>
      <c r="J77" s="23"/>
      <c r="K77" s="23"/>
    </row>
    <row r="78" spans="2:11" x14ac:dyDescent="0.3">
      <c r="B78" s="22"/>
      <c r="C78" s="1"/>
      <c r="D78" s="1"/>
      <c r="E78" s="1"/>
      <c r="F78" s="1"/>
      <c r="G78" s="24"/>
      <c r="H78" s="24"/>
      <c r="I78" s="23"/>
      <c r="J78" s="23"/>
      <c r="K78" s="23"/>
    </row>
    <row r="79" spans="2:11" x14ac:dyDescent="0.3">
      <c r="B79" s="22"/>
      <c r="C79" s="1"/>
      <c r="D79" s="1"/>
      <c r="E79" s="1"/>
      <c r="F79" s="1"/>
      <c r="G79" s="24"/>
      <c r="H79" s="24"/>
      <c r="I79" s="23"/>
      <c r="J79" s="23"/>
      <c r="K79" s="23"/>
    </row>
    <row r="80" spans="2:11" x14ac:dyDescent="0.3">
      <c r="B80" s="22"/>
      <c r="C80" s="1"/>
      <c r="D80" s="1"/>
      <c r="E80" s="1"/>
      <c r="F80" s="1"/>
      <c r="G80" s="24"/>
      <c r="H80" s="24"/>
      <c r="I80" s="23"/>
      <c r="J80" s="23"/>
      <c r="K80" s="23"/>
    </row>
    <row r="81" spans="1:101" x14ac:dyDescent="0.3">
      <c r="B81" s="22"/>
      <c r="C81" s="1"/>
      <c r="D81" s="1"/>
      <c r="E81" s="1"/>
      <c r="F81" s="1"/>
      <c r="G81" s="24"/>
      <c r="H81" s="24"/>
      <c r="I81" s="23"/>
      <c r="J81" s="23"/>
      <c r="K81" s="23"/>
    </row>
    <row r="82" spans="1:101" x14ac:dyDescent="0.3">
      <c r="B82" s="22"/>
      <c r="C82" s="1"/>
      <c r="D82" s="1"/>
      <c r="E82" s="1"/>
      <c r="F82" s="1"/>
      <c r="G82" s="24"/>
      <c r="H82" s="24"/>
      <c r="I82" s="23"/>
      <c r="J82" s="23"/>
      <c r="K82" s="23"/>
    </row>
    <row r="83" spans="1:101" x14ac:dyDescent="0.3">
      <c r="B83" s="22"/>
      <c r="C83" s="1"/>
      <c r="D83" s="1"/>
      <c r="E83" s="1"/>
      <c r="F83" s="1"/>
      <c r="G83" s="24"/>
      <c r="H83" s="24"/>
      <c r="I83" s="23"/>
      <c r="J83" s="23"/>
      <c r="K83" s="23"/>
    </row>
    <row r="85" spans="1:101" x14ac:dyDescent="0.3">
      <c r="A85" s="5" t="s">
        <v>50</v>
      </c>
    </row>
    <row r="86" spans="1:101" x14ac:dyDescent="0.3">
      <c r="A86" s="2" t="s">
        <v>10</v>
      </c>
      <c r="B86" s="20" t="s">
        <v>11</v>
      </c>
      <c r="C86" s="20"/>
      <c r="D86" s="20"/>
      <c r="E86" s="20"/>
      <c r="F86" s="20" t="s">
        <v>12</v>
      </c>
      <c r="G86" s="20"/>
      <c r="H86" s="20"/>
      <c r="I86" s="20"/>
      <c r="J86" s="20" t="s">
        <v>13</v>
      </c>
      <c r="K86" s="20"/>
      <c r="L86" s="20"/>
      <c r="M86" s="20"/>
      <c r="N86" s="20" t="s">
        <v>14</v>
      </c>
      <c r="O86" s="20"/>
      <c r="P86" s="20"/>
      <c r="Q86" s="20"/>
      <c r="R86" s="20" t="s">
        <v>15</v>
      </c>
      <c r="S86" s="20"/>
      <c r="T86" s="20"/>
      <c r="U86" s="20"/>
      <c r="V86" s="20" t="s">
        <v>16</v>
      </c>
      <c r="W86" s="20"/>
      <c r="X86" s="20"/>
      <c r="Y86" s="20"/>
      <c r="Z86" s="20" t="s">
        <v>17</v>
      </c>
      <c r="AA86" s="20"/>
      <c r="AB86" s="20"/>
      <c r="AC86" s="20"/>
      <c r="AD86" s="20" t="s">
        <v>18</v>
      </c>
      <c r="AE86" s="20"/>
      <c r="AF86" s="20"/>
      <c r="AG86" s="20"/>
      <c r="AH86" s="20" t="s">
        <v>19</v>
      </c>
      <c r="AI86" s="20"/>
      <c r="AJ86" s="20"/>
      <c r="AK86" s="20"/>
      <c r="AL86" s="20" t="s">
        <v>20</v>
      </c>
      <c r="AM86" s="20"/>
      <c r="AN86" s="20"/>
      <c r="AO86" s="20"/>
      <c r="AP86" s="20" t="s">
        <v>21</v>
      </c>
      <c r="AQ86" s="20"/>
      <c r="AR86" s="20"/>
      <c r="AS86" s="20"/>
      <c r="AT86" s="20" t="s">
        <v>22</v>
      </c>
      <c r="AU86" s="20"/>
      <c r="AV86" s="20"/>
      <c r="AW86" s="20"/>
      <c r="AX86" s="20" t="s">
        <v>23</v>
      </c>
      <c r="AY86" s="20"/>
      <c r="AZ86" s="20"/>
      <c r="BA86" s="20"/>
      <c r="BB86" s="20" t="s">
        <v>24</v>
      </c>
      <c r="BC86" s="20"/>
      <c r="BD86" s="20"/>
      <c r="BE86" s="20"/>
      <c r="BF86" s="20" t="s">
        <v>25</v>
      </c>
      <c r="BG86" s="20"/>
      <c r="BH86" s="20"/>
      <c r="BI86" s="20"/>
      <c r="BJ86" s="20" t="s">
        <v>26</v>
      </c>
      <c r="BK86" s="20"/>
      <c r="BL86" s="20"/>
      <c r="BM86" s="20"/>
      <c r="BN86" s="20" t="s">
        <v>27</v>
      </c>
      <c r="BO86" s="20"/>
      <c r="BP86" s="20"/>
      <c r="BQ86" s="20"/>
      <c r="BR86" s="20" t="s">
        <v>28</v>
      </c>
      <c r="BS86" s="20"/>
      <c r="BT86" s="20"/>
      <c r="BU86" s="20"/>
      <c r="BV86" s="20" t="s">
        <v>29</v>
      </c>
      <c r="BW86" s="20"/>
      <c r="BX86" s="20"/>
      <c r="BY86" s="20"/>
      <c r="BZ86" s="20" t="s">
        <v>30</v>
      </c>
      <c r="CA86" s="20"/>
      <c r="CB86" s="20"/>
      <c r="CC86" s="20"/>
      <c r="CD86" s="20" t="s">
        <v>31</v>
      </c>
      <c r="CE86" s="20"/>
      <c r="CF86" s="20"/>
      <c r="CG86" s="20"/>
      <c r="CH86" s="20" t="s">
        <v>32</v>
      </c>
      <c r="CI86" s="20"/>
      <c r="CJ86" s="20"/>
      <c r="CK86" s="20"/>
      <c r="CL86" s="20" t="s">
        <v>33</v>
      </c>
      <c r="CM86" s="20"/>
      <c r="CN86" s="20"/>
      <c r="CO86" s="20"/>
      <c r="CP86" s="20" t="s">
        <v>34</v>
      </c>
      <c r="CQ86" s="20"/>
      <c r="CR86" s="20"/>
      <c r="CS86" s="20"/>
      <c r="CT86" s="20" t="s">
        <v>35</v>
      </c>
      <c r="CU86" s="20"/>
      <c r="CV86" s="20"/>
      <c r="CW86" s="20"/>
    </row>
    <row r="87" spans="1:101" x14ac:dyDescent="0.3">
      <c r="A87" s="2" t="s">
        <v>36</v>
      </c>
      <c r="B87" s="2" t="s">
        <v>37</v>
      </c>
      <c r="C87" s="2" t="s">
        <v>38</v>
      </c>
      <c r="D87" s="2" t="s">
        <v>39</v>
      </c>
      <c r="E87" s="2" t="s">
        <v>40</v>
      </c>
      <c r="F87" s="2" t="s">
        <v>37</v>
      </c>
      <c r="G87" s="2" t="s">
        <v>38</v>
      </c>
      <c r="H87" s="2" t="s">
        <v>39</v>
      </c>
      <c r="I87" s="2" t="s">
        <v>40</v>
      </c>
      <c r="J87" s="2" t="s">
        <v>37</v>
      </c>
      <c r="K87" s="2" t="s">
        <v>38</v>
      </c>
      <c r="L87" s="2" t="s">
        <v>39</v>
      </c>
      <c r="M87" s="2" t="s">
        <v>40</v>
      </c>
      <c r="N87" s="2" t="s">
        <v>37</v>
      </c>
      <c r="O87" s="2" t="s">
        <v>38</v>
      </c>
      <c r="P87" s="2" t="s">
        <v>39</v>
      </c>
      <c r="Q87" s="2" t="s">
        <v>40</v>
      </c>
      <c r="R87" s="2" t="s">
        <v>37</v>
      </c>
      <c r="S87" s="2" t="s">
        <v>38</v>
      </c>
      <c r="T87" s="2" t="s">
        <v>39</v>
      </c>
      <c r="U87" s="2" t="s">
        <v>40</v>
      </c>
      <c r="V87" s="2" t="s">
        <v>37</v>
      </c>
      <c r="W87" s="2" t="s">
        <v>38</v>
      </c>
      <c r="X87" s="2" t="s">
        <v>39</v>
      </c>
      <c r="Y87" s="2" t="s">
        <v>40</v>
      </c>
      <c r="Z87" s="2" t="s">
        <v>37</v>
      </c>
      <c r="AA87" s="2" t="s">
        <v>38</v>
      </c>
      <c r="AB87" s="2" t="s">
        <v>39</v>
      </c>
      <c r="AC87" s="2" t="s">
        <v>40</v>
      </c>
      <c r="AD87" s="2" t="s">
        <v>37</v>
      </c>
      <c r="AE87" s="2" t="s">
        <v>38</v>
      </c>
      <c r="AF87" s="2" t="s">
        <v>39</v>
      </c>
      <c r="AG87" s="2" t="s">
        <v>40</v>
      </c>
      <c r="AH87" s="2" t="s">
        <v>37</v>
      </c>
      <c r="AI87" s="2" t="s">
        <v>38</v>
      </c>
      <c r="AJ87" s="2" t="s">
        <v>39</v>
      </c>
      <c r="AK87" s="2" t="s">
        <v>40</v>
      </c>
      <c r="AL87" s="2" t="s">
        <v>37</v>
      </c>
      <c r="AM87" s="2" t="s">
        <v>38</v>
      </c>
      <c r="AN87" s="2" t="s">
        <v>39</v>
      </c>
      <c r="AO87" s="2" t="s">
        <v>40</v>
      </c>
      <c r="AP87" s="2" t="s">
        <v>37</v>
      </c>
      <c r="AQ87" s="2" t="s">
        <v>38</v>
      </c>
      <c r="AR87" s="2" t="s">
        <v>39</v>
      </c>
      <c r="AS87" s="2" t="s">
        <v>40</v>
      </c>
      <c r="AT87" s="2" t="s">
        <v>37</v>
      </c>
      <c r="AU87" s="2" t="s">
        <v>38</v>
      </c>
      <c r="AV87" s="2" t="s">
        <v>39</v>
      </c>
      <c r="AW87" s="2" t="s">
        <v>40</v>
      </c>
      <c r="AX87" s="2" t="s">
        <v>37</v>
      </c>
      <c r="AY87" s="2" t="s">
        <v>38</v>
      </c>
      <c r="AZ87" s="2" t="s">
        <v>39</v>
      </c>
      <c r="BA87" s="2" t="s">
        <v>40</v>
      </c>
      <c r="BB87" s="2" t="s">
        <v>37</v>
      </c>
      <c r="BC87" s="2" t="s">
        <v>38</v>
      </c>
      <c r="BD87" s="2" t="s">
        <v>39</v>
      </c>
      <c r="BE87" s="2" t="s">
        <v>40</v>
      </c>
      <c r="BF87" s="2" t="s">
        <v>37</v>
      </c>
      <c r="BG87" s="2" t="s">
        <v>38</v>
      </c>
      <c r="BH87" s="2" t="s">
        <v>39</v>
      </c>
      <c r="BI87" s="2" t="s">
        <v>40</v>
      </c>
      <c r="BJ87" s="2" t="s">
        <v>37</v>
      </c>
      <c r="BK87" s="2" t="s">
        <v>38</v>
      </c>
      <c r="BL87" s="2" t="s">
        <v>39</v>
      </c>
      <c r="BM87" s="2" t="s">
        <v>40</v>
      </c>
      <c r="BN87" s="2" t="s">
        <v>37</v>
      </c>
      <c r="BO87" s="2" t="s">
        <v>38</v>
      </c>
      <c r="BP87" s="2" t="s">
        <v>39</v>
      </c>
      <c r="BQ87" s="2" t="s">
        <v>40</v>
      </c>
      <c r="BR87" s="2" t="s">
        <v>37</v>
      </c>
      <c r="BS87" s="2" t="s">
        <v>38</v>
      </c>
      <c r="BT87" s="2" t="s">
        <v>39</v>
      </c>
      <c r="BU87" s="2" t="s">
        <v>40</v>
      </c>
      <c r="BV87" s="2" t="s">
        <v>37</v>
      </c>
      <c r="BW87" s="2" t="s">
        <v>38</v>
      </c>
      <c r="BX87" s="2" t="s">
        <v>39</v>
      </c>
      <c r="BY87" s="2" t="s">
        <v>40</v>
      </c>
      <c r="BZ87" s="2" t="s">
        <v>37</v>
      </c>
      <c r="CA87" s="2" t="s">
        <v>38</v>
      </c>
      <c r="CB87" s="2" t="s">
        <v>39</v>
      </c>
      <c r="CC87" s="2" t="s">
        <v>40</v>
      </c>
      <c r="CD87" s="2" t="s">
        <v>37</v>
      </c>
      <c r="CE87" s="2" t="s">
        <v>38</v>
      </c>
      <c r="CF87" s="2" t="s">
        <v>39</v>
      </c>
      <c r="CG87" s="2" t="s">
        <v>40</v>
      </c>
      <c r="CH87" s="2" t="s">
        <v>37</v>
      </c>
      <c r="CI87" s="2" t="s">
        <v>38</v>
      </c>
      <c r="CJ87" s="2" t="s">
        <v>39</v>
      </c>
      <c r="CK87" s="2" t="s">
        <v>40</v>
      </c>
      <c r="CL87" s="2" t="s">
        <v>37</v>
      </c>
      <c r="CM87" s="2" t="s">
        <v>38</v>
      </c>
      <c r="CN87" s="2" t="s">
        <v>39</v>
      </c>
      <c r="CO87" s="2" t="s">
        <v>40</v>
      </c>
      <c r="CP87" s="2" t="s">
        <v>37</v>
      </c>
      <c r="CQ87" s="2" t="s">
        <v>38</v>
      </c>
      <c r="CR87" s="2" t="s">
        <v>39</v>
      </c>
      <c r="CS87" s="2" t="s">
        <v>40</v>
      </c>
      <c r="CT87" s="2" t="s">
        <v>37</v>
      </c>
      <c r="CU87" s="2" t="s">
        <v>38</v>
      </c>
      <c r="CV87" s="2" t="s">
        <v>39</v>
      </c>
      <c r="CW87" s="2" t="s">
        <v>40</v>
      </c>
    </row>
    <row r="88" spans="1:101" x14ac:dyDescent="0.3">
      <c r="A88"/>
    </row>
    <row r="89" spans="1:101" x14ac:dyDescent="0.3">
      <c r="A89" s="2" t="s">
        <v>47</v>
      </c>
      <c r="B89">
        <v>2.590823455255499E-3</v>
      </c>
      <c r="C89">
        <v>4.5657640278988878E-4</v>
      </c>
      <c r="D89">
        <v>5.8243906474014426E-4</v>
      </c>
      <c r="E89">
        <v>4.7790345200030378E-4</v>
      </c>
      <c r="F89">
        <v>0.39155155533027242</v>
      </c>
      <c r="G89">
        <v>0.112125177600975</v>
      </c>
      <c r="H89">
        <v>9.4839688294586791E-2</v>
      </c>
      <c r="I89">
        <v>0.11080984012286051</v>
      </c>
      <c r="J89">
        <v>77.981774445269764</v>
      </c>
      <c r="K89">
        <v>10.405170063068409</v>
      </c>
      <c r="L89">
        <v>8.1023673929360864</v>
      </c>
      <c r="M89">
        <v>6.4620926466378643</v>
      </c>
      <c r="N89">
        <v>8.3833949660536126E-9</v>
      </c>
      <c r="O89">
        <v>3.2885076087412869E-9</v>
      </c>
      <c r="P89">
        <v>2.908506354704148E-9</v>
      </c>
      <c r="Q89">
        <v>2.429809387774365E-9</v>
      </c>
      <c r="R89">
        <v>3.6722345480902878E-4</v>
      </c>
      <c r="S89">
        <v>1.8202274592629781E-4</v>
      </c>
      <c r="T89">
        <v>1.571144698050892E-4</v>
      </c>
      <c r="U89">
        <v>1.2624418562021971E-4</v>
      </c>
      <c r="V89">
        <v>1.042059679848596E-8</v>
      </c>
      <c r="W89">
        <v>7.1697855590319356E-9</v>
      </c>
      <c r="X89">
        <v>6.4829094497077332E-9</v>
      </c>
      <c r="Y89">
        <v>5.0676710886048588E-9</v>
      </c>
      <c r="Z89">
        <v>8.3530663958694719E-3</v>
      </c>
      <c r="AA89">
        <v>3.2901005967997982E-3</v>
      </c>
      <c r="AB89">
        <v>3.2014275531203158E-3</v>
      </c>
      <c r="AC89">
        <v>2.928634807237923E-3</v>
      </c>
      <c r="AD89">
        <v>2.0982457177790841E-2</v>
      </c>
      <c r="AE89">
        <v>6.3344598370269449E-3</v>
      </c>
      <c r="AF89">
        <v>4.988642617018973E-3</v>
      </c>
      <c r="AG89">
        <v>3.5857742497937E-3</v>
      </c>
      <c r="AH89">
        <v>3.4566887015992142E-8</v>
      </c>
      <c r="AI89">
        <v>2.678307006611E-8</v>
      </c>
      <c r="AJ89">
        <v>2.35520253781936E-8</v>
      </c>
      <c r="AK89">
        <v>2.0759823787183719E-8</v>
      </c>
      <c r="AL89">
        <v>5.5933175379474962</v>
      </c>
      <c r="AM89">
        <v>2.5970260118626891</v>
      </c>
      <c r="AN89">
        <v>2.6403472534188039</v>
      </c>
      <c r="AO89">
        <v>2.2278124802912291</v>
      </c>
      <c r="AP89">
        <v>54.20577628559132</v>
      </c>
      <c r="AQ89">
        <v>37.365817118559193</v>
      </c>
      <c r="AR89">
        <v>31.985394087740399</v>
      </c>
      <c r="AS89">
        <v>29.449645081313239</v>
      </c>
      <c r="AT89">
        <v>7.9259698417872304</v>
      </c>
      <c r="AU89">
        <v>1.113456345644835</v>
      </c>
      <c r="AV89">
        <v>0.88423743092061013</v>
      </c>
      <c r="AW89">
        <v>0.65603772004013172</v>
      </c>
      <c r="AX89">
        <v>2.598001711685729</v>
      </c>
      <c r="AY89">
        <v>1.1563341363315569</v>
      </c>
      <c r="AZ89">
        <v>1.0975352818179089</v>
      </c>
      <c r="BA89">
        <v>0.98172446958128423</v>
      </c>
      <c r="BB89">
        <v>79.421762978338535</v>
      </c>
      <c r="BC89">
        <v>46.383214353659383</v>
      </c>
      <c r="BD89">
        <v>45.092112841914897</v>
      </c>
      <c r="BE89">
        <v>36.848878780652058</v>
      </c>
      <c r="BF89">
        <v>1.7924387970929041E-7</v>
      </c>
      <c r="BG89">
        <v>6.8785313906820702E-8</v>
      </c>
      <c r="BH89">
        <v>6.0425789994026598E-8</v>
      </c>
      <c r="BI89">
        <v>5.0565969218468522E-8</v>
      </c>
      <c r="BJ89">
        <v>73.82844544039105</v>
      </c>
      <c r="BK89">
        <v>43.786188341796702</v>
      </c>
      <c r="BL89">
        <v>42.451765588496087</v>
      </c>
      <c r="BM89">
        <v>34.621066300360823</v>
      </c>
      <c r="BN89">
        <v>2.4146290217506179E-8</v>
      </c>
      <c r="BO89">
        <v>1.961328450707806E-8</v>
      </c>
      <c r="BP89">
        <v>1.7069115928485861E-8</v>
      </c>
      <c r="BQ89">
        <v>1.5692152698578861E-8</v>
      </c>
      <c r="BR89">
        <v>5.6585427395700136E-3</v>
      </c>
      <c r="BS89">
        <v>1.6645321073610331E-3</v>
      </c>
      <c r="BT89">
        <v>1.304729585089724E-3</v>
      </c>
      <c r="BU89">
        <v>9.4757595032278691E-4</v>
      </c>
      <c r="BV89">
        <v>7.2614810104782612E-8</v>
      </c>
      <c r="BW89">
        <v>3.9483555771686142E-8</v>
      </c>
      <c r="BX89">
        <v>3.3360984814860821E-8</v>
      </c>
      <c r="BY89">
        <v>3.3994281669294902E-8</v>
      </c>
      <c r="BZ89">
        <v>6.3233816661798489E-7</v>
      </c>
      <c r="CA89">
        <v>2.2787235707859869E-7</v>
      </c>
      <c r="CB89">
        <v>1.9167353232035461E-7</v>
      </c>
      <c r="CC89">
        <v>1.6215098177281681E-7</v>
      </c>
      <c r="CD89">
        <v>7.9003901375643988</v>
      </c>
      <c r="CE89">
        <v>1.103902999658249</v>
      </c>
      <c r="CF89">
        <v>0.87574475799535201</v>
      </c>
      <c r="CG89">
        <v>0.64864233851181741</v>
      </c>
      <c r="CH89">
        <v>6.2079601147764188E-2</v>
      </c>
      <c r="CI89">
        <v>1.935898035097048E-2</v>
      </c>
      <c r="CJ89">
        <v>1.492692297496351E-2</v>
      </c>
      <c r="CK89">
        <v>1.057833819729328E-2</v>
      </c>
      <c r="CL89">
        <v>1.7226637826961579E-2</v>
      </c>
      <c r="CM89">
        <v>6.2632453897861866E-3</v>
      </c>
      <c r="CN89">
        <v>5.2912453721378301E-3</v>
      </c>
      <c r="CO89">
        <v>4.4667467210763338E-3</v>
      </c>
      <c r="CP89">
        <v>6.7591126406993648E-2</v>
      </c>
      <c r="CQ89">
        <v>2.2490792700691709E-2</v>
      </c>
      <c r="CR89">
        <v>1.9092523008354671E-2</v>
      </c>
      <c r="CS89">
        <v>1.507785615878366E-2</v>
      </c>
      <c r="CT89">
        <v>1.7086048474323681E-7</v>
      </c>
      <c r="CU89">
        <v>6.5496806298079423E-8</v>
      </c>
      <c r="CV89">
        <v>5.7517283639322462E-8</v>
      </c>
      <c r="CW89">
        <v>4.8136159830694148E-8</v>
      </c>
    </row>
    <row r="90" spans="1:101" x14ac:dyDescent="0.3">
      <c r="A90" s="2" t="s">
        <v>48</v>
      </c>
      <c r="B90">
        <v>2.9928645606140361E-3</v>
      </c>
      <c r="C90">
        <v>1.478451983546363E-3</v>
      </c>
      <c r="D90">
        <v>2.509915686630837E-3</v>
      </c>
      <c r="E90">
        <v>2.3665440294944671E-3</v>
      </c>
      <c r="F90">
        <v>0.43966399412803819</v>
      </c>
      <c r="G90">
        <v>0.2754666755360598</v>
      </c>
      <c r="H90">
        <v>0.2346985872811003</v>
      </c>
      <c r="I90">
        <v>0.30608368801977559</v>
      </c>
      <c r="J90">
        <v>90.136387491762022</v>
      </c>
      <c r="K90">
        <v>27.498532217534141</v>
      </c>
      <c r="L90">
        <v>21.48163655600241</v>
      </c>
      <c r="M90">
        <v>16.861823826983649</v>
      </c>
      <c r="N90">
        <v>9.813680526675033E-9</v>
      </c>
      <c r="O90">
        <v>1.067187121962997E-8</v>
      </c>
      <c r="P90">
        <v>1.0404028087141151E-8</v>
      </c>
      <c r="Q90">
        <v>9.267014288973215E-9</v>
      </c>
      <c r="R90">
        <v>4.3518429015202732E-4</v>
      </c>
      <c r="S90">
        <v>7.2476232316755315E-4</v>
      </c>
      <c r="T90">
        <v>7.4161241538189435E-4</v>
      </c>
      <c r="U90">
        <v>7.0588585935330603E-4</v>
      </c>
      <c r="V90">
        <v>1.2443528082138111E-8</v>
      </c>
      <c r="W90">
        <v>3.2100945779988817E-8</v>
      </c>
      <c r="X90">
        <v>3.5761837747460053E-8</v>
      </c>
      <c r="Y90">
        <v>3.5063622681182507E-8</v>
      </c>
      <c r="Z90">
        <v>9.5190956573306083E-3</v>
      </c>
      <c r="AA90">
        <v>9.4209702782492664E-3</v>
      </c>
      <c r="AB90">
        <v>1.137337481017683E-2</v>
      </c>
      <c r="AC90">
        <v>1.067553081816253E-2</v>
      </c>
      <c r="AD90">
        <v>2.4348442737665121E-2</v>
      </c>
      <c r="AE90">
        <v>2.125462309581758E-2</v>
      </c>
      <c r="AF90">
        <v>1.8478186622457291E-2</v>
      </c>
      <c r="AG90">
        <v>1.330170217599288E-2</v>
      </c>
      <c r="AH90">
        <v>3.6703960140743791E-8</v>
      </c>
      <c r="AI90">
        <v>5.4428359692477017E-8</v>
      </c>
      <c r="AJ90">
        <v>6.5718047562099976E-8</v>
      </c>
      <c r="AK90">
        <v>6.1900688323306718E-8</v>
      </c>
      <c r="AL90">
        <v>6.3662476742615883</v>
      </c>
      <c r="AM90">
        <v>6.1024997916205139</v>
      </c>
      <c r="AN90">
        <v>7.7686372160240804</v>
      </c>
      <c r="AO90">
        <v>6.9565468014689511</v>
      </c>
      <c r="AP90">
        <v>63.838384531672908</v>
      </c>
      <c r="AQ90">
        <v>137.1783121348038</v>
      </c>
      <c r="AR90">
        <v>140.70604151674911</v>
      </c>
      <c r="AS90">
        <v>141.8086411304599</v>
      </c>
      <c r="AT90">
        <v>9.2344326524441112</v>
      </c>
      <c r="AU90">
        <v>3.6512783971956768</v>
      </c>
      <c r="AV90">
        <v>3.241021434914221</v>
      </c>
      <c r="AW90">
        <v>2.6438467449206371</v>
      </c>
      <c r="AX90">
        <v>2.9574215615044261</v>
      </c>
      <c r="AY90">
        <v>2.8898724949567058</v>
      </c>
      <c r="AZ90">
        <v>3.015183972718805</v>
      </c>
      <c r="BA90">
        <v>2.7401761982283812</v>
      </c>
      <c r="BB90">
        <v>91.916273898107107</v>
      </c>
      <c r="BC90">
        <v>164.71907774288681</v>
      </c>
      <c r="BD90">
        <v>202.48750296862301</v>
      </c>
      <c r="BE90">
        <v>194.8732415919323</v>
      </c>
      <c r="BF90">
        <v>2.10231970103123E-7</v>
      </c>
      <c r="BG90">
        <v>2.336485618441993E-7</v>
      </c>
      <c r="BH90">
        <v>2.2965470344777299E-7</v>
      </c>
      <c r="BI90">
        <v>2.076281285266718E-7</v>
      </c>
      <c r="BJ90">
        <v>85.550026223845506</v>
      </c>
      <c r="BK90">
        <v>158.61657795126629</v>
      </c>
      <c r="BL90">
        <v>194.7188657525989</v>
      </c>
      <c r="BM90">
        <v>187.9166947904634</v>
      </c>
      <c r="BN90">
        <v>2.4260432058605679E-8</v>
      </c>
      <c r="BO90">
        <v>2.232741391248821E-8</v>
      </c>
      <c r="BP90">
        <v>2.995620981463991E-8</v>
      </c>
      <c r="BQ90">
        <v>2.6837065642124191E-8</v>
      </c>
      <c r="BR90">
        <v>6.533245861057079E-3</v>
      </c>
      <c r="BS90">
        <v>5.3283773631907132E-3</v>
      </c>
      <c r="BT90">
        <v>4.5860762214643006E-3</v>
      </c>
      <c r="BU90">
        <v>3.122746579298878E-3</v>
      </c>
      <c r="BV90">
        <v>7.8571582089612899E-8</v>
      </c>
      <c r="BW90">
        <v>5.6227878918798581E-8</v>
      </c>
      <c r="BX90">
        <v>5.3661271121978512E-8</v>
      </c>
      <c r="BY90">
        <v>5.0372039827088172E-8</v>
      </c>
      <c r="BZ90">
        <v>7.3414368054439172E-7</v>
      </c>
      <c r="CA90">
        <v>7.0701048202781135E-7</v>
      </c>
      <c r="CB90">
        <v>6.6934498744604874E-7</v>
      </c>
      <c r="CC90">
        <v>5.7064682520508003E-7</v>
      </c>
      <c r="CD90">
        <v>9.2047071312688651</v>
      </c>
      <c r="CE90">
        <v>3.619401035904398</v>
      </c>
      <c r="CF90">
        <v>3.2074355555210921</v>
      </c>
      <c r="CG90">
        <v>2.6121246490306</v>
      </c>
      <c r="CH90">
        <v>7.2097640680496247E-2</v>
      </c>
      <c r="CI90">
        <v>6.7537396188045773E-2</v>
      </c>
      <c r="CJ90">
        <v>5.8587736779468991E-2</v>
      </c>
      <c r="CK90">
        <v>4.1543647702520572E-2</v>
      </c>
      <c r="CL90">
        <v>2.020642551791503E-2</v>
      </c>
      <c r="CM90">
        <v>2.2456391013029691E-2</v>
      </c>
      <c r="CN90">
        <v>2.221250458295234E-2</v>
      </c>
      <c r="CO90">
        <v>2.104656507187418E-2</v>
      </c>
      <c r="CP90">
        <v>7.9077454635018876E-2</v>
      </c>
      <c r="CQ90">
        <v>8.1610597807863922E-2</v>
      </c>
      <c r="CR90">
        <v>7.8570638248827943E-2</v>
      </c>
      <c r="CS90">
        <v>6.8862552063602922E-2</v>
      </c>
      <c r="CT90">
        <v>2.0041828957644801E-7</v>
      </c>
      <c r="CU90">
        <v>2.2297669062456931E-7</v>
      </c>
      <c r="CV90">
        <v>2.192506753606319E-7</v>
      </c>
      <c r="CW90">
        <v>1.983611142376986E-7</v>
      </c>
    </row>
    <row r="91" spans="1:101" x14ac:dyDescent="0.3">
      <c r="A91" s="2" t="s">
        <v>49</v>
      </c>
      <c r="B91">
        <v>5.7571154516841781E-4</v>
      </c>
      <c r="C91">
        <v>1.7333216249723461E-4</v>
      </c>
      <c r="D91">
        <v>1.7375399694999409E-4</v>
      </c>
      <c r="E91">
        <v>1.766846288359432E-4</v>
      </c>
      <c r="F91">
        <v>0.15040221225936151</v>
      </c>
      <c r="G91">
        <v>6.6850058631366421E-2</v>
      </c>
      <c r="H91">
        <v>6.5185246334459879E-2</v>
      </c>
      <c r="I91">
        <v>7.9665661945598515E-2</v>
      </c>
      <c r="J91">
        <v>17.060378135199361</v>
      </c>
      <c r="K91">
        <v>5.6672191141821324</v>
      </c>
      <c r="L91">
        <v>5.2655456837695924</v>
      </c>
      <c r="M91">
        <v>4.8034420676453422</v>
      </c>
      <c r="N91">
        <v>1.214512407481699E-9</v>
      </c>
      <c r="O91">
        <v>1.2419813425764301E-9</v>
      </c>
      <c r="P91">
        <v>1.319222327830354E-9</v>
      </c>
      <c r="Q91">
        <v>1.3393452525574659E-9</v>
      </c>
      <c r="R91">
        <v>2.6589905418566841E-5</v>
      </c>
      <c r="S91">
        <v>3.158578263312064E-5</v>
      </c>
      <c r="T91">
        <v>3.318270337103385E-5</v>
      </c>
      <c r="U91">
        <v>3.3797277034491073E-5</v>
      </c>
      <c r="V91">
        <v>2.8125316261604849E-10</v>
      </c>
      <c r="W91">
        <v>2.5934786056789968E-10</v>
      </c>
      <c r="X91">
        <v>2.748648694044372E-10</v>
      </c>
      <c r="Y91">
        <v>2.836241153054679E-10</v>
      </c>
      <c r="Z91">
        <v>2.5086902339221751E-3</v>
      </c>
      <c r="AA91">
        <v>1.590741537872195E-3</v>
      </c>
      <c r="AB91">
        <v>1.468720250319594E-3</v>
      </c>
      <c r="AC91">
        <v>1.693084259720052E-3</v>
      </c>
      <c r="AD91">
        <v>4.1114519485249031E-3</v>
      </c>
      <c r="AE91">
        <v>2.198877788819015E-3</v>
      </c>
      <c r="AF91">
        <v>2.1284392071778731E-3</v>
      </c>
      <c r="AG91">
        <v>2.0361832843372222E-3</v>
      </c>
      <c r="AH91">
        <v>2.3855441223469049E-8</v>
      </c>
      <c r="AI91">
        <v>1.9120327942363329E-8</v>
      </c>
      <c r="AJ91">
        <v>1.461151557436159E-8</v>
      </c>
      <c r="AK91">
        <v>1.41982773779789E-8</v>
      </c>
      <c r="AL91">
        <v>1.719234259913637</v>
      </c>
      <c r="AM91">
        <v>1.625376159071122</v>
      </c>
      <c r="AN91">
        <v>1.552990080204935</v>
      </c>
      <c r="AO91">
        <v>1.473627801503941</v>
      </c>
      <c r="AP91">
        <v>5.9251817315304924</v>
      </c>
      <c r="AQ91">
        <v>9.6997148503536952</v>
      </c>
      <c r="AR91">
        <v>8.933231140555721</v>
      </c>
      <c r="AS91">
        <v>11.529536318873189</v>
      </c>
      <c r="AT91">
        <v>1.3676877195914929</v>
      </c>
      <c r="AU91">
        <v>0.41002092500650938</v>
      </c>
      <c r="AV91">
        <v>0.38452582897439991</v>
      </c>
      <c r="AW91">
        <v>0.33900254548911218</v>
      </c>
      <c r="AX91">
        <v>0.79651621570524012</v>
      </c>
      <c r="AY91">
        <v>0.67583067323533086</v>
      </c>
      <c r="AZ91">
        <v>0.69093404145123261</v>
      </c>
      <c r="BA91">
        <v>0.70126943403546027</v>
      </c>
      <c r="BB91">
        <v>16.796729295065699</v>
      </c>
      <c r="BC91">
        <v>13.582790939837951</v>
      </c>
      <c r="BD91">
        <v>11.71938865255839</v>
      </c>
      <c r="BE91">
        <v>11.64561185706035</v>
      </c>
      <c r="BF91">
        <v>2.392525882404714E-8</v>
      </c>
      <c r="BG91">
        <v>2.3088395129650471E-8</v>
      </c>
      <c r="BH91">
        <v>2.4543990349133301E-8</v>
      </c>
      <c r="BI91">
        <v>2.5516163895932759E-8</v>
      </c>
      <c r="BJ91">
        <v>15.07749503515207</v>
      </c>
      <c r="BK91">
        <v>11.95741478076682</v>
      </c>
      <c r="BL91">
        <v>10.16639857235346</v>
      </c>
      <c r="BM91">
        <v>10.171984055556409</v>
      </c>
      <c r="BN91">
        <v>2.3574188060852991E-8</v>
      </c>
      <c r="BO91">
        <v>1.886098008179543E-8</v>
      </c>
      <c r="BP91">
        <v>1.433665070495715E-8</v>
      </c>
      <c r="BQ91">
        <v>1.391465326267343E-8</v>
      </c>
      <c r="BR91">
        <v>1.2743525301459799E-3</v>
      </c>
      <c r="BS91">
        <v>6.4898472998942906E-4</v>
      </c>
      <c r="BT91">
        <v>6.0898191308202121E-4</v>
      </c>
      <c r="BU91">
        <v>6.0065851942061991E-4</v>
      </c>
      <c r="BV91">
        <v>4.2758255607451098E-8</v>
      </c>
      <c r="BW91">
        <v>3.4842351716777972E-8</v>
      </c>
      <c r="BX91">
        <v>2.905669194232479E-8</v>
      </c>
      <c r="BY91">
        <v>3.1382197031726422E-8</v>
      </c>
      <c r="BZ91">
        <v>1.220681944899189E-7</v>
      </c>
      <c r="CA91">
        <v>9.5064492058454916E-8</v>
      </c>
      <c r="CB91">
        <v>9.0392308567834065E-8</v>
      </c>
      <c r="CC91">
        <v>9.7000079747055588E-8</v>
      </c>
      <c r="CD91">
        <v>1.362887694377855</v>
      </c>
      <c r="CE91">
        <v>0.40665536633408778</v>
      </c>
      <c r="CF91">
        <v>0.38135369725307838</v>
      </c>
      <c r="CG91">
        <v>0.33548702567658079</v>
      </c>
      <c r="CH91">
        <v>1.186714647816371E-2</v>
      </c>
      <c r="CI91">
        <v>6.0048508960187062E-3</v>
      </c>
      <c r="CJ91">
        <v>5.6694707979485712E-3</v>
      </c>
      <c r="CK91">
        <v>5.6396885679073708E-3</v>
      </c>
      <c r="CL91">
        <v>2.2913349797158851E-3</v>
      </c>
      <c r="CM91">
        <v>1.7748171345493319E-3</v>
      </c>
      <c r="CN91">
        <v>1.7034114710018889E-3</v>
      </c>
      <c r="CO91">
        <v>1.822435552811379E-3</v>
      </c>
      <c r="CP91">
        <v>1.001930972715101E-2</v>
      </c>
      <c r="CQ91">
        <v>6.1039207574023653E-3</v>
      </c>
      <c r="CR91">
        <v>6.4813103570493334E-3</v>
      </c>
      <c r="CS91">
        <v>6.4997481811408042E-3</v>
      </c>
      <c r="CT91">
        <v>2.2710746416565439E-8</v>
      </c>
      <c r="CU91">
        <v>2.1846413787074031E-8</v>
      </c>
      <c r="CV91">
        <v>2.3224768021302951E-8</v>
      </c>
      <c r="CW91">
        <v>2.41768186433753E-8</v>
      </c>
    </row>
    <row r="93" spans="1:101" x14ac:dyDescent="0.3">
      <c r="AT93" s="6"/>
      <c r="AU93" s="6"/>
      <c r="AV93" s="6"/>
      <c r="AW93" s="6"/>
    </row>
    <row r="94" spans="1:101" x14ac:dyDescent="0.3">
      <c r="AT94" s="6">
        <f>AT91/AT90</f>
        <v>0.14810739014155916</v>
      </c>
      <c r="AU94" s="6">
        <f t="shared" ref="AU94:AW94" si="474">AU91/AU90</f>
        <v>0.11229516908965949</v>
      </c>
      <c r="AV94" s="6">
        <f t="shared" si="474"/>
        <v>0.11864340816511046</v>
      </c>
      <c r="AW94" s="6">
        <f t="shared" si="474"/>
        <v>0.12822322100946451</v>
      </c>
    </row>
  </sheetData>
  <mergeCells count="50">
    <mergeCell ref="V1:Y1"/>
    <mergeCell ref="B1:E1"/>
    <mergeCell ref="F1:I1"/>
    <mergeCell ref="J1:M1"/>
    <mergeCell ref="N1:Q1"/>
    <mergeCell ref="R1:U1"/>
    <mergeCell ref="BR1:BU1"/>
    <mergeCell ref="Z1:AC1"/>
    <mergeCell ref="AD1:AG1"/>
    <mergeCell ref="AH1:AK1"/>
    <mergeCell ref="AL1:AO1"/>
    <mergeCell ref="AP1:AS1"/>
    <mergeCell ref="AT1:AW1"/>
    <mergeCell ref="AX1:BA1"/>
    <mergeCell ref="BB1:BE1"/>
    <mergeCell ref="BF1:BI1"/>
    <mergeCell ref="BJ1:BM1"/>
    <mergeCell ref="BN1:BQ1"/>
    <mergeCell ref="CT1:CW1"/>
    <mergeCell ref="BV1:BY1"/>
    <mergeCell ref="BZ1:CC1"/>
    <mergeCell ref="CD1:CG1"/>
    <mergeCell ref="CH1:CK1"/>
    <mergeCell ref="CL1:CO1"/>
    <mergeCell ref="CP1:CS1"/>
    <mergeCell ref="B86:E86"/>
    <mergeCell ref="F86:I86"/>
    <mergeCell ref="J86:M86"/>
    <mergeCell ref="N86:Q86"/>
    <mergeCell ref="R86:U86"/>
    <mergeCell ref="V86:Y86"/>
    <mergeCell ref="Z86:AC86"/>
    <mergeCell ref="AD86:AG86"/>
    <mergeCell ref="AH86:AK86"/>
    <mergeCell ref="AL86:AO86"/>
    <mergeCell ref="AP86:AS86"/>
    <mergeCell ref="AT86:AW86"/>
    <mergeCell ref="AX86:BA86"/>
    <mergeCell ref="BB86:BE86"/>
    <mergeCell ref="BF86:BI86"/>
    <mergeCell ref="BJ86:BM86"/>
    <mergeCell ref="BN86:BQ86"/>
    <mergeCell ref="BR86:BU86"/>
    <mergeCell ref="BV86:BY86"/>
    <mergeCell ref="BZ86:CC86"/>
    <mergeCell ref="CD86:CG86"/>
    <mergeCell ref="CH86:CK86"/>
    <mergeCell ref="CL86:CO86"/>
    <mergeCell ref="CP86:CS86"/>
    <mergeCell ref="CT86:CW86"/>
  </mergeCells>
  <conditionalFormatting sqref="B19:E30 B32:E43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CW30 B32:E43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CW30 B32:E43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:CW4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E46 G46:I46 K46:M46 O46:Q46 S46:U46 W46:Y46 AA46:AC46 AE46:AG46 AI46:AK46 AM46:AO46 AQ46:AS46 AU46:AW46 AY46:BA46 BC46:BE46 BG46:BI46 BK46:BM46 BO46:BQ46 BW46:BY46 CE46:CG46 CM46:CO46 CU46:CW46 BS46:BU46 CA46:CC46 CI46:CK46 CQ46:CS4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E46">
    <cfRule type="colorScale" priority="16">
      <colorScale>
        <cfvo type="min"/>
        <cfvo type="max"/>
        <color rgb="FFFCFCFF"/>
        <color rgb="FFF8696B"/>
      </colorScale>
    </cfRule>
  </conditionalFormatting>
  <conditionalFormatting sqref="F19:I30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:I42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6:I46">
    <cfRule type="colorScale" priority="15">
      <colorScale>
        <cfvo type="min"/>
        <cfvo type="max"/>
        <color rgb="FFFCFCFF"/>
        <color rgb="FFF8696B"/>
      </colorScale>
    </cfRule>
  </conditionalFormatting>
  <conditionalFormatting sqref="J19:M3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2:M4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6:M46">
    <cfRule type="colorScale" priority="14">
      <colorScale>
        <cfvo type="min"/>
        <cfvo type="max"/>
        <color rgb="FFFCFCFF"/>
        <color rgb="FFF8696B"/>
      </colorScale>
    </cfRule>
  </conditionalFormatting>
  <conditionalFormatting sqref="N19:Q30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2:Q42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6:Q46">
    <cfRule type="colorScale" priority="13">
      <colorScale>
        <cfvo type="min"/>
        <cfvo type="max"/>
        <color rgb="FFFCFCFF"/>
        <color rgb="FFF8696B"/>
      </colorScale>
    </cfRule>
  </conditionalFormatting>
  <conditionalFormatting sqref="R19:U3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2:U42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46:U46">
    <cfRule type="colorScale" priority="12">
      <colorScale>
        <cfvo type="min"/>
        <cfvo type="max"/>
        <color rgb="FFFCFCFF"/>
        <color rgb="FFF8696B"/>
      </colorScale>
    </cfRule>
  </conditionalFormatting>
  <conditionalFormatting sqref="V19:Y30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2:Y42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6:Y46">
    <cfRule type="colorScale" priority="11">
      <colorScale>
        <cfvo type="min"/>
        <cfvo type="max"/>
        <color rgb="FFFCFCFF"/>
        <color rgb="FFF8696B"/>
      </colorScale>
    </cfRule>
  </conditionalFormatting>
  <conditionalFormatting sqref="Z19:AC30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2:AC42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6:AC46">
    <cfRule type="colorScale" priority="10">
      <colorScale>
        <cfvo type="min"/>
        <cfvo type="max"/>
        <color rgb="FFFCFCFF"/>
        <color rgb="FFF8696B"/>
      </colorScale>
    </cfRule>
  </conditionalFormatting>
  <conditionalFormatting sqref="AD19:AG30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2:AG42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6:AG46">
    <cfRule type="colorScale" priority="9">
      <colorScale>
        <cfvo type="min"/>
        <cfvo type="max"/>
        <color rgb="FFFCFCFF"/>
        <color rgb="FFF8696B"/>
      </colorScale>
    </cfRule>
  </conditionalFormatting>
  <conditionalFormatting sqref="AH19:AK3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2:AK4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6:AK46">
    <cfRule type="colorScale" priority="8">
      <colorScale>
        <cfvo type="min"/>
        <cfvo type="max"/>
        <color rgb="FFFCFCFF"/>
        <color rgb="FFF8696B"/>
      </colorScale>
    </cfRule>
  </conditionalFormatting>
  <conditionalFormatting sqref="AL19:AO3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2:AO42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46:AO46">
    <cfRule type="colorScale" priority="7">
      <colorScale>
        <cfvo type="min"/>
        <cfvo type="max"/>
        <color rgb="FFFCFCFF"/>
        <color rgb="FFF8696B"/>
      </colorScale>
    </cfRule>
  </conditionalFormatting>
  <conditionalFormatting sqref="AP19:AS30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2:AS42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46:AS46">
    <cfRule type="colorScale" priority="6">
      <colorScale>
        <cfvo type="min"/>
        <cfvo type="max"/>
        <color rgb="FFFCFCFF"/>
        <color rgb="FFF8696B"/>
      </colorScale>
    </cfRule>
  </conditionalFormatting>
  <conditionalFormatting sqref="AT19:AW30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2:AW42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46:AW46">
    <cfRule type="colorScale" priority="5">
      <colorScale>
        <cfvo type="min"/>
        <cfvo type="max"/>
        <color rgb="FFFCFCFF"/>
        <color rgb="FFF8696B"/>
      </colorScale>
    </cfRule>
  </conditionalFormatting>
  <conditionalFormatting sqref="AX19:BA30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32:BA42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46:BA46">
    <cfRule type="colorScale" priority="4">
      <colorScale>
        <cfvo type="min"/>
        <cfvo type="max"/>
        <color rgb="FFFCFCFF"/>
        <color rgb="FFF8696B"/>
      </colorScale>
    </cfRule>
  </conditionalFormatting>
  <conditionalFormatting sqref="BB19:BE30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32:BE42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6:BE46">
    <cfRule type="colorScale" priority="3">
      <colorScale>
        <cfvo type="min"/>
        <cfvo type="max"/>
        <color rgb="FFFCFCFF"/>
        <color rgb="FFF8696B"/>
      </colorScale>
    </cfRule>
  </conditionalFormatting>
  <conditionalFormatting sqref="BF19:BI30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F32:BI42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G46:BI46 BO46:BQ46 BW46:BY46 CE46:CG46 CM46:CO46 CU46:CW46">
    <cfRule type="colorScale" priority="2">
      <colorScale>
        <cfvo type="min"/>
        <cfvo type="max"/>
        <color rgb="FFFCFCFF"/>
        <color rgb="FFF8696B"/>
      </colorScale>
    </cfRule>
  </conditionalFormatting>
  <conditionalFormatting sqref="BJ19:BM30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J32:BM4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46:BM46 BS46:BU46 CA46:CC46 CI46:CK46 CQ46:CS46">
    <cfRule type="colorScale" priority="1">
      <colorScale>
        <cfvo type="min"/>
        <cfvo type="max"/>
        <color rgb="FFFCFCFF"/>
        <color rgb="FFF8696B"/>
      </colorScale>
    </cfRule>
  </conditionalFormatting>
  <conditionalFormatting sqref="BN19:BQ30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N32:BQ4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R19:BU30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R32:BU42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V19:BY30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V32:BY42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Z19:CC30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Z32:CC42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D19:CG30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D32:CG4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H19:CK30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H32:CK4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L19:CO30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L32:CO4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P19:CS30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P32:CS4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T19:CW30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T32:CW4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>
    <oddFooter>&amp;L_x000D_&amp;1#&amp;"Calibri"&amp;10&amp;K000000 Classified as Internal | Intern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74411A86274489C6A825FA5D7F2C2" ma:contentTypeVersion="11" ma:contentTypeDescription="Create a new document." ma:contentTypeScope="" ma:versionID="9150ac9e131089d3b1fd28f7c5cddbaa">
  <xsd:schema xmlns:xsd="http://www.w3.org/2001/XMLSchema" xmlns:xs="http://www.w3.org/2001/XMLSchema" xmlns:p="http://schemas.microsoft.com/office/2006/metadata/properties" xmlns:ns2="6c7a0b06-0162-4ac4-8511-809f030a8b75" xmlns:ns3="e39e132b-b7bd-4fcf-8c2e-afd2b0702172" targetNamespace="http://schemas.microsoft.com/office/2006/metadata/properties" ma:root="true" ma:fieldsID="054cfb35842e1d4470e5aede9d64c392" ns2:_="" ns3:_="">
    <xsd:import namespace="6c7a0b06-0162-4ac4-8511-809f030a8b75"/>
    <xsd:import namespace="e39e132b-b7bd-4fcf-8c2e-afd2b0702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a0b06-0162-4ac4-8511-809f030a8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631252e-6fa5-4b2b-9987-d0b6e83c6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e132b-b7bd-4fcf-8c2e-afd2b07021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5c709d-7722-4b47-942b-66fb0d7978f1}" ma:internalName="TaxCatchAll" ma:showField="CatchAllData" ma:web="e39e132b-b7bd-4fcf-8c2e-afd2b0702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e132b-b7bd-4fcf-8c2e-afd2b0702172" xsi:nil="true"/>
    <lcf76f155ced4ddcb4097134ff3c332f xmlns="6c7a0b06-0162-4ac4-8511-809f030a8b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B66F7-693A-4061-9CE9-8B4743169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a0b06-0162-4ac4-8511-809f030a8b75"/>
    <ds:schemaRef ds:uri="e39e132b-b7bd-4fcf-8c2e-afd2b0702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622F41-2C44-4BA2-A487-33CD3409AE5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39e132b-b7bd-4fcf-8c2e-afd2b0702172"/>
    <ds:schemaRef ds:uri="6c7a0b06-0162-4ac4-8511-809f030a8b7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9535FC4-BE3A-4CCE-8050-37B449A598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Title_page</vt:lpstr>
      <vt:lpstr>SI 5 - Impact results EFv3.1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Klimt, J.B.J. (Jonas)</dc:creator>
  <cp:lastModifiedBy>Klimt, J.B.J. (Jonas)</cp:lastModifiedBy>
  <dcterms:created xsi:type="dcterms:W3CDTF">2025-10-07T14:54:56Z</dcterms:created>
  <dcterms:modified xsi:type="dcterms:W3CDTF">2025-11-14T17:18:12Z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65f887-04a9-4c17-8b62-103eddccf68b_Enabled">
    <vt:lpwstr>true</vt:lpwstr>
  </property>
  <property fmtid="{D5CDD505-2E9C-101B-9397-08002B2CF9AE}" pid="3" name="MSIP_Label_d465f887-04a9-4c17-8b62-103eddccf68b_SetDate">
    <vt:lpwstr>2025-10-28T10:35:26Z</vt:lpwstr>
  </property>
  <property fmtid="{D5CDD505-2E9C-101B-9397-08002B2CF9AE}" pid="4" name="MSIP_Label_d465f887-04a9-4c17-8b62-103eddccf68b_Method">
    <vt:lpwstr>Standard</vt:lpwstr>
  </property>
  <property fmtid="{D5CDD505-2E9C-101B-9397-08002B2CF9AE}" pid="5" name="MSIP_Label_d465f887-04a9-4c17-8b62-103eddccf68b_Name">
    <vt:lpwstr>Internal - Intern</vt:lpwstr>
  </property>
  <property fmtid="{D5CDD505-2E9C-101B-9397-08002B2CF9AE}" pid="6" name="MSIP_Label_d465f887-04a9-4c17-8b62-103eddccf68b_SiteId">
    <vt:lpwstr>ca2a7f76-dbd7-4ec0-9108-6b3d524fb7c8</vt:lpwstr>
  </property>
  <property fmtid="{D5CDD505-2E9C-101B-9397-08002B2CF9AE}" pid="7" name="MSIP_Label_d465f887-04a9-4c17-8b62-103eddccf68b_ActionId">
    <vt:lpwstr>cfc1e62f-6d17-4ee4-8eed-487221d1794b</vt:lpwstr>
  </property>
  <property fmtid="{D5CDD505-2E9C-101B-9397-08002B2CF9AE}" pid="8" name="MSIP_Label_d465f887-04a9-4c17-8b62-103eddccf68b_ContentBits">
    <vt:lpwstr>2</vt:lpwstr>
  </property>
  <property fmtid="{D5CDD505-2E9C-101B-9397-08002B2CF9AE}" pid="9" name="MSIP_Label_d465f887-04a9-4c17-8b62-103eddccf68b_Tag">
    <vt:lpwstr>10, 3, 0, 1</vt:lpwstr>
  </property>
  <property fmtid="{D5CDD505-2E9C-101B-9397-08002B2CF9AE}" pid="10" name="ContentTypeId">
    <vt:lpwstr>0x01010026274411A86274489C6A825FA5D7F2C2</vt:lpwstr>
  </property>
  <property fmtid="{D5CDD505-2E9C-101B-9397-08002B2CF9AE}" pid="11" name="MediaServiceImageTags">
    <vt:lpwstr/>
  </property>
</Properties>
</file>