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Hopp\Papers\Carbonatites\Newania\Petrologie\Submission\"/>
    </mc:Choice>
  </mc:AlternateContent>
  <bookViews>
    <workbookView xWindow="28680" yWindow="-120" windowWidth="29040" windowHeight="18240"/>
  </bookViews>
  <sheets>
    <sheet name="General Information" sheetId="13" r:id="rId1"/>
    <sheet name="d18O Dol-Ank" sheetId="1" r:id="rId2"/>
    <sheet name="d18O Mgs-Sid" sheetId="9" r:id="rId3"/>
    <sheet name="d13C" sheetId="11" r:id="rId4"/>
    <sheet name="d18O Dol-Ank Calib" sheetId="8" r:id="rId5"/>
    <sheet name="d18O Mgs-Sid Calib" sheetId="10" r:id="rId6"/>
    <sheet name="d13C Calib" sheetId="12" r:id="rId7"/>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1" i="9" l="1"/>
  <c r="AD100" i="9"/>
  <c r="AE101" i="9"/>
  <c r="AF101" i="9"/>
  <c r="AG100" i="9"/>
  <c r="AE100" i="9"/>
  <c r="AF100" i="9"/>
  <c r="AG101" i="9"/>
  <c r="AD58" i="1"/>
  <c r="AD57" i="1"/>
  <c r="AD56" i="1"/>
</calcChain>
</file>

<file path=xl/sharedStrings.xml><?xml version="1.0" encoding="utf-8"?>
<sst xmlns="http://schemas.openxmlformats.org/spreadsheetml/2006/main" count="1238" uniqueCount="602">
  <si>
    <t>File</t>
  </si>
  <si>
    <t>Date</t>
  </si>
  <si>
    <t>Time</t>
  </si>
  <si>
    <t>Ip (nA)</t>
  </si>
  <si>
    <t>X</t>
  </si>
  <si>
    <t>Y</t>
  </si>
  <si>
    <t>16O</t>
  </si>
  <si>
    <t>1SE%</t>
  </si>
  <si>
    <t>15.02.2023</t>
  </si>
  <si>
    <t>C1</t>
  </si>
  <si>
    <t>C2</t>
  </si>
  <si>
    <t>C3</t>
  </si>
  <si>
    <t>N</t>
  </si>
  <si>
    <t>WiscSIMS_Calib_Uw6220@1.asc</t>
  </si>
  <si>
    <t>WiscSIMS_Calib_Uw6220@2.asc</t>
  </si>
  <si>
    <t>WiscSIMS_Calib_Uw6220@3.asc</t>
  </si>
  <si>
    <t>WiscSIMS_Calib_Uw6220@4.asc</t>
  </si>
  <si>
    <t>RM</t>
  </si>
  <si>
    <t>Fe#</t>
  </si>
  <si>
    <t>bias</t>
  </si>
  <si>
    <t>bias(RM-UW6220)</t>
  </si>
  <si>
    <t>Bias UW6220</t>
  </si>
  <si>
    <t>UW6220</t>
  </si>
  <si>
    <t>bias max</t>
  </si>
  <si>
    <t>k</t>
  </si>
  <si>
    <t>n</t>
  </si>
  <si>
    <t>UWAnk10</t>
  </si>
  <si>
    <t>WiscSIMS_Calib_UWAnk10@1.asc</t>
  </si>
  <si>
    <t>WiscSIMS_Calib_UWAnk10@2.asc</t>
  </si>
  <si>
    <t>WiscSIMS_Calib_UWAnk10@3.asc</t>
  </si>
  <si>
    <t>WiscSIMS_Calib_UWAnk10@4.asc</t>
  </si>
  <si>
    <t>UWAnk4</t>
  </si>
  <si>
    <t>WiscSIMS_Calib_UWAnk4@1.asc</t>
  </si>
  <si>
    <t>WiscSIMS_Calib_UWAnk4@2.asc</t>
  </si>
  <si>
    <t>WiscSIMS_Calib_UWAnk4@3.asc</t>
  </si>
  <si>
    <t>WiscSIMS_Calib_UWAnk4@4.asc</t>
  </si>
  <si>
    <t>WiscSIMS_Calib_Uw6220@5.asc</t>
  </si>
  <si>
    <t>WiscSIMS_Calib_Uw6220@6.asc</t>
  </si>
  <si>
    <t>WiscSIMS_Calib_Uw6220@7.asc</t>
  </si>
  <si>
    <t>WiscSIMS_Calib_Uw6220@8.asc</t>
  </si>
  <si>
    <t>UWAnk7</t>
  </si>
  <si>
    <t>WiscSIMS_Calib_UWAnk7@1.asc</t>
  </si>
  <si>
    <t>WiscSIMS_Calib_UWAnk7@2.asc</t>
  </si>
  <si>
    <t>WiscSIMS_Calib_UWAnk7@3.asc</t>
  </si>
  <si>
    <t>WiscSIMS_Calib_UWAnk7@4.asc</t>
  </si>
  <si>
    <t>WiscSIMS_Calib_UWAnk7@5.asc</t>
  </si>
  <si>
    <t>UWAnk1</t>
  </si>
  <si>
    <t>WiscSIMS_Calib_UWAnk1@1.asc</t>
  </si>
  <si>
    <t>WiscSIMS_Calib_UWAnk1@2.asc</t>
  </si>
  <si>
    <t>WiscSIMS_Calib_UWAnk1@3.asc</t>
  </si>
  <si>
    <t>WiscSIMS_Calib_UWAnk1@4.asc</t>
  </si>
  <si>
    <t>WiscSIMS_Calib_Uw6220@9.asc</t>
  </si>
  <si>
    <t>WiscSIMS_Calib_Uw6220@10.asc</t>
  </si>
  <si>
    <t>WiscSIMS_Calib_Uw6220@11.asc</t>
  </si>
  <si>
    <t>WiscSIMS_Calib_Uw6220@12.asc</t>
  </si>
  <si>
    <t>UWAnk5cl</t>
  </si>
  <si>
    <t>WiscSIMS_Calib_UWAnk5cl@1.asc</t>
  </si>
  <si>
    <t>WiscSIMS_Calib_UWAnk5cl@2.asc</t>
  </si>
  <si>
    <t>WiscSIMS_Calib_UWAnk5cl@3.asc</t>
  </si>
  <si>
    <t>WiscSIMS_Calib_UWAnk5cl@4.asc</t>
  </si>
  <si>
    <t>UWAnk6a</t>
  </si>
  <si>
    <t>WiscSIMS_Calib_UWAnk6a@1.asc</t>
  </si>
  <si>
    <t>WiscSIMS_Calib_UWAnk6a@2.asc</t>
  </si>
  <si>
    <t>WiscSIMS_Calib_UWAnk6a@3.asc</t>
  </si>
  <si>
    <t>WiscSIMS_Calib_UWAnk6a@4.asc</t>
  </si>
  <si>
    <t>WiscSIMS_Calib_UWAnk6a@5.asc</t>
  </si>
  <si>
    <t>WiscSIMS_Calib_Uw6220@13.asc</t>
  </si>
  <si>
    <t>WiscSIMS_Calib_Uw6220@14.asc</t>
  </si>
  <si>
    <t>WiscSIMS_Calib_Uw6220@15.asc</t>
  </si>
  <si>
    <t>WiscSIMS_Calib_Uw6220@16.asc</t>
  </si>
  <si>
    <t>Ne-5a-1_UW6220@1.asc</t>
  </si>
  <si>
    <t>Ne-5a-1_UW6220@2.asc</t>
  </si>
  <si>
    <t>Ne-5a-1_UW6220@3.asc</t>
  </si>
  <si>
    <t>Ne-5a-1_UW6220@4.asc</t>
  </si>
  <si>
    <t>Ne-5a-1_DAS_20@1.asc</t>
  </si>
  <si>
    <t>Ne-5a-1_DAS_20@2.asc</t>
  </si>
  <si>
    <t>DAS-20</t>
  </si>
  <si>
    <t>Ne-5a-1_DAS_20@3.asc</t>
  </si>
  <si>
    <t>Ne-5a-1_DAS_20@4.asc</t>
  </si>
  <si>
    <t>Ne-5a-1_DAS_20@5.asc</t>
  </si>
  <si>
    <t>Ne-5a-1_DAS_20@6.asc</t>
  </si>
  <si>
    <t>Ne-5a-1_UW6220@5.asc</t>
  </si>
  <si>
    <t>Ne-5a-1_UW6220@6.asc</t>
  </si>
  <si>
    <t>Ne-5a-1_dol@1.asc</t>
  </si>
  <si>
    <t>bias (fit, rel UW6220)</t>
  </si>
  <si>
    <t>Ne-5a-1_dol@2.asc</t>
  </si>
  <si>
    <t>Ne-5a-1_dol@3.asc</t>
  </si>
  <si>
    <t>Ne-5a-1_dol@4.asc</t>
  </si>
  <si>
    <t>Ne-5a-1_dol@5.asc</t>
  </si>
  <si>
    <t>Ne-5a-1_dol@6.asc</t>
  </si>
  <si>
    <t>Ne-5a-1_dol@7.asc</t>
  </si>
  <si>
    <t>Ne-5a-1_dol@8.asc</t>
  </si>
  <si>
    <t>Ne-5a-1_dol@9.asc</t>
  </si>
  <si>
    <t>Ne-5a-1_dol@10.asc</t>
  </si>
  <si>
    <t>Ne-5a-1_UW6220@7.asc</t>
  </si>
  <si>
    <t>Ne-5a-1_UW6220@8.asc</t>
  </si>
  <si>
    <t>Ne-5a-1_UW6220@9.asc</t>
  </si>
  <si>
    <t>Ne-5a-1_UW6220@10.asc</t>
  </si>
  <si>
    <t>Ne-5a-1_dol@11.asc</t>
  </si>
  <si>
    <t>Ne-5a-1_dol@12.asc</t>
  </si>
  <si>
    <t>Ne-5a-1_dol@13.asc</t>
  </si>
  <si>
    <t>Ne-5a-1_dol@14.asc</t>
  </si>
  <si>
    <t>Ne-5a-1_dol@15.asc</t>
  </si>
  <si>
    <t>Ne-5a-1_dol@16.asc</t>
  </si>
  <si>
    <t>Ne-5a-1_dol@17.asc</t>
  </si>
  <si>
    <t>Ne-5a-1_dol@18.asc</t>
  </si>
  <si>
    <t>Ne-5a-1_dol@19.asc</t>
  </si>
  <si>
    <t>Ne-5a-1_dol@20.asc</t>
  </si>
  <si>
    <t>Ne-5a-1_dol@21.asc</t>
  </si>
  <si>
    <t>Ne-5a-1_dol@22.asc</t>
  </si>
  <si>
    <t>Ne-5a-1_UW6220@11.asc</t>
  </si>
  <si>
    <t>Ne-5a-1_UW6220@12.asc</t>
  </si>
  <si>
    <t>Ne-5a-1_UW6220@13.asc</t>
  </si>
  <si>
    <t>Ne-5a-1_UW6220@14.asc</t>
  </si>
  <si>
    <t>Ne-5b-1_UW6220@1.asc</t>
  </si>
  <si>
    <t>Ne-5b-1_UW6220@2.asc</t>
  </si>
  <si>
    <t>Ne-5b-1_UW6220@3.asc</t>
  </si>
  <si>
    <t>Ne-5b-1_UW6220@4.asc</t>
  </si>
  <si>
    <t>Ne-5b-1_UW6220@5.asc</t>
  </si>
  <si>
    <t>Ne-5b-1_UW6220@6.asc</t>
  </si>
  <si>
    <t>Ne-5b-1_UW6220@7.asc</t>
  </si>
  <si>
    <t>Ne-5b-1_UW6220@8.asc</t>
  </si>
  <si>
    <t>Ne-5b-1_UW6220@9.asc</t>
  </si>
  <si>
    <t>Ne-5b-1_UW6220@10.asc</t>
  </si>
  <si>
    <t>Ne-5b-1_DAS-20@1.asc</t>
  </si>
  <si>
    <t>Ne-5b-1_DAS-20@2.asc</t>
  </si>
  <si>
    <t>Ne-5b-1_DAS-20@3.asc</t>
  </si>
  <si>
    <t>Ne-5b-1_DAS-20@4.asc</t>
  </si>
  <si>
    <t>Ne-5b-1_DAS-20@5.asc</t>
  </si>
  <si>
    <t>Ne-5b-1_DAS-20@6.asc</t>
  </si>
  <si>
    <t>Ne-5b-1_DAS-20@7.asc</t>
  </si>
  <si>
    <t>Ne-5b-1_DAS-20@8.asc</t>
  </si>
  <si>
    <t>Ne-5b-1_UW6220@11.asc</t>
  </si>
  <si>
    <t>Ne-5b-1_UW6220@12.asc</t>
  </si>
  <si>
    <t>Ne-5b-1_dol@1.asc</t>
  </si>
  <si>
    <t>Ne-5b-1_dol@2.asc</t>
  </si>
  <si>
    <t>Ne-5b-1_dol@3.asc</t>
  </si>
  <si>
    <t>Ne-5b-1_dol@4.asc</t>
  </si>
  <si>
    <t>Ne-5b-1_dol@5.asc</t>
  </si>
  <si>
    <t>Ne-5b-1_dol@6.asc</t>
  </si>
  <si>
    <t>Ne-5b-1_dol@7.asc</t>
  </si>
  <si>
    <t>Ne-5b-1_dol@8.asc</t>
  </si>
  <si>
    <t>Ne-5b-1_dol@9.asc</t>
  </si>
  <si>
    <t>Ne-5b-1_dol@10.asc</t>
  </si>
  <si>
    <t>Ne-5b-1_dol@11.asc</t>
  </si>
  <si>
    <t>Ne-5b-1_dol@12.asc</t>
  </si>
  <si>
    <t>Ne-5b-1_dol@13.asc</t>
  </si>
  <si>
    <t>Ne-5b-1_dol@14.asc</t>
  </si>
  <si>
    <t>Ne-5b-1_UW6220@13.asc</t>
  </si>
  <si>
    <t>Ne-5b-1_UW6220@14.asc</t>
  </si>
  <si>
    <t>Ne-5b-1_UW6220@15.asc</t>
  </si>
  <si>
    <t>Ne-5b-1_UW6220@16.asc</t>
  </si>
  <si>
    <t>Ne-5b-1_dol@15.asc</t>
  </si>
  <si>
    <t>Ne-5b-1_dol@16.asc</t>
  </si>
  <si>
    <t>Ne-5b-1_dol@17.asc</t>
  </si>
  <si>
    <t>Ne-5b-1_dol@18.asc</t>
  </si>
  <si>
    <t>Ne-5b-1_dol@19.asc</t>
  </si>
  <si>
    <t>Ne-5b-1_dol@20.asc</t>
  </si>
  <si>
    <t>Ne-5b-1_dol@21.asc</t>
  </si>
  <si>
    <t>Ne-5b-1_UW6220@17.asc</t>
  </si>
  <si>
    <t>Ne-5b-1_UW6220@18.asc</t>
  </si>
  <si>
    <t>1SD</t>
  </si>
  <si>
    <t>2SE</t>
  </si>
  <si>
    <t>Hill fit parameters</t>
  </si>
  <si>
    <t>Values for calibration</t>
  </si>
  <si>
    <t>d18O</t>
  </si>
  <si>
    <t>1SE</t>
  </si>
  <si>
    <t>(includes drift)</t>
  </si>
  <si>
    <t>2SD</t>
  </si>
  <si>
    <t>d18O VSMOW</t>
  </si>
  <si>
    <t>overall bias</t>
  </si>
  <si>
    <t>Range of unknowns</t>
  </si>
  <si>
    <t>drift</t>
  </si>
  <si>
    <t>True UW6220 VSMOW</t>
  </si>
  <si>
    <t>Avg</t>
  </si>
  <si>
    <t>Avg bracket</t>
  </si>
  <si>
    <t>Hill fit</t>
  </si>
  <si>
    <t>True d18O VSMOW</t>
  </si>
  <si>
    <t>RAW d18O</t>
  </si>
  <si>
    <t>Residual</t>
  </si>
  <si>
    <t>bias(RM-UW6220) from fit</t>
  </si>
  <si>
    <t>d18O RAW **</t>
  </si>
  <si>
    <t>** adjusted for FC baseline</t>
  </si>
  <si>
    <t>Mount change</t>
  </si>
  <si>
    <t>** adjusted for drift FC baseline</t>
  </si>
  <si>
    <t>Mgs-Sid-Calib_UW6220@1.asc</t>
  </si>
  <si>
    <t>16.02.2023</t>
  </si>
  <si>
    <t>Mgs-Sid-Calib_UW6220@2.asc</t>
  </si>
  <si>
    <t>Mgs-Sid-Calib_UW6220@3.asc</t>
  </si>
  <si>
    <t>Mgs-Sid-Calib_UW6220@4.asc</t>
  </si>
  <si>
    <t>Mgs-Sid-Calib_Mgs1@1.asc</t>
  </si>
  <si>
    <t>Mgs-Sid-Calib_Mgs1@2.asc</t>
  </si>
  <si>
    <t>Mgs-Sid-Calib_Mgs1@3.asc</t>
  </si>
  <si>
    <t>Mgs-Sid-Calib_Mgs1@4.asc</t>
  </si>
  <si>
    <t>Mgs-Sid-Calib_Mgs4@1.asc</t>
  </si>
  <si>
    <t>Mgs-Sid-Calib_Mgs4@2.asc</t>
  </si>
  <si>
    <t>Mgs-Sid-Calib_Mgs4@3.asc</t>
  </si>
  <si>
    <t>Mgs-Sid-Calib_Mgs4@4.asc</t>
  </si>
  <si>
    <t>Mgs-Sid-Calib_Mgs7@1.asc</t>
  </si>
  <si>
    <t>Mgs-Sid-Calib_Mgs7@2.asc</t>
  </si>
  <si>
    <t>Mgs-Sid-Calib_Mgs7@3.asc</t>
  </si>
  <si>
    <t>Mgs-Sid-Calib_Mgs7@4.asc</t>
  </si>
  <si>
    <t>Mgs-Sid-Calib_Mgs7@5.asc</t>
  </si>
  <si>
    <t>Mgs-Sid-Calib_Mgs7@6.asc</t>
  </si>
  <si>
    <t>Mgs-Sid-Calib_Mgs7@7.asc</t>
  </si>
  <si>
    <t>Mgs-Sid-Calib_Mgs7@8.asc</t>
  </si>
  <si>
    <t>Mgs-Sid-Calib_Mgs7@9.asc</t>
  </si>
  <si>
    <t>Mgs-Sid-Calib_Mgs7@10.asc</t>
  </si>
  <si>
    <t>Mgs-Sid-Calib_Mgs1@5.asc</t>
  </si>
  <si>
    <t>Mgs-Sid-Calib_Mgs1@6.asc</t>
  </si>
  <si>
    <t>Mgs-Sid-Calib_Mgs1@7.asc</t>
  </si>
  <si>
    <t>Mgs-Sid-Calib_Mgs1@8.asc</t>
  </si>
  <si>
    <t>Mgs-Sid-Calib_Mgs1@9.asc</t>
  </si>
  <si>
    <t>Mgs-Sid-Calib_Sd3@1.asc</t>
  </si>
  <si>
    <t>Mgs-Sid-Calib_Sd3@2.asc</t>
  </si>
  <si>
    <t>Mgs-Sid-Calib_Sd3@3.asc</t>
  </si>
  <si>
    <t>Mgs-Sid-Calib_Sd3@4.asc</t>
  </si>
  <si>
    <t>Mgs-Sid-Calib_Sd2@1.asc</t>
  </si>
  <si>
    <t>Mgs-Sid-Calib_Sd2@2.asc</t>
  </si>
  <si>
    <t>Mgs-Sid-Calib_Sd2@3.asc</t>
  </si>
  <si>
    <t>Mgs-Sid-Calib_Sd2@4.asc</t>
  </si>
  <si>
    <t>Mgs-Sid-Calib_Sd1@1.asc</t>
  </si>
  <si>
    <t>Mgs-Sid-Calib_Sd1@2.asc</t>
  </si>
  <si>
    <t>Mgs-Sid-Calib_Sd1@3.asc</t>
  </si>
  <si>
    <t>Mgs-Sid-Calib_Sd1@4.asc</t>
  </si>
  <si>
    <t>Mgs-Sid-Calib_Mgs1@10.asc</t>
  </si>
  <si>
    <t>Mgs-Sid-Calib_Mgs1@11.asc</t>
  </si>
  <si>
    <t>Mgs-Sid-Calib_Mgs1@12.asc</t>
  </si>
  <si>
    <t>Mgs-Sid-Calib_Mgs1@13.asc</t>
  </si>
  <si>
    <t>Mgs-Sid-Calib_Mgs1@14.asc</t>
  </si>
  <si>
    <t>Ne5b-1_Mgs1@1.asc</t>
  </si>
  <si>
    <t>Ne5b-1_Mgs1@2.asc</t>
  </si>
  <si>
    <t>Ne5b-1_Mgs1@3.asc</t>
  </si>
  <si>
    <t>Ne5b-1_Mgs1@4.asc</t>
  </si>
  <si>
    <t>Ne5b-1_Mgs1@5.asc</t>
  </si>
  <si>
    <t>Ne5b-1_Mgs1@6.asc</t>
  </si>
  <si>
    <t>Ne5b-1_Mgs1@7.asc</t>
  </si>
  <si>
    <t>Ne-5b-1_DAS_20@9.asc</t>
  </si>
  <si>
    <t>Ne-5b-1_DAS_20@10.asc</t>
  </si>
  <si>
    <t>Ne-5b-1_DAS_20@11.asc</t>
  </si>
  <si>
    <t>Ne-5b-1_DAS_20@12.asc</t>
  </si>
  <si>
    <t>Ne-5b-1_DAS_20@13.asc</t>
  </si>
  <si>
    <t>Ne-5b-1_DAS_20@14.asc</t>
  </si>
  <si>
    <t>Ne-5b-1_DAS_20@15.asc</t>
  </si>
  <si>
    <t>Ne-5b-1_DAS_20@16.asc</t>
  </si>
  <si>
    <t>Ne5b-1_Mgs1@8.asc</t>
  </si>
  <si>
    <t>True UWMgs1 VSMOW</t>
  </si>
  <si>
    <t>Ne5b-1_Mgs1@9.asc</t>
  </si>
  <si>
    <t>Bias UWMgs1</t>
  </si>
  <si>
    <t>Ne5b-1_Mgs1@10.asc</t>
  </si>
  <si>
    <t>Ne5b-1_Mgs1@11.asc</t>
  </si>
  <si>
    <t>Ne5b-1_Mgs-Sd@1.asc</t>
  </si>
  <si>
    <t>m</t>
  </si>
  <si>
    <t>Ne5b-1_Mgs-Sd@2.asc</t>
  </si>
  <si>
    <t>Ne5b-1_Mgs-Sd@3.asc</t>
  </si>
  <si>
    <t>Ne5b-1_Mgs-Sd@4.asc</t>
  </si>
  <si>
    <t>Ne5b-1_Mgs-Sd@5.asc</t>
  </si>
  <si>
    <t>Ne5b-1_Mgs-Sd@6.asc</t>
  </si>
  <si>
    <t>Ne5b-1_Mgs-Sd@7.asc</t>
  </si>
  <si>
    <t>Ne5b-1_Mgs-Sd@8.asc</t>
  </si>
  <si>
    <t>Ne5b-1_Mgs-Sd@9.asc</t>
  </si>
  <si>
    <t>Ne5b-1_Mgs-Sd@10.asc</t>
  </si>
  <si>
    <t>Ne5b-1_Mgs1@12.asc</t>
  </si>
  <si>
    <t>Ne5b-1_Mgs1@13.asc</t>
  </si>
  <si>
    <t>Ne5b-1_Mgs1@14.asc</t>
  </si>
  <si>
    <t>Ne5b-1_Mgs1@15.asc</t>
  </si>
  <si>
    <t>Ne5b-1_Mgs-Sd@11.asc</t>
  </si>
  <si>
    <t>Ne5b-1_Mgs-Sd@12.asc</t>
  </si>
  <si>
    <t>Ne5b-1_Mgs-Sd@13.asc</t>
  </si>
  <si>
    <t>Ne5b-1_Mgs-Sd@14.asc</t>
  </si>
  <si>
    <t>Ne5b-1_Mgs-Sd@15.asc</t>
  </si>
  <si>
    <t>Ne5b-1_Mgs-Sd@16.asc</t>
  </si>
  <si>
    <t>Ne5b-1_Mgs-Sd@17.asc</t>
  </si>
  <si>
    <t>Ne5b-1_Mgs-Sd@18.asc</t>
  </si>
  <si>
    <t>Ne5b-1_Mgs-Sd@19.asc</t>
  </si>
  <si>
    <t>Ne5b-1_Mgs-Sd@20.asc</t>
  </si>
  <si>
    <t>Ne5b-1_Mgs-Sd@21.asc</t>
  </si>
  <si>
    <t>Ne5b-1_Mgs-Sd@22.asc</t>
  </si>
  <si>
    <t>Ne5b-1_Mgs1@16.asc</t>
  </si>
  <si>
    <t>Ne5b-1_Mgs1@17.asc</t>
  </si>
  <si>
    <t>Ne5b-1_Mgs1@18.asc</t>
  </si>
  <si>
    <t>Ne5b-1_Mgs1@19.asc</t>
  </si>
  <si>
    <t>Ne5b-1_Mgs-Sd@23.asc</t>
  </si>
  <si>
    <t>Ne5b-1_Mgs-Sd@24.asc</t>
  </si>
  <si>
    <t>Ne5b-1_Mgs-Sd@25.asc</t>
  </si>
  <si>
    <t>Ne5b-1_Mgs-Sd@26.asc</t>
  </si>
  <si>
    <t>Ne5b-1_Mgs-Sd@27.asc</t>
  </si>
  <si>
    <t>Ne5b-1_Mgs-Sd@28.asc</t>
  </si>
  <si>
    <t>Ne5b-1_Mgs-Sd@29.asc</t>
  </si>
  <si>
    <t>Ne5b-1_Mgs1@20.asc</t>
  </si>
  <si>
    <t>Ne5b-1_Mgs1@21.asc</t>
  </si>
  <si>
    <t>Ne5b-1_Mgs1@22.asc</t>
  </si>
  <si>
    <t>Ne5b-1_Mgs1@23.asc</t>
  </si>
  <si>
    <t>Ne5a-1_Mgs1@1.asc</t>
  </si>
  <si>
    <t>Ne5a-1_Mgs1@2.asc</t>
  </si>
  <si>
    <t>Ne5a-1_Mgs1@3.asc</t>
  </si>
  <si>
    <t>Ne5a-1_Mgs1@4.asc</t>
  </si>
  <si>
    <t>Ne-5a-1_DAS_20@7.asc</t>
  </si>
  <si>
    <t>Ne-5a-1_DAS_20@8.asc</t>
  </si>
  <si>
    <t>Ne-5a-1_DAS_20@9.asc</t>
  </si>
  <si>
    <t>Ne-5a-1_DAS_20@10.asc</t>
  </si>
  <si>
    <t>Ne-5a-1_DAS_20@11.asc</t>
  </si>
  <si>
    <t>Ne-5a-1_DAS_20@12.asc</t>
  </si>
  <si>
    <t>Ne-5a-1_DAS_20@13.asc</t>
  </si>
  <si>
    <t>Ne5a-1_Mgs1@5.asc</t>
  </si>
  <si>
    <t>Ne5a-1_Mgs1@6.asc</t>
  </si>
  <si>
    <t>Ne5a-1_Mgs1@7.asc</t>
  </si>
  <si>
    <t>Ne5a-1_Mgs1@8.asc</t>
  </si>
  <si>
    <t>Ne5a-1_Mgs1@9.asc</t>
  </si>
  <si>
    <t>Ne-5a-1_Mgs-Sd@1.asc</t>
  </si>
  <si>
    <t>Ne-5a-1_Mgs-Sd@2.asc</t>
  </si>
  <si>
    <t>Ne-5a-1_Mgs-Sd@3.asc</t>
  </si>
  <si>
    <t>Ne-5a-1_Mgs-Sd@4.asc</t>
  </si>
  <si>
    <t>Ne-5a-1_Mgs-Sd@5.asc</t>
  </si>
  <si>
    <t>Ne-5a-1_Mgs-Sd@6.asc</t>
  </si>
  <si>
    <t>Ne-5a-1_Mgs-Sd@7.asc</t>
  </si>
  <si>
    <t>Ne-5a-1_Mgs-Sd@8.asc</t>
  </si>
  <si>
    <t>Ne-5a-1_Mgs-Sd@9.asc</t>
  </si>
  <si>
    <t>Ne-5a-1_Mgs-Sd@10.asc</t>
  </si>
  <si>
    <t>Ne-5a-1_Mgs-Sd@11.asc</t>
  </si>
  <si>
    <t>Ne-5a-1_Mgs-Sd@12.asc</t>
  </si>
  <si>
    <t>Ne-5a-1_Mgs-Sd@13.asc</t>
  </si>
  <si>
    <t>Ne-5a-1_Mgs-Sd@14.asc</t>
  </si>
  <si>
    <t>Ne-5a-1_Mgs-Sd@15.asc</t>
  </si>
  <si>
    <t>Ne5a-1_Mgs1@10.asc</t>
  </si>
  <si>
    <t>Ne5a-1_Mgs1@11.asc</t>
  </si>
  <si>
    <t>Ne5a-1_Mgs1@12.asc</t>
  </si>
  <si>
    <t>Ne5a-1_Mgs1@13.asc</t>
  </si>
  <si>
    <t>bias(RM-UWMgs1)</t>
  </si>
  <si>
    <t>bias(RM-UWMgs1) from Hill-type fit</t>
  </si>
  <si>
    <t>Hill-type model</t>
  </si>
  <si>
    <t>bias(RM-Mgs1)</t>
  </si>
  <si>
    <t>Hill-type fit</t>
  </si>
  <si>
    <t>Linear model (used)</t>
  </si>
  <si>
    <t>d</t>
  </si>
  <si>
    <t>12C</t>
  </si>
  <si>
    <t>13C</t>
  </si>
  <si>
    <t>13C 1H</t>
  </si>
  <si>
    <t>d13C RAW **</t>
  </si>
  <si>
    <t>UW6220_7nA@2.asc</t>
  </si>
  <si>
    <t>09.03.2023</t>
  </si>
  <si>
    <t>UW6220_7nA@3.asc</t>
  </si>
  <si>
    <t>UW6220_7nA@4.asc</t>
  </si>
  <si>
    <t>UW6220_7nA@5.asc</t>
  </si>
  <si>
    <t>UW6220_7nA@6.asc</t>
  </si>
  <si>
    <t>UW6220_7nA@7.asc</t>
  </si>
  <si>
    <t>UW6220_7nA@8.asc</t>
  </si>
  <si>
    <t>d13C</t>
  </si>
  <si>
    <t>UW6220_7nA@9.asc</t>
  </si>
  <si>
    <t>UW6220_7nA@10.asc</t>
  </si>
  <si>
    <t>UW6220_7nA@11.asc</t>
  </si>
  <si>
    <t>UW6220_7nA@12.asc</t>
  </si>
  <si>
    <t>UWAnk10_7nA@1.asc</t>
  </si>
  <si>
    <t>UWAnk10_7nA@2.asc</t>
  </si>
  <si>
    <t>UWAnk10_7nA@3.asc</t>
  </si>
  <si>
    <t>UWAnk10_7nA@4.asc</t>
  </si>
  <si>
    <t>UWAnk10_7nA@5.asc</t>
  </si>
  <si>
    <t>UWAnk7_7nA@1.asc</t>
  </si>
  <si>
    <t>UWAnk7_7nA@2.asc</t>
  </si>
  <si>
    <t>UWAnk7_7nA@3.asc</t>
  </si>
  <si>
    <t>UWAnk7_7nA@4.asc</t>
  </si>
  <si>
    <t>UWAnk7_7nA@5.asc</t>
  </si>
  <si>
    <t>UWAnk1_7nA@1.asc</t>
  </si>
  <si>
    <t>UWAnk1_7nA@2.asc</t>
  </si>
  <si>
    <t>UWAnk1_7nA@3.asc</t>
  </si>
  <si>
    <t>UWAnk1_7nA@4.asc</t>
  </si>
  <si>
    <t>UWAnk1_7nA@5.asc</t>
  </si>
  <si>
    <t>UW6220_7nA@13.asc</t>
  </si>
  <si>
    <t>UW6220_7nA@14.asc</t>
  </si>
  <si>
    <t>UW6220_7nA@15.asc</t>
  </si>
  <si>
    <t>UW6220_7nA@16.asc</t>
  </si>
  <si>
    <t>UW6220_7nA@17.asc</t>
  </si>
  <si>
    <t>UW6220_7nA@18.asc</t>
  </si>
  <si>
    <t>UW6220_7nA@19.asc</t>
  </si>
  <si>
    <t>UW6220_7nA@20.asc</t>
  </si>
  <si>
    <t>d13C VPDB</t>
  </si>
  <si>
    <t>UW6220_7nA@21.asc</t>
  </si>
  <si>
    <t>Ne5b1_C_dol@1.asc</t>
  </si>
  <si>
    <t>Ne5b1_C_dol@2.asc</t>
  </si>
  <si>
    <t>Ne5b1_C_dol@3.asc</t>
  </si>
  <si>
    <t>Ne5b1_C_dol@4.asc</t>
  </si>
  <si>
    <t>Ne5b1_C_dol@5.asc</t>
  </si>
  <si>
    <t>Ne5b1_C_dol@6.asc</t>
  </si>
  <si>
    <t>Ne5b1_C_dol@7.asc</t>
  </si>
  <si>
    <t>Ne5b1_C_dol@8.asc</t>
  </si>
  <si>
    <t>Ne5b1_C_dol@9.asc</t>
  </si>
  <si>
    <t>Ne5b1_C_dol@10.asc</t>
  </si>
  <si>
    <t>Ne5b1_C_dol@11.asc</t>
  </si>
  <si>
    <t>Ne5b1_C_dol@12.asc</t>
  </si>
  <si>
    <t>Ne5b1_C_dol@13.asc</t>
  </si>
  <si>
    <t>Ne5b1_C_dol@14.asc</t>
  </si>
  <si>
    <t>Ne5b1_C_dol@15.asc</t>
  </si>
  <si>
    <t>UW6220_7nA@22.asc</t>
  </si>
  <si>
    <t>True UWUW6220 VPDB</t>
  </si>
  <si>
    <t>UW6220_7nA@23.asc</t>
  </si>
  <si>
    <t>UW6220_7nA@24.asc</t>
  </si>
  <si>
    <t>UW6220_7nA@25.asc</t>
  </si>
  <si>
    <t>Mgs1_7nA@1.asc</t>
  </si>
  <si>
    <t>Mgs1_7nA@2.asc</t>
  </si>
  <si>
    <t>Mgs1_7nA@3.asc</t>
  </si>
  <si>
    <t>Mgs1_7nA@4.asc</t>
  </si>
  <si>
    <t>Mgs1_7nA@5.asc</t>
  </si>
  <si>
    <t>Ne5b1_C_mgs@1.asc</t>
  </si>
  <si>
    <t>Ne5b1_C_mgs@2.asc</t>
  </si>
  <si>
    <t>Ne5b1_C_mgs@3.asc</t>
  </si>
  <si>
    <t>Ne5b1_C_mgs@4.asc</t>
  </si>
  <si>
    <t>Ne5b1_C_mgs@5.asc</t>
  </si>
  <si>
    <t>Ne5b1_C_mgs@6.asc</t>
  </si>
  <si>
    <t>Ne5b1_C_mgs@7.asc</t>
  </si>
  <si>
    <t>Ne5b1_C_mgs@8.asc</t>
  </si>
  <si>
    <t>Ne5b1_C_mgs@9.asc</t>
  </si>
  <si>
    <t>Ne5b1_C_mgs@10.asc</t>
  </si>
  <si>
    <t>Ne5b1_C_mgs@11.asc</t>
  </si>
  <si>
    <t>Ne5b1_C_mgs@12.asc</t>
  </si>
  <si>
    <t>Ne5b1_C_mgs@13.asc</t>
  </si>
  <si>
    <t>Ne5b1_C_mgs@14.asc</t>
  </si>
  <si>
    <t>Ne5b1_C_mgs@15.asc</t>
  </si>
  <si>
    <t>Mgs1_7nA@6.asc</t>
  </si>
  <si>
    <t>Mgs1_7nA@7.asc</t>
  </si>
  <si>
    <t>True UWMgs1 VPDB</t>
  </si>
  <si>
    <t>Mgs1_7nA@8.asc</t>
  </si>
  <si>
    <t>Mgs1_7nA@9.asc</t>
  </si>
  <si>
    <t>Mgs1_7nA@10.asc</t>
  </si>
  <si>
    <t>Calib_Mgs1_7nA@1.asc</t>
  </si>
  <si>
    <t>Calib_Mgs1_7nA@2.asc</t>
  </si>
  <si>
    <t>Calib_Mgs1_7nA@3.asc</t>
  </si>
  <si>
    <t>UWMgs1</t>
  </si>
  <si>
    <t>Calib_Mgs1_7nA@4.asc</t>
  </si>
  <si>
    <t>Calib_Mgs7_7nA@1.asc</t>
  </si>
  <si>
    <t>Mgs7_7nA@2.asc</t>
  </si>
  <si>
    <t>Mgs7_7nA@3.asc</t>
  </si>
  <si>
    <t>Mgs7_7nA@4.asc</t>
  </si>
  <si>
    <t>Mgs7_7nA@5.asc</t>
  </si>
  <si>
    <t>Mgs7_7nA@6.asc</t>
  </si>
  <si>
    <t>Mgs7_7nA@7.asc</t>
  </si>
  <si>
    <t>UWMgs7</t>
  </si>
  <si>
    <t>Mgs7_7nA@8.asc</t>
  </si>
  <si>
    <t>Sd2_7nA@1.asc</t>
  </si>
  <si>
    <t>Sd2_7nA@2.asc</t>
  </si>
  <si>
    <t>Sd2_7nA@3.asc</t>
  </si>
  <si>
    <t>Sd2_7nA@4.asc</t>
  </si>
  <si>
    <t>UWSd2</t>
  </si>
  <si>
    <t>Sd2_7nA@5.asc</t>
  </si>
  <si>
    <t>Calib_Mgs1_7nA@5.asc</t>
  </si>
  <si>
    <t>Calib_Mgs1_7nA@6.asc</t>
  </si>
  <si>
    <t>Sd3_7nA@1.asc</t>
  </si>
  <si>
    <t>Sd3_7nA@2.asc</t>
  </si>
  <si>
    <t>Sd3_7nA@3.asc</t>
  </si>
  <si>
    <t>Sd3_7nA@4.asc</t>
  </si>
  <si>
    <t>UWSd3</t>
  </si>
  <si>
    <t>Sd3_7nA@5.asc</t>
  </si>
  <si>
    <t>Calib_Mgs1_7nA@7.asc</t>
  </si>
  <si>
    <t>Calib_Mgs1_7nA@8.asc</t>
  </si>
  <si>
    <t>Calib_Mgs1_7nA@9.asc</t>
  </si>
  <si>
    <t>Calib_Mgs1_7nA@10.asc</t>
  </si>
  <si>
    <t>Dolomite-Ankerite</t>
  </si>
  <si>
    <t>True d13C VPDB</t>
  </si>
  <si>
    <t>RAW d13C</t>
  </si>
  <si>
    <t>Magnesite-Siderite</t>
  </si>
  <si>
    <t>Ref to WiscSIMS RMs:</t>
  </si>
  <si>
    <t>Śliwiński, M.G. et al. (2016) ‘Secondary Ion Mass Spectrometry Bias on Isotope Ratios in Dolomite-Ankerite, Part I: δ18O Matrix Effects’, Geostandards and Geoanalytical Research, 40(2), pp. 157–172. Available at: https://doi.org/10.1111/j.1751-908X.2015.00364.x.</t>
  </si>
  <si>
    <t>Śliwiński, M.G. et al. (2016) ‘Secondary Ion Mass Spectrometry Bias on Isotope Ratios in Dolomite-Ankerite, Part II: δ13C Matrix Effects’, Geostandards and Geoanalytical Research, 40(2), pp. 173–184. Available at: https://doi.org/10.1111/j.1751-908X.2015.00380.x.</t>
  </si>
  <si>
    <t>Śliwiński, M.G. et al. (2018) ‘SIMS Bias on Isotope Ratios in Ca‐Mg‐Fe Carbonates (Part III): δ18O and δ13C Matrix Effects Along the Magnesite–Siderite Solid‐Solution Series’, Geostandards and Geoanalytical Research, 42(1), pp. 49–76. Available at: https://doi.org/10.1111/ggr.12194.</t>
  </si>
  <si>
    <t>UWMgs4</t>
  </si>
  <si>
    <t>UWSd1</t>
  </si>
  <si>
    <t>linear model (used)</t>
  </si>
  <si>
    <t>Corresponding SEM spot ID</t>
  </si>
  <si>
    <t>Corresponding O spot SIMS ID</t>
  </si>
  <si>
    <t>Corresponding SEM spot ID close to O spot</t>
  </si>
  <si>
    <t>Dol # 12</t>
  </si>
  <si>
    <t>Dol # 13</t>
  </si>
  <si>
    <t>Dol # 14</t>
  </si>
  <si>
    <t>Dol # 15</t>
  </si>
  <si>
    <t>Dol # 4</t>
  </si>
  <si>
    <t>Dol # 1</t>
  </si>
  <si>
    <t>Dol # 2</t>
  </si>
  <si>
    <t>Dol # 3</t>
  </si>
  <si>
    <t>Dol # 5</t>
  </si>
  <si>
    <t>Mgs-Sd # 26 / #27 (inbetween)</t>
  </si>
  <si>
    <t>Mgs-Sd # 16</t>
  </si>
  <si>
    <t>Mgs-Sd # 15</t>
  </si>
  <si>
    <t>Mgs-Sd # 14</t>
  </si>
  <si>
    <t>Mgs-Sd # 17</t>
  </si>
  <si>
    <t>Mixture</t>
  </si>
  <si>
    <t>Not a dolomite</t>
  </si>
  <si>
    <t>Sid</t>
  </si>
  <si>
    <t>Mgs</t>
  </si>
  <si>
    <t>Mean</t>
  </si>
  <si>
    <t>2sd</t>
  </si>
  <si>
    <t>1sd</t>
  </si>
  <si>
    <t>Ne-5b-1</t>
  </si>
  <si>
    <t>Ne-5b-1 Area 4 #51 (excl.)</t>
  </si>
  <si>
    <t>Ne-5b-1 Area 4 #71  (excl.)</t>
  </si>
  <si>
    <t>Ne-5b-1 Area 4 #49 / #50 (excl.)</t>
  </si>
  <si>
    <t>Ne-5b-1 Area 4 #52</t>
  </si>
  <si>
    <t>Ne-5b-1 Area 4 #47</t>
  </si>
  <si>
    <t>Ne-5b-1 Area 4 #69</t>
  </si>
  <si>
    <t>Ne-5b-1 Area 4 near #45 (in Mgs)</t>
  </si>
  <si>
    <t>Ne-5b-1 Area 3 #35</t>
  </si>
  <si>
    <t>Ne-5b-1 Area 3 #24 (excl.)</t>
  </si>
  <si>
    <t>Ne-5b-1 Area 3 #25</t>
  </si>
  <si>
    <t>Ne-5b-1 Area 8 #130</t>
  </si>
  <si>
    <t>Ne-5b-1 Area 8 #128</t>
  </si>
  <si>
    <t>Ne-5b-1 Area 8 #129</t>
  </si>
  <si>
    <t>Ne-5b-1 Area 8 #133</t>
  </si>
  <si>
    <t>Ne-5b-1 Area 8 #131</t>
  </si>
  <si>
    <t>Ne-5b-1 Area 8 #132</t>
  </si>
  <si>
    <t>Ne-5b-1 Area 5 #78</t>
  </si>
  <si>
    <t>Ne-5b-1 Area 5 #75</t>
  </si>
  <si>
    <t>Ne-5b-1 Area 5 #88</t>
  </si>
  <si>
    <t>Ne-5b-1 Area 2 #13</t>
  </si>
  <si>
    <t>Ne-5b-1 Area 2 #17</t>
  </si>
  <si>
    <t>Ne-5b-1 Area 2 #4 / #5 / #6</t>
  </si>
  <si>
    <t>Ne-5b-1 Area 6 #98</t>
  </si>
  <si>
    <t>Ne-5b-1 Area 6 #96</t>
  </si>
  <si>
    <t>Ne-5b-1 Area 6 #103</t>
  </si>
  <si>
    <t>Ne-5b-1 Area 6 #94</t>
  </si>
  <si>
    <t>Ne-5a-1 Area 2 #13</t>
  </si>
  <si>
    <t>Ne-5a-1 Area 2 #6</t>
  </si>
  <si>
    <t>Ne-5a-1 Area 2 #9</t>
  </si>
  <si>
    <t>Ne-5a-1 Area 2 #16</t>
  </si>
  <si>
    <t>Ne-5a-1 Area 3 #18</t>
  </si>
  <si>
    <t>Ne-5a-1 Area 3 #25</t>
  </si>
  <si>
    <t>Ne-5a-1 Area 3 #30</t>
  </si>
  <si>
    <t>Ne-5a-1 Area 3 #31</t>
  </si>
  <si>
    <t>Ne-5a-1 Area 3 #32</t>
  </si>
  <si>
    <t>Ne-5a-1 Area 5 #108</t>
  </si>
  <si>
    <t>Ne-5a-1 Area 5 #95</t>
  </si>
  <si>
    <t>Ne-5a-1 Area 5 #96</t>
  </si>
  <si>
    <t>Ne-5a-1 Area 5 #101</t>
  </si>
  <si>
    <t>Ne-5a-1 Area 5 #104</t>
  </si>
  <si>
    <t>Ne-5a-1 Area 3 #46</t>
  </si>
  <si>
    <t>Ne-5a-1 Area 3 #22</t>
  </si>
  <si>
    <t>Ne-5a-1 Area 3 #33</t>
  </si>
  <si>
    <t>Ne-5a-1 Area 3 #36</t>
  </si>
  <si>
    <t>Ne-5a-1 Area 3 #45</t>
  </si>
  <si>
    <t>Ne-5a-1 Area 3 #40 / #29 (in between)</t>
  </si>
  <si>
    <t>Ne-5a-1 Area 3 #42</t>
  </si>
  <si>
    <t>Ne-5a-1 Area 2 #7 / #8 (in between)</t>
  </si>
  <si>
    <t>Ne-5a-1 Area 2 #14</t>
  </si>
  <si>
    <t>Ne-5a-1 Area 5 #99</t>
  </si>
  <si>
    <t>Ne-5a-1 Area 5 #100</t>
  </si>
  <si>
    <t>Ne-5a-1 Area 5 #112</t>
  </si>
  <si>
    <t>Ne-5a-1 Area 5 #110</t>
  </si>
  <si>
    <t>Ne-5a-1 Area 5 #126</t>
  </si>
  <si>
    <t>Ne-5a-1 Area 5 #124</t>
  </si>
  <si>
    <t>Ne-5a-1 Area 5 #134</t>
  </si>
  <si>
    <t>Ne-5a-1 Area 4 #57</t>
  </si>
  <si>
    <t>Ne-5a-1 Area 4 #55</t>
  </si>
  <si>
    <t>Ne-5a-1 Area 4 #56</t>
  </si>
  <si>
    <t>Ne-5a-1 Area 4 #92</t>
  </si>
  <si>
    <t>Ne-5a-1 Area 4 #68</t>
  </si>
  <si>
    <t>Ne-5b-1 Area 8 #123</t>
  </si>
  <si>
    <t>Ne-5b-1 Area 8 #121</t>
  </si>
  <si>
    <t>Ne-5b-1 Area 8 #125</t>
  </si>
  <si>
    <t>Ne-5b-1 Area 8 #117</t>
  </si>
  <si>
    <t>Ne-5b-1 Area 8 #127</t>
  </si>
  <si>
    <t>Ne-5b-1 Area 5 #84 /#87 (in between)</t>
  </si>
  <si>
    <t>Ne-5b-1 Area 5 #86</t>
  </si>
  <si>
    <t>Ne-5b-1 Area 5 #80</t>
  </si>
  <si>
    <t>Ne-5b-1 Area 2 #15 / #16 (in between)</t>
  </si>
  <si>
    <t>Ne-5b-1 Area 2 #21</t>
  </si>
  <si>
    <t>Ne-5b-1 Area 2 #18</t>
  </si>
  <si>
    <t>Ne-5b-1 Area 7 #113</t>
  </si>
  <si>
    <t>Ne-5b-1 Area 7 #112</t>
  </si>
  <si>
    <t>Ne-5b-1 Area 7 #115</t>
  </si>
  <si>
    <t>Ne-5b-1 Area 3 #43 (excl., not a dol)</t>
  </si>
  <si>
    <t>Ne-5b-1 Area 3 #38</t>
  </si>
  <si>
    <t>Ne-5b-1 Area 3 #33</t>
  </si>
  <si>
    <t>Ne-5b-1 Area 3 #42</t>
  </si>
  <si>
    <t>Ne-5b-1 Area 4 #67</t>
  </si>
  <si>
    <t>Ne-5b-1 Area 4 #64</t>
  </si>
  <si>
    <t>Ne-5b-1 Area 4 #62</t>
  </si>
  <si>
    <t>Ne-5a-1 Area 2 #3</t>
  </si>
  <si>
    <t>Ne-5b-1 Area 7 #111</t>
  </si>
  <si>
    <t>Ne-5b-1 Area 7 #114</t>
  </si>
  <si>
    <t>Ne-5b-1 Area 3/4 #40</t>
  </si>
  <si>
    <t>Ne-5b-1 Area 3/4 #41 / #68 (in between)</t>
  </si>
  <si>
    <t>Ne-5b-1 Area 4 #63</t>
  </si>
  <si>
    <t>Ne-5b-1 Area 8 #126</t>
  </si>
  <si>
    <t>Ne-5b-1 Area 7 -&gt; no SEM, upper right of view</t>
  </si>
  <si>
    <t>Ne-5b-1 Area  #132</t>
  </si>
  <si>
    <t>Ne-5b-1 Area 8 #134 (ca.)</t>
  </si>
  <si>
    <t>Ne-5b-1 Area 6 #96 / #98 (in between)</t>
  </si>
  <si>
    <t>Ne-5b-1 Area 6 #100 (close by) (excl.)</t>
  </si>
  <si>
    <t>Ne-5b-1 Area 6 #100 (2nd close by)</t>
  </si>
  <si>
    <t>Ne-5b-1 Area 6 right of #100 in Mgs</t>
  </si>
  <si>
    <t>Ne-5b-1 Area 6 right of / below #96/#104 in Mgs</t>
  </si>
  <si>
    <t>Ne-5a-1 Area 3 #19 (excl., mixed analysis)</t>
  </si>
  <si>
    <t>Ne-5b-1 Area 3 #29</t>
  </si>
  <si>
    <t>Ne-5b-1 Area 3 #32</t>
  </si>
  <si>
    <t>Ne-5b-1 Area 3 #44</t>
  </si>
  <si>
    <t>Authors: Jens Hopp*, Shrinivas G. Viladkar, Axel K. Schmitt, Andreas T. Hertwig, Alexander Varychev. Corresponding author*: Institute of Earth Sciences, Heidelberg University, Im Neuenheimer Feld 234-236, D-69120 Heidelberg, Germany. Email: jens.hopp@geow.uni-heidelberg.de</t>
  </si>
  <si>
    <t xml:space="preserve">Two mounts were analyzed for carbon and oxygen compositions. Two sessions of oxygen isotope analyses were performed: One session for dolomite, another session for magnesite-siderite. </t>
  </si>
  <si>
    <t>Analyzed standards were kindly provided by the WiscSIMS laboratory people at University of Wisconsin in Minneapolis. We very much appreciate this.</t>
  </si>
  <si>
    <t>All SIMS data were obtained at the HIP national facility at Institute of Earth Sciences, Heidelberg University, Germany</t>
  </si>
  <si>
    <t>In addition, in both sessions standards of dolomite-ankerite and of magnesite-siderite were investigated bracketing the sample spot analyses.</t>
  </si>
  <si>
    <t xml:space="preserve">Similarly, carbon isotope standards of the dolomite - ankerite and magnesite - siderite series were measured bracketing the sample spot analyses. </t>
  </si>
  <si>
    <t>Respective calibration is given in worksheets with notation "Calib".</t>
  </si>
  <si>
    <t>Correction for mass bias depending on Fe content in carbonate in both oxygen and carbon isotopes was calculated according to the work of Sliwinski et al. 2016a, 2016b and 2018 (see specific worksheets for detailed information). Fe contents were derived from SEM analyses.</t>
  </si>
  <si>
    <t>When possible, carbon spots wer set close to previously analyzed oxygen spots. As carbon analyses required a larger spot size and longer measurement time the total number of data is more restricted.</t>
  </si>
  <si>
    <r>
      <t>Title: "New insights into formation of the dolomite – magnesite – siderite series in the Newania carbonatite complex, India: Mineralogy, petrology and in situ SIMS analyses (REE, d</t>
    </r>
    <r>
      <rPr>
        <vertAlign val="superscript"/>
        <sz val="11"/>
        <color theme="1"/>
        <rFont val="Calibri"/>
        <family val="2"/>
        <scheme val="minor"/>
      </rPr>
      <t>13</t>
    </r>
    <r>
      <rPr>
        <sz val="11"/>
        <color theme="1"/>
        <rFont val="Calibri"/>
        <family val="2"/>
        <scheme val="minor"/>
      </rPr>
      <t>C, d</t>
    </r>
    <r>
      <rPr>
        <vertAlign val="superscript"/>
        <sz val="11"/>
        <color theme="1"/>
        <rFont val="Calibri"/>
        <family val="2"/>
        <scheme val="minor"/>
      </rPr>
      <t>18</t>
    </r>
    <r>
      <rPr>
        <sz val="11"/>
        <color theme="1"/>
        <rFont val="Calibri"/>
        <family val="2"/>
        <scheme val="minor"/>
      </rPr>
      <t xml:space="preserve">O, U-Th-Pb ages)". Journal: Mineralogy and Petrology.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</si>
</sst>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0"/>
    <numFmt numFmtId="166" formatCode="0.0"/>
    <numFmt numFmtId="167" formatCode="h:mm;@"/>
    <numFmt numFmtId="168" formatCode="#0.00"/>
    <numFmt numFmtId="169" formatCode="#0"/>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color theme="2" tint="-0.249977111117893"/>
      <name val="Calibri"/>
      <family val="2"/>
      <scheme val="minor"/>
    </font>
    <font>
      <sz val="11"/>
      <color theme="1"/>
      <name val="Calibri"/>
      <family val="2"/>
    </font>
    <font>
      <b/>
      <sz val="11"/>
      <color rgb="FF000000"/>
      <name val="Calibri"/>
      <family val="2"/>
      <scheme val="minor"/>
    </font>
    <font>
      <sz val="11"/>
      <color theme="4"/>
      <name val="Calibri"/>
      <family val="2"/>
      <scheme val="minor"/>
    </font>
    <font>
      <b/>
      <sz val="11"/>
      <color theme="4"/>
      <name val="Calibri"/>
      <family val="2"/>
      <scheme val="minor"/>
    </font>
    <font>
      <sz val="11"/>
      <color theme="2"/>
      <name val="Calibri"/>
      <family val="2"/>
      <scheme val="minor"/>
    </font>
    <font>
      <i/>
      <sz val="11"/>
      <color theme="1"/>
      <name val="Calibri"/>
      <family val="2"/>
      <scheme val="minor"/>
    </font>
    <font>
      <b/>
      <sz val="11"/>
      <color theme="5"/>
      <name val="Calibri"/>
      <family val="2"/>
      <scheme val="minor"/>
    </font>
    <font>
      <sz val="11"/>
      <name val="Calibri"/>
      <family val="2"/>
      <scheme val="minor"/>
    </font>
    <font>
      <b/>
      <sz val="11"/>
      <color rgb="FF0070C0"/>
      <name val="Calibri"/>
      <family val="2"/>
      <scheme val="minor"/>
    </font>
    <font>
      <b/>
      <sz val="11"/>
      <color rgb="FFFF0000"/>
      <name val="Calibri"/>
      <family val="2"/>
      <scheme val="minor"/>
    </font>
    <font>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medium">
        <color indexed="64"/>
      </bottom>
      <diagonal/>
    </border>
  </borders>
  <cellStyleXfs count="1">
    <xf numFmtId="0" fontId="0" fillId="0" borderId="0"/>
  </cellStyleXfs>
  <cellXfs count="53">
    <xf numFmtId="0" fontId="0" fillId="0" borderId="0" xfId="0"/>
    <xf numFmtId="1" fontId="0" fillId="0" borderId="0" xfId="0" applyNumberFormat="1"/>
    <xf numFmtId="2" fontId="0" fillId="0" borderId="0" xfId="0" applyNumberFormat="1"/>
    <xf numFmtId="164" fontId="0" fillId="0" borderId="0" xfId="0" applyNumberFormat="1"/>
    <xf numFmtId="20" fontId="0" fillId="0" borderId="0" xfId="0" applyNumberFormat="1"/>
    <xf numFmtId="11" fontId="0" fillId="0" borderId="0" xfId="0" applyNumberFormat="1"/>
    <xf numFmtId="165" fontId="0" fillId="0" borderId="0" xfId="0" applyNumberFormat="1"/>
    <xf numFmtId="166" fontId="0" fillId="0" borderId="0" xfId="0" applyNumberFormat="1"/>
    <xf numFmtId="0" fontId="0" fillId="0" borderId="1" xfId="0" applyBorder="1"/>
    <xf numFmtId="2" fontId="0" fillId="0" borderId="1" xfId="0" applyNumberFormat="1" applyBorder="1"/>
    <xf numFmtId="0" fontId="0" fillId="0" borderId="0" xfId="0" quotePrefix="1"/>
    <xf numFmtId="2" fontId="2" fillId="0" borderId="0" xfId="0" applyNumberFormat="1" applyFont="1"/>
    <xf numFmtId="2" fontId="2" fillId="0" borderId="1" xfId="0" applyNumberFormat="1" applyFont="1" applyBorder="1"/>
    <xf numFmtId="0" fontId="2" fillId="0" borderId="0" xfId="0" applyFont="1"/>
    <xf numFmtId="2" fontId="5" fillId="0" borderId="0" xfId="0" applyNumberFormat="1" applyFont="1" applyAlignment="1">
      <alignment horizontal="right"/>
    </xf>
    <xf numFmtId="2" fontId="2" fillId="0" borderId="0" xfId="0" applyNumberFormat="1" applyFont="1" applyAlignment="1">
      <alignment horizontal="right"/>
    </xf>
    <xf numFmtId="2" fontId="2" fillId="0" borderId="0" xfId="0" applyNumberFormat="1" applyFont="1" applyAlignment="1">
      <alignment vertical="top" wrapText="1"/>
    </xf>
    <xf numFmtId="2" fontId="0" fillId="0" borderId="0" xfId="0" applyNumberFormat="1" applyAlignment="1">
      <alignment vertical="top" wrapText="1"/>
    </xf>
    <xf numFmtId="166" fontId="0" fillId="0" borderId="0" xfId="0" applyNumberFormat="1" applyAlignment="1">
      <alignment vertical="top" wrapText="1"/>
    </xf>
    <xf numFmtId="0" fontId="0" fillId="0" borderId="0" xfId="0" applyAlignment="1">
      <alignment vertical="top" wrapText="1"/>
    </xf>
    <xf numFmtId="0" fontId="6" fillId="0" borderId="0" xfId="0" applyFont="1"/>
    <xf numFmtId="2" fontId="6" fillId="0" borderId="0" xfId="0" applyNumberFormat="1" applyFont="1"/>
    <xf numFmtId="2" fontId="7" fillId="0" borderId="0" xfId="0" applyNumberFormat="1" applyFont="1"/>
    <xf numFmtId="20" fontId="0" fillId="0" borderId="1" xfId="0" applyNumberFormat="1" applyBorder="1"/>
    <xf numFmtId="11" fontId="0" fillId="0" borderId="1" xfId="0" applyNumberFormat="1" applyBorder="1"/>
    <xf numFmtId="2" fontId="7" fillId="0" borderId="1" xfId="0" applyNumberFormat="1" applyFont="1" applyBorder="1"/>
    <xf numFmtId="167" fontId="0" fillId="0" borderId="0" xfId="0" applyNumberFormat="1"/>
    <xf numFmtId="2" fontId="3" fillId="0" borderId="0" xfId="0" applyNumberFormat="1" applyFont="1"/>
    <xf numFmtId="167" fontId="0" fillId="0" borderId="1" xfId="0" applyNumberFormat="1" applyBorder="1"/>
    <xf numFmtId="0" fontId="7" fillId="0" borderId="0" xfId="0" applyFont="1"/>
    <xf numFmtId="0" fontId="0" fillId="0" borderId="0" xfId="0" applyAlignment="1">
      <alignment horizontal="center"/>
    </xf>
    <xf numFmtId="2" fontId="1" fillId="0" borderId="0" xfId="0" applyNumberFormat="1" applyFont="1"/>
    <xf numFmtId="2" fontId="8" fillId="0" borderId="0" xfId="0" applyNumberFormat="1" applyFont="1"/>
    <xf numFmtId="11" fontId="1" fillId="0" borderId="0" xfId="0" applyNumberFormat="1" applyFont="1"/>
    <xf numFmtId="0" fontId="9" fillId="0" borderId="0" xfId="0" applyFont="1"/>
    <xf numFmtId="2" fontId="4" fillId="0" borderId="0" xfId="0" applyNumberFormat="1" applyFont="1"/>
    <xf numFmtId="2" fontId="10" fillId="0" borderId="0" xfId="0" applyNumberFormat="1" applyFont="1"/>
    <xf numFmtId="0" fontId="10" fillId="0" borderId="0" xfId="0" applyFont="1"/>
    <xf numFmtId="2" fontId="0" fillId="0" borderId="0" xfId="0" applyNumberFormat="1" applyAlignment="1">
      <alignment wrapText="1"/>
    </xf>
    <xf numFmtId="0" fontId="1" fillId="0" borderId="0" xfId="0" applyFont="1"/>
    <xf numFmtId="168" fontId="0" fillId="0" borderId="0" xfId="0" applyNumberFormat="1"/>
    <xf numFmtId="169" fontId="0" fillId="0" borderId="0" xfId="0" applyNumberFormat="1"/>
    <xf numFmtId="0" fontId="11" fillId="0" borderId="0" xfId="0" applyFont="1" applyFill="1"/>
    <xf numFmtId="2" fontId="7" fillId="0" borderId="0" xfId="0" applyNumberFormat="1" applyFont="1" applyFill="1"/>
    <xf numFmtId="2" fontId="0" fillId="0" borderId="0" xfId="0" applyNumberFormat="1" applyFill="1"/>
    <xf numFmtId="0" fontId="11" fillId="0" borderId="0" xfId="0" applyFont="1"/>
    <xf numFmtId="2" fontId="12" fillId="0" borderId="0" xfId="0" applyNumberFormat="1" applyFont="1"/>
    <xf numFmtId="0" fontId="0" fillId="0" borderId="0" xfId="0" applyFont="1" applyFill="1"/>
    <xf numFmtId="2" fontId="13" fillId="0" borderId="0" xfId="0" applyNumberFormat="1" applyFont="1"/>
    <xf numFmtId="0" fontId="0" fillId="0" borderId="0" xfId="0" applyFont="1" applyBorder="1" applyAlignment="1">
      <alignment wrapText="1"/>
    </xf>
    <xf numFmtId="0" fontId="0" fillId="0" borderId="2" xfId="0" applyFont="1" applyBorder="1" applyAlignment="1">
      <alignment wrapText="1"/>
    </xf>
    <xf numFmtId="2" fontId="0" fillId="0" borderId="0" xfId="0" applyNumberFormat="1" applyAlignment="1">
      <alignment horizontal="left" vertical="center" wrapText="1"/>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RMs</c:v>
          </c:tx>
          <c:spPr>
            <a:ln w="19050" cap="rnd">
              <a:noFill/>
              <a:round/>
            </a:ln>
            <a:effectLst/>
          </c:spPr>
          <c:marker>
            <c:symbol val="circle"/>
            <c:size val="7"/>
            <c:spPr>
              <a:solidFill>
                <a:schemeClr val="bg1"/>
              </a:solidFill>
              <a:ln w="15875">
                <a:solidFill>
                  <a:schemeClr val="tx1"/>
                </a:solidFill>
              </a:ln>
              <a:effectLst/>
            </c:spPr>
          </c:marker>
          <c:errBars>
            <c:errDir val="y"/>
            <c:errBarType val="both"/>
            <c:errValType val="cust"/>
            <c:noEndCap val="1"/>
            <c:plus>
              <c:numRef>
                <c:f>'d18O Dol-Ank Calib'!$E$2:$E$8</c:f>
                <c:numCache>
                  <c:formatCode>General</c:formatCode>
                  <c:ptCount val="7"/>
                  <c:pt idx="0">
                    <c:v>8.2953933931772028E-2</c:v>
                  </c:pt>
                  <c:pt idx="1">
                    <c:v>0.22157828369736357</c:v>
                  </c:pt>
                  <c:pt idx="2">
                    <c:v>0.21435397205490386</c:v>
                  </c:pt>
                  <c:pt idx="3">
                    <c:v>0.14526470838046723</c:v>
                  </c:pt>
                  <c:pt idx="4">
                    <c:v>5.9998193646004179E-2</c:v>
                  </c:pt>
                  <c:pt idx="5">
                    <c:v>0.12118965762557468</c:v>
                  </c:pt>
                  <c:pt idx="6">
                    <c:v>8.1290175010640536E-2</c:v>
                  </c:pt>
                </c:numCache>
              </c:numRef>
            </c:plus>
            <c:minus>
              <c:numRef>
                <c:f>'d18O Dol-Ank Calib'!$E$2:$E$8</c:f>
                <c:numCache>
                  <c:formatCode>General</c:formatCode>
                  <c:ptCount val="7"/>
                  <c:pt idx="0">
                    <c:v>8.2953933931772028E-2</c:v>
                  </c:pt>
                  <c:pt idx="1">
                    <c:v>0.22157828369736357</c:v>
                  </c:pt>
                  <c:pt idx="2">
                    <c:v>0.21435397205490386</c:v>
                  </c:pt>
                  <c:pt idx="3">
                    <c:v>0.14526470838046723</c:v>
                  </c:pt>
                  <c:pt idx="4">
                    <c:v>5.9998193646004179E-2</c:v>
                  </c:pt>
                  <c:pt idx="5">
                    <c:v>0.12118965762557468</c:v>
                  </c:pt>
                  <c:pt idx="6">
                    <c:v>8.1290175010640536E-2</c:v>
                  </c:pt>
                </c:numCache>
              </c:numRef>
            </c:minus>
            <c:spPr>
              <a:noFill/>
              <a:ln w="9525" cap="flat" cmpd="sng" algn="ctr">
                <a:solidFill>
                  <a:schemeClr val="tx1">
                    <a:lumMod val="65000"/>
                    <a:lumOff val="35000"/>
                  </a:schemeClr>
                </a:solidFill>
                <a:round/>
              </a:ln>
              <a:effectLst/>
            </c:spPr>
          </c:errBars>
          <c:xVal>
            <c:numRef>
              <c:f>'d18O Dol-Ank Calib'!$B$2:$B$8</c:f>
              <c:numCache>
                <c:formatCode>0.000</c:formatCode>
                <c:ptCount val="7"/>
                <c:pt idx="0">
                  <c:v>4.0000000000000001E-3</c:v>
                </c:pt>
                <c:pt idx="1">
                  <c:v>1.9E-2</c:v>
                </c:pt>
                <c:pt idx="2">
                  <c:v>0.17899999999999999</c:v>
                </c:pt>
                <c:pt idx="3">
                  <c:v>0.17899999999999999</c:v>
                </c:pt>
                <c:pt idx="4">
                  <c:v>0.52200000000000002</c:v>
                </c:pt>
                <c:pt idx="5">
                  <c:v>0.76600000000000001</c:v>
                </c:pt>
                <c:pt idx="6">
                  <c:v>0.78900000000000003</c:v>
                </c:pt>
              </c:numCache>
            </c:numRef>
          </c:xVal>
          <c:yVal>
            <c:numRef>
              <c:f>'d18O Dol-Ank Calib'!$G$2:$G$8</c:f>
              <c:numCache>
                <c:formatCode>0.00</c:formatCode>
                <c:ptCount val="7"/>
                <c:pt idx="0">
                  <c:v>0</c:v>
                </c:pt>
                <c:pt idx="1">
                  <c:v>1.3553938987895808</c:v>
                </c:pt>
                <c:pt idx="2">
                  <c:v>5.4750719087912625</c:v>
                </c:pt>
                <c:pt idx="3">
                  <c:v>5.1896060444736047</c:v>
                </c:pt>
                <c:pt idx="4">
                  <c:v>7.3768954541355569</c:v>
                </c:pt>
                <c:pt idx="5">
                  <c:v>8.1956600922437062</c:v>
                </c:pt>
                <c:pt idx="6">
                  <c:v>7.7377614287306162</c:v>
                </c:pt>
              </c:numCache>
            </c:numRef>
          </c:yVal>
          <c:smooth val="0"/>
          <c:extLst>
            <c:ext xmlns:c16="http://schemas.microsoft.com/office/drawing/2014/chart" uri="{C3380CC4-5D6E-409C-BE32-E72D297353CC}">
              <c16:uniqueId val="{00000000-A2C4-4FF3-ADAA-F0144DEB4046}"/>
            </c:ext>
          </c:extLst>
        </c:ser>
        <c:ser>
          <c:idx val="1"/>
          <c:order val="1"/>
          <c:tx>
            <c:v>Hill fit</c:v>
          </c:tx>
          <c:spPr>
            <a:ln w="19050" cap="rnd">
              <a:solidFill>
                <a:schemeClr val="bg2">
                  <a:lumMod val="75000"/>
                </a:schemeClr>
              </a:solidFill>
              <a:round/>
            </a:ln>
            <a:effectLst/>
          </c:spPr>
          <c:marker>
            <c:symbol val="none"/>
          </c:marker>
          <c:xVal>
            <c:numRef>
              <c:f>'d18O Dol-Ank Calib'!$K$18:$K$34</c:f>
              <c:numCache>
                <c:formatCode>0.00</c:formatCode>
                <c:ptCount val="17"/>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numCache>
            </c:numRef>
          </c:xVal>
          <c:yVal>
            <c:numRef>
              <c:f>'d18O Dol-Ank Calib'!$L$18:$L$34</c:f>
              <c:numCache>
                <c:formatCode>0.0</c:formatCode>
                <c:ptCount val="17"/>
                <c:pt idx="0">
                  <c:v>0</c:v>
                </c:pt>
                <c:pt idx="1">
                  <c:v>2.6626754433229536</c:v>
                </c:pt>
                <c:pt idx="2">
                  <c:v>4.1007805796257122</c:v>
                </c:pt>
                <c:pt idx="3">
                  <c:v>5.0203291615709809</c:v>
                </c:pt>
                <c:pt idx="4">
                  <c:v>5.6618969072371987</c:v>
                </c:pt>
                <c:pt idx="5">
                  <c:v>6.1360438414509932</c:v>
                </c:pt>
                <c:pt idx="6">
                  <c:v>6.5012299993958376</c:v>
                </c:pt>
                <c:pt idx="7">
                  <c:v>6.7914046525811447</c:v>
                </c:pt>
                <c:pt idx="8">
                  <c:v>7.0276795467323794</c:v>
                </c:pt>
                <c:pt idx="9">
                  <c:v>7.2238918022525169</c:v>
                </c:pt>
                <c:pt idx="10">
                  <c:v>7.389497660854456</c:v>
                </c:pt>
                <c:pt idx="11">
                  <c:v>7.5311836595885717</c:v>
                </c:pt>
                <c:pt idx="12">
                  <c:v>7.6538140230453351</c:v>
                </c:pt>
                <c:pt idx="13">
                  <c:v>7.7610133465343143</c:v>
                </c:pt>
                <c:pt idx="14">
                  <c:v>7.8555387423501184</c:v>
                </c:pt>
                <c:pt idx="15">
                  <c:v>7.9395252852594851</c:v>
                </c:pt>
                <c:pt idx="16">
                  <c:v>8.0146524488678939</c:v>
                </c:pt>
              </c:numCache>
            </c:numRef>
          </c:yVal>
          <c:smooth val="0"/>
          <c:extLst>
            <c:ext xmlns:c16="http://schemas.microsoft.com/office/drawing/2014/chart" uri="{C3380CC4-5D6E-409C-BE32-E72D297353CC}">
              <c16:uniqueId val="{00000003-A2C4-4FF3-ADAA-F0144DEB4046}"/>
            </c:ext>
          </c:extLst>
        </c:ser>
        <c:ser>
          <c:idx val="2"/>
          <c:order val="2"/>
          <c:tx>
            <c:v>Range of unknowns</c:v>
          </c:tx>
          <c:spPr>
            <a:ln w="38100" cap="rnd">
              <a:solidFill>
                <a:schemeClr val="accent2"/>
              </a:solidFill>
              <a:round/>
            </a:ln>
            <a:effectLst/>
          </c:spPr>
          <c:marker>
            <c:symbol val="none"/>
          </c:marker>
          <c:xVal>
            <c:numRef>
              <c:f>'d18O Dol-Ank Calib'!$N$18:$N$23</c:f>
              <c:numCache>
                <c:formatCode>General</c:formatCode>
                <c:ptCount val="6"/>
                <c:pt idx="0">
                  <c:v>0.2</c:v>
                </c:pt>
                <c:pt idx="1">
                  <c:v>0.28000000000000003</c:v>
                </c:pt>
              </c:numCache>
            </c:numRef>
          </c:xVal>
          <c:yVal>
            <c:numRef>
              <c:f>'d18O Dol-Ank Calib'!$O$18:$O$23</c:f>
              <c:numCache>
                <c:formatCode>0.00</c:formatCode>
                <c:ptCount val="6"/>
                <c:pt idx="0">
                  <c:v>5.6618969072371987</c:v>
                </c:pt>
                <c:pt idx="1">
                  <c:v>6.3656855570048272</c:v>
                </c:pt>
              </c:numCache>
            </c:numRef>
          </c:yVal>
          <c:smooth val="0"/>
          <c:extLst>
            <c:ext xmlns:c16="http://schemas.microsoft.com/office/drawing/2014/chart" uri="{C3380CC4-5D6E-409C-BE32-E72D297353CC}">
              <c16:uniqueId val="{00000004-A2C4-4FF3-ADAA-F0144DEB4046}"/>
            </c:ext>
          </c:extLst>
        </c:ser>
        <c:dLbls>
          <c:showLegendKey val="0"/>
          <c:showVal val="0"/>
          <c:showCatName val="0"/>
          <c:showSerName val="0"/>
          <c:showPercent val="0"/>
          <c:showBubbleSize val="0"/>
        </c:dLbls>
        <c:axId val="1379330992"/>
        <c:axId val="1379330160"/>
      </c:scatterChart>
      <c:valAx>
        <c:axId val="1379330992"/>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9330160"/>
        <c:crosses val="autoZero"/>
        <c:crossBetween val="midCat"/>
      </c:valAx>
      <c:valAx>
        <c:axId val="1379330160"/>
        <c:scaling>
          <c:orientation val="minMax"/>
          <c:max val="1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bias(RM-UW6220)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9330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3"/>
          <c:order val="0"/>
          <c:tx>
            <c:v>RMs</c:v>
          </c:tx>
          <c:spPr>
            <a:ln w="19050" cap="rnd">
              <a:noFill/>
              <a:round/>
            </a:ln>
            <a:effectLst/>
          </c:spPr>
          <c:marker>
            <c:symbol val="circle"/>
            <c:size val="7"/>
            <c:spPr>
              <a:solidFill>
                <a:sysClr val="window" lastClr="FFFFFF"/>
              </a:solidFill>
              <a:ln w="15875">
                <a:solidFill>
                  <a:schemeClr val="tx1"/>
                </a:solidFill>
              </a:ln>
              <a:effectLst/>
            </c:spPr>
          </c:marker>
          <c:errBars>
            <c:errDir val="y"/>
            <c:errBarType val="both"/>
            <c:errValType val="cust"/>
            <c:noEndCap val="1"/>
            <c:plus>
              <c:numRef>
                <c:f>'d18O Mgs-Sid Calib'!$E$2:$E$7</c:f>
                <c:numCache>
                  <c:formatCode>General</c:formatCode>
                  <c:ptCount val="6"/>
                  <c:pt idx="0">
                    <c:v>0.10207055236012839</c:v>
                  </c:pt>
                  <c:pt idx="1">
                    <c:v>8.9088000974693729E-2</c:v>
                  </c:pt>
                  <c:pt idx="2">
                    <c:v>0.60300674165353618</c:v>
                  </c:pt>
                  <c:pt idx="3">
                    <c:v>4.1822423452665923E-2</c:v>
                  </c:pt>
                  <c:pt idx="4">
                    <c:v>0.17373685566327857</c:v>
                  </c:pt>
                  <c:pt idx="5">
                    <c:v>6.3019779745292381E-2</c:v>
                  </c:pt>
                </c:numCache>
              </c:numRef>
            </c:plus>
            <c:minus>
              <c:numRef>
                <c:f>'d18O Mgs-Sid Calib'!$E$2:$E$7</c:f>
                <c:numCache>
                  <c:formatCode>General</c:formatCode>
                  <c:ptCount val="6"/>
                  <c:pt idx="0">
                    <c:v>0.10207055236012839</c:v>
                  </c:pt>
                  <c:pt idx="1">
                    <c:v>8.9088000974693729E-2</c:v>
                  </c:pt>
                  <c:pt idx="2">
                    <c:v>0.60300674165353618</c:v>
                  </c:pt>
                  <c:pt idx="3">
                    <c:v>4.1822423452665923E-2</c:v>
                  </c:pt>
                  <c:pt idx="4">
                    <c:v>0.17373685566327857</c:v>
                  </c:pt>
                  <c:pt idx="5">
                    <c:v>6.3019779745292381E-2</c:v>
                  </c:pt>
                </c:numCache>
              </c:numRef>
            </c:minus>
            <c:spPr>
              <a:noFill/>
              <a:ln w="9525" cap="flat" cmpd="sng" algn="ctr">
                <a:solidFill>
                  <a:schemeClr val="tx1">
                    <a:lumMod val="65000"/>
                    <a:lumOff val="35000"/>
                  </a:schemeClr>
                </a:solidFill>
                <a:round/>
              </a:ln>
              <a:effectLst/>
            </c:spPr>
          </c:errBars>
          <c:xVal>
            <c:numRef>
              <c:f>'d18O Mgs-Sid Calib'!$B$2:$B$7</c:f>
              <c:numCache>
                <c:formatCode>0.000</c:formatCode>
                <c:ptCount val="6"/>
                <c:pt idx="0">
                  <c:v>2E-3</c:v>
                </c:pt>
                <c:pt idx="1">
                  <c:v>0.104</c:v>
                </c:pt>
                <c:pt idx="2">
                  <c:v>0.29499999999999998</c:v>
                </c:pt>
                <c:pt idx="3">
                  <c:v>0.64500000000000002</c:v>
                </c:pt>
                <c:pt idx="4">
                  <c:v>0.53</c:v>
                </c:pt>
                <c:pt idx="5">
                  <c:v>0.997</c:v>
                </c:pt>
              </c:numCache>
            </c:numRef>
          </c:xVal>
          <c:yVal>
            <c:numRef>
              <c:f>'d18O Mgs-Sid Calib'!$G$2:$G$7</c:f>
              <c:numCache>
                <c:formatCode>0.00</c:formatCode>
                <c:ptCount val="6"/>
                <c:pt idx="0">
                  <c:v>0</c:v>
                </c:pt>
                <c:pt idx="1">
                  <c:v>9.501727893004519</c:v>
                </c:pt>
                <c:pt idx="2">
                  <c:v>10.46789714258578</c:v>
                </c:pt>
                <c:pt idx="3">
                  <c:v>8.3599533706664175</c:v>
                </c:pt>
                <c:pt idx="4">
                  <c:v>9.0745294664680287</c:v>
                </c:pt>
                <c:pt idx="5">
                  <c:v>13.297841303016034</c:v>
                </c:pt>
              </c:numCache>
            </c:numRef>
          </c:yVal>
          <c:smooth val="0"/>
          <c:extLst>
            <c:ext xmlns:c16="http://schemas.microsoft.com/office/drawing/2014/chart" uri="{C3380CC4-5D6E-409C-BE32-E72D297353CC}">
              <c16:uniqueId val="{00000000-48F1-DF4A-B49D-B007C08FB2E7}"/>
            </c:ext>
          </c:extLst>
        </c:ser>
        <c:ser>
          <c:idx val="0"/>
          <c:order val="1"/>
          <c:tx>
            <c:v>Hill-type fit</c:v>
          </c:tx>
          <c:spPr>
            <a:ln w="19050" cap="rnd">
              <a:solidFill>
                <a:schemeClr val="bg2">
                  <a:lumMod val="90000"/>
                </a:schemeClr>
              </a:solidFill>
              <a:round/>
            </a:ln>
            <a:effectLst/>
          </c:spPr>
          <c:marker>
            <c:symbol val="none"/>
          </c:marker>
          <c:xVal>
            <c:numRef>
              <c:f>'d18O Mgs-Sid Calib'!$I$16:$I$66</c:f>
              <c:numCache>
                <c:formatCode>0.00</c:formatCode>
                <c:ptCount val="51"/>
                <c:pt idx="0">
                  <c:v>0</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0.96000000000000096</c:v>
                </c:pt>
                <c:pt idx="49">
                  <c:v>0.98000000000000098</c:v>
                </c:pt>
                <c:pt idx="50">
                  <c:v>1</c:v>
                </c:pt>
              </c:numCache>
            </c:numRef>
          </c:xVal>
          <c:yVal>
            <c:numRef>
              <c:f>'d18O Mgs-Sid Calib'!$J$16:$J$66</c:f>
              <c:numCache>
                <c:formatCode>0.0</c:formatCode>
                <c:ptCount val="51"/>
                <c:pt idx="0">
                  <c:v>0</c:v>
                </c:pt>
                <c:pt idx="1">
                  <c:v>2.2576685996971531</c:v>
                </c:pt>
                <c:pt idx="2">
                  <c:v>4.35344195657476</c:v>
                </c:pt>
                <c:pt idx="3">
                  <c:v>6.2040195523366028</c:v>
                </c:pt>
                <c:pt idx="4">
                  <c:v>7.7503185267378578</c:v>
                </c:pt>
                <c:pt idx="5">
                  <c:v>8.9724590034477654</c:v>
                </c:pt>
                <c:pt idx="6">
                  <c:v>9.8834299573268556</c:v>
                </c:pt>
                <c:pt idx="7">
                  <c:v>10.51764089494279</c:v>
                </c:pt>
                <c:pt idx="8">
                  <c:v>10.919669802344533</c:v>
                </c:pt>
                <c:pt idx="9">
                  <c:v>11.135795476436567</c:v>
                </c:pt>
                <c:pt idx="10">
                  <c:v>11.208829007638551</c:v>
                </c:pt>
                <c:pt idx="11">
                  <c:v>11.1756551616407</c:v>
                </c:pt>
                <c:pt idx="12">
                  <c:v>11.066583026922233</c:v>
                </c:pt>
                <c:pt idx="13">
                  <c:v>10.9057127215936</c:v>
                </c:pt>
                <c:pt idx="14">
                  <c:v>10.711762508750304</c:v>
                </c:pt>
                <c:pt idx="15">
                  <c:v>10.499022528201504</c:v>
                </c:pt>
                <c:pt idx="16">
                  <c:v>10.27826138509363</c:v>
                </c:pt>
                <c:pt idx="17">
                  <c:v>10.05751134968639</c:v>
                </c:pt>
                <c:pt idx="18">
                  <c:v>9.8427129997378326</c:v>
                </c:pt>
                <c:pt idx="19">
                  <c:v>9.6382270508169157</c:v>
                </c:pt>
                <c:pt idx="20">
                  <c:v>9.4472319318469964</c:v>
                </c:pt>
                <c:pt idx="21">
                  <c:v>9.2720280961169017</c:v>
                </c:pt>
                <c:pt idx="22">
                  <c:v>9.1142686098235384</c:v>
                </c:pt>
                <c:pt idx="23">
                  <c:v>8.9751326545328034</c:v>
                </c:pt>
                <c:pt idx="24">
                  <c:v>8.855455419221256</c:v>
                </c:pt>
                <c:pt idx="25">
                  <c:v>8.755824972331343</c:v>
                </c:pt>
                <c:pt idx="26">
                  <c:v>8.6766542784030829</c:v>
                </c:pt>
                <c:pt idx="27">
                  <c:v>8.6182345758472803</c:v>
                </c:pt>
                <c:pt idx="28">
                  <c:v>8.5807748113162798</c:v>
                </c:pt>
                <c:pt idx="29">
                  <c:v>8.5644306592479076</c:v>
                </c:pt>
                <c:pt idx="30">
                  <c:v>8.5693257701774197</c:v>
                </c:pt>
                <c:pt idx="31">
                  <c:v>8.5955672251020783</c:v>
                </c:pt>
                <c:pt idx="32">
                  <c:v>8.6432566737583691</c:v>
                </c:pt>
                <c:pt idx="33">
                  <c:v>8.712498261289241</c:v>
                </c:pt>
                <c:pt idx="34">
                  <c:v>8.8034041689617908</c:v>
                </c:pt>
                <c:pt idx="35">
                  <c:v>8.916098386446091</c:v>
                </c:pt>
                <c:pt idx="36">
                  <c:v>9.0507191777095084</c:v>
                </c:pt>
                <c:pt idx="37">
                  <c:v>9.2074205863809979</c:v>
                </c:pt>
                <c:pt idx="38">
                  <c:v>9.3863732394874582</c:v>
                </c:pt>
                <c:pt idx="39">
                  <c:v>9.5877646433170298</c:v>
                </c:pt>
                <c:pt idx="40">
                  <c:v>9.8117991162930061</c:v>
                </c:pt>
                <c:pt idx="41">
                  <c:v>10.058697467036259</c:v>
                </c:pt>
                <c:pt idx="42">
                  <c:v>10.328696498197754</c:v>
                </c:pt>
                <c:pt idx="43">
                  <c:v>10.622048395877442</c:v>
                </c:pt>
                <c:pt idx="44">
                  <c:v>10.939020048813987</c:v>
                </c:pt>
                <c:pt idx="45">
                  <c:v>11.279892329760385</c:v>
                </c:pt>
                <c:pt idx="46">
                  <c:v>11.644959362603341</c:v>
                </c:pt>
                <c:pt idx="47">
                  <c:v>12.03452779212485</c:v>
                </c:pt>
                <c:pt idx="48">
                  <c:v>12.448916068306662</c:v>
                </c:pt>
                <c:pt idx="49">
                  <c:v>12.888453753336833</c:v>
                </c:pt>
                <c:pt idx="50">
                  <c:v>13.353480856688417</c:v>
                </c:pt>
              </c:numCache>
            </c:numRef>
          </c:yVal>
          <c:smooth val="0"/>
          <c:extLst>
            <c:ext xmlns:c16="http://schemas.microsoft.com/office/drawing/2014/chart" uri="{C3380CC4-5D6E-409C-BE32-E72D297353CC}">
              <c16:uniqueId val="{00000001-48F1-DF4A-B49D-B007C08FB2E7}"/>
            </c:ext>
          </c:extLst>
        </c:ser>
        <c:ser>
          <c:idx val="2"/>
          <c:order val="2"/>
          <c:tx>
            <c:v>Linear model - Range of unknown</c:v>
          </c:tx>
          <c:spPr>
            <a:ln w="25400" cap="rnd">
              <a:solidFill>
                <a:schemeClr val="accent6"/>
              </a:solidFill>
              <a:round/>
            </a:ln>
            <a:effectLst/>
          </c:spPr>
          <c:marker>
            <c:symbol val="circle"/>
            <c:size val="5"/>
            <c:spPr>
              <a:solidFill>
                <a:schemeClr val="accent3"/>
              </a:solidFill>
              <a:ln w="9525">
                <a:solidFill>
                  <a:schemeClr val="accent3"/>
                </a:solidFill>
              </a:ln>
              <a:effectLst/>
            </c:spPr>
          </c:marker>
          <c:dPt>
            <c:idx val="1"/>
            <c:marker>
              <c:symbol val="circle"/>
              <c:size val="5"/>
              <c:spPr>
                <a:solidFill>
                  <a:schemeClr val="accent3"/>
                </a:solidFill>
                <a:ln w="9525">
                  <a:solidFill>
                    <a:schemeClr val="accent3"/>
                  </a:solidFill>
                </a:ln>
                <a:effectLst/>
              </c:spPr>
            </c:marker>
            <c:bubble3D val="0"/>
            <c:spPr>
              <a:ln w="38100" cap="rnd">
                <a:solidFill>
                  <a:schemeClr val="accent2"/>
                </a:solidFill>
                <a:round/>
              </a:ln>
              <a:effectLst/>
            </c:spPr>
            <c:extLst>
              <c:ext xmlns:c16="http://schemas.microsoft.com/office/drawing/2014/chart" uri="{C3380CC4-5D6E-409C-BE32-E72D297353CC}">
                <c16:uniqueId val="{00000003-48F1-DF4A-B49D-B007C08FB2E7}"/>
              </c:ext>
            </c:extLst>
          </c:dPt>
          <c:xVal>
            <c:numRef>
              <c:f>'d18O Mgs-Sid Calib'!$K$16:$K$17</c:f>
              <c:numCache>
                <c:formatCode>General</c:formatCode>
                <c:ptCount val="2"/>
                <c:pt idx="0">
                  <c:v>0.3</c:v>
                </c:pt>
                <c:pt idx="1">
                  <c:v>0.64</c:v>
                </c:pt>
              </c:numCache>
            </c:numRef>
          </c:xVal>
          <c:yVal>
            <c:numRef>
              <c:f>'d18O Mgs-Sid Calib'!$L$16:$L$17</c:f>
              <c:numCache>
                <c:formatCode>0.00</c:formatCode>
                <c:ptCount val="2"/>
                <c:pt idx="0">
                  <c:v>10.442482854012844</c:v>
                </c:pt>
                <c:pt idx="1">
                  <c:v>8.399459489121222</c:v>
                </c:pt>
              </c:numCache>
            </c:numRef>
          </c:yVal>
          <c:smooth val="0"/>
          <c:extLst>
            <c:ext xmlns:c16="http://schemas.microsoft.com/office/drawing/2014/chart" uri="{C3380CC4-5D6E-409C-BE32-E72D297353CC}">
              <c16:uniqueId val="{00000004-48F1-DF4A-B49D-B007C08FB2E7}"/>
            </c:ext>
          </c:extLst>
        </c:ser>
        <c:dLbls>
          <c:showLegendKey val="0"/>
          <c:showVal val="0"/>
          <c:showCatName val="0"/>
          <c:showSerName val="0"/>
          <c:showPercent val="0"/>
          <c:showBubbleSize val="0"/>
        </c:dLbls>
        <c:axId val="1379330992"/>
        <c:axId val="1379330160"/>
      </c:scatterChart>
      <c:valAx>
        <c:axId val="1379330992"/>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9330160"/>
        <c:crosses val="autoZero"/>
        <c:crossBetween val="midCat"/>
      </c:valAx>
      <c:valAx>
        <c:axId val="1379330160"/>
        <c:scaling>
          <c:orientation val="minMax"/>
          <c:max val="1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bias(RM-UWMgs1)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9330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7"/>
            <c:spPr>
              <a:solidFill>
                <a:schemeClr val="bg1"/>
              </a:solidFill>
              <a:ln w="15875">
                <a:solidFill>
                  <a:schemeClr val="tx1"/>
                </a:solidFill>
              </a:ln>
              <a:effectLst/>
            </c:spPr>
          </c:marker>
          <c:trendline>
            <c:spPr>
              <a:ln w="19050" cap="rnd">
                <a:solidFill>
                  <a:schemeClr val="bg2">
                    <a:lumMod val="90000"/>
                  </a:schemeClr>
                </a:solidFill>
                <a:prstDash val="solid"/>
              </a:ln>
              <a:effectLst/>
            </c:spPr>
            <c:trendlineType val="poly"/>
            <c:order val="2"/>
            <c:dispRSqr val="0"/>
            <c:dispEq val="0"/>
          </c:trendline>
          <c:errBars>
            <c:errDir val="y"/>
            <c:errBarType val="both"/>
            <c:errValType val="cust"/>
            <c:noEndCap val="1"/>
            <c:plus>
              <c:numRef>
                <c:f>'d13C Calib'!$E$4:$E$7</c:f>
                <c:numCache>
                  <c:formatCode>General</c:formatCode>
                  <c:ptCount val="4"/>
                  <c:pt idx="0">
                    <c:v>0.15599113735541195</c:v>
                  </c:pt>
                  <c:pt idx="1">
                    <c:v>0.18452615868639524</c:v>
                  </c:pt>
                  <c:pt idx="2">
                    <c:v>0.3104726642041713</c:v>
                  </c:pt>
                  <c:pt idx="3">
                    <c:v>0.24354224711704975</c:v>
                  </c:pt>
                </c:numCache>
              </c:numRef>
            </c:plus>
            <c:minus>
              <c:numRef>
                <c:f>'d13C Calib'!$E$4:$E$7</c:f>
                <c:numCache>
                  <c:formatCode>General</c:formatCode>
                  <c:ptCount val="4"/>
                  <c:pt idx="0">
                    <c:v>0.15599113735541195</c:v>
                  </c:pt>
                  <c:pt idx="1">
                    <c:v>0.18452615868639524</c:v>
                  </c:pt>
                  <c:pt idx="2">
                    <c:v>0.3104726642041713</c:v>
                  </c:pt>
                  <c:pt idx="3">
                    <c:v>0.24354224711704975</c:v>
                  </c:pt>
                </c:numCache>
              </c:numRef>
            </c:minus>
            <c:spPr>
              <a:noFill/>
              <a:ln w="9525" cap="flat" cmpd="sng" algn="ctr">
                <a:solidFill>
                  <a:schemeClr val="tx1">
                    <a:lumMod val="65000"/>
                    <a:lumOff val="35000"/>
                  </a:schemeClr>
                </a:solidFill>
                <a:round/>
              </a:ln>
              <a:effectLst/>
            </c:spPr>
          </c:errBars>
          <c:xVal>
            <c:numRef>
              <c:f>'d13C Calib'!$B$4:$B$7</c:f>
              <c:numCache>
                <c:formatCode>0.000</c:formatCode>
                <c:ptCount val="4"/>
                <c:pt idx="0">
                  <c:v>4.0000000000000001E-3</c:v>
                </c:pt>
                <c:pt idx="1">
                  <c:v>1.9E-2</c:v>
                </c:pt>
                <c:pt idx="2">
                  <c:v>0.17899999999999999</c:v>
                </c:pt>
                <c:pt idx="3">
                  <c:v>0.52200000000000002</c:v>
                </c:pt>
              </c:numCache>
            </c:numRef>
          </c:xVal>
          <c:yVal>
            <c:numRef>
              <c:f>'d13C Calib'!$G$4:$G$7</c:f>
              <c:numCache>
                <c:formatCode>0.00</c:formatCode>
                <c:ptCount val="4"/>
                <c:pt idx="0">
                  <c:v>0</c:v>
                </c:pt>
                <c:pt idx="1">
                  <c:v>-1.0726479060236827</c:v>
                </c:pt>
                <c:pt idx="2">
                  <c:v>-2.5204249086392405</c:v>
                </c:pt>
                <c:pt idx="3">
                  <c:v>-1.3321742548171311</c:v>
                </c:pt>
              </c:numCache>
            </c:numRef>
          </c:yVal>
          <c:smooth val="0"/>
          <c:extLst>
            <c:ext xmlns:c16="http://schemas.microsoft.com/office/drawing/2014/chart" uri="{C3380CC4-5D6E-409C-BE32-E72D297353CC}">
              <c16:uniqueId val="{00000001-AA0F-3949-962C-253BC36C4DA0}"/>
            </c:ext>
          </c:extLst>
        </c:ser>
        <c:dLbls>
          <c:showLegendKey val="0"/>
          <c:showVal val="0"/>
          <c:showCatName val="0"/>
          <c:showSerName val="0"/>
          <c:showPercent val="0"/>
          <c:showBubbleSize val="0"/>
        </c:dLbls>
        <c:axId val="69018575"/>
        <c:axId val="661276079"/>
      </c:scatterChart>
      <c:valAx>
        <c:axId val="6901857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1276079"/>
        <c:crossesAt val="-3.5"/>
        <c:crossBetween val="midCat"/>
      </c:valAx>
      <c:valAx>
        <c:axId val="661276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bias(RM-UW6220)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01857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7"/>
            <c:spPr>
              <a:solidFill>
                <a:schemeClr val="bg1"/>
              </a:solidFill>
              <a:ln w="15875">
                <a:solidFill>
                  <a:schemeClr val="tx1"/>
                </a:solidFill>
              </a:ln>
              <a:effectLst/>
            </c:spPr>
          </c:marker>
          <c:trendline>
            <c:spPr>
              <a:ln w="19050" cap="rnd">
                <a:solidFill>
                  <a:schemeClr val="bg2">
                    <a:lumMod val="90000"/>
                  </a:schemeClr>
                </a:solidFill>
                <a:prstDash val="solid"/>
              </a:ln>
              <a:effectLst/>
            </c:spPr>
            <c:trendlineType val="poly"/>
            <c:order val="2"/>
            <c:dispRSqr val="0"/>
            <c:dispEq val="0"/>
          </c:trendline>
          <c:errBars>
            <c:errDir val="y"/>
            <c:errBarType val="both"/>
            <c:errValType val="cust"/>
            <c:noEndCap val="1"/>
            <c:plus>
              <c:numRef>
                <c:f>'d13C Calib'!$E$4:$E$7</c:f>
                <c:numCache>
                  <c:formatCode>General</c:formatCode>
                  <c:ptCount val="4"/>
                  <c:pt idx="0">
                    <c:v>0.15599113735541195</c:v>
                  </c:pt>
                  <c:pt idx="1">
                    <c:v>0.18452615868639524</c:v>
                  </c:pt>
                  <c:pt idx="2">
                    <c:v>0.3104726642041713</c:v>
                  </c:pt>
                  <c:pt idx="3">
                    <c:v>0.24354224711704975</c:v>
                  </c:pt>
                </c:numCache>
              </c:numRef>
            </c:plus>
            <c:minus>
              <c:numRef>
                <c:f>'d13C Calib'!$E$4:$E$7</c:f>
                <c:numCache>
                  <c:formatCode>General</c:formatCode>
                  <c:ptCount val="4"/>
                  <c:pt idx="0">
                    <c:v>0.15599113735541195</c:v>
                  </c:pt>
                  <c:pt idx="1">
                    <c:v>0.18452615868639524</c:v>
                  </c:pt>
                  <c:pt idx="2">
                    <c:v>0.3104726642041713</c:v>
                  </c:pt>
                  <c:pt idx="3">
                    <c:v>0.24354224711704975</c:v>
                  </c:pt>
                </c:numCache>
              </c:numRef>
            </c:minus>
            <c:spPr>
              <a:noFill/>
              <a:ln w="9525" cap="flat" cmpd="sng" algn="ctr">
                <a:solidFill>
                  <a:schemeClr val="tx1">
                    <a:lumMod val="65000"/>
                    <a:lumOff val="35000"/>
                  </a:schemeClr>
                </a:solidFill>
                <a:round/>
              </a:ln>
              <a:effectLst/>
            </c:spPr>
          </c:errBars>
          <c:xVal>
            <c:numRef>
              <c:f>'d13C Calib'!$B$28:$B$31</c:f>
              <c:numCache>
                <c:formatCode>0.000</c:formatCode>
                <c:ptCount val="4"/>
                <c:pt idx="0">
                  <c:v>2E-3</c:v>
                </c:pt>
                <c:pt idx="1">
                  <c:v>0.29499999999999998</c:v>
                </c:pt>
                <c:pt idx="2">
                  <c:v>0.53</c:v>
                </c:pt>
                <c:pt idx="3">
                  <c:v>0.64500000000000002</c:v>
                </c:pt>
              </c:numCache>
            </c:numRef>
          </c:xVal>
          <c:yVal>
            <c:numRef>
              <c:f>'d13C Calib'!$G$28:$G$31</c:f>
              <c:numCache>
                <c:formatCode>0.00</c:formatCode>
                <c:ptCount val="4"/>
                <c:pt idx="0">
                  <c:v>0</c:v>
                </c:pt>
                <c:pt idx="1">
                  <c:v>-4.1404716543680387</c:v>
                </c:pt>
                <c:pt idx="2">
                  <c:v>-6.0027507592625984</c:v>
                </c:pt>
                <c:pt idx="3">
                  <c:v>-6.4007034920519068</c:v>
                </c:pt>
              </c:numCache>
            </c:numRef>
          </c:yVal>
          <c:smooth val="0"/>
          <c:extLst>
            <c:ext xmlns:c16="http://schemas.microsoft.com/office/drawing/2014/chart" uri="{C3380CC4-5D6E-409C-BE32-E72D297353CC}">
              <c16:uniqueId val="{00000001-51A9-6C4E-A7FE-540FE0E59C66}"/>
            </c:ext>
          </c:extLst>
        </c:ser>
        <c:dLbls>
          <c:showLegendKey val="0"/>
          <c:showVal val="0"/>
          <c:showCatName val="0"/>
          <c:showSerName val="0"/>
          <c:showPercent val="0"/>
          <c:showBubbleSize val="0"/>
        </c:dLbls>
        <c:axId val="69018575"/>
        <c:axId val="661276079"/>
      </c:scatterChart>
      <c:valAx>
        <c:axId val="6901857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1276079"/>
        <c:crossesAt val="-7"/>
        <c:crossBetween val="midCat"/>
      </c:valAx>
      <c:valAx>
        <c:axId val="661276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bias(RM-UWMgs1)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01857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44449</xdr:rowOff>
    </xdr:from>
    <xdr:to>
      <xdr:col>7</xdr:col>
      <xdr:colOff>863600</xdr:colOff>
      <xdr:row>36</xdr:row>
      <xdr:rowOff>168274</xdr:rowOff>
    </xdr:to>
    <xdr:graphicFrame macro="">
      <xdr:nvGraphicFramePr>
        <xdr:cNvPr id="2" name="Chart 1">
          <a:extLst>
            <a:ext uri="{FF2B5EF4-FFF2-40B4-BE49-F238E27FC236}">
              <a16:creationId xmlns:a16="http://schemas.microsoft.com/office/drawing/2014/main" id="{A2D6BAF9-3E2A-0710-7439-747AD44FB7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25400</xdr:colOff>
      <xdr:row>11</xdr:row>
      <xdr:rowOff>139700</xdr:rowOff>
    </xdr:from>
    <xdr:ext cx="3073401" cy="37266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F8F6E4-9157-A14D-84A1-7AD2D6EB6672}"/>
                </a:ext>
              </a:extLst>
            </xdr:cNvPr>
            <xdr:cNvSpPr txBox="1"/>
          </xdr:nvSpPr>
          <xdr:spPr>
            <a:xfrm>
              <a:off x="7264400" y="2235200"/>
              <a:ext cx="3073401" cy="37266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de-DE" sz="1600" b="0" i="0">
                  <a:latin typeface="+mn-lt"/>
                </a:rPr>
                <a:t>bias(RM-UW6220)</a:t>
              </a:r>
              <a:r>
                <a:rPr lang="de-DE" sz="1600" b="0" i="0" baseline="0">
                  <a:latin typeface="+mn-lt"/>
                </a:rPr>
                <a:t> </a:t>
              </a:r>
              <a:r>
                <a:rPr lang="de-DE" sz="1600" b="0" i="0">
                  <a:latin typeface="+mn-lt"/>
                </a:rPr>
                <a:t>=</a:t>
              </a:r>
              <a:r>
                <a:rPr lang="de-DE" sz="1600" b="0" i="0" baseline="0">
                  <a:latin typeface="+mn-lt"/>
                </a:rPr>
                <a:t> </a:t>
              </a:r>
              <a14:m>
                <m:oMath xmlns:m="http://schemas.openxmlformats.org/officeDocument/2006/math">
                  <m:f>
                    <m:fPr>
                      <m:ctrlPr>
                        <a:rPr lang="de-DE" sz="1600" b="0" i="1">
                          <a:latin typeface="Cambria Math" panose="02040503050406030204" pitchFamily="18" charset="0"/>
                        </a:rPr>
                      </m:ctrlPr>
                    </m:fPr>
                    <m:num>
                      <m:r>
                        <a:rPr lang="de-DE" sz="1600" b="0" i="1">
                          <a:latin typeface="Cambria Math" panose="02040503050406030204" pitchFamily="18" charset="0"/>
                        </a:rPr>
                        <m:t>𝑏𝑖𝑎𝑠</m:t>
                      </m:r>
                      <m:r>
                        <a:rPr lang="de-DE" sz="1600" b="0" i="1">
                          <a:latin typeface="Cambria Math" panose="02040503050406030204" pitchFamily="18" charset="0"/>
                        </a:rPr>
                        <m:t> </m:t>
                      </m:r>
                      <m:r>
                        <a:rPr lang="de-DE" sz="1600" b="0" i="1">
                          <a:latin typeface="Cambria Math" panose="02040503050406030204" pitchFamily="18" charset="0"/>
                        </a:rPr>
                        <m:t>𝑚𝑎𝑥</m:t>
                      </m:r>
                      <m:r>
                        <a:rPr lang="de-DE" sz="1600" b="0" i="1">
                          <a:latin typeface="Cambria Math" panose="02040503050406030204" pitchFamily="18" charset="0"/>
                        </a:rPr>
                        <m:t>∗</m:t>
                      </m:r>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𝑛</m:t>
                          </m:r>
                        </m:sup>
                      </m:sSup>
                    </m:num>
                    <m:den>
                      <m:sSup>
                        <m:sSupPr>
                          <m:ctrlPr>
                            <a:rPr lang="de-DE" sz="1600" b="0" i="1">
                              <a:latin typeface="Cambria Math" panose="02040503050406030204" pitchFamily="18" charset="0"/>
                            </a:rPr>
                          </m:ctrlPr>
                        </m:sSupPr>
                        <m:e>
                          <m:r>
                            <a:rPr lang="de-DE" sz="1600" b="0" i="1">
                              <a:latin typeface="Cambria Math" panose="02040503050406030204" pitchFamily="18" charset="0"/>
                            </a:rPr>
                            <m:t>𝑘</m:t>
                          </m:r>
                        </m:e>
                        <m:sup>
                          <m:r>
                            <a:rPr lang="de-DE" sz="1600" b="0" i="1">
                              <a:latin typeface="Cambria Math" panose="02040503050406030204" pitchFamily="18" charset="0"/>
                            </a:rPr>
                            <m:t>𝑛</m:t>
                          </m:r>
                        </m:sup>
                      </m:sSup>
                      <m:r>
                        <a:rPr lang="de-DE" sz="1600" b="0" i="1">
                          <a:latin typeface="Cambria Math" panose="02040503050406030204" pitchFamily="18" charset="0"/>
                        </a:rPr>
                        <m:t>+</m:t>
                      </m:r>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𝑛</m:t>
                          </m:r>
                        </m:sup>
                      </m:sSup>
                    </m:den>
                  </m:f>
                </m:oMath>
              </a14:m>
              <a:endParaRPr lang="en-US" sz="1100"/>
            </a:p>
          </xdr:txBody>
        </xdr:sp>
      </mc:Choice>
      <mc:Fallback xmlns="">
        <xdr:sp macro="" textlink="">
          <xdr:nvSpPr>
            <xdr:cNvPr id="3" name="TextBox 2">
              <a:extLst>
                <a:ext uri="{FF2B5EF4-FFF2-40B4-BE49-F238E27FC236}">
                  <a16:creationId xmlns:a16="http://schemas.microsoft.com/office/drawing/2014/main" id="{00F8F6E4-9157-A14D-84A1-7AD2D6EB6672}"/>
                </a:ext>
              </a:extLst>
            </xdr:cNvPr>
            <xdr:cNvSpPr txBox="1"/>
          </xdr:nvSpPr>
          <xdr:spPr>
            <a:xfrm>
              <a:off x="7264400" y="2235200"/>
              <a:ext cx="3073401" cy="37266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de-DE" sz="1600" b="0" i="0">
                  <a:latin typeface="+mn-lt"/>
                </a:rPr>
                <a:t>bias(RM-UW6220)</a:t>
              </a:r>
              <a:r>
                <a:rPr lang="de-DE" sz="1600" b="0" i="0" baseline="0">
                  <a:latin typeface="+mn-lt"/>
                </a:rPr>
                <a:t> </a:t>
              </a:r>
              <a:r>
                <a:rPr lang="de-DE" sz="1600" b="0" i="0">
                  <a:latin typeface="+mn-lt"/>
                </a:rPr>
                <a:t>=</a:t>
              </a:r>
              <a:r>
                <a:rPr lang="de-DE" sz="1600" b="0" i="0" baseline="0">
                  <a:latin typeface="+mn-lt"/>
                </a:rPr>
                <a:t> </a:t>
              </a:r>
              <a:r>
                <a:rPr lang="de-DE" sz="1600" b="0" i="0">
                  <a:latin typeface="Cambria Math" panose="02040503050406030204" pitchFamily="18" charset="0"/>
                </a:rPr>
                <a:t>(𝑏𝑖𝑎𝑠 𝑚𝑎𝑥∗𝑥^𝑛)/(𝑘^𝑛+𝑥^𝑛 )</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12700</xdr:colOff>
      <xdr:row>27</xdr:row>
      <xdr:rowOff>120651</xdr:rowOff>
    </xdr:from>
    <xdr:to>
      <xdr:col>7</xdr:col>
      <xdr:colOff>793751</xdr:colOff>
      <xdr:row>46</xdr:row>
      <xdr:rowOff>152400</xdr:rowOff>
    </xdr:to>
    <xdr:graphicFrame macro="">
      <xdr:nvGraphicFramePr>
        <xdr:cNvPr id="2" name="Chart 1">
          <a:extLst>
            <a:ext uri="{FF2B5EF4-FFF2-40B4-BE49-F238E27FC236}">
              <a16:creationId xmlns:a16="http://schemas.microsoft.com/office/drawing/2014/main" id="{5F1B6DB1-C527-A54A-AF63-265889287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41243</xdr:colOff>
      <xdr:row>9</xdr:row>
      <xdr:rowOff>33813</xdr:rowOff>
    </xdr:from>
    <xdr:ext cx="4276757" cy="4977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62F87B45-814F-584D-A4CC-756A2E5E30AF}"/>
                </a:ext>
              </a:extLst>
            </xdr:cNvPr>
            <xdr:cNvSpPr txBox="1"/>
          </xdr:nvSpPr>
          <xdr:spPr>
            <a:xfrm>
              <a:off x="2162143" y="1989613"/>
              <a:ext cx="4276757" cy="4977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de-DE" sz="1600" b="0" i="0">
                        <a:latin typeface="+mn-lt"/>
                      </a:rPr>
                      <m:t>bias</m:t>
                    </m:r>
                    <m:r>
                      <m:rPr>
                        <m:nor/>
                      </m:rPr>
                      <a:rPr lang="de-DE" sz="1600" b="0" i="0">
                        <a:latin typeface="+mn-lt"/>
                      </a:rPr>
                      <m:t>(</m:t>
                    </m:r>
                    <m:r>
                      <m:rPr>
                        <m:nor/>
                      </m:rPr>
                      <a:rPr lang="de-DE" sz="1600" b="0" i="0">
                        <a:latin typeface="+mn-lt"/>
                      </a:rPr>
                      <m:t>RM</m:t>
                    </m:r>
                    <m:r>
                      <m:rPr>
                        <m:nor/>
                      </m:rPr>
                      <a:rPr lang="de-DE" sz="1600" b="0" i="0">
                        <a:latin typeface="+mn-lt"/>
                      </a:rPr>
                      <m:t>−</m:t>
                    </m:r>
                    <m:r>
                      <m:rPr>
                        <m:nor/>
                      </m:rPr>
                      <a:rPr lang="de-DE" sz="1600" b="0" i="0">
                        <a:latin typeface="+mn-lt"/>
                      </a:rPr>
                      <m:t>UWMgs</m:t>
                    </m:r>
                    <m:r>
                      <m:rPr>
                        <m:nor/>
                      </m:rPr>
                      <a:rPr lang="de-DE" sz="1600" b="0" i="0">
                        <a:latin typeface="+mn-lt"/>
                      </a:rPr>
                      <m:t>1) </m:t>
                    </m:r>
                    <m:sSub>
                      <m:sSubPr>
                        <m:ctrlPr>
                          <a:rPr lang="de-DE" sz="1600" b="0" i="1">
                            <a:latin typeface="Cambria Math" panose="02040503050406030204" pitchFamily="18" charset="0"/>
                          </a:rPr>
                        </m:ctrlPr>
                      </m:sSubPr>
                      <m:e>
                        <m:r>
                          <a:rPr lang="de-DE" sz="1600" b="0" i="1">
                            <a:latin typeface="Cambria Math" panose="02040503050406030204" pitchFamily="18" charset="0"/>
                          </a:rPr>
                          <m:t>= </m:t>
                        </m:r>
                        <m:r>
                          <a:rPr lang="de-DE" sz="1600" b="0" i="1">
                            <a:latin typeface="Cambria Math" panose="02040503050406030204" pitchFamily="18" charset="0"/>
                          </a:rPr>
                          <m:t>𝐶</m:t>
                        </m:r>
                      </m:e>
                      <m:sub>
                        <m:r>
                          <a:rPr lang="de-DE" sz="1600" b="0" i="1">
                            <a:latin typeface="Cambria Math" panose="02040503050406030204" pitchFamily="18" charset="0"/>
                          </a:rPr>
                          <m:t>1</m:t>
                        </m:r>
                      </m:sub>
                    </m:sSub>
                    <m:f>
                      <m:fPr>
                        <m:ctrlPr>
                          <a:rPr lang="de-DE" sz="1600" b="0" i="1">
                            <a:latin typeface="Cambria Math" panose="02040503050406030204" pitchFamily="18" charset="0"/>
                          </a:rPr>
                        </m:ctrlPr>
                      </m:fPr>
                      <m:num>
                        <m:r>
                          <a:rPr lang="de-DE" sz="1600" b="0" i="1">
                            <a:latin typeface="Cambria Math" panose="02040503050406030204" pitchFamily="18" charset="0"/>
                          </a:rPr>
                          <m:t>𝑛</m:t>
                        </m:r>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𝑛</m:t>
                            </m:r>
                            <m:r>
                              <a:rPr lang="de-DE" sz="1600" b="0" i="1">
                                <a:latin typeface="Cambria Math" panose="02040503050406030204" pitchFamily="18" charset="0"/>
                              </a:rPr>
                              <m:t>−1</m:t>
                            </m:r>
                          </m:sup>
                        </m:sSup>
                      </m:num>
                      <m:den>
                        <m:sSup>
                          <m:sSupPr>
                            <m:ctrlPr>
                              <a:rPr lang="de-DE" sz="1600" b="0" i="1">
                                <a:latin typeface="Cambria Math" panose="02040503050406030204" pitchFamily="18" charset="0"/>
                              </a:rPr>
                            </m:ctrlPr>
                          </m:sSupPr>
                          <m:e>
                            <m:r>
                              <a:rPr lang="de-DE" sz="1600" b="0" i="1">
                                <a:latin typeface="Cambria Math" panose="02040503050406030204" pitchFamily="18" charset="0"/>
                              </a:rPr>
                              <m:t>𝑘</m:t>
                            </m:r>
                          </m:e>
                          <m:sup>
                            <m:r>
                              <a:rPr lang="de-DE" sz="1600" b="0" i="1">
                                <a:latin typeface="Cambria Math" panose="02040503050406030204" pitchFamily="18" charset="0"/>
                              </a:rPr>
                              <m:t>𝑛</m:t>
                            </m:r>
                          </m:sup>
                        </m:sSup>
                        <m:r>
                          <a:rPr lang="de-DE" sz="1600" b="0" i="1">
                            <a:latin typeface="Cambria Math" panose="02040503050406030204" pitchFamily="18" charset="0"/>
                          </a:rPr>
                          <m:t>+</m:t>
                        </m:r>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𝑛</m:t>
                            </m:r>
                          </m:sup>
                        </m:sSup>
                      </m:den>
                    </m:f>
                    <m:r>
                      <a:rPr lang="de-DE" sz="1600" b="0" i="1">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2</m:t>
                        </m:r>
                      </m:sub>
                    </m:sSub>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𝑑</m:t>
                        </m:r>
                      </m:sup>
                    </m:sSup>
                    <m:r>
                      <a:rPr lang="de-DE" sz="1600" b="0" i="0">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3</m:t>
                        </m:r>
                      </m:sub>
                    </m:sSub>
                  </m:oMath>
                </m:oMathPara>
              </a14:m>
              <a:endParaRPr lang="en-US" sz="1100"/>
            </a:p>
          </xdr:txBody>
        </xdr:sp>
      </mc:Choice>
      <mc:Fallback xmlns="">
        <xdr:sp macro="" textlink="">
          <xdr:nvSpPr>
            <xdr:cNvPr id="3" name="TextBox 2">
              <a:extLst>
                <a:ext uri="{FF2B5EF4-FFF2-40B4-BE49-F238E27FC236}">
                  <a16:creationId xmlns:a16="http://schemas.microsoft.com/office/drawing/2014/main" id="{62F87B45-814F-584D-A4CC-756A2E5E30AF}"/>
                </a:ext>
              </a:extLst>
            </xdr:cNvPr>
            <xdr:cNvSpPr txBox="1"/>
          </xdr:nvSpPr>
          <xdr:spPr>
            <a:xfrm>
              <a:off x="2162143" y="1989613"/>
              <a:ext cx="4276757" cy="4977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de-DE" sz="1600" b="0" i="0">
                  <a:latin typeface="Cambria Math" panose="02040503050406030204" pitchFamily="18" charset="0"/>
                </a:rPr>
                <a:t>"bias(RM-UWMgs1)</a:t>
              </a:r>
              <a:r>
                <a:rPr lang="de-DE" sz="1600" b="0" i="0" baseline="0">
                  <a:latin typeface="Cambria Math" panose="02040503050406030204" pitchFamily="18" charset="0"/>
                </a:rPr>
                <a:t> " </a:t>
              </a:r>
              <a:r>
                <a:rPr lang="de-DE" sz="1600" b="0" i="0">
                  <a:latin typeface="Cambria Math" panose="02040503050406030204" pitchFamily="18" charset="0"/>
                </a:rPr>
                <a:t>〖= 𝐶〗_1  (𝑛𝑥^(𝑛−1))/(𝑘^𝑛+𝑥^𝑛 )+𝐶_2 𝑥^𝑑+𝐶_3</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0</xdr:col>
      <xdr:colOff>80434</xdr:colOff>
      <xdr:row>8</xdr:row>
      <xdr:rowOff>76201</xdr:rowOff>
    </xdr:from>
    <xdr:to>
      <xdr:col>4</xdr:col>
      <xdr:colOff>817034</xdr:colOff>
      <xdr:row>22</xdr:row>
      <xdr:rowOff>152401</xdr:rowOff>
    </xdr:to>
    <xdr:graphicFrame macro="">
      <xdr:nvGraphicFramePr>
        <xdr:cNvPr id="2" name="Chart 1">
          <a:extLst>
            <a:ext uri="{FF2B5EF4-FFF2-40B4-BE49-F238E27FC236}">
              <a16:creationId xmlns:a16="http://schemas.microsoft.com/office/drawing/2014/main" id="{CB0AF42B-B924-D645-B7CB-5FD180AB6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177800</xdr:colOff>
      <xdr:row>8</xdr:row>
      <xdr:rowOff>69851</xdr:rowOff>
    </xdr:from>
    <xdr:ext cx="3810000" cy="25500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394FD5D-D7C8-AB46-B8C0-1E000B1BFCCA}"/>
                </a:ext>
              </a:extLst>
            </xdr:cNvPr>
            <xdr:cNvSpPr txBox="1"/>
          </xdr:nvSpPr>
          <xdr:spPr>
            <a:xfrm>
              <a:off x="4305300" y="2012951"/>
              <a:ext cx="3810000" cy="25500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1600" b="0" i="1">
                        <a:latin typeface="Cambria Math" panose="02040503050406030204" pitchFamily="18" charset="0"/>
                      </a:rPr>
                      <m:t>𝐵𝑖𝑎𝑠</m:t>
                    </m:r>
                    <m:d>
                      <m:dPr>
                        <m:ctrlPr>
                          <a:rPr lang="de-DE" sz="1600" b="0" i="1">
                            <a:latin typeface="Cambria Math" panose="02040503050406030204" pitchFamily="18" charset="0"/>
                          </a:rPr>
                        </m:ctrlPr>
                      </m:dPr>
                      <m:e>
                        <m:r>
                          <a:rPr lang="de-DE" sz="1600" b="0" i="1">
                            <a:latin typeface="Cambria Math" panose="02040503050406030204" pitchFamily="18" charset="0"/>
                          </a:rPr>
                          <m:t>𝑅𝑀</m:t>
                        </m:r>
                        <m:r>
                          <a:rPr lang="de-DE" sz="1600" b="0" i="1">
                            <a:latin typeface="Cambria Math" panose="02040503050406030204" pitchFamily="18" charset="0"/>
                          </a:rPr>
                          <m:t>−</m:t>
                        </m:r>
                        <m:r>
                          <a:rPr lang="de-DE" sz="1600" b="0" i="1">
                            <a:latin typeface="Cambria Math" panose="02040503050406030204" pitchFamily="18" charset="0"/>
                          </a:rPr>
                          <m:t>𝑈𝑊</m:t>
                        </m:r>
                        <m:r>
                          <a:rPr lang="de-DE" sz="1600" b="0" i="1">
                            <a:latin typeface="Cambria Math" panose="02040503050406030204" pitchFamily="18" charset="0"/>
                          </a:rPr>
                          <m:t>6220</m:t>
                        </m:r>
                      </m:e>
                    </m:d>
                    <m:r>
                      <a:rPr lang="de-DE" sz="1600" b="0" i="1">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1</m:t>
                        </m:r>
                      </m:sub>
                    </m:sSub>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2</m:t>
                        </m:r>
                      </m:sup>
                    </m:sSup>
                    <m:r>
                      <a:rPr lang="de-DE" sz="1600" b="0" i="0">
                        <a:latin typeface="Cambria Math" panose="02040503050406030204" pitchFamily="18" charset="0"/>
                      </a:rPr>
                      <m:t>+ </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2</m:t>
                        </m:r>
                      </m:sub>
                    </m:sSub>
                    <m:r>
                      <a:rPr lang="de-DE" sz="1600" b="0" i="1">
                        <a:latin typeface="Cambria Math" panose="02040503050406030204" pitchFamily="18" charset="0"/>
                      </a:rPr>
                      <m:t>𝑥</m:t>
                    </m:r>
                    <m:r>
                      <a:rPr lang="de-DE" sz="1600" b="0" i="1">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3</m:t>
                        </m:r>
                      </m:sub>
                    </m:sSub>
                  </m:oMath>
                </m:oMathPara>
              </a14:m>
              <a:endParaRPr lang="de-DE" sz="1600" b="0"/>
            </a:p>
          </xdr:txBody>
        </xdr:sp>
      </mc:Choice>
      <mc:Fallback xmlns="">
        <xdr:sp macro="" textlink="">
          <xdr:nvSpPr>
            <xdr:cNvPr id="3" name="TextBox 2">
              <a:extLst>
                <a:ext uri="{FF2B5EF4-FFF2-40B4-BE49-F238E27FC236}">
                  <a16:creationId xmlns:a16="http://schemas.microsoft.com/office/drawing/2014/main" id="{3394FD5D-D7C8-AB46-B8C0-1E000B1BFCCA}"/>
                </a:ext>
              </a:extLst>
            </xdr:cNvPr>
            <xdr:cNvSpPr txBox="1"/>
          </xdr:nvSpPr>
          <xdr:spPr>
            <a:xfrm>
              <a:off x="4305300" y="2012951"/>
              <a:ext cx="3810000" cy="25500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de-DE" sz="1600" b="0" i="0">
                  <a:latin typeface="Cambria Math" panose="02040503050406030204" pitchFamily="18" charset="0"/>
                </a:rPr>
                <a:t>𝐵𝑖𝑎𝑠(𝑅𝑀−𝑈𝑊6220)=𝐶_1 𝑥^2+ 𝐶_2 𝑥+𝐶_3</a:t>
              </a:r>
              <a:endParaRPr lang="de-DE" sz="1600" b="0"/>
            </a:p>
          </xdr:txBody>
        </xdr:sp>
      </mc:Fallback>
    </mc:AlternateContent>
    <xdr:clientData/>
  </xdr:oneCellAnchor>
  <xdr:twoCellAnchor>
    <xdr:from>
      <xdr:col>0</xdr:col>
      <xdr:colOff>0</xdr:colOff>
      <xdr:row>32</xdr:row>
      <xdr:rowOff>0</xdr:rowOff>
    </xdr:from>
    <xdr:to>
      <xdr:col>4</xdr:col>
      <xdr:colOff>736600</xdr:colOff>
      <xdr:row>46</xdr:row>
      <xdr:rowOff>76200</xdr:rowOff>
    </xdr:to>
    <xdr:graphicFrame macro="">
      <xdr:nvGraphicFramePr>
        <xdr:cNvPr id="4" name="Chart 3">
          <a:extLst>
            <a:ext uri="{FF2B5EF4-FFF2-40B4-BE49-F238E27FC236}">
              <a16:creationId xmlns:a16="http://schemas.microsoft.com/office/drawing/2014/main" id="{97DF703E-C70C-824E-898B-10C1096F2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368300</xdr:colOff>
      <xdr:row>33</xdr:row>
      <xdr:rowOff>88900</xdr:rowOff>
    </xdr:from>
    <xdr:ext cx="3810000" cy="25500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96F5D7D8-BB1E-334C-8128-2E57DDDFEDFE}"/>
                </a:ext>
              </a:extLst>
            </xdr:cNvPr>
            <xdr:cNvSpPr txBox="1"/>
          </xdr:nvSpPr>
          <xdr:spPr>
            <a:xfrm>
              <a:off x="4495800" y="7010400"/>
              <a:ext cx="3810000" cy="25500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1600" b="0" i="1">
                        <a:latin typeface="Cambria Math" panose="02040503050406030204" pitchFamily="18" charset="0"/>
                      </a:rPr>
                      <m:t>𝐵𝑖𝑎𝑠</m:t>
                    </m:r>
                    <m:d>
                      <m:dPr>
                        <m:ctrlPr>
                          <a:rPr lang="de-DE" sz="1600" b="0" i="1">
                            <a:latin typeface="Cambria Math" panose="02040503050406030204" pitchFamily="18" charset="0"/>
                          </a:rPr>
                        </m:ctrlPr>
                      </m:dPr>
                      <m:e>
                        <m:r>
                          <a:rPr lang="de-DE" sz="1600" b="0" i="1">
                            <a:latin typeface="Cambria Math" panose="02040503050406030204" pitchFamily="18" charset="0"/>
                          </a:rPr>
                          <m:t>𝑅𝑀</m:t>
                        </m:r>
                        <m:r>
                          <a:rPr lang="de-DE" sz="1600" b="0" i="1">
                            <a:latin typeface="Cambria Math" panose="02040503050406030204" pitchFamily="18" charset="0"/>
                          </a:rPr>
                          <m:t>−</m:t>
                        </m:r>
                        <m:r>
                          <a:rPr lang="de-DE" sz="1600" b="0" i="1">
                            <a:latin typeface="Cambria Math" panose="02040503050406030204" pitchFamily="18" charset="0"/>
                          </a:rPr>
                          <m:t>𝑈𝑊𝑀𝑔𝑠</m:t>
                        </m:r>
                        <m:r>
                          <a:rPr lang="de-DE" sz="1600" b="0" i="1">
                            <a:latin typeface="Cambria Math" panose="02040503050406030204" pitchFamily="18" charset="0"/>
                          </a:rPr>
                          <m:t>1</m:t>
                        </m:r>
                      </m:e>
                    </m:d>
                    <m:r>
                      <a:rPr lang="de-DE" sz="1600" b="0" i="1">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1</m:t>
                        </m:r>
                      </m:sub>
                    </m:sSub>
                    <m:sSup>
                      <m:sSupPr>
                        <m:ctrlPr>
                          <a:rPr lang="de-DE" sz="1600" b="0" i="1">
                            <a:latin typeface="Cambria Math" panose="02040503050406030204" pitchFamily="18" charset="0"/>
                          </a:rPr>
                        </m:ctrlPr>
                      </m:sSupPr>
                      <m:e>
                        <m:r>
                          <a:rPr lang="de-DE" sz="1600" b="0" i="1">
                            <a:latin typeface="Cambria Math" panose="02040503050406030204" pitchFamily="18" charset="0"/>
                          </a:rPr>
                          <m:t>𝑥</m:t>
                        </m:r>
                      </m:e>
                      <m:sup>
                        <m:r>
                          <a:rPr lang="de-DE" sz="1600" b="0" i="1">
                            <a:latin typeface="Cambria Math" panose="02040503050406030204" pitchFamily="18" charset="0"/>
                          </a:rPr>
                          <m:t>2</m:t>
                        </m:r>
                      </m:sup>
                    </m:sSup>
                    <m:r>
                      <a:rPr lang="de-DE" sz="1600" b="0" i="0">
                        <a:latin typeface="Cambria Math" panose="02040503050406030204" pitchFamily="18" charset="0"/>
                      </a:rPr>
                      <m:t>+ </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2</m:t>
                        </m:r>
                      </m:sub>
                    </m:sSub>
                    <m:r>
                      <a:rPr lang="de-DE" sz="1600" b="0" i="1">
                        <a:latin typeface="Cambria Math" panose="02040503050406030204" pitchFamily="18" charset="0"/>
                      </a:rPr>
                      <m:t>𝑥</m:t>
                    </m:r>
                    <m:r>
                      <a:rPr lang="de-DE" sz="1600" b="0" i="1">
                        <a:latin typeface="Cambria Math" panose="02040503050406030204" pitchFamily="18" charset="0"/>
                      </a:rPr>
                      <m:t>+</m:t>
                    </m:r>
                    <m:sSub>
                      <m:sSubPr>
                        <m:ctrlPr>
                          <a:rPr lang="de-DE" sz="1600" b="0" i="1">
                            <a:latin typeface="Cambria Math" panose="02040503050406030204" pitchFamily="18" charset="0"/>
                          </a:rPr>
                        </m:ctrlPr>
                      </m:sSubPr>
                      <m:e>
                        <m:r>
                          <a:rPr lang="de-DE" sz="1600" b="0" i="1">
                            <a:latin typeface="Cambria Math" panose="02040503050406030204" pitchFamily="18" charset="0"/>
                          </a:rPr>
                          <m:t>𝐶</m:t>
                        </m:r>
                      </m:e>
                      <m:sub>
                        <m:r>
                          <a:rPr lang="de-DE" sz="1600" b="0" i="1">
                            <a:latin typeface="Cambria Math" panose="02040503050406030204" pitchFamily="18" charset="0"/>
                          </a:rPr>
                          <m:t>3</m:t>
                        </m:r>
                      </m:sub>
                    </m:sSub>
                  </m:oMath>
                </m:oMathPara>
              </a14:m>
              <a:endParaRPr lang="de-DE" sz="1600" b="0"/>
            </a:p>
          </xdr:txBody>
        </xdr:sp>
      </mc:Choice>
      <mc:Fallback xmlns="">
        <xdr:sp macro="" textlink="">
          <xdr:nvSpPr>
            <xdr:cNvPr id="5" name="TextBox 4">
              <a:extLst>
                <a:ext uri="{FF2B5EF4-FFF2-40B4-BE49-F238E27FC236}">
                  <a16:creationId xmlns:a16="http://schemas.microsoft.com/office/drawing/2014/main" id="{96F5D7D8-BB1E-334C-8128-2E57DDDFEDFE}"/>
                </a:ext>
              </a:extLst>
            </xdr:cNvPr>
            <xdr:cNvSpPr txBox="1"/>
          </xdr:nvSpPr>
          <xdr:spPr>
            <a:xfrm>
              <a:off x="4495800" y="7010400"/>
              <a:ext cx="3810000" cy="25500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de-DE" sz="1600" b="0" i="0">
                  <a:latin typeface="Cambria Math" panose="02040503050406030204" pitchFamily="18" charset="0"/>
                </a:rPr>
                <a:t>𝐵𝑖𝑎𝑠(𝑅𝑀−𝑈𝑊𝑀𝑔𝑠1)=𝐶_1 𝑥^2+ 𝐶_2 𝑥+𝐶_3</a:t>
              </a:r>
              <a:endParaRPr lang="de-DE" sz="1600" b="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election sqref="A1:XFD2"/>
    </sheetView>
  </sheetViews>
  <sheetFormatPr baseColWidth="10" defaultRowHeight="15" x14ac:dyDescent="0.25"/>
  <sheetData>
    <row r="1" spans="1:1" s="49" customFormat="1" ht="20.100000000000001" customHeight="1" x14ac:dyDescent="0.25">
      <c r="A1" s="49" t="s">
        <v>601</v>
      </c>
    </row>
    <row r="2" spans="1:1" s="50" customFormat="1" ht="20.100000000000001" customHeight="1" thickBot="1" x14ac:dyDescent="0.3">
      <c r="A2" s="50" t="s">
        <v>592</v>
      </c>
    </row>
    <row r="5" spans="1:1" x14ac:dyDescent="0.25">
      <c r="A5" t="s">
        <v>595</v>
      </c>
    </row>
    <row r="7" spans="1:1" x14ac:dyDescent="0.25">
      <c r="A7" t="s">
        <v>593</v>
      </c>
    </row>
    <row r="8" spans="1:1" x14ac:dyDescent="0.25">
      <c r="A8" t="s">
        <v>596</v>
      </c>
    </row>
    <row r="9" spans="1:1" x14ac:dyDescent="0.25">
      <c r="A9" t="s">
        <v>597</v>
      </c>
    </row>
    <row r="10" spans="1:1" x14ac:dyDescent="0.25">
      <c r="A10" t="s">
        <v>598</v>
      </c>
    </row>
    <row r="11" spans="1:1" x14ac:dyDescent="0.25">
      <c r="A11" t="s">
        <v>599</v>
      </c>
    </row>
    <row r="12" spans="1:1" x14ac:dyDescent="0.25">
      <c r="A12" t="s">
        <v>600</v>
      </c>
    </row>
    <row r="14" spans="1:1" x14ac:dyDescent="0.25">
      <c r="A14" t="s">
        <v>594</v>
      </c>
    </row>
  </sheetData>
  <mergeCells count="2">
    <mergeCell ref="A1:XFD1"/>
    <mergeCell ref="A2:XFD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133"/>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9.140625" defaultRowHeight="15" x14ac:dyDescent="0.25"/>
  <cols>
    <col min="1" max="1" width="35" bestFit="1" customWidth="1"/>
    <col min="2" max="2" width="32.28515625" bestFit="1" customWidth="1"/>
    <col min="3" max="3" width="10.85546875" bestFit="1" customWidth="1"/>
    <col min="5" max="5" width="9.140625" style="2"/>
    <col min="8" max="8" width="9.140625" style="5"/>
    <col min="9" max="9" width="9.140625" style="2"/>
    <col min="10" max="10" width="13.5703125" style="2" bestFit="1" customWidth="1"/>
    <col min="12" max="12" width="11.28515625" bestFit="1" customWidth="1"/>
    <col min="14" max="14" width="10.85546875" style="2" bestFit="1" customWidth="1"/>
    <col min="15" max="16" width="9.140625" style="2"/>
    <col min="17" max="17" width="10.140625" style="2" bestFit="1" customWidth="1"/>
    <col min="20" max="21" width="9.140625" style="2"/>
    <col min="22" max="22" width="12.140625" bestFit="1" customWidth="1"/>
    <col min="24" max="26" width="9.140625" style="2"/>
  </cols>
  <sheetData>
    <row r="1" spans="1:27" x14ac:dyDescent="0.25">
      <c r="A1" t="s">
        <v>0</v>
      </c>
      <c r="B1" t="s">
        <v>466</v>
      </c>
      <c r="C1" t="s">
        <v>1</v>
      </c>
      <c r="D1" t="s">
        <v>2</v>
      </c>
      <c r="E1" s="2" t="s">
        <v>3</v>
      </c>
      <c r="F1" t="s">
        <v>4</v>
      </c>
      <c r="G1" t="s">
        <v>5</v>
      </c>
      <c r="H1" s="5" t="s">
        <v>6</v>
      </c>
      <c r="I1" s="2" t="s">
        <v>7</v>
      </c>
      <c r="K1" s="2"/>
      <c r="L1" s="2" t="s">
        <v>181</v>
      </c>
      <c r="M1" s="2" t="s">
        <v>166</v>
      </c>
      <c r="O1" s="2" t="s">
        <v>182</v>
      </c>
    </row>
    <row r="2" spans="1:27" x14ac:dyDescent="0.25">
      <c r="A2" t="s">
        <v>13</v>
      </c>
      <c r="C2" t="s">
        <v>8</v>
      </c>
      <c r="D2" s="4">
        <v>0.42430555555555555</v>
      </c>
      <c r="E2" s="2">
        <v>1.662498</v>
      </c>
      <c r="F2">
        <v>-1531</v>
      </c>
      <c r="G2">
        <v>747</v>
      </c>
      <c r="H2" s="5">
        <v>3174765328.2635417</v>
      </c>
      <c r="I2" s="2">
        <v>0.62457010749503161</v>
      </c>
      <c r="L2" s="11">
        <v>13.712013272692891</v>
      </c>
      <c r="M2" s="11">
        <v>7.8492755445970175E-2</v>
      </c>
      <c r="N2" s="11"/>
      <c r="O2" s="11"/>
      <c r="P2" s="11"/>
      <c r="V2" s="13" t="s">
        <v>164</v>
      </c>
      <c r="X2"/>
    </row>
    <row r="3" spans="1:27" x14ac:dyDescent="0.25">
      <c r="A3" t="s">
        <v>14</v>
      </c>
      <c r="C3" t="s">
        <v>8</v>
      </c>
      <c r="D3" s="4">
        <v>0.42638888888888887</v>
      </c>
      <c r="E3" s="2">
        <v>1.6734819999999999</v>
      </c>
      <c r="F3">
        <v>-1689</v>
      </c>
      <c r="G3">
        <v>410</v>
      </c>
      <c r="H3" s="5">
        <v>3163767781.8424864</v>
      </c>
      <c r="I3" s="2">
        <v>0.58859943095638889</v>
      </c>
      <c r="L3" s="11">
        <v>13.736909789877183</v>
      </c>
      <c r="M3" s="11">
        <v>9.5900077020869612E-2</v>
      </c>
      <c r="N3" s="11"/>
      <c r="O3" s="11"/>
      <c r="P3" s="11"/>
      <c r="V3" s="11" t="s">
        <v>165</v>
      </c>
      <c r="W3" s="13" t="s">
        <v>166</v>
      </c>
      <c r="X3" s="13" t="s">
        <v>12</v>
      </c>
    </row>
    <row r="4" spans="1:27" x14ac:dyDescent="0.25">
      <c r="A4" t="s">
        <v>15</v>
      </c>
      <c r="C4" t="s">
        <v>8</v>
      </c>
      <c r="D4" s="4">
        <v>0.4284722222222222</v>
      </c>
      <c r="E4" s="2">
        <v>1.6639249999999999</v>
      </c>
      <c r="F4">
        <v>-1919</v>
      </c>
      <c r="G4">
        <v>494</v>
      </c>
      <c r="H4" s="5">
        <v>3153641376.0354204</v>
      </c>
      <c r="I4" s="2">
        <v>0.57727701452530766</v>
      </c>
      <c r="K4" s="2"/>
      <c r="L4" s="11">
        <v>13.673828398101717</v>
      </c>
      <c r="M4" s="11">
        <v>0.11461194400666766</v>
      </c>
      <c r="N4" s="11"/>
      <c r="O4" s="15" t="s">
        <v>174</v>
      </c>
      <c r="P4" s="15" t="s">
        <v>161</v>
      </c>
      <c r="V4" s="2"/>
      <c r="X4"/>
    </row>
    <row r="5" spans="1:27" x14ac:dyDescent="0.25">
      <c r="A5" t="s">
        <v>16</v>
      </c>
      <c r="C5" t="s">
        <v>8</v>
      </c>
      <c r="D5" s="4">
        <v>0.43055555555555558</v>
      </c>
      <c r="E5" s="2">
        <v>1.660058</v>
      </c>
      <c r="F5">
        <v>-1882</v>
      </c>
      <c r="G5">
        <v>665</v>
      </c>
      <c r="H5" s="5">
        <v>3153748838.4014096</v>
      </c>
      <c r="I5" s="2">
        <v>0.60980439199681202</v>
      </c>
      <c r="K5" s="2"/>
      <c r="L5" s="12">
        <v>13.863848031517856</v>
      </c>
      <c r="M5" s="12">
        <v>9.9193550878646036E-2</v>
      </c>
      <c r="N5" s="12" t="s">
        <v>22</v>
      </c>
      <c r="O5" s="12">
        <v>13.746649873047412</v>
      </c>
      <c r="P5" s="12">
        <v>8.232646165604246E-2</v>
      </c>
      <c r="V5" s="2">
        <v>13.746649873047412</v>
      </c>
      <c r="W5" s="2">
        <v>4.1476966965886014E-2</v>
      </c>
      <c r="X5">
        <v>16</v>
      </c>
      <c r="Y5" s="2" t="s">
        <v>167</v>
      </c>
      <c r="Z5" s="11"/>
      <c r="AA5" s="11"/>
    </row>
    <row r="6" spans="1:27" x14ac:dyDescent="0.25">
      <c r="A6" t="s">
        <v>27</v>
      </c>
      <c r="C6" t="s">
        <v>8</v>
      </c>
      <c r="D6" s="4">
        <v>0.43888888888888888</v>
      </c>
      <c r="E6" s="2">
        <v>1.64883</v>
      </c>
      <c r="F6">
        <v>-2743</v>
      </c>
      <c r="G6">
        <v>-74</v>
      </c>
      <c r="H6" s="5">
        <v>3170386428.9052253</v>
      </c>
      <c r="I6" s="2">
        <v>0.6157651717750362</v>
      </c>
      <c r="K6" s="2"/>
      <c r="L6" s="2">
        <v>11.990787772391931</v>
      </c>
      <c r="M6" s="2">
        <v>8.5977332475179469E-2</v>
      </c>
      <c r="V6" s="2"/>
      <c r="X6"/>
    </row>
    <row r="7" spans="1:27" x14ac:dyDescent="0.25">
      <c r="A7" t="s">
        <v>28</v>
      </c>
      <c r="C7" t="s">
        <v>8</v>
      </c>
      <c r="D7" s="4">
        <v>0.44097222222222227</v>
      </c>
      <c r="E7" s="2">
        <v>1.6474219999999999</v>
      </c>
      <c r="F7">
        <v>-3182</v>
      </c>
      <c r="G7">
        <v>-935</v>
      </c>
      <c r="H7" s="5">
        <v>3190513747.7277551</v>
      </c>
      <c r="I7" s="2">
        <v>0.60617645487400085</v>
      </c>
      <c r="K7" s="2"/>
      <c r="L7" s="2">
        <v>12.447575542578804</v>
      </c>
      <c r="M7" s="2">
        <v>0.11008705843604956</v>
      </c>
      <c r="V7" s="2"/>
      <c r="X7"/>
    </row>
    <row r="8" spans="1:27" x14ac:dyDescent="0.25">
      <c r="A8" t="s">
        <v>29</v>
      </c>
      <c r="C8" t="s">
        <v>8</v>
      </c>
      <c r="D8" s="4">
        <v>0.44305555555555554</v>
      </c>
      <c r="E8" s="2">
        <v>1.6455629999999999</v>
      </c>
      <c r="F8">
        <v>-3803</v>
      </c>
      <c r="G8">
        <v>-358</v>
      </c>
      <c r="H8" s="5">
        <v>3174661112.7466021</v>
      </c>
      <c r="I8" s="2">
        <v>0.57792729565928946</v>
      </c>
      <c r="K8" s="2"/>
      <c r="L8" s="2">
        <v>11.972337363349128</v>
      </c>
      <c r="M8" s="2">
        <v>8.9967832638060102E-2</v>
      </c>
      <c r="V8" s="2"/>
      <c r="X8"/>
    </row>
    <row r="9" spans="1:27" x14ac:dyDescent="0.25">
      <c r="A9" t="s">
        <v>30</v>
      </c>
      <c r="C9" t="s">
        <v>8</v>
      </c>
      <c r="D9" s="4">
        <v>0.44513888888888892</v>
      </c>
      <c r="E9" s="2">
        <v>1.643254</v>
      </c>
      <c r="F9">
        <v>-3656</v>
      </c>
      <c r="G9">
        <v>1005</v>
      </c>
      <c r="H9" s="5">
        <v>3132262540.8386564</v>
      </c>
      <c r="I9" s="2">
        <v>0.58268103069527999</v>
      </c>
      <c r="K9" s="2"/>
      <c r="L9" s="2">
        <v>12.081020948799814</v>
      </c>
      <c r="M9" s="2">
        <v>0.10208548066143713</v>
      </c>
      <c r="N9" s="2" t="s">
        <v>26</v>
      </c>
      <c r="O9" s="2">
        <v>12.122930406779918</v>
      </c>
      <c r="P9" s="2">
        <v>0.22157828369736357</v>
      </c>
      <c r="V9" s="2">
        <v>12.092983679829805</v>
      </c>
      <c r="W9" s="2">
        <v>0.11078914184868179</v>
      </c>
      <c r="X9">
        <v>4</v>
      </c>
    </row>
    <row r="10" spans="1:27" x14ac:dyDescent="0.25">
      <c r="A10" t="s">
        <v>32</v>
      </c>
      <c r="C10" t="s">
        <v>8</v>
      </c>
      <c r="D10" s="4">
        <v>0.44930555555555557</v>
      </c>
      <c r="E10" s="2">
        <v>1.635556</v>
      </c>
      <c r="F10">
        <v>-1466</v>
      </c>
      <c r="G10">
        <v>-2946</v>
      </c>
      <c r="H10" s="5">
        <v>3181056181.1592855</v>
      </c>
      <c r="I10" s="2">
        <v>0.58156350348700681</v>
      </c>
      <c r="K10" s="2"/>
      <c r="L10" s="2">
        <v>6.015896531444076</v>
      </c>
      <c r="M10" s="2">
        <v>6.9893829523392292E-2</v>
      </c>
      <c r="V10" s="2"/>
      <c r="X10"/>
    </row>
    <row r="11" spans="1:27" x14ac:dyDescent="0.25">
      <c r="A11" t="s">
        <v>33</v>
      </c>
      <c r="C11" t="s">
        <v>8</v>
      </c>
      <c r="D11" s="4">
        <v>0.4513888888888889</v>
      </c>
      <c r="E11" s="2">
        <v>1.6344480000000001</v>
      </c>
      <c r="F11">
        <v>-2272</v>
      </c>
      <c r="G11">
        <v>-3729</v>
      </c>
      <c r="H11" s="5">
        <v>3167356436.6389236</v>
      </c>
      <c r="I11" s="2">
        <v>0.53290331121627388</v>
      </c>
      <c r="K11" s="2"/>
      <c r="L11" s="2">
        <v>6.1584448929634661</v>
      </c>
      <c r="M11" s="2">
        <v>6.1883813723816218E-2</v>
      </c>
      <c r="V11" s="2"/>
      <c r="X11"/>
    </row>
    <row r="12" spans="1:27" x14ac:dyDescent="0.25">
      <c r="A12" t="s">
        <v>34</v>
      </c>
      <c r="C12" t="s">
        <v>8</v>
      </c>
      <c r="D12" s="4">
        <v>0.45347222222222222</v>
      </c>
      <c r="E12" s="2">
        <v>1.632852</v>
      </c>
      <c r="F12">
        <v>-3192</v>
      </c>
      <c r="G12">
        <v>-4332</v>
      </c>
      <c r="H12" s="5">
        <v>3185518551.2664523</v>
      </c>
      <c r="I12" s="2">
        <v>0.52569397976039844</v>
      </c>
      <c r="K12" s="2"/>
      <c r="L12" s="2">
        <v>6.0105238782575121</v>
      </c>
      <c r="M12" s="2">
        <v>6.0146233994476786E-2</v>
      </c>
      <c r="V12" s="2"/>
      <c r="X12"/>
    </row>
    <row r="13" spans="1:27" x14ac:dyDescent="0.25">
      <c r="A13" t="s">
        <v>35</v>
      </c>
      <c r="C13" t="s">
        <v>8</v>
      </c>
      <c r="D13" s="4">
        <v>0.45624999999999999</v>
      </c>
      <c r="E13" s="2">
        <v>1.630336</v>
      </c>
      <c r="F13">
        <v>-1192</v>
      </c>
      <c r="G13">
        <v>-3975</v>
      </c>
      <c r="H13" s="5">
        <v>3179140478.1167941</v>
      </c>
      <c r="I13" s="2">
        <v>0.53605062809576087</v>
      </c>
      <c r="L13" s="2">
        <v>5.655392986553931</v>
      </c>
      <c r="M13" s="2">
        <v>5.4542041248775604E-2</v>
      </c>
      <c r="N13" s="2" t="s">
        <v>31</v>
      </c>
      <c r="O13" s="2">
        <v>5.9600645723047458</v>
      </c>
      <c r="P13" s="2">
        <v>0.21435397205490386</v>
      </c>
      <c r="V13" s="2">
        <v>5.9303001924340126</v>
      </c>
      <c r="W13" s="2">
        <v>0.10717698602745193</v>
      </c>
      <c r="X13">
        <v>4</v>
      </c>
    </row>
    <row r="14" spans="1:27" x14ac:dyDescent="0.25">
      <c r="A14" t="s">
        <v>36</v>
      </c>
      <c r="C14" t="s">
        <v>8</v>
      </c>
      <c r="D14" s="4">
        <v>0.46111111111111108</v>
      </c>
      <c r="E14" s="2">
        <v>1.6218490000000001</v>
      </c>
      <c r="F14">
        <v>-1540</v>
      </c>
      <c r="G14">
        <v>578</v>
      </c>
      <c r="H14" s="5">
        <v>3097206446.486177</v>
      </c>
      <c r="I14" s="2">
        <v>0.52423931902471121</v>
      </c>
      <c r="K14" s="2"/>
      <c r="L14" s="11">
        <v>13.832183610806181</v>
      </c>
      <c r="M14" s="11">
        <v>0.12948369929442377</v>
      </c>
      <c r="N14" s="11"/>
      <c r="O14" s="11"/>
      <c r="P14" s="11"/>
      <c r="R14" t="s">
        <v>172</v>
      </c>
      <c r="V14" s="2"/>
      <c r="X14"/>
    </row>
    <row r="15" spans="1:27" x14ac:dyDescent="0.25">
      <c r="A15" t="s">
        <v>37</v>
      </c>
      <c r="C15" t="s">
        <v>8</v>
      </c>
      <c r="D15" s="4">
        <v>0.46319444444444446</v>
      </c>
      <c r="E15" s="2">
        <v>1.620404</v>
      </c>
      <c r="F15">
        <v>-1743</v>
      </c>
      <c r="G15">
        <v>395</v>
      </c>
      <c r="H15" s="5">
        <v>3076380916.8445687</v>
      </c>
      <c r="I15" s="2">
        <v>0.55355683318668314</v>
      </c>
      <c r="K15" s="2"/>
      <c r="L15" s="11">
        <v>13.760297719834114</v>
      </c>
      <c r="M15" s="11">
        <v>8.8653677002787215E-2</v>
      </c>
      <c r="N15" s="11"/>
      <c r="O15" s="11"/>
      <c r="P15" s="11"/>
      <c r="R15" s="11">
        <v>2.9588908759370369E-2</v>
      </c>
      <c r="V15" s="2"/>
      <c r="X15"/>
    </row>
    <row r="16" spans="1:27" x14ac:dyDescent="0.25">
      <c r="A16" t="s">
        <v>38</v>
      </c>
      <c r="C16" t="s">
        <v>8</v>
      </c>
      <c r="D16" s="4">
        <v>0.46527777777777773</v>
      </c>
      <c r="E16" s="2">
        <v>1.6181690000000002</v>
      </c>
      <c r="F16">
        <v>-1820</v>
      </c>
      <c r="G16">
        <v>408</v>
      </c>
      <c r="H16" s="5">
        <v>3074138283.2427182</v>
      </c>
      <c r="I16" s="2">
        <v>0.53690051793156646</v>
      </c>
      <c r="K16" s="2"/>
      <c r="L16" s="11">
        <v>13.806003702063752</v>
      </c>
      <c r="M16" s="11">
        <v>0.10295700662357343</v>
      </c>
      <c r="N16" s="11"/>
      <c r="O16" s="15" t="s">
        <v>174</v>
      </c>
      <c r="P16" s="15" t="s">
        <v>161</v>
      </c>
      <c r="Q16" s="15" t="s">
        <v>175</v>
      </c>
      <c r="R16" s="15" t="s">
        <v>161</v>
      </c>
      <c r="V16" s="2"/>
      <c r="X16"/>
    </row>
    <row r="17" spans="1:26" x14ac:dyDescent="0.25">
      <c r="A17" t="s">
        <v>39</v>
      </c>
      <c r="C17" t="s">
        <v>8</v>
      </c>
      <c r="D17" s="4">
        <v>0.46736111111111112</v>
      </c>
      <c r="E17" s="2">
        <v>1.6150149999999999</v>
      </c>
      <c r="F17">
        <v>-2062</v>
      </c>
      <c r="G17">
        <v>663</v>
      </c>
      <c r="H17" s="5">
        <v>3056137226.1210947</v>
      </c>
      <c r="I17" s="2">
        <v>0.57173347509713246</v>
      </c>
      <c r="K17" s="2"/>
      <c r="L17" s="12">
        <v>13.708097087997917</v>
      </c>
      <c r="M17" s="12">
        <v>8.3857832144469041E-2</v>
      </c>
      <c r="N17" s="12" t="s">
        <v>22</v>
      </c>
      <c r="O17" s="12">
        <v>13.77664553017549</v>
      </c>
      <c r="P17" s="12">
        <v>5.450541405735633E-2</v>
      </c>
      <c r="Q17" s="12">
        <v>13.76164770161145</v>
      </c>
      <c r="R17" s="12">
        <v>6.6595729425706768E-2</v>
      </c>
      <c r="V17" s="2"/>
      <c r="X17"/>
    </row>
    <row r="18" spans="1:26" x14ac:dyDescent="0.25">
      <c r="A18" t="s">
        <v>41</v>
      </c>
      <c r="C18" t="s">
        <v>8</v>
      </c>
      <c r="D18" s="4">
        <v>0.47152777777777777</v>
      </c>
      <c r="E18" s="2">
        <v>1.6098520000000001</v>
      </c>
      <c r="F18">
        <v>328</v>
      </c>
      <c r="G18">
        <v>-2981</v>
      </c>
      <c r="H18" s="5">
        <v>3099500951.4437718</v>
      </c>
      <c r="I18" s="2">
        <v>0.49191509594637906</v>
      </c>
      <c r="K18" s="2"/>
      <c r="L18" s="2">
        <v>7.9552219387064582</v>
      </c>
      <c r="M18" s="2">
        <v>4.9006652725153033E-2</v>
      </c>
      <c r="X18"/>
    </row>
    <row r="19" spans="1:26" x14ac:dyDescent="0.25">
      <c r="A19" t="s">
        <v>42</v>
      </c>
      <c r="C19" t="s">
        <v>8</v>
      </c>
      <c r="D19" s="4">
        <v>0.47361111111111115</v>
      </c>
      <c r="E19" s="2">
        <v>1.6087069999999999</v>
      </c>
      <c r="F19">
        <v>1061</v>
      </c>
      <c r="G19">
        <v>-3785</v>
      </c>
      <c r="H19" s="5">
        <v>3113314776.5771222</v>
      </c>
      <c r="I19" s="2">
        <v>0.47304995925442334</v>
      </c>
      <c r="K19" s="2"/>
      <c r="L19" s="2">
        <v>8.0046170580863052</v>
      </c>
      <c r="M19" s="2">
        <v>7.0662260486540618E-2</v>
      </c>
      <c r="X19"/>
    </row>
    <row r="20" spans="1:26" x14ac:dyDescent="0.25">
      <c r="A20" t="s">
        <v>43</v>
      </c>
      <c r="C20" t="s">
        <v>8</v>
      </c>
      <c r="D20" s="4">
        <v>0.47569444444444442</v>
      </c>
      <c r="E20" s="2">
        <v>1.6047640000000001</v>
      </c>
      <c r="F20">
        <v>610</v>
      </c>
      <c r="G20">
        <v>-4418</v>
      </c>
      <c r="H20" s="5">
        <v>3125503620.8388491</v>
      </c>
      <c r="I20" s="2">
        <v>0.54451226733737823</v>
      </c>
      <c r="K20" s="2"/>
      <c r="L20" s="2">
        <v>7.8176999363599453</v>
      </c>
      <c r="M20" s="2">
        <v>7.0172037182653371E-2</v>
      </c>
      <c r="V20" s="2"/>
      <c r="X20"/>
    </row>
    <row r="21" spans="1:26" x14ac:dyDescent="0.25">
      <c r="A21" t="s">
        <v>44</v>
      </c>
      <c r="C21" t="s">
        <v>8</v>
      </c>
      <c r="D21" s="4">
        <v>0.4777777777777778</v>
      </c>
      <c r="E21" s="2">
        <v>1.6030549999999999</v>
      </c>
      <c r="F21">
        <v>1403</v>
      </c>
      <c r="G21">
        <v>-4941</v>
      </c>
      <c r="H21" s="5">
        <v>3125494348.6367211</v>
      </c>
      <c r="I21" s="2">
        <v>0.54454595531566852</v>
      </c>
      <c r="K21" s="2">
        <v>6.1809053726520347</v>
      </c>
      <c r="M21" s="2">
        <v>7.4877619580468638E-2</v>
      </c>
      <c r="X21"/>
    </row>
    <row r="22" spans="1:26" x14ac:dyDescent="0.25">
      <c r="A22" t="s">
        <v>45</v>
      </c>
      <c r="C22" t="s">
        <v>8</v>
      </c>
      <c r="D22" s="4">
        <v>0.4826388888888889</v>
      </c>
      <c r="E22" s="2">
        <v>1.5978540000000001</v>
      </c>
      <c r="F22">
        <v>1365</v>
      </c>
      <c r="G22">
        <v>-4948</v>
      </c>
      <c r="H22" s="5">
        <v>3119876466.3659654</v>
      </c>
      <c r="I22" s="2">
        <v>0.53211513606544691</v>
      </c>
      <c r="K22" s="2"/>
      <c r="L22" s="2">
        <v>8.1695458803436871</v>
      </c>
      <c r="M22" s="2">
        <v>7.931005472824465E-2</v>
      </c>
      <c r="N22" s="2" t="s">
        <v>40</v>
      </c>
      <c r="O22" s="2">
        <v>7.986771203374099</v>
      </c>
      <c r="P22" s="2">
        <v>0.14526470838046723</v>
      </c>
      <c r="V22" s="2">
        <v>7.8270115909346849</v>
      </c>
      <c r="W22" s="2">
        <v>7.2632354190233617E-2</v>
      </c>
      <c r="X22">
        <v>4</v>
      </c>
      <c r="Y22"/>
      <c r="Z22"/>
    </row>
    <row r="23" spans="1:26" x14ac:dyDescent="0.25">
      <c r="A23" t="s">
        <v>47</v>
      </c>
      <c r="C23" t="s">
        <v>8</v>
      </c>
      <c r="D23" s="4">
        <v>0.4861111111111111</v>
      </c>
      <c r="E23" s="2">
        <v>1.5947559999999998</v>
      </c>
      <c r="F23">
        <v>2675</v>
      </c>
      <c r="G23">
        <v>-3869</v>
      </c>
      <c r="H23" s="5">
        <v>3093419336.5764074</v>
      </c>
      <c r="I23" s="2">
        <v>0.47536031862109712</v>
      </c>
      <c r="K23" s="2"/>
      <c r="L23" s="2">
        <v>14.664390021595919</v>
      </c>
      <c r="M23" s="2">
        <v>6.7646091324945576E-2</v>
      </c>
      <c r="V23" s="2"/>
      <c r="X23"/>
      <c r="Y23"/>
      <c r="Z23"/>
    </row>
    <row r="24" spans="1:26" x14ac:dyDescent="0.25">
      <c r="A24" t="s">
        <v>48</v>
      </c>
      <c r="C24" t="s">
        <v>8</v>
      </c>
      <c r="D24" s="4">
        <v>0.48819444444444443</v>
      </c>
      <c r="E24" s="2">
        <v>1.594212</v>
      </c>
      <c r="F24">
        <v>1703</v>
      </c>
      <c r="G24">
        <v>-2985</v>
      </c>
      <c r="H24" s="5">
        <v>3103843705.202713</v>
      </c>
      <c r="I24" s="2">
        <v>0.4665144842321397</v>
      </c>
      <c r="K24" s="2"/>
      <c r="L24" s="2">
        <v>14.707166496047197</v>
      </c>
      <c r="M24" s="2">
        <v>5.5761160752390362E-2</v>
      </c>
      <c r="V24" s="2"/>
      <c r="X24"/>
      <c r="Y24"/>
      <c r="Z24"/>
    </row>
    <row r="25" spans="1:26" x14ac:dyDescent="0.25">
      <c r="A25" t="s">
        <v>49</v>
      </c>
      <c r="C25" t="s">
        <v>8</v>
      </c>
      <c r="D25" s="4">
        <v>0.49027777777777781</v>
      </c>
      <c r="E25" s="2">
        <v>1.5910950000000001</v>
      </c>
      <c r="F25">
        <v>1134</v>
      </c>
      <c r="G25">
        <v>-2252</v>
      </c>
      <c r="H25" s="5">
        <v>3082481618.5729518</v>
      </c>
      <c r="I25" s="2">
        <v>0.44151738823909015</v>
      </c>
      <c r="K25" s="2"/>
      <c r="L25" s="2">
        <v>14.707610430250151</v>
      </c>
      <c r="M25" s="2">
        <v>6.879463538415638E-2</v>
      </c>
      <c r="V25" s="2"/>
      <c r="X25"/>
      <c r="Y25"/>
      <c r="Z25"/>
    </row>
    <row r="26" spans="1:26" x14ac:dyDescent="0.25">
      <c r="A26" t="s">
        <v>50</v>
      </c>
      <c r="C26" t="s">
        <v>8</v>
      </c>
      <c r="D26" s="4">
        <v>0.49236111111111108</v>
      </c>
      <c r="E26" s="2">
        <v>1.588673</v>
      </c>
      <c r="F26">
        <v>2126</v>
      </c>
      <c r="G26">
        <v>-1910</v>
      </c>
      <c r="H26" s="5">
        <v>3045272379.8583508</v>
      </c>
      <c r="I26" s="2">
        <v>0.4545850141436521</v>
      </c>
      <c r="K26" s="2"/>
      <c r="L26" s="2">
        <v>14.580115111159309</v>
      </c>
      <c r="M26" s="2">
        <v>8.8476266459916533E-2</v>
      </c>
      <c r="N26" s="2" t="s">
        <v>46</v>
      </c>
      <c r="O26" s="2">
        <v>14.664820514763143</v>
      </c>
      <c r="P26" s="2">
        <v>5.9998193646004179E-2</v>
      </c>
      <c r="V26" s="2">
        <v>14.504002473185063</v>
      </c>
      <c r="W26" s="2">
        <v>2.9999096823002089E-2</v>
      </c>
      <c r="X26">
        <v>4</v>
      </c>
      <c r="Y26"/>
      <c r="Z26"/>
    </row>
    <row r="27" spans="1:26" x14ac:dyDescent="0.25">
      <c r="A27" t="s">
        <v>51</v>
      </c>
      <c r="C27" t="s">
        <v>8</v>
      </c>
      <c r="D27" s="4">
        <v>0.49791666666666662</v>
      </c>
      <c r="E27" s="2">
        <v>1.5825899999999999</v>
      </c>
      <c r="F27">
        <v>-1260</v>
      </c>
      <c r="G27">
        <v>746</v>
      </c>
      <c r="H27" s="5">
        <v>2993355103.3138247</v>
      </c>
      <c r="I27" s="2">
        <v>0.47108393887581007</v>
      </c>
      <c r="K27" s="2"/>
      <c r="L27" s="11">
        <v>13.865648544548526</v>
      </c>
      <c r="M27" s="11">
        <v>9.6199094523049644E-2</v>
      </c>
      <c r="N27" s="11"/>
      <c r="O27" s="11"/>
      <c r="P27" s="11"/>
      <c r="R27" t="s">
        <v>172</v>
      </c>
      <c r="V27" s="2"/>
      <c r="X27"/>
      <c r="Y27"/>
      <c r="Z27"/>
    </row>
    <row r="28" spans="1:26" x14ac:dyDescent="0.25">
      <c r="A28" t="s">
        <v>52</v>
      </c>
      <c r="C28" t="s">
        <v>8</v>
      </c>
      <c r="D28" s="4">
        <v>0.50069444444444444</v>
      </c>
      <c r="E28" s="2">
        <v>1.581332</v>
      </c>
      <c r="F28">
        <v>-1161</v>
      </c>
      <c r="G28">
        <v>728</v>
      </c>
      <c r="H28" s="5">
        <v>2995960279.1953936</v>
      </c>
      <c r="I28" s="2">
        <v>0.47884271298074577</v>
      </c>
      <c r="K28" s="2"/>
      <c r="L28" s="11">
        <v>14.115401932839777</v>
      </c>
      <c r="M28" s="11">
        <v>9.3113018192603814E-2</v>
      </c>
      <c r="N28" s="11"/>
      <c r="O28" s="11"/>
      <c r="P28" s="11"/>
      <c r="R28" s="11">
        <v>0.15851888330242758</v>
      </c>
      <c r="V28" s="2"/>
      <c r="X28"/>
      <c r="Y28"/>
      <c r="Z28"/>
    </row>
    <row r="29" spans="1:26" x14ac:dyDescent="0.25">
      <c r="A29" t="s">
        <v>53</v>
      </c>
      <c r="C29" t="s">
        <v>8</v>
      </c>
      <c r="D29" s="4">
        <v>0.50277777777777777</v>
      </c>
      <c r="E29" s="2">
        <v>1.5798859999999999</v>
      </c>
      <c r="F29">
        <v>-1170</v>
      </c>
      <c r="G29">
        <v>670</v>
      </c>
      <c r="H29" s="5">
        <v>2980385081.1695104</v>
      </c>
      <c r="I29" s="2">
        <v>0.48210893513146397</v>
      </c>
      <c r="K29" s="2"/>
      <c r="L29" s="11">
        <v>13.956150759423691</v>
      </c>
      <c r="M29" s="11">
        <v>6.8966891069693864E-2</v>
      </c>
      <c r="N29" s="11"/>
      <c r="O29" s="15" t="s">
        <v>174</v>
      </c>
      <c r="P29" s="15" t="s">
        <v>161</v>
      </c>
      <c r="Q29" s="15" t="s">
        <v>175</v>
      </c>
      <c r="R29" s="15" t="s">
        <v>161</v>
      </c>
      <c r="V29" s="2"/>
      <c r="X29"/>
      <c r="Y29"/>
      <c r="Z29"/>
    </row>
    <row r="30" spans="1:26" x14ac:dyDescent="0.25">
      <c r="A30" t="s">
        <v>54</v>
      </c>
      <c r="C30" t="s">
        <v>8</v>
      </c>
      <c r="D30" s="4">
        <v>0.50486111111111109</v>
      </c>
      <c r="E30" s="2">
        <v>1.578891</v>
      </c>
      <c r="F30">
        <v>-1378</v>
      </c>
      <c r="G30">
        <v>831</v>
      </c>
      <c r="H30" s="5">
        <v>2957316357.6275735</v>
      </c>
      <c r="I30" s="2">
        <v>0.74821353015990133</v>
      </c>
      <c r="K30" s="2"/>
      <c r="L30" s="12">
        <v>13.692190202935661</v>
      </c>
      <c r="M30" s="12">
        <v>0.15333957662589967</v>
      </c>
      <c r="N30" s="12" t="s">
        <v>22</v>
      </c>
      <c r="O30" s="12">
        <v>13.907347859936914</v>
      </c>
      <c r="P30" s="12">
        <v>0.17672942644988454</v>
      </c>
      <c r="Q30" s="12">
        <v>13.841996695056201</v>
      </c>
      <c r="R30" s="12">
        <v>0.13978482904334202</v>
      </c>
      <c r="V30" s="2"/>
      <c r="X30"/>
      <c r="Y30"/>
      <c r="Z30"/>
    </row>
    <row r="31" spans="1:26" x14ac:dyDescent="0.25">
      <c r="A31" t="s">
        <v>56</v>
      </c>
      <c r="C31" t="s">
        <v>8</v>
      </c>
      <c r="D31" s="4">
        <v>0.5083333333333333</v>
      </c>
      <c r="E31" s="2">
        <v>1.575342</v>
      </c>
      <c r="F31">
        <v>1232</v>
      </c>
      <c r="G31">
        <v>-465</v>
      </c>
      <c r="H31" s="5">
        <v>3236084978.0306726</v>
      </c>
      <c r="I31" s="2">
        <v>0.54233254704036793</v>
      </c>
      <c r="K31" s="2"/>
      <c r="L31" s="2">
        <v>16.927654341420073</v>
      </c>
      <c r="M31" s="2">
        <v>5.5345741340883561E-2</v>
      </c>
      <c r="V31" s="2"/>
      <c r="X31"/>
      <c r="Y31"/>
      <c r="Z31"/>
    </row>
    <row r="32" spans="1:26" x14ac:dyDescent="0.25">
      <c r="A32" t="s">
        <v>57</v>
      </c>
      <c r="C32" t="s">
        <v>8</v>
      </c>
      <c r="D32" s="4">
        <v>0.51041666666666663</v>
      </c>
      <c r="E32" s="2">
        <v>1.5746849999999999</v>
      </c>
      <c r="F32">
        <v>1909</v>
      </c>
      <c r="G32">
        <v>219</v>
      </c>
      <c r="H32" s="5">
        <v>3217217656.9161692</v>
      </c>
      <c r="I32" s="2">
        <v>0.51465562774662943</v>
      </c>
      <c r="K32" s="2"/>
      <c r="L32" s="2">
        <v>16.93694840938953</v>
      </c>
      <c r="M32" s="2">
        <v>5.0238401263078242E-2</v>
      </c>
      <c r="V32" s="2"/>
      <c r="X32"/>
      <c r="Y32"/>
      <c r="Z32"/>
    </row>
    <row r="33" spans="1:27" x14ac:dyDescent="0.25">
      <c r="A33" t="s">
        <v>58</v>
      </c>
      <c r="C33" t="s">
        <v>8</v>
      </c>
      <c r="D33" s="4">
        <v>0.5131944444444444</v>
      </c>
      <c r="E33" s="2">
        <v>1.572338</v>
      </c>
      <c r="F33">
        <v>2445</v>
      </c>
      <c r="G33">
        <v>-943</v>
      </c>
      <c r="H33" s="5">
        <v>3225616708.148654</v>
      </c>
      <c r="I33" s="2">
        <v>0.5092506317792711</v>
      </c>
      <c r="K33" s="2"/>
      <c r="L33" s="2">
        <v>16.71823728739108</v>
      </c>
      <c r="M33" s="2">
        <v>5.8775417094183532E-2</v>
      </c>
      <c r="V33" s="2"/>
      <c r="X33"/>
      <c r="Y33"/>
      <c r="Z33"/>
    </row>
    <row r="34" spans="1:27" x14ac:dyDescent="0.25">
      <c r="A34" t="s">
        <v>59</v>
      </c>
      <c r="C34" t="s">
        <v>8</v>
      </c>
      <c r="D34" s="4">
        <v>0.51527777777777783</v>
      </c>
      <c r="E34" s="2">
        <v>1.571456</v>
      </c>
      <c r="F34">
        <v>3593</v>
      </c>
      <c r="G34">
        <v>-570</v>
      </c>
      <c r="H34" s="5">
        <v>3210951027.2367501</v>
      </c>
      <c r="I34" s="2">
        <v>0.50773405575052755</v>
      </c>
      <c r="K34" s="2"/>
      <c r="L34" s="2">
        <v>16.994954906237592</v>
      </c>
      <c r="M34" s="2">
        <v>8.4810098969382297E-2</v>
      </c>
      <c r="N34" s="2" t="s">
        <v>55</v>
      </c>
      <c r="O34" s="2">
        <v>16.89444873610957</v>
      </c>
      <c r="P34" s="2">
        <v>0.12118965762557468</v>
      </c>
      <c r="V34" s="2">
        <v>16.5678989050122</v>
      </c>
      <c r="W34" s="2">
        <v>6.0594828812787341E-2</v>
      </c>
      <c r="X34">
        <v>4</v>
      </c>
      <c r="Y34"/>
      <c r="Z34"/>
    </row>
    <row r="35" spans="1:27" x14ac:dyDescent="0.25">
      <c r="A35" t="s">
        <v>61</v>
      </c>
      <c r="C35" t="s">
        <v>8</v>
      </c>
      <c r="D35" s="4">
        <v>0.51944444444444449</v>
      </c>
      <c r="E35" s="2">
        <v>1.56633</v>
      </c>
      <c r="F35">
        <v>68</v>
      </c>
      <c r="G35">
        <v>318</v>
      </c>
      <c r="H35" s="5">
        <v>3222969808.0437312</v>
      </c>
      <c r="I35" s="2">
        <v>0.53924620144540414</v>
      </c>
      <c r="K35" s="2"/>
      <c r="L35" s="2">
        <v>15.270454665794686</v>
      </c>
      <c r="M35" s="2">
        <v>5.7674558106676044E-2</v>
      </c>
      <c r="V35" s="2"/>
      <c r="X35"/>
      <c r="Y35"/>
      <c r="Z35"/>
    </row>
    <row r="36" spans="1:27" x14ac:dyDescent="0.25">
      <c r="A36" t="s">
        <v>62</v>
      </c>
      <c r="C36" t="s">
        <v>8</v>
      </c>
      <c r="D36" s="4">
        <v>0.52152777777777781</v>
      </c>
      <c r="E36" s="2">
        <v>1.5651470000000001</v>
      </c>
      <c r="F36">
        <v>-213</v>
      </c>
      <c r="G36">
        <v>1420</v>
      </c>
      <c r="H36" s="5">
        <v>3165757131.0247526</v>
      </c>
      <c r="I36" s="2">
        <v>0.53165850099053313</v>
      </c>
      <c r="K36" s="2">
        <v>15.945489697108517</v>
      </c>
      <c r="M36" s="2">
        <v>6.6042397201450886E-2</v>
      </c>
      <c r="V36" s="2"/>
      <c r="X36"/>
    </row>
    <row r="37" spans="1:27" x14ac:dyDescent="0.25">
      <c r="A37" t="s">
        <v>63</v>
      </c>
      <c r="C37" t="s">
        <v>8</v>
      </c>
      <c r="D37" s="4">
        <v>0.52361111111111114</v>
      </c>
      <c r="E37" s="2">
        <v>1.562913</v>
      </c>
      <c r="F37">
        <v>-14</v>
      </c>
      <c r="G37">
        <v>2478</v>
      </c>
      <c r="H37" s="5">
        <v>3157999144.9701128</v>
      </c>
      <c r="I37" s="2">
        <v>0.51733711429101625</v>
      </c>
      <c r="K37" s="2"/>
      <c r="L37" s="2">
        <v>15.433526051988222</v>
      </c>
      <c r="M37" s="2">
        <v>7.971097917454173E-2</v>
      </c>
      <c r="V37" s="2"/>
      <c r="X37"/>
    </row>
    <row r="38" spans="1:27" x14ac:dyDescent="0.25">
      <c r="A38" t="s">
        <v>64</v>
      </c>
      <c r="C38" t="s">
        <v>8</v>
      </c>
      <c r="D38" s="4">
        <v>0.52638888888888891</v>
      </c>
      <c r="E38" s="2">
        <v>1.560773</v>
      </c>
      <c r="F38">
        <v>1222</v>
      </c>
      <c r="G38">
        <v>1996</v>
      </c>
      <c r="H38" s="5">
        <v>3158298475.4254394</v>
      </c>
      <c r="I38" s="2">
        <v>0.51901382060710255</v>
      </c>
      <c r="K38" s="2"/>
      <c r="L38" s="2">
        <v>15.258051491072733</v>
      </c>
      <c r="M38" s="2">
        <v>4.521870851168934E-2</v>
      </c>
      <c r="V38" s="2"/>
      <c r="X38"/>
    </row>
    <row r="39" spans="1:27" x14ac:dyDescent="0.25">
      <c r="A39" t="s">
        <v>65</v>
      </c>
      <c r="C39" t="s">
        <v>8</v>
      </c>
      <c r="D39" s="4">
        <v>0.52847222222222223</v>
      </c>
      <c r="E39" s="2">
        <v>1.5587260000000001</v>
      </c>
      <c r="F39">
        <v>1169</v>
      </c>
      <c r="G39">
        <v>2058</v>
      </c>
      <c r="H39" s="5">
        <v>3130175669.8706269</v>
      </c>
      <c r="I39" s="2">
        <v>0.52540160717426332</v>
      </c>
      <c r="K39" s="2"/>
      <c r="L39" s="2">
        <v>15.291348647910707</v>
      </c>
      <c r="M39" s="2">
        <v>4.9969402617459781E-2</v>
      </c>
      <c r="N39" s="2" t="s">
        <v>60</v>
      </c>
      <c r="O39" s="2">
        <v>15.313345214191587</v>
      </c>
      <c r="P39" s="2">
        <v>8.1290175010640536E-2</v>
      </c>
      <c r="V39" s="2">
        <v>14.98730311434282</v>
      </c>
      <c r="W39" s="2">
        <v>4.0645087505320268E-2</v>
      </c>
      <c r="X39">
        <v>4</v>
      </c>
    </row>
    <row r="40" spans="1:27" x14ac:dyDescent="0.25">
      <c r="A40" t="s">
        <v>66</v>
      </c>
      <c r="C40" t="s">
        <v>8</v>
      </c>
      <c r="D40" s="4">
        <v>0.53194444444444444</v>
      </c>
      <c r="E40" s="2">
        <v>1.5542199999999999</v>
      </c>
      <c r="F40">
        <v>-1146</v>
      </c>
      <c r="G40">
        <v>1528</v>
      </c>
      <c r="H40" s="5">
        <v>2928392803.8872986</v>
      </c>
      <c r="I40" s="2">
        <v>0.47118351893154226</v>
      </c>
      <c r="K40" s="2"/>
      <c r="L40" s="11">
        <v>14.193218727723167</v>
      </c>
      <c r="M40" s="11">
        <v>4.4008332953688514E-2</v>
      </c>
      <c r="N40" s="11"/>
      <c r="O40" s="11"/>
      <c r="P40" s="11"/>
      <c r="R40" t="s">
        <v>172</v>
      </c>
      <c r="T40" s="11"/>
      <c r="U40" s="11"/>
    </row>
    <row r="41" spans="1:27" x14ac:dyDescent="0.25">
      <c r="A41" t="s">
        <v>67</v>
      </c>
      <c r="C41" t="s">
        <v>8</v>
      </c>
      <c r="D41" s="4">
        <v>0.53472222222222221</v>
      </c>
      <c r="E41" s="2">
        <v>1.553995</v>
      </c>
      <c r="F41">
        <v>-1055</v>
      </c>
      <c r="G41">
        <v>1472</v>
      </c>
      <c r="H41" s="5">
        <v>2917731630.7533522</v>
      </c>
      <c r="I41" s="2">
        <v>0.42575177390098262</v>
      </c>
      <c r="K41" s="2"/>
      <c r="L41" s="11">
        <v>14.094821134359226</v>
      </c>
      <c r="M41" s="11">
        <v>6.9643747037478762E-2</v>
      </c>
      <c r="N41" s="11"/>
      <c r="O41" s="11"/>
      <c r="P41" s="11"/>
      <c r="R41" s="11">
        <v>0.32122776201082281</v>
      </c>
      <c r="T41" s="11"/>
      <c r="U41" s="11"/>
    </row>
    <row r="42" spans="1:27" x14ac:dyDescent="0.25">
      <c r="A42" t="s">
        <v>68</v>
      </c>
      <c r="C42" t="s">
        <v>8</v>
      </c>
      <c r="D42" s="4">
        <v>0.53680555555555554</v>
      </c>
      <c r="E42" s="2">
        <v>1.5516099999999999</v>
      </c>
      <c r="F42">
        <v>-1093</v>
      </c>
      <c r="G42">
        <v>1414</v>
      </c>
      <c r="H42" s="5">
        <v>2904406472.0135546</v>
      </c>
      <c r="I42" s="2">
        <v>0.48123708899083006</v>
      </c>
      <c r="L42" s="11">
        <v>14.005618307436407</v>
      </c>
      <c r="M42" s="11">
        <v>6.7875647891290788E-2</v>
      </c>
      <c r="N42" s="11"/>
      <c r="O42" s="15" t="s">
        <v>174</v>
      </c>
      <c r="P42" s="15" t="s">
        <v>161</v>
      </c>
      <c r="Q42" s="15" t="s">
        <v>175</v>
      </c>
      <c r="R42" s="15" t="s">
        <v>161</v>
      </c>
      <c r="T42" s="11"/>
      <c r="U42" s="11"/>
    </row>
    <row r="43" spans="1:27" x14ac:dyDescent="0.25">
      <c r="A43" s="8" t="s">
        <v>69</v>
      </c>
      <c r="B43" s="8"/>
      <c r="C43" s="8" t="s">
        <v>8</v>
      </c>
      <c r="D43" s="23">
        <v>0.53888888888888886</v>
      </c>
      <c r="E43" s="9">
        <v>1.5495260000000002</v>
      </c>
      <c r="F43" s="8">
        <v>-978</v>
      </c>
      <c r="G43" s="8">
        <v>1427</v>
      </c>
      <c r="H43" s="24">
        <v>2900991775.312418</v>
      </c>
      <c r="I43" s="9">
        <v>0.46314314237123</v>
      </c>
      <c r="J43" s="9"/>
      <c r="K43" s="8"/>
      <c r="L43" s="12">
        <v>13.9955155930096</v>
      </c>
      <c r="M43" s="12">
        <v>8.2633287517926479E-2</v>
      </c>
      <c r="N43" s="12" t="s">
        <v>22</v>
      </c>
      <c r="O43" s="12">
        <v>14.0722934406321</v>
      </c>
      <c r="P43" s="12">
        <v>9.214270330114295E-2</v>
      </c>
      <c r="Q43" s="12">
        <v>13.989820650284507</v>
      </c>
      <c r="R43" s="12">
        <v>0.15747325986909064</v>
      </c>
      <c r="S43" s="8"/>
      <c r="T43" s="12"/>
      <c r="U43" s="12"/>
      <c r="V43" s="8"/>
      <c r="W43" s="8"/>
      <c r="X43" s="9"/>
      <c r="Y43" s="9"/>
      <c r="Z43" s="9"/>
      <c r="AA43" s="8"/>
    </row>
    <row r="44" spans="1:27" x14ac:dyDescent="0.25">
      <c r="A44" t="s">
        <v>70</v>
      </c>
      <c r="C44" t="s">
        <v>8</v>
      </c>
      <c r="D44" s="4">
        <v>0.55555555555555558</v>
      </c>
      <c r="E44" s="2">
        <v>1.566649</v>
      </c>
      <c r="F44">
        <v>3549</v>
      </c>
      <c r="G44">
        <v>-3680</v>
      </c>
      <c r="H44" s="5">
        <v>2902613922.4393201</v>
      </c>
      <c r="I44" s="2">
        <v>0.60012502489877839</v>
      </c>
      <c r="K44" t="s">
        <v>183</v>
      </c>
      <c r="L44" s="11">
        <v>13.923316909311367</v>
      </c>
      <c r="M44" s="11">
        <v>0.11258708016871319</v>
      </c>
      <c r="N44" s="11"/>
      <c r="O44" s="11"/>
      <c r="P44" s="11"/>
    </row>
    <row r="45" spans="1:27" x14ac:dyDescent="0.25">
      <c r="A45" t="s">
        <v>71</v>
      </c>
      <c r="C45" t="s">
        <v>8</v>
      </c>
      <c r="D45" s="4">
        <v>0.55763888888888891</v>
      </c>
      <c r="E45" s="2">
        <v>1.566462</v>
      </c>
      <c r="F45">
        <v>3586</v>
      </c>
      <c r="G45">
        <v>-3722</v>
      </c>
      <c r="H45" s="5">
        <v>2912526374.1723328</v>
      </c>
      <c r="I45" s="2">
        <v>0.64025155608282858</v>
      </c>
      <c r="K45" s="2"/>
      <c r="L45" s="11">
        <v>13.897855849350993</v>
      </c>
      <c r="M45" s="11">
        <v>8.4087713549597903E-2</v>
      </c>
      <c r="N45" s="11"/>
      <c r="O45" s="11"/>
      <c r="P45" s="11"/>
    </row>
    <row r="46" spans="1:27" x14ac:dyDescent="0.25">
      <c r="A46" t="s">
        <v>72</v>
      </c>
      <c r="C46" t="s">
        <v>8</v>
      </c>
      <c r="D46" s="4">
        <v>0.55972222222222223</v>
      </c>
      <c r="E46" s="2">
        <v>1.5655599999999998</v>
      </c>
      <c r="F46">
        <v>3574</v>
      </c>
      <c r="G46">
        <v>-3782</v>
      </c>
      <c r="H46" s="5">
        <v>2912281875.4250269</v>
      </c>
      <c r="I46" s="2">
        <v>0.66400689858402218</v>
      </c>
      <c r="K46" s="2"/>
      <c r="L46" s="11">
        <v>13.827893702910155</v>
      </c>
      <c r="M46" s="11">
        <v>0.100838993880772</v>
      </c>
      <c r="N46" s="11"/>
      <c r="O46" s="15" t="s">
        <v>174</v>
      </c>
      <c r="P46" s="15" t="s">
        <v>161</v>
      </c>
    </row>
    <row r="47" spans="1:27" x14ac:dyDescent="0.25">
      <c r="A47" t="s">
        <v>73</v>
      </c>
      <c r="C47" t="s">
        <v>8</v>
      </c>
      <c r="D47" s="4">
        <v>0.56180555555555556</v>
      </c>
      <c r="E47" s="2">
        <v>1.56419</v>
      </c>
      <c r="F47">
        <v>3654</v>
      </c>
      <c r="G47">
        <v>-3803</v>
      </c>
      <c r="H47" s="5">
        <v>2922481442.9006782</v>
      </c>
      <c r="I47" s="2">
        <v>0.64085549872415004</v>
      </c>
      <c r="K47" s="2"/>
      <c r="L47" s="12">
        <v>13.977008875160513</v>
      </c>
      <c r="M47" s="12">
        <v>7.8342482113188228E-2</v>
      </c>
      <c r="N47" s="12" t="s">
        <v>22</v>
      </c>
      <c r="O47" s="12">
        <v>13.906518834183258</v>
      </c>
      <c r="P47" s="12">
        <v>6.1935395854340158E-2</v>
      </c>
      <c r="R47" s="11"/>
    </row>
    <row r="48" spans="1:27" x14ac:dyDescent="0.25">
      <c r="A48" t="s">
        <v>74</v>
      </c>
      <c r="C48" t="s">
        <v>8</v>
      </c>
      <c r="D48" s="4">
        <v>0.56666666666666665</v>
      </c>
      <c r="E48" s="2">
        <v>1.5608099999999998</v>
      </c>
      <c r="F48">
        <v>4247</v>
      </c>
      <c r="G48">
        <v>-1974</v>
      </c>
      <c r="H48" s="5">
        <v>2893393186.797955</v>
      </c>
      <c r="I48" s="2">
        <v>0.60204679211571399</v>
      </c>
      <c r="K48" s="2"/>
      <c r="L48" s="2">
        <v>1.5446520776765116</v>
      </c>
      <c r="M48" s="2">
        <v>8.9894716733105923E-2</v>
      </c>
    </row>
    <row r="49" spans="1:30" x14ac:dyDescent="0.25">
      <c r="A49" t="s">
        <v>75</v>
      </c>
      <c r="C49" t="s">
        <v>8</v>
      </c>
      <c r="D49" s="4">
        <v>0.56874999999999998</v>
      </c>
      <c r="E49" s="2">
        <v>1.55989</v>
      </c>
      <c r="F49">
        <v>4467</v>
      </c>
      <c r="G49">
        <v>-1921</v>
      </c>
      <c r="H49" s="5">
        <v>2879566141.6398869</v>
      </c>
      <c r="I49" s="2">
        <v>0.61591174291930761</v>
      </c>
      <c r="K49" s="2"/>
      <c r="L49" s="2">
        <v>1.4617500775844228</v>
      </c>
      <c r="M49" s="2">
        <v>9.8962296410455258E-2</v>
      </c>
      <c r="X49"/>
    </row>
    <row r="50" spans="1:30" x14ac:dyDescent="0.25">
      <c r="A50" t="s">
        <v>77</v>
      </c>
      <c r="C50" t="s">
        <v>8</v>
      </c>
      <c r="D50" s="4">
        <v>0.57152777777777775</v>
      </c>
      <c r="E50" s="2">
        <v>1.5568489999999999</v>
      </c>
      <c r="F50">
        <v>-35</v>
      </c>
      <c r="G50">
        <v>3854</v>
      </c>
      <c r="H50" s="5">
        <v>2915934066.6278262</v>
      </c>
      <c r="I50" s="2">
        <v>0.64798802335015504</v>
      </c>
      <c r="K50" s="2"/>
      <c r="L50" s="2">
        <v>1.7577823758374578</v>
      </c>
      <c r="M50" s="2">
        <v>7.5952288316758487E-2</v>
      </c>
      <c r="X50"/>
    </row>
    <row r="51" spans="1:30" x14ac:dyDescent="0.25">
      <c r="A51" t="s">
        <v>78</v>
      </c>
      <c r="C51" t="s">
        <v>8</v>
      </c>
      <c r="D51" s="4">
        <v>0.57361111111111118</v>
      </c>
      <c r="E51" s="2">
        <v>1.5561160000000001</v>
      </c>
      <c r="F51">
        <v>224</v>
      </c>
      <c r="G51">
        <v>3771</v>
      </c>
      <c r="H51" s="5">
        <v>2896413453.9570522</v>
      </c>
      <c r="I51" s="2">
        <v>0.60002361916075919</v>
      </c>
      <c r="K51" s="2"/>
      <c r="L51" s="2">
        <v>1.670133925999906</v>
      </c>
      <c r="M51" s="2">
        <v>8.7753280096947162E-2</v>
      </c>
      <c r="V51" s="20"/>
      <c r="W51" s="20"/>
      <c r="X51"/>
    </row>
    <row r="52" spans="1:30" x14ac:dyDescent="0.25">
      <c r="A52" t="s">
        <v>79</v>
      </c>
      <c r="C52" t="s">
        <v>8</v>
      </c>
      <c r="D52" s="4">
        <v>0.57708333333333328</v>
      </c>
      <c r="E52" s="2">
        <v>1.551253</v>
      </c>
      <c r="F52">
        <v>-3688</v>
      </c>
      <c r="G52">
        <v>-2124</v>
      </c>
      <c r="H52" s="5">
        <v>2907238424.3295116</v>
      </c>
      <c r="I52" s="2">
        <v>0.57237138391308673</v>
      </c>
      <c r="K52" s="2"/>
      <c r="L52" s="2">
        <v>1.69690150387658</v>
      </c>
      <c r="M52" s="2">
        <v>0.1069652515024923</v>
      </c>
      <c r="V52" s="21"/>
      <c r="W52" s="21"/>
      <c r="X52"/>
    </row>
    <row r="53" spans="1:30" x14ac:dyDescent="0.25">
      <c r="A53" t="s">
        <v>80</v>
      </c>
      <c r="C53" t="s">
        <v>8</v>
      </c>
      <c r="D53" s="4">
        <v>0.57916666666666672</v>
      </c>
      <c r="E53" s="2">
        <v>1.55176</v>
      </c>
      <c r="F53">
        <v>-3871</v>
      </c>
      <c r="G53">
        <v>-2098</v>
      </c>
      <c r="H53" s="5">
        <v>2893386804.9536834</v>
      </c>
      <c r="I53" s="2">
        <v>0.5697200852991855</v>
      </c>
      <c r="K53" s="2"/>
      <c r="L53" s="2">
        <v>1.6934830506944998</v>
      </c>
      <c r="M53" s="2">
        <v>8.7550571113356318E-2</v>
      </c>
      <c r="N53" s="2" t="s">
        <v>76</v>
      </c>
      <c r="O53" s="2">
        <v>1.6374505019448964</v>
      </c>
      <c r="P53" s="2">
        <v>0.11108935223472884</v>
      </c>
      <c r="Q53"/>
      <c r="V53" s="21"/>
      <c r="W53" s="21"/>
      <c r="X53"/>
    </row>
    <row r="54" spans="1:30" x14ac:dyDescent="0.25">
      <c r="A54" t="s">
        <v>81</v>
      </c>
      <c r="C54" t="s">
        <v>8</v>
      </c>
      <c r="D54" s="4">
        <v>0.58194444444444449</v>
      </c>
      <c r="E54" s="2">
        <v>1.5483239999999998</v>
      </c>
      <c r="F54">
        <v>3618</v>
      </c>
      <c r="G54">
        <v>-3654</v>
      </c>
      <c r="H54" s="5">
        <v>2867661866.9021773</v>
      </c>
      <c r="I54" s="2">
        <v>0.56402393013687291</v>
      </c>
      <c r="K54" s="2"/>
      <c r="L54" s="11">
        <v>13.921014648603736</v>
      </c>
      <c r="M54" s="11">
        <v>0.11267084861497731</v>
      </c>
      <c r="O54" s="15" t="s">
        <v>174</v>
      </c>
      <c r="P54" s="15" t="s">
        <v>161</v>
      </c>
      <c r="R54" s="2">
        <v>22.6</v>
      </c>
      <c r="S54" s="10" t="s">
        <v>173</v>
      </c>
      <c r="V54" s="22" t="s">
        <v>169</v>
      </c>
      <c r="W54" s="22" t="s">
        <v>168</v>
      </c>
      <c r="Y54" s="2" t="s">
        <v>170</v>
      </c>
      <c r="Z54" s="2" t="s">
        <v>84</v>
      </c>
      <c r="AA54" t="s">
        <v>18</v>
      </c>
    </row>
    <row r="55" spans="1:30" x14ac:dyDescent="0.25">
      <c r="A55" t="s">
        <v>82</v>
      </c>
      <c r="C55" t="s">
        <v>8</v>
      </c>
      <c r="D55" s="4">
        <v>0.58472222222222225</v>
      </c>
      <c r="E55" s="2">
        <v>1.5486060000000001</v>
      </c>
      <c r="F55">
        <v>3696</v>
      </c>
      <c r="G55">
        <v>-3688</v>
      </c>
      <c r="H55" s="5">
        <v>2857097586.2904263</v>
      </c>
      <c r="I55" s="2">
        <v>0.58304667520421083</v>
      </c>
      <c r="K55" s="2"/>
      <c r="L55" s="12">
        <v>13.922475706102277</v>
      </c>
      <c r="M55" s="12">
        <v>0.11749072076025298</v>
      </c>
      <c r="N55" s="12" t="s">
        <v>22</v>
      </c>
      <c r="O55" s="12">
        <v>13.921745177353007</v>
      </c>
      <c r="P55" s="12">
        <v>1.0331236649224051E-3</v>
      </c>
      <c r="R55" s="2">
        <v>-8.4864608083775614</v>
      </c>
      <c r="S55" t="s">
        <v>21</v>
      </c>
      <c r="V55" s="22"/>
      <c r="W55" s="22"/>
    </row>
    <row r="56" spans="1:30" x14ac:dyDescent="0.25">
      <c r="A56" t="s">
        <v>83</v>
      </c>
      <c r="B56" t="s">
        <v>531</v>
      </c>
      <c r="C56" t="s">
        <v>8</v>
      </c>
      <c r="D56" s="4">
        <v>0.59027777777777779</v>
      </c>
      <c r="E56" s="2">
        <v>1.5421469999999999</v>
      </c>
      <c r="F56">
        <v>2206</v>
      </c>
      <c r="G56">
        <v>-1431</v>
      </c>
      <c r="H56" s="5">
        <v>2901898669.0080485</v>
      </c>
      <c r="I56" s="2">
        <v>0.52827160320393085</v>
      </c>
      <c r="K56" s="2"/>
      <c r="L56" s="2">
        <v>6.0899402295611083</v>
      </c>
      <c r="M56" s="2">
        <v>8.8991372689162448E-2</v>
      </c>
      <c r="V56" s="22">
        <v>8.8551060771617784</v>
      </c>
      <c r="W56" s="22">
        <v>0.19435708255112819</v>
      </c>
      <c r="Y56" s="2">
        <v>-2.7408949322293985</v>
      </c>
      <c r="Z56" s="2">
        <v>5.7677482447611688</v>
      </c>
      <c r="AA56" s="2">
        <v>0.21</v>
      </c>
      <c r="AC56" t="s">
        <v>23</v>
      </c>
      <c r="AD56" s="2">
        <f>'d18O Dol-Ank Calib'!I11</f>
        <v>9.39</v>
      </c>
    </row>
    <row r="57" spans="1:30" x14ac:dyDescent="0.25">
      <c r="A57" t="s">
        <v>85</v>
      </c>
      <c r="B57" s="39" t="s">
        <v>588</v>
      </c>
      <c r="C57" t="s">
        <v>8</v>
      </c>
      <c r="D57" s="4">
        <v>0.59305555555555556</v>
      </c>
      <c r="E57" s="2">
        <v>1.5398379999999998</v>
      </c>
      <c r="F57">
        <v>2171</v>
      </c>
      <c r="G57">
        <v>-1482</v>
      </c>
      <c r="H57" s="5">
        <v>2871864757.0541682</v>
      </c>
      <c r="I57" s="2">
        <v>0.49758420199643322</v>
      </c>
      <c r="K57" s="2"/>
      <c r="L57" s="2">
        <v>7.3059404900348568</v>
      </c>
      <c r="M57" s="2">
        <v>7.7570141396494346E-2</v>
      </c>
      <c r="U57" s="48">
        <v>10.074448426902638</v>
      </c>
      <c r="W57" s="22">
        <v>0.19435708255112819</v>
      </c>
      <c r="Y57" s="2">
        <v>-2.7408949322293985</v>
      </c>
      <c r="Z57" s="2">
        <v>5.7677482447611688</v>
      </c>
      <c r="AA57" s="2">
        <v>0.21</v>
      </c>
      <c r="AC57" t="s">
        <v>24</v>
      </c>
      <c r="AD57" s="2">
        <f>'d18O Dol-Ank Calib'!I12</f>
        <v>0.13</v>
      </c>
    </row>
    <row r="58" spans="1:30" x14ac:dyDescent="0.25">
      <c r="A58" t="s">
        <v>86</v>
      </c>
      <c r="B58" t="s">
        <v>532</v>
      </c>
      <c r="C58" t="s">
        <v>8</v>
      </c>
      <c r="D58" s="4">
        <v>0.59583333333333333</v>
      </c>
      <c r="E58" s="2">
        <v>1.538392</v>
      </c>
      <c r="F58">
        <v>2285</v>
      </c>
      <c r="G58">
        <v>-1467</v>
      </c>
      <c r="H58" s="5">
        <v>2886326021.3181047</v>
      </c>
      <c r="I58" s="2">
        <v>0.56147708945046915</v>
      </c>
      <c r="K58" s="2"/>
      <c r="L58" s="2">
        <v>5.9344517612804903</v>
      </c>
      <c r="M58" s="2">
        <v>8.2888764686914751E-2</v>
      </c>
      <c r="V58" s="22">
        <v>8.6991902600079829</v>
      </c>
      <c r="W58" s="22">
        <v>0.19435708255112819</v>
      </c>
      <c r="Y58" s="2">
        <v>-2.7408949322293985</v>
      </c>
      <c r="Z58" s="2">
        <v>5.7677482447611688</v>
      </c>
      <c r="AA58" s="2">
        <v>0.21</v>
      </c>
      <c r="AC58" t="s">
        <v>25</v>
      </c>
      <c r="AD58" s="2">
        <f>'d18O Dol-Ank Calib'!I13</f>
        <v>0.97</v>
      </c>
    </row>
    <row r="59" spans="1:30" x14ac:dyDescent="0.25">
      <c r="A59" t="s">
        <v>87</v>
      </c>
      <c r="B59" t="s">
        <v>533</v>
      </c>
      <c r="C59" t="s">
        <v>8</v>
      </c>
      <c r="D59" s="4">
        <v>0.6</v>
      </c>
      <c r="E59" s="2">
        <v>1.535801</v>
      </c>
      <c r="F59">
        <v>1945</v>
      </c>
      <c r="G59">
        <v>-1523</v>
      </c>
      <c r="H59" s="5">
        <v>2895548465.6468067</v>
      </c>
      <c r="I59" s="2">
        <v>0.4890210531349089</v>
      </c>
      <c r="K59" s="2"/>
      <c r="L59" s="2">
        <v>5.847351294890446</v>
      </c>
      <c r="M59" s="2">
        <v>7.2454097438879192E-2</v>
      </c>
      <c r="V59" s="22">
        <v>8.6118504042500543</v>
      </c>
      <c r="W59" s="22">
        <v>0.19435708255112819</v>
      </c>
      <c r="Y59" s="2">
        <v>-2.7408949322293985</v>
      </c>
      <c r="Z59" s="2">
        <v>5.7677482447611688</v>
      </c>
      <c r="AA59" s="2">
        <v>0.21</v>
      </c>
    </row>
    <row r="60" spans="1:30" x14ac:dyDescent="0.25">
      <c r="A60" t="s">
        <v>88</v>
      </c>
      <c r="B60" t="s">
        <v>534</v>
      </c>
      <c r="C60" t="s">
        <v>8</v>
      </c>
      <c r="D60" s="4">
        <v>0.60277777777777775</v>
      </c>
      <c r="E60" s="2">
        <v>1.5335290000000001</v>
      </c>
      <c r="F60">
        <v>1902</v>
      </c>
      <c r="G60">
        <v>-1615</v>
      </c>
      <c r="H60" s="5">
        <v>2891671876.1043849</v>
      </c>
      <c r="I60" s="2">
        <v>0.53166896696811639</v>
      </c>
      <c r="K60" s="2"/>
      <c r="L60" s="2">
        <v>6.1715210742321336</v>
      </c>
      <c r="M60" s="2">
        <v>4.1117788343415493E-2</v>
      </c>
      <c r="V60" s="22">
        <v>8.9369111409174362</v>
      </c>
      <c r="W60" s="22">
        <v>0.19435708255112819</v>
      </c>
      <c r="Y60" s="2">
        <v>-2.7408949322293985</v>
      </c>
      <c r="Z60" s="2">
        <v>5.7677482447611688</v>
      </c>
      <c r="AA60" s="2">
        <v>0.21</v>
      </c>
    </row>
    <row r="61" spans="1:30" x14ac:dyDescent="0.25">
      <c r="A61" t="s">
        <v>89</v>
      </c>
      <c r="B61" t="s">
        <v>535</v>
      </c>
      <c r="C61" t="s">
        <v>8</v>
      </c>
      <c r="D61" s="4">
        <v>0.60555555555555551</v>
      </c>
      <c r="E61" s="2">
        <v>1.532797</v>
      </c>
      <c r="F61">
        <v>2164</v>
      </c>
      <c r="G61">
        <v>-1667</v>
      </c>
      <c r="H61" s="5">
        <v>2874715245.5397429</v>
      </c>
      <c r="I61" s="2">
        <v>0.60353794145885686</v>
      </c>
      <c r="K61" s="2"/>
      <c r="L61" s="2">
        <v>5.9439997917858367</v>
      </c>
      <c r="M61" s="2">
        <v>7.2991987224901897E-2</v>
      </c>
      <c r="V61" s="22">
        <v>8.7087645325885088</v>
      </c>
      <c r="W61" s="22">
        <v>0.19435708255112819</v>
      </c>
      <c r="Y61" s="2">
        <v>-2.7408949322293985</v>
      </c>
      <c r="Z61" s="2">
        <v>5.7677482447611688</v>
      </c>
      <c r="AA61" s="2">
        <v>0.21</v>
      </c>
    </row>
    <row r="62" spans="1:30" x14ac:dyDescent="0.25">
      <c r="A62" t="s">
        <v>90</v>
      </c>
      <c r="B62" t="s">
        <v>536</v>
      </c>
      <c r="C62" t="s">
        <v>8</v>
      </c>
      <c r="D62" s="4">
        <v>0.60833333333333328</v>
      </c>
      <c r="E62" s="2">
        <v>1.5301119999999999</v>
      </c>
      <c r="F62">
        <v>2353</v>
      </c>
      <c r="G62">
        <v>-1564</v>
      </c>
      <c r="H62" s="5">
        <v>2873595194.4712648</v>
      </c>
      <c r="I62" s="2">
        <v>0.52241917452495457</v>
      </c>
      <c r="K62" s="2"/>
      <c r="L62" s="2">
        <v>5.879540793396254</v>
      </c>
      <c r="M62" s="2">
        <v>8.7367862000562069E-2</v>
      </c>
      <c r="V62" s="22">
        <v>8.6441283732774377</v>
      </c>
      <c r="W62" s="22">
        <v>0.19435708255112819</v>
      </c>
      <c r="Y62" s="2">
        <v>-2.7408949322293985</v>
      </c>
      <c r="Z62" s="2">
        <v>5.7677482447611688</v>
      </c>
      <c r="AA62" s="2">
        <v>0.21</v>
      </c>
    </row>
    <row r="63" spans="1:30" x14ac:dyDescent="0.25">
      <c r="A63" t="s">
        <v>91</v>
      </c>
      <c r="B63" t="s">
        <v>537</v>
      </c>
      <c r="C63" t="s">
        <v>8</v>
      </c>
      <c r="D63" s="4">
        <v>0.61111111111111105</v>
      </c>
      <c r="E63" s="2">
        <v>1.528516</v>
      </c>
      <c r="F63">
        <v>2474</v>
      </c>
      <c r="G63">
        <v>-1548</v>
      </c>
      <c r="H63" s="5">
        <v>2879110696.1768637</v>
      </c>
      <c r="I63" s="2">
        <v>0.50686033553671561</v>
      </c>
      <c r="K63" s="2"/>
      <c r="L63" s="2">
        <v>6.086896952708587</v>
      </c>
      <c r="M63" s="2">
        <v>5.698121163068768E-2</v>
      </c>
      <c r="V63" s="22">
        <v>8.8520544360817244</v>
      </c>
      <c r="W63" s="22">
        <v>0.19435708255112819</v>
      </c>
      <c r="Y63" s="2">
        <v>-2.7408949322293985</v>
      </c>
      <c r="Z63" s="2">
        <v>5.7677482447611688</v>
      </c>
      <c r="AA63" s="2">
        <v>0.21</v>
      </c>
    </row>
    <row r="64" spans="1:30" x14ac:dyDescent="0.25">
      <c r="A64" t="s">
        <v>92</v>
      </c>
      <c r="B64" t="s">
        <v>538</v>
      </c>
      <c r="C64" t="s">
        <v>8</v>
      </c>
      <c r="D64" s="4">
        <v>0.62222222222222223</v>
      </c>
      <c r="E64" s="2">
        <v>1.52125</v>
      </c>
      <c r="F64">
        <v>2546</v>
      </c>
      <c r="G64">
        <v>1403</v>
      </c>
      <c r="H64" s="5">
        <v>2785594708.2845254</v>
      </c>
      <c r="I64" s="2">
        <v>0.5503714782149649</v>
      </c>
      <c r="K64" s="2"/>
      <c r="L64" s="2">
        <v>5.7032306534186006</v>
      </c>
      <c r="M64" s="2">
        <v>5.679094907477724E-2</v>
      </c>
      <c r="V64" s="22">
        <v>8.4673336575595837</v>
      </c>
      <c r="W64" s="22">
        <v>0.19435708255112819</v>
      </c>
      <c r="Y64" s="2">
        <v>-2.7408949322293985</v>
      </c>
      <c r="Z64" s="2">
        <v>5.7677482447611688</v>
      </c>
      <c r="AA64" s="2">
        <v>0.21</v>
      </c>
    </row>
    <row r="65" spans="1:27" x14ac:dyDescent="0.25">
      <c r="A65" t="s">
        <v>93</v>
      </c>
      <c r="B65" t="s">
        <v>539</v>
      </c>
      <c r="C65" t="s">
        <v>8</v>
      </c>
      <c r="D65" s="4">
        <v>0.625</v>
      </c>
      <c r="E65" s="2">
        <v>1.5197859999999999</v>
      </c>
      <c r="F65">
        <v>2488</v>
      </c>
      <c r="G65">
        <v>1535</v>
      </c>
      <c r="H65" s="5">
        <v>2772218980.291081</v>
      </c>
      <c r="I65" s="2">
        <v>0.50674914009488536</v>
      </c>
      <c r="K65" s="2"/>
      <c r="L65" s="2">
        <v>5.6803231546658228</v>
      </c>
      <c r="M65" s="2">
        <v>5.8905372651319912E-2</v>
      </c>
      <c r="V65" s="22">
        <v>8.4443631991937274</v>
      </c>
      <c r="W65" s="22">
        <v>0.19435708255112819</v>
      </c>
      <c r="Y65" s="2">
        <v>-2.7408949322293985</v>
      </c>
      <c r="Z65" s="2">
        <v>5.7677482447611688</v>
      </c>
      <c r="AA65" s="2">
        <v>0.21</v>
      </c>
    </row>
    <row r="66" spans="1:27" x14ac:dyDescent="0.25">
      <c r="A66" t="s">
        <v>94</v>
      </c>
      <c r="C66" t="s">
        <v>8</v>
      </c>
      <c r="D66" s="4">
        <v>0.63263888888888886</v>
      </c>
      <c r="E66" s="2">
        <v>1.514472</v>
      </c>
      <c r="F66">
        <v>3782</v>
      </c>
      <c r="G66">
        <v>-3814</v>
      </c>
      <c r="H66" s="5">
        <v>2788016450.0613828</v>
      </c>
      <c r="I66" s="2">
        <v>0.60725657024663704</v>
      </c>
      <c r="K66" s="2"/>
      <c r="L66" s="11">
        <v>14.19869708015864</v>
      </c>
      <c r="M66" s="11">
        <v>7.5132352415067202E-2</v>
      </c>
      <c r="N66" s="11"/>
      <c r="O66" s="11"/>
      <c r="P66" s="11"/>
      <c r="R66" s="2">
        <v>22.6</v>
      </c>
      <c r="V66" s="22"/>
      <c r="W66" s="22"/>
      <c r="AA66" s="2"/>
    </row>
    <row r="67" spans="1:27" x14ac:dyDescent="0.25">
      <c r="A67" t="s">
        <v>95</v>
      </c>
      <c r="C67" t="s">
        <v>8</v>
      </c>
      <c r="D67" s="4">
        <v>0.63472222222222219</v>
      </c>
      <c r="E67" s="2">
        <v>1.514904</v>
      </c>
      <c r="F67">
        <v>3717</v>
      </c>
      <c r="G67">
        <v>-3859</v>
      </c>
      <c r="H67" s="5">
        <v>2789583170.1845727</v>
      </c>
      <c r="I67" s="2">
        <v>0.5847614876315913</v>
      </c>
      <c r="K67" s="2"/>
      <c r="L67" s="11">
        <v>13.906196143028016</v>
      </c>
      <c r="M67" s="11">
        <v>8.2116844291558758E-2</v>
      </c>
      <c r="N67" s="11"/>
      <c r="O67" s="11"/>
      <c r="P67" s="11"/>
      <c r="R67" s="2">
        <v>-8.4598488983560483</v>
      </c>
      <c r="V67" s="22"/>
      <c r="W67" s="22"/>
      <c r="AA67" s="2"/>
    </row>
    <row r="68" spans="1:27" x14ac:dyDescent="0.25">
      <c r="A68" t="s">
        <v>96</v>
      </c>
      <c r="C68" t="s">
        <v>8</v>
      </c>
      <c r="D68" s="4">
        <v>0.63680555555555551</v>
      </c>
      <c r="E68" s="2">
        <v>1.5141910000000001</v>
      </c>
      <c r="F68">
        <v>3488</v>
      </c>
      <c r="G68">
        <v>-3679</v>
      </c>
      <c r="H68" s="5">
        <v>2750806873.3835235</v>
      </c>
      <c r="I68" s="2">
        <v>0.55186575338542132</v>
      </c>
      <c r="K68" s="2"/>
      <c r="L68" s="11">
        <v>13.942525085471003</v>
      </c>
      <c r="M68" s="11">
        <v>0.11459360527897615</v>
      </c>
      <c r="N68" s="11"/>
      <c r="O68" s="14" t="s">
        <v>174</v>
      </c>
      <c r="P68" s="14" t="s">
        <v>161</v>
      </c>
      <c r="Q68" s="14" t="s">
        <v>175</v>
      </c>
      <c r="R68" s="14" t="s">
        <v>161</v>
      </c>
      <c r="V68" s="22"/>
      <c r="W68" s="22"/>
      <c r="AA68" s="2"/>
    </row>
    <row r="69" spans="1:27" x14ac:dyDescent="0.25">
      <c r="A69" t="s">
        <v>97</v>
      </c>
      <c r="C69" t="s">
        <v>8</v>
      </c>
      <c r="D69" s="4">
        <v>0.63958333333333328</v>
      </c>
      <c r="E69" s="2">
        <v>1.5140589999999998</v>
      </c>
      <c r="F69">
        <v>3512</v>
      </c>
      <c r="G69">
        <v>-3625</v>
      </c>
      <c r="H69" s="5">
        <v>2716673548.4220724</v>
      </c>
      <c r="I69" s="2">
        <v>0.46829222668013959</v>
      </c>
      <c r="K69" s="2"/>
      <c r="L69" s="12">
        <v>13.972601165313625</v>
      </c>
      <c r="M69" s="12">
        <v>9.6832487006584603E-2</v>
      </c>
      <c r="N69" s="12" t="s">
        <v>22</v>
      </c>
      <c r="O69" s="12">
        <v>14.005004868492822</v>
      </c>
      <c r="P69" s="12">
        <v>0.13195145616747925</v>
      </c>
      <c r="Q69" s="12">
        <v>13.948958516541031</v>
      </c>
      <c r="R69" s="12">
        <v>9.7178541275564093E-2</v>
      </c>
      <c r="V69" s="22"/>
      <c r="W69" s="22"/>
      <c r="AA69" s="2"/>
    </row>
    <row r="70" spans="1:27" x14ac:dyDescent="0.25">
      <c r="A70" t="s">
        <v>98</v>
      </c>
      <c r="B70" t="s">
        <v>540</v>
      </c>
      <c r="C70" t="s">
        <v>8</v>
      </c>
      <c r="D70" s="4">
        <v>0.64583333333333337</v>
      </c>
      <c r="E70" s="2">
        <v>1.5077879999999999</v>
      </c>
      <c r="F70">
        <v>-900</v>
      </c>
      <c r="G70">
        <v>-2238</v>
      </c>
      <c r="H70" s="5">
        <v>2799416203.2967367</v>
      </c>
      <c r="I70" s="2">
        <v>0.52214499601532194</v>
      </c>
      <c r="K70" s="2"/>
      <c r="L70" s="2">
        <v>6.2166027833310267</v>
      </c>
      <c r="M70" s="2">
        <v>5.8648332502707179E-2</v>
      </c>
      <c r="V70" s="22">
        <v>8.9495483321888614</v>
      </c>
      <c r="W70" s="22">
        <v>0.26379297263602264</v>
      </c>
      <c r="Y70" s="2">
        <v>-2.7087038726322232</v>
      </c>
      <c r="Z70" s="2">
        <v>5.6618969072371987</v>
      </c>
      <c r="AA70" s="2">
        <v>0.2</v>
      </c>
    </row>
    <row r="71" spans="1:27" x14ac:dyDescent="0.25">
      <c r="A71" t="s">
        <v>99</v>
      </c>
      <c r="B71" t="s">
        <v>541</v>
      </c>
      <c r="C71" t="s">
        <v>8</v>
      </c>
      <c r="D71" s="4">
        <v>0.6479166666666667</v>
      </c>
      <c r="E71" s="2">
        <v>1.507206</v>
      </c>
      <c r="F71">
        <v>-792</v>
      </c>
      <c r="G71">
        <v>-2180</v>
      </c>
      <c r="H71" s="5">
        <v>2780012047.2750559</v>
      </c>
      <c r="I71" s="2">
        <v>0.54705453080273314</v>
      </c>
      <c r="K71" s="2"/>
      <c r="L71" s="2">
        <v>6.0467776834334241</v>
      </c>
      <c r="M71" s="2">
        <v>6.1626549376127861E-2</v>
      </c>
      <c r="V71" s="22">
        <v>8.7792619769815339</v>
      </c>
      <c r="W71" s="22">
        <v>0.26379297263602264</v>
      </c>
      <c r="Y71" s="2">
        <v>-2.7087038726322232</v>
      </c>
      <c r="Z71" s="2">
        <v>5.6618969072371987</v>
      </c>
      <c r="AA71" s="2">
        <v>0.2</v>
      </c>
    </row>
    <row r="72" spans="1:27" x14ac:dyDescent="0.25">
      <c r="A72" t="s">
        <v>100</v>
      </c>
      <c r="B72" t="s">
        <v>542</v>
      </c>
      <c r="C72" t="s">
        <v>8</v>
      </c>
      <c r="D72" s="4">
        <v>0.65</v>
      </c>
      <c r="E72" s="2">
        <v>1.5052530000000002</v>
      </c>
      <c r="F72">
        <v>-930</v>
      </c>
      <c r="G72">
        <v>-2038</v>
      </c>
      <c r="H72" s="5">
        <v>2809556831.0094495</v>
      </c>
      <c r="I72" s="2">
        <v>0.53200528148719384</v>
      </c>
      <c r="K72" s="2"/>
      <c r="L72" s="2">
        <v>6.2867916930908763</v>
      </c>
      <c r="M72" s="2">
        <v>7.9850876046440228E-2</v>
      </c>
      <c r="V72" s="22">
        <v>9.0199278793006155</v>
      </c>
      <c r="W72" s="22">
        <v>0.26379297263602264</v>
      </c>
      <c r="Y72" s="2">
        <v>-2.7087038726322232</v>
      </c>
      <c r="Z72" s="2">
        <v>5.6618969072371987</v>
      </c>
      <c r="AA72" s="2">
        <v>0.2</v>
      </c>
    </row>
    <row r="73" spans="1:27" x14ac:dyDescent="0.25">
      <c r="A73" t="s">
        <v>101</v>
      </c>
      <c r="B73" t="s">
        <v>543</v>
      </c>
      <c r="C73" t="s">
        <v>8</v>
      </c>
      <c r="D73" s="4">
        <v>0.65277777777777779</v>
      </c>
      <c r="E73" s="2">
        <v>1.5040519999999999</v>
      </c>
      <c r="F73">
        <v>-721</v>
      </c>
      <c r="G73">
        <v>-2002</v>
      </c>
      <c r="H73" s="5">
        <v>2789358903.5991545</v>
      </c>
      <c r="I73" s="2">
        <v>0.53813009653498944</v>
      </c>
      <c r="K73" s="2"/>
      <c r="L73" s="2">
        <v>6.1656998739287872</v>
      </c>
      <c r="M73" s="2">
        <v>9.6777550810194124E-2</v>
      </c>
      <c r="V73" s="22">
        <v>8.8985071673859384</v>
      </c>
      <c r="W73" s="22">
        <v>0.26379297263602264</v>
      </c>
      <c r="Y73" s="2">
        <v>-2.7087038726322232</v>
      </c>
      <c r="Z73" s="2">
        <v>5.6618969072371987</v>
      </c>
      <c r="AA73" s="2">
        <v>0.2</v>
      </c>
    </row>
    <row r="74" spans="1:27" x14ac:dyDescent="0.25">
      <c r="A74" t="s">
        <v>102</v>
      </c>
      <c r="B74" t="s">
        <v>544</v>
      </c>
      <c r="C74" t="s">
        <v>8</v>
      </c>
      <c r="D74" s="4">
        <v>0.65555555555555556</v>
      </c>
      <c r="E74" s="2">
        <v>1.5025310000000001</v>
      </c>
      <c r="F74">
        <v>-1160</v>
      </c>
      <c r="G74">
        <v>-2143</v>
      </c>
      <c r="H74" s="5">
        <v>2823274014.090838</v>
      </c>
      <c r="I74" s="2">
        <v>0.49725675217074494</v>
      </c>
      <c r="K74" s="2"/>
      <c r="L74" s="2">
        <v>6.2019877613801455</v>
      </c>
      <c r="M74" s="2">
        <v>7.1540232838399498E-2</v>
      </c>
      <c r="V74" s="22">
        <v>8.9348936149487024</v>
      </c>
      <c r="W74" s="22">
        <v>0.26379297263602264</v>
      </c>
      <c r="Y74" s="2">
        <v>-2.7087038726322232</v>
      </c>
      <c r="Z74" s="2">
        <v>5.6618969072371987</v>
      </c>
      <c r="AA74" s="2">
        <v>0.2</v>
      </c>
    </row>
    <row r="75" spans="1:27" x14ac:dyDescent="0.25">
      <c r="A75" t="s">
        <v>103</v>
      </c>
      <c r="B75" t="s">
        <v>545</v>
      </c>
      <c r="C75" t="s">
        <v>8</v>
      </c>
      <c r="D75" s="4">
        <v>0.65972222222222221</v>
      </c>
      <c r="E75" s="2">
        <v>1.498119</v>
      </c>
      <c r="F75">
        <v>-1413</v>
      </c>
      <c r="G75">
        <v>-2004</v>
      </c>
      <c r="H75" s="5">
        <v>2819973089.2037725</v>
      </c>
      <c r="I75" s="2">
        <v>0.51833888010756168</v>
      </c>
      <c r="K75" s="2"/>
      <c r="L75" s="2">
        <v>6.3207487093785986</v>
      </c>
      <c r="M75" s="2">
        <v>7.4524386212909993E-2</v>
      </c>
      <c r="V75" s="22">
        <v>9.0539771249118495</v>
      </c>
      <c r="W75" s="22">
        <v>0.26379297263602264</v>
      </c>
      <c r="Y75" s="2">
        <v>-2.7087038726322232</v>
      </c>
      <c r="Z75" s="2">
        <v>5.6618969072371987</v>
      </c>
      <c r="AA75" s="2">
        <v>0.2</v>
      </c>
    </row>
    <row r="76" spans="1:27" x14ac:dyDescent="0.25">
      <c r="A76" t="s">
        <v>104</v>
      </c>
      <c r="B76" t="s">
        <v>546</v>
      </c>
      <c r="C76" t="s">
        <v>8</v>
      </c>
      <c r="D76" s="4">
        <v>0.66666666666666663</v>
      </c>
      <c r="E76" s="2">
        <v>1.493932</v>
      </c>
      <c r="F76">
        <v>-1338</v>
      </c>
      <c r="G76">
        <v>-2428</v>
      </c>
      <c r="H76" s="5">
        <v>2799923322.8273082</v>
      </c>
      <c r="I76" s="2">
        <v>0.5170168156494459</v>
      </c>
      <c r="K76" s="2"/>
      <c r="L76" s="2">
        <v>6.3297751923503398</v>
      </c>
      <c r="M76" s="2">
        <v>7.5809263830844853E-2</v>
      </c>
      <c r="V76" s="22">
        <v>9.0630281243608835</v>
      </c>
      <c r="W76" s="22">
        <v>0.26379297263602264</v>
      </c>
      <c r="Y76" s="2">
        <v>-2.7087038726322232</v>
      </c>
      <c r="Z76" s="2">
        <v>5.6618969072371987</v>
      </c>
      <c r="AA76" s="2">
        <v>0.2</v>
      </c>
    </row>
    <row r="77" spans="1:27" x14ac:dyDescent="0.25">
      <c r="A77" t="s">
        <v>105</v>
      </c>
      <c r="B77" t="s">
        <v>547</v>
      </c>
      <c r="C77" t="s">
        <v>8</v>
      </c>
      <c r="D77" s="4">
        <v>0.67013888888888884</v>
      </c>
      <c r="E77" s="2">
        <v>1.4962409999999999</v>
      </c>
      <c r="F77">
        <v>-301</v>
      </c>
      <c r="G77">
        <v>-2487</v>
      </c>
      <c r="H77" s="5">
        <v>2807262793.367548</v>
      </c>
      <c r="I77" s="2">
        <v>0.48396636788999264</v>
      </c>
      <c r="K77" s="2"/>
      <c r="L77" s="2">
        <v>6.3051683390895619</v>
      </c>
      <c r="M77" s="2">
        <v>8.0025088140577488E-2</v>
      </c>
      <c r="V77" s="22">
        <v>9.0383544373886515</v>
      </c>
      <c r="W77" s="22">
        <v>0.26379297263602264</v>
      </c>
      <c r="Y77" s="2">
        <v>-2.7087038726322232</v>
      </c>
      <c r="Z77" s="2">
        <v>5.6618969072371987</v>
      </c>
      <c r="AA77" s="2">
        <v>0.2</v>
      </c>
    </row>
    <row r="78" spans="1:27" x14ac:dyDescent="0.25">
      <c r="A78" t="s">
        <v>106</v>
      </c>
      <c r="B78" t="s">
        <v>548</v>
      </c>
      <c r="C78" t="s">
        <v>8</v>
      </c>
      <c r="D78" s="4">
        <v>0.67499999999999993</v>
      </c>
      <c r="E78" s="2">
        <v>1.4938750000000001</v>
      </c>
      <c r="F78">
        <v>-324</v>
      </c>
      <c r="G78">
        <v>-2735</v>
      </c>
      <c r="H78" s="5">
        <v>2773154920.6421099</v>
      </c>
      <c r="I78" s="2">
        <v>0.50066764873971736</v>
      </c>
      <c r="K78" s="2"/>
      <c r="L78" s="2">
        <v>6.0789196199932949</v>
      </c>
      <c r="M78" s="2">
        <v>7.6290978326685507E-2</v>
      </c>
      <c r="V78" s="22">
        <v>8.8114912129977352</v>
      </c>
      <c r="W78" s="22">
        <v>0.26379297263602264</v>
      </c>
      <c r="Y78" s="2">
        <v>-2.7087038726322232</v>
      </c>
      <c r="Z78" s="2">
        <v>5.6618969072371987</v>
      </c>
      <c r="AA78" s="2">
        <v>0.2</v>
      </c>
    </row>
    <row r="79" spans="1:27" x14ac:dyDescent="0.25">
      <c r="A79" t="s">
        <v>107</v>
      </c>
      <c r="B79" t="s">
        <v>549</v>
      </c>
      <c r="C79" t="s">
        <v>8</v>
      </c>
      <c r="D79" s="4">
        <v>0.6777777777777777</v>
      </c>
      <c r="E79" s="2">
        <v>1.4914529999999999</v>
      </c>
      <c r="F79">
        <v>2</v>
      </c>
      <c r="G79">
        <v>-2526</v>
      </c>
      <c r="H79" s="5">
        <v>2746823089.7870593</v>
      </c>
      <c r="I79" s="2">
        <v>0.48866401392471265</v>
      </c>
      <c r="K79" s="2"/>
      <c r="L79" s="2">
        <v>6.24135501796097</v>
      </c>
      <c r="M79" s="2">
        <v>7.7763850159911149E-2</v>
      </c>
      <c r="V79" s="22">
        <v>8.9743677953950662</v>
      </c>
      <c r="W79" s="22">
        <v>0.26379297263602264</v>
      </c>
      <c r="Y79" s="2">
        <v>-2.7087038726322232</v>
      </c>
      <c r="Z79" s="2">
        <v>5.6618969072371987</v>
      </c>
      <c r="AA79" s="2">
        <v>0.2</v>
      </c>
    </row>
    <row r="80" spans="1:27" x14ac:dyDescent="0.25">
      <c r="A80" t="s">
        <v>108</v>
      </c>
      <c r="B80" t="s">
        <v>550</v>
      </c>
      <c r="C80" t="s">
        <v>8</v>
      </c>
      <c r="D80" s="4">
        <v>0.67986111111111114</v>
      </c>
      <c r="E80" s="2">
        <v>1.4911909999999999</v>
      </c>
      <c r="F80">
        <v>145</v>
      </c>
      <c r="G80">
        <v>-2506</v>
      </c>
      <c r="H80" s="5">
        <v>2753653046.9189072</v>
      </c>
      <c r="I80" s="2">
        <v>0.4697580036712245</v>
      </c>
      <c r="K80" s="2"/>
      <c r="L80" s="2">
        <v>6.1281025009369827</v>
      </c>
      <c r="M80" s="2">
        <v>8.3091486804082751E-2</v>
      </c>
      <c r="V80" s="22">
        <v>8.8608076776401923</v>
      </c>
      <c r="W80" s="22">
        <v>0.26379297263602264</v>
      </c>
      <c r="Y80" s="2">
        <v>-2.7087038726322232</v>
      </c>
      <c r="Z80" s="2">
        <v>5.6618969072371987</v>
      </c>
      <c r="AA80" s="2">
        <v>0.2</v>
      </c>
    </row>
    <row r="81" spans="1:27" x14ac:dyDescent="0.25">
      <c r="A81" t="s">
        <v>109</v>
      </c>
      <c r="B81" t="s">
        <v>551</v>
      </c>
      <c r="C81" t="s">
        <v>8</v>
      </c>
      <c r="D81" s="4">
        <v>0.68263888888888891</v>
      </c>
      <c r="E81" s="2">
        <v>1.489482</v>
      </c>
      <c r="F81">
        <v>144</v>
      </c>
      <c r="G81">
        <v>-2364</v>
      </c>
      <c r="H81" s="5">
        <v>2751710487.9777722</v>
      </c>
      <c r="I81" s="2">
        <v>0.55253902323677062</v>
      </c>
      <c r="K81" s="2"/>
      <c r="L81" s="2">
        <v>5.7767497897105446</v>
      </c>
      <c r="M81" s="2">
        <v>8.0802675368453203E-2</v>
      </c>
      <c r="V81" s="22">
        <v>8.5085006710607924</v>
      </c>
      <c r="W81" s="22">
        <v>0.26379297263602264</v>
      </c>
      <c r="Y81" s="2">
        <v>-2.7087038726322232</v>
      </c>
      <c r="Z81" s="2">
        <v>5.6618969072371987</v>
      </c>
      <c r="AA81" s="2">
        <v>0.2</v>
      </c>
    </row>
    <row r="82" spans="1:27" x14ac:dyDescent="0.25">
      <c r="A82" t="s">
        <v>110</v>
      </c>
      <c r="C82" t="s">
        <v>8</v>
      </c>
      <c r="D82" s="4">
        <v>0.68541666666666667</v>
      </c>
      <c r="E82" s="2">
        <v>1.4875860000000001</v>
      </c>
      <c r="F82">
        <v>3514</v>
      </c>
      <c r="G82">
        <v>-3720</v>
      </c>
      <c r="H82" s="5">
        <v>2715804096.2519355</v>
      </c>
      <c r="I82" s="2">
        <v>0.57816662752595782</v>
      </c>
      <c r="K82" s="2"/>
      <c r="L82" s="11">
        <v>14.26423993750614</v>
      </c>
      <c r="M82" s="11">
        <v>7.4496869761719042E-2</v>
      </c>
      <c r="R82" s="2">
        <v>22.6</v>
      </c>
      <c r="T82"/>
      <c r="U82"/>
      <c r="V82" s="22"/>
      <c r="W82" s="22"/>
      <c r="X82"/>
    </row>
    <row r="83" spans="1:27" x14ac:dyDescent="0.25">
      <c r="A83" t="s">
        <v>111</v>
      </c>
      <c r="C83" t="s">
        <v>8</v>
      </c>
      <c r="D83" s="4">
        <v>0.68888888888888899</v>
      </c>
      <c r="E83" s="2">
        <v>1.4850510000000001</v>
      </c>
      <c r="F83">
        <v>3454</v>
      </c>
      <c r="G83">
        <v>-3717</v>
      </c>
      <c r="H83" s="5">
        <v>2704979331.7454209</v>
      </c>
      <c r="I83" s="2">
        <v>0.53846098910780038</v>
      </c>
      <c r="K83" s="2"/>
      <c r="L83" s="11">
        <v>14.108627294706633</v>
      </c>
      <c r="M83" s="11">
        <v>0.11438078061599477</v>
      </c>
      <c r="R83" s="2">
        <v>-8.3234741274498258</v>
      </c>
      <c r="T83"/>
      <c r="U83"/>
      <c r="V83" s="22"/>
      <c r="W83" s="22"/>
      <c r="X83"/>
    </row>
    <row r="84" spans="1:27" x14ac:dyDescent="0.25">
      <c r="A84" t="s">
        <v>112</v>
      </c>
      <c r="C84" t="s">
        <v>8</v>
      </c>
      <c r="D84" s="4">
        <v>0.69097222222222221</v>
      </c>
      <c r="E84" s="2">
        <v>1.4858389999999999</v>
      </c>
      <c r="F84">
        <v>3622</v>
      </c>
      <c r="G84">
        <v>-3757</v>
      </c>
      <c r="H84" s="5">
        <v>2694798989.404079</v>
      </c>
      <c r="I84" s="2">
        <v>0.54246273893659169</v>
      </c>
      <c r="K84" s="2"/>
      <c r="L84" s="11">
        <v>14.17870701708579</v>
      </c>
      <c r="M84" s="11">
        <v>6.7672288475544282E-2</v>
      </c>
      <c r="O84" s="14" t="s">
        <v>174</v>
      </c>
      <c r="P84" s="14" t="s">
        <v>161</v>
      </c>
      <c r="Q84" s="14" t="s">
        <v>175</v>
      </c>
      <c r="R84" s="14" t="s">
        <v>161</v>
      </c>
      <c r="T84"/>
      <c r="U84"/>
      <c r="V84" s="22"/>
      <c r="W84" s="22"/>
      <c r="X84"/>
    </row>
    <row r="85" spans="1:27" x14ac:dyDescent="0.25">
      <c r="A85" s="8" t="s">
        <v>113</v>
      </c>
      <c r="B85" s="8"/>
      <c r="C85" s="8" t="s">
        <v>8</v>
      </c>
      <c r="D85" s="23">
        <v>0.69305555555555554</v>
      </c>
      <c r="E85" s="9">
        <v>1.484262</v>
      </c>
      <c r="F85" s="8">
        <v>3453</v>
      </c>
      <c r="G85" s="8">
        <v>-3647</v>
      </c>
      <c r="H85" s="24">
        <v>2697667043.4013448</v>
      </c>
      <c r="I85" s="9">
        <v>0.55961137909681602</v>
      </c>
      <c r="J85" s="9"/>
      <c r="K85" s="12"/>
      <c r="L85" s="12">
        <v>14.135729134887809</v>
      </c>
      <c r="M85" s="12">
        <v>9.3721392299065884E-2</v>
      </c>
      <c r="N85" s="12" t="s">
        <v>22</v>
      </c>
      <c r="O85" s="12">
        <v>14.171825846046593</v>
      </c>
      <c r="P85" s="12">
        <v>6.8031228768153512E-2</v>
      </c>
      <c r="Q85" s="12">
        <v>14.088415357269707</v>
      </c>
      <c r="R85" s="12">
        <v>0.13189648631801132</v>
      </c>
      <c r="S85" s="8"/>
      <c r="T85" s="8"/>
      <c r="U85" s="8"/>
      <c r="V85" s="25"/>
      <c r="W85" s="25"/>
      <c r="X85" s="8"/>
      <c r="Y85" s="9"/>
      <c r="Z85" s="9"/>
      <c r="AA85" s="8"/>
    </row>
    <row r="86" spans="1:27" x14ac:dyDescent="0.25">
      <c r="A86" t="s">
        <v>114</v>
      </c>
      <c r="C86" t="s">
        <v>8</v>
      </c>
      <c r="D86" s="4">
        <v>0.70416666666666661</v>
      </c>
      <c r="E86" s="2">
        <v>1.4791179999999999</v>
      </c>
      <c r="F86">
        <v>4044</v>
      </c>
      <c r="G86">
        <v>-2623</v>
      </c>
      <c r="H86" s="5">
        <v>2802800780.0946851</v>
      </c>
      <c r="I86" s="2">
        <v>0.59423497390983637</v>
      </c>
      <c r="J86" t="s">
        <v>183</v>
      </c>
      <c r="K86" s="2">
        <v>13.581005482142139</v>
      </c>
      <c r="M86" s="11">
        <v>9.250011088022958E-2</v>
      </c>
      <c r="N86" s="11"/>
      <c r="O86" s="11"/>
      <c r="P86" s="11"/>
      <c r="V86" s="22"/>
      <c r="W86" s="22"/>
    </row>
    <row r="87" spans="1:27" x14ac:dyDescent="0.25">
      <c r="A87" t="s">
        <v>115</v>
      </c>
      <c r="C87" t="s">
        <v>8</v>
      </c>
      <c r="D87" s="4">
        <v>0.70694444444444438</v>
      </c>
      <c r="E87" s="2">
        <v>1.4773339999999999</v>
      </c>
      <c r="F87">
        <v>4194</v>
      </c>
      <c r="G87">
        <v>-2557</v>
      </c>
      <c r="H87" s="5">
        <v>2785592518.9002099</v>
      </c>
      <c r="I87" s="2">
        <v>0.50658480759418401</v>
      </c>
      <c r="K87" s="2"/>
      <c r="L87" s="11">
        <v>14.409688982461866</v>
      </c>
      <c r="M87" s="11">
        <v>9.4943813105569638E-2</v>
      </c>
      <c r="N87" s="11"/>
      <c r="O87" s="11"/>
      <c r="P87" s="11"/>
      <c r="V87" s="22"/>
      <c r="W87" s="22"/>
    </row>
    <row r="88" spans="1:27" x14ac:dyDescent="0.25">
      <c r="A88" t="s">
        <v>116</v>
      </c>
      <c r="C88" t="s">
        <v>8</v>
      </c>
      <c r="D88" s="4">
        <v>0.7090277777777777</v>
      </c>
      <c r="E88" s="2">
        <v>1.4751939999999999</v>
      </c>
      <c r="F88">
        <v>4197</v>
      </c>
      <c r="G88">
        <v>-2600</v>
      </c>
      <c r="H88" s="5">
        <v>2790504956.2226076</v>
      </c>
      <c r="I88" s="2">
        <v>0.4815055650840992</v>
      </c>
      <c r="K88" s="2"/>
      <c r="L88" s="11">
        <v>14.43695004609391</v>
      </c>
      <c r="M88" s="11">
        <v>7.6310274159483285E-2</v>
      </c>
      <c r="N88" s="11"/>
      <c r="O88" s="11"/>
      <c r="P88" s="11"/>
      <c r="V88" s="22"/>
      <c r="W88" s="22"/>
    </row>
    <row r="89" spans="1:27" x14ac:dyDescent="0.25">
      <c r="A89" t="s">
        <v>117</v>
      </c>
      <c r="C89" t="s">
        <v>8</v>
      </c>
      <c r="D89" s="4">
        <v>0.71180555555555547</v>
      </c>
      <c r="E89" s="2">
        <v>1.474593</v>
      </c>
      <c r="F89">
        <v>4240</v>
      </c>
      <c r="G89">
        <v>-2541</v>
      </c>
      <c r="H89" s="5">
        <v>2746515051.8885112</v>
      </c>
      <c r="I89" s="2">
        <v>0.42814895332457387</v>
      </c>
      <c r="K89" s="2"/>
      <c r="L89" s="11">
        <v>14.046684791615416</v>
      </c>
      <c r="M89" s="11">
        <v>8.8874275352027313E-2</v>
      </c>
      <c r="O89" s="15" t="s">
        <v>174</v>
      </c>
      <c r="P89" s="15" t="s">
        <v>161</v>
      </c>
      <c r="V89" s="22"/>
      <c r="W89" s="22"/>
    </row>
    <row r="90" spans="1:27" x14ac:dyDescent="0.25">
      <c r="A90" t="s">
        <v>118</v>
      </c>
      <c r="C90" t="s">
        <v>8</v>
      </c>
      <c r="D90" s="4">
        <v>0.71388888888888891</v>
      </c>
      <c r="E90" s="2">
        <v>1.4733350000000001</v>
      </c>
      <c r="F90">
        <v>4117</v>
      </c>
      <c r="G90">
        <v>-2906</v>
      </c>
      <c r="H90" s="5">
        <v>2759969283.7717929</v>
      </c>
      <c r="I90" s="2">
        <v>0.47491629892085829</v>
      </c>
      <c r="K90" s="2"/>
      <c r="L90" s="12">
        <v>14.217846770424591</v>
      </c>
      <c r="M90" s="12">
        <v>9.8684794377402893E-2</v>
      </c>
      <c r="N90" s="12" t="s">
        <v>22</v>
      </c>
      <c r="O90" s="12">
        <v>14.277792647648946</v>
      </c>
      <c r="P90" s="12">
        <v>0.18232943621685016</v>
      </c>
      <c r="V90" s="22"/>
      <c r="W90" s="22"/>
    </row>
    <row r="91" spans="1:27" x14ac:dyDescent="0.25">
      <c r="A91" t="s">
        <v>119</v>
      </c>
      <c r="C91" t="s">
        <v>8</v>
      </c>
      <c r="D91" s="4">
        <v>0.71666666666666667</v>
      </c>
      <c r="E91" s="2">
        <v>1.471044</v>
      </c>
      <c r="F91">
        <v>-4804</v>
      </c>
      <c r="G91">
        <v>-3221</v>
      </c>
      <c r="H91" s="5">
        <v>2763487589.7146626</v>
      </c>
      <c r="I91" s="2">
        <v>0.44919826621960396</v>
      </c>
      <c r="K91" s="2"/>
      <c r="L91" s="11">
        <v>14.275591616960126</v>
      </c>
      <c r="M91" s="11">
        <v>8.7888511043020562E-2</v>
      </c>
      <c r="T91"/>
      <c r="U91"/>
      <c r="V91" s="22"/>
      <c r="W91" s="22"/>
      <c r="X91"/>
      <c r="Y91"/>
      <c r="Z91"/>
    </row>
    <row r="92" spans="1:27" x14ac:dyDescent="0.25">
      <c r="A92" t="s">
        <v>120</v>
      </c>
      <c r="C92" t="s">
        <v>8</v>
      </c>
      <c r="D92" s="4">
        <v>0.71875</v>
      </c>
      <c r="E92" s="2">
        <v>1.4695990000000001</v>
      </c>
      <c r="F92">
        <v>-4829</v>
      </c>
      <c r="G92">
        <v>-3277</v>
      </c>
      <c r="H92" s="5">
        <v>2784222347.5717087</v>
      </c>
      <c r="I92" s="2">
        <v>0.48702684814929698</v>
      </c>
      <c r="K92" s="2"/>
      <c r="L92" s="11">
        <v>14.322653365239635</v>
      </c>
      <c r="M92" s="11">
        <v>0.11170061085762918</v>
      </c>
      <c r="T92"/>
      <c r="U92"/>
      <c r="V92" s="22"/>
      <c r="W92" s="22"/>
      <c r="X92"/>
      <c r="Y92"/>
      <c r="Z92"/>
    </row>
    <row r="93" spans="1:27" x14ac:dyDescent="0.25">
      <c r="A93" t="s">
        <v>121</v>
      </c>
      <c r="C93" t="s">
        <v>8</v>
      </c>
      <c r="D93" s="4">
        <v>0.72152777777777777</v>
      </c>
      <c r="E93" s="2">
        <v>1.469355</v>
      </c>
      <c r="F93">
        <v>-4888</v>
      </c>
      <c r="G93">
        <v>-3321</v>
      </c>
      <c r="H93" s="5">
        <v>2711868357.6495328</v>
      </c>
      <c r="I93" s="2">
        <v>0.53630995120889979</v>
      </c>
      <c r="K93" s="2">
        <v>13.569021678609294</v>
      </c>
      <c r="M93" s="11">
        <v>0.1445640084415859</v>
      </c>
      <c r="T93"/>
      <c r="U93"/>
      <c r="V93" s="22"/>
      <c r="W93" s="22"/>
      <c r="X93"/>
      <c r="Y93"/>
      <c r="Z93"/>
    </row>
    <row r="94" spans="1:27" x14ac:dyDescent="0.25">
      <c r="A94" t="s">
        <v>122</v>
      </c>
      <c r="C94" t="s">
        <v>8</v>
      </c>
      <c r="D94" s="4">
        <v>0.72361111111111109</v>
      </c>
      <c r="E94" s="2">
        <v>1.4676269999999998</v>
      </c>
      <c r="F94">
        <v>-4842</v>
      </c>
      <c r="G94">
        <v>-3352</v>
      </c>
      <c r="H94" s="5">
        <v>2782966630.5028825</v>
      </c>
      <c r="I94" s="2">
        <v>0.53632655717210653</v>
      </c>
      <c r="K94" s="2"/>
      <c r="L94" s="11">
        <v>14.533490253979764</v>
      </c>
      <c r="M94" s="11">
        <v>8.1221872518982163E-2</v>
      </c>
      <c r="O94" s="15" t="s">
        <v>174</v>
      </c>
      <c r="P94" s="15" t="s">
        <v>161</v>
      </c>
      <c r="R94" s="2">
        <v>22.6</v>
      </c>
      <c r="T94"/>
      <c r="U94"/>
      <c r="V94" s="22"/>
      <c r="W94" s="22"/>
      <c r="X94"/>
      <c r="Y94"/>
      <c r="Z94"/>
    </row>
    <row r="95" spans="1:27" x14ac:dyDescent="0.25">
      <c r="A95" t="s">
        <v>123</v>
      </c>
      <c r="C95" t="s">
        <v>8</v>
      </c>
      <c r="D95" s="4">
        <v>0.72638888888888886</v>
      </c>
      <c r="E95" s="2">
        <v>1.4655990000000001</v>
      </c>
      <c r="F95">
        <v>-4920</v>
      </c>
      <c r="G95">
        <v>-3412</v>
      </c>
      <c r="H95" s="5">
        <v>2769372339.7831135</v>
      </c>
      <c r="I95" s="2">
        <v>0.53878217856202426</v>
      </c>
      <c r="K95" s="2"/>
      <c r="L95" s="12">
        <v>14.418342670134976</v>
      </c>
      <c r="M95" s="12">
        <v>8.8623040682372936E-2</v>
      </c>
      <c r="N95" s="12" t="s">
        <v>22</v>
      </c>
      <c r="O95" s="12">
        <v>14.387519476578625</v>
      </c>
      <c r="P95" s="12">
        <v>0.11400730279990226</v>
      </c>
      <c r="Q95" s="9"/>
      <c r="R95" s="9">
        <v>-8.0309803671243518</v>
      </c>
      <c r="T95"/>
      <c r="U95"/>
      <c r="V95" s="22"/>
      <c r="W95" s="22"/>
      <c r="X95"/>
      <c r="Y95"/>
      <c r="Z95"/>
    </row>
    <row r="96" spans="1:27" x14ac:dyDescent="0.25">
      <c r="A96" t="s">
        <v>124</v>
      </c>
      <c r="C96" t="s">
        <v>8</v>
      </c>
      <c r="D96" s="4">
        <v>0.72916666666666663</v>
      </c>
      <c r="E96" s="2">
        <v>1.4636279999999999</v>
      </c>
      <c r="F96">
        <v>-1142</v>
      </c>
      <c r="G96">
        <v>-5919</v>
      </c>
      <c r="H96" s="5">
        <v>2737911017.1904926</v>
      </c>
      <c r="I96" s="2">
        <v>0.54566010617065719</v>
      </c>
      <c r="K96" s="2"/>
      <c r="L96" s="2">
        <v>2.099454570125614</v>
      </c>
      <c r="M96" s="2">
        <v>7.5391514270008342E-2</v>
      </c>
      <c r="T96"/>
      <c r="U96"/>
      <c r="V96" s="22"/>
      <c r="W96" s="22"/>
      <c r="X96"/>
      <c r="Y96"/>
      <c r="Z96"/>
    </row>
    <row r="97" spans="1:27" x14ac:dyDescent="0.25">
      <c r="A97" t="s">
        <v>125</v>
      </c>
      <c r="C97" t="s">
        <v>8</v>
      </c>
      <c r="D97" s="4">
        <v>0.73125000000000007</v>
      </c>
      <c r="E97" s="2">
        <v>1.4638909999999998</v>
      </c>
      <c r="F97">
        <v>-1201</v>
      </c>
      <c r="G97">
        <v>-5947</v>
      </c>
      <c r="H97" s="5">
        <v>2727774519.8348403</v>
      </c>
      <c r="I97" s="2">
        <v>0.47079880422900527</v>
      </c>
      <c r="K97" s="2"/>
      <c r="L97" s="2">
        <v>2.1254636942096283</v>
      </c>
      <c r="M97" s="2">
        <v>7.4519086183724048E-2</v>
      </c>
      <c r="T97"/>
      <c r="U97"/>
      <c r="V97" s="22"/>
      <c r="W97" s="22"/>
      <c r="X97"/>
      <c r="Y97"/>
      <c r="Z97"/>
    </row>
    <row r="98" spans="1:27" x14ac:dyDescent="0.25">
      <c r="A98" t="s">
        <v>126</v>
      </c>
      <c r="C98" t="s">
        <v>8</v>
      </c>
      <c r="D98" s="4">
        <v>0.73402777777777783</v>
      </c>
      <c r="E98" s="2">
        <v>1.4628770000000002</v>
      </c>
      <c r="F98">
        <v>-5155</v>
      </c>
      <c r="G98">
        <v>-1576</v>
      </c>
      <c r="H98" s="5">
        <v>2763221612.6302876</v>
      </c>
      <c r="I98" s="2">
        <v>0.48784349567725122</v>
      </c>
      <c r="K98" s="2"/>
      <c r="L98" s="2">
        <v>1.8387456283850412</v>
      </c>
      <c r="M98" s="2">
        <v>0.10610942918861813</v>
      </c>
      <c r="T98"/>
      <c r="U98"/>
      <c r="V98" s="22"/>
      <c r="W98" s="22"/>
      <c r="X98"/>
      <c r="Y98"/>
      <c r="Z98"/>
    </row>
    <row r="99" spans="1:27" x14ac:dyDescent="0.25">
      <c r="A99" t="s">
        <v>127</v>
      </c>
      <c r="C99" t="s">
        <v>8</v>
      </c>
      <c r="D99" s="4">
        <v>0.73611111111111116</v>
      </c>
      <c r="E99" s="2">
        <v>1.4630269999999999</v>
      </c>
      <c r="F99">
        <v>-5095</v>
      </c>
      <c r="G99">
        <v>-1626</v>
      </c>
      <c r="H99" s="5">
        <v>2751400313.1907225</v>
      </c>
      <c r="I99" s="2">
        <v>0.45062830318175329</v>
      </c>
      <c r="K99" s="2"/>
      <c r="L99" s="2">
        <v>1.684479529241889</v>
      </c>
      <c r="M99" s="2">
        <v>8.604936277737936E-2</v>
      </c>
      <c r="T99"/>
      <c r="U99"/>
      <c r="V99" s="22"/>
      <c r="W99" s="22"/>
      <c r="X99"/>
      <c r="Y99"/>
      <c r="Z99"/>
    </row>
    <row r="100" spans="1:27" x14ac:dyDescent="0.25">
      <c r="A100" t="s">
        <v>128</v>
      </c>
      <c r="C100" t="s">
        <v>8</v>
      </c>
      <c r="D100" s="4">
        <v>0.73958333333333337</v>
      </c>
      <c r="E100" s="2">
        <v>1.4618070000000001</v>
      </c>
      <c r="F100">
        <v>3553</v>
      </c>
      <c r="G100">
        <v>2606</v>
      </c>
      <c r="H100" s="5">
        <v>2746779504.8786798</v>
      </c>
      <c r="I100" s="2">
        <v>0.47380505092189051</v>
      </c>
      <c r="K100" s="2"/>
      <c r="L100" s="2">
        <v>1.9383971189845806</v>
      </c>
      <c r="M100" s="2">
        <v>7.6593955177139295E-2</v>
      </c>
      <c r="T100"/>
      <c r="U100"/>
      <c r="V100" s="22"/>
      <c r="W100" s="22"/>
      <c r="X100"/>
      <c r="Y100"/>
      <c r="Z100"/>
    </row>
    <row r="101" spans="1:27" x14ac:dyDescent="0.25">
      <c r="A101" t="s">
        <v>129</v>
      </c>
      <c r="C101" t="s">
        <v>8</v>
      </c>
      <c r="D101" s="4">
        <v>0.7416666666666667</v>
      </c>
      <c r="E101" s="2">
        <v>1.460305</v>
      </c>
      <c r="F101">
        <v>3602</v>
      </c>
      <c r="G101">
        <v>2563</v>
      </c>
      <c r="H101" s="5">
        <v>2756840739.0175662</v>
      </c>
      <c r="I101" s="2">
        <v>0.47931318001788609</v>
      </c>
      <c r="K101" s="2"/>
      <c r="L101" s="2">
        <v>1.8954437123568368</v>
      </c>
      <c r="M101" s="2">
        <v>7.7194166340006795E-2</v>
      </c>
      <c r="T101"/>
      <c r="U101"/>
      <c r="V101" s="22"/>
      <c r="W101" s="22"/>
      <c r="X101"/>
      <c r="Y101"/>
      <c r="Z101"/>
    </row>
    <row r="102" spans="1:27" x14ac:dyDescent="0.25">
      <c r="A102" t="s">
        <v>130</v>
      </c>
      <c r="C102" t="s">
        <v>8</v>
      </c>
      <c r="D102" s="4">
        <v>0.74583333333333324</v>
      </c>
      <c r="E102" s="2">
        <v>1.457263</v>
      </c>
      <c r="F102">
        <v>3982</v>
      </c>
      <c r="G102">
        <v>-4560</v>
      </c>
      <c r="H102" s="5">
        <v>2734878059.768373</v>
      </c>
      <c r="I102" s="2">
        <v>0.49466899490112759</v>
      </c>
      <c r="K102" s="2"/>
      <c r="L102" s="2">
        <v>2.0281575626408532</v>
      </c>
      <c r="M102" s="2">
        <v>8.2858094205571012E-2</v>
      </c>
      <c r="R102" s="2">
        <v>22.6</v>
      </c>
      <c r="T102"/>
      <c r="U102"/>
      <c r="V102" s="22"/>
      <c r="W102" s="22"/>
      <c r="X102"/>
      <c r="Y102"/>
      <c r="Z102"/>
    </row>
    <row r="103" spans="1:27" x14ac:dyDescent="0.25">
      <c r="A103" t="s">
        <v>131</v>
      </c>
      <c r="C103" t="s">
        <v>8</v>
      </c>
      <c r="D103" s="4">
        <v>0.74791666666666667</v>
      </c>
      <c r="E103" s="2">
        <v>1.456831</v>
      </c>
      <c r="F103">
        <v>4074</v>
      </c>
      <c r="G103">
        <v>-4563</v>
      </c>
      <c r="H103" s="5">
        <v>2742134909.4430022</v>
      </c>
      <c r="I103" s="2">
        <v>0.55130652528532142</v>
      </c>
      <c r="K103" s="2"/>
      <c r="L103" s="2">
        <v>2.0340951529638218</v>
      </c>
      <c r="M103" s="2">
        <v>0.11930522205947931</v>
      </c>
      <c r="N103" s="2" t="s">
        <v>76</v>
      </c>
      <c r="O103" s="2">
        <v>1.9555296211135331</v>
      </c>
      <c r="P103" s="2">
        <v>0.14738183312845457</v>
      </c>
      <c r="R103" s="2">
        <v>-7.9667557203424444</v>
      </c>
      <c r="T103"/>
      <c r="U103"/>
      <c r="V103" s="22"/>
      <c r="W103" s="22"/>
      <c r="X103"/>
      <c r="Y103"/>
      <c r="Z103"/>
    </row>
    <row r="104" spans="1:27" x14ac:dyDescent="0.25">
      <c r="A104" t="s">
        <v>132</v>
      </c>
      <c r="C104" t="s">
        <v>8</v>
      </c>
      <c r="D104" s="4">
        <v>0.75138888888888899</v>
      </c>
      <c r="E104" s="2">
        <v>1.453808</v>
      </c>
      <c r="F104">
        <v>-4857</v>
      </c>
      <c r="G104">
        <v>-3432</v>
      </c>
      <c r="H104" s="5">
        <v>2757525917.8361568</v>
      </c>
      <c r="I104" s="2">
        <v>0.52020066813546706</v>
      </c>
      <c r="K104" s="2"/>
      <c r="L104" s="11">
        <v>14.532873328863438</v>
      </c>
      <c r="M104" s="11">
        <v>0.10237116219874537</v>
      </c>
      <c r="O104" s="14" t="s">
        <v>174</v>
      </c>
      <c r="P104" s="14" t="s">
        <v>161</v>
      </c>
      <c r="Q104" s="14" t="s">
        <v>175</v>
      </c>
      <c r="R104" s="14" t="s">
        <v>161</v>
      </c>
      <c r="V104" s="22" t="s">
        <v>169</v>
      </c>
      <c r="W104" s="22" t="s">
        <v>168</v>
      </c>
    </row>
    <row r="105" spans="1:27" x14ac:dyDescent="0.25">
      <c r="A105" t="s">
        <v>133</v>
      </c>
      <c r="C105" t="s">
        <v>8</v>
      </c>
      <c r="D105" s="4">
        <v>0.75347222222222221</v>
      </c>
      <c r="E105" s="2">
        <v>1.454447</v>
      </c>
      <c r="F105">
        <v>-4794</v>
      </c>
      <c r="G105">
        <v>-3370</v>
      </c>
      <c r="H105" s="5">
        <v>2751956357.1060462</v>
      </c>
      <c r="I105" s="2">
        <v>0.52780464012042894</v>
      </c>
      <c r="K105" s="2"/>
      <c r="L105" s="12">
        <v>14.636222367088392</v>
      </c>
      <c r="M105" s="12">
        <v>0.10164498746562259</v>
      </c>
      <c r="N105" s="12" t="s">
        <v>22</v>
      </c>
      <c r="O105" s="12">
        <v>14.584547847975916</v>
      </c>
      <c r="P105" s="12">
        <v>7.3078805757972376E-2</v>
      </c>
      <c r="Q105" s="12">
        <v>14.453195600377724</v>
      </c>
      <c r="R105" s="12">
        <v>0.13863170342560782</v>
      </c>
      <c r="V105" s="22"/>
      <c r="W105" s="22"/>
    </row>
    <row r="106" spans="1:27" x14ac:dyDescent="0.25">
      <c r="A106" t="s">
        <v>134</v>
      </c>
      <c r="B106" t="s">
        <v>552</v>
      </c>
      <c r="C106" t="s">
        <v>8</v>
      </c>
      <c r="D106" s="4">
        <v>0.75763888888888886</v>
      </c>
      <c r="E106" s="2">
        <v>1.452626</v>
      </c>
      <c r="F106">
        <v>1651</v>
      </c>
      <c r="G106">
        <v>-2709</v>
      </c>
      <c r="H106" s="5">
        <v>2778409369.2336097</v>
      </c>
      <c r="I106" s="2">
        <v>0.41521756221342132</v>
      </c>
      <c r="K106" s="2"/>
      <c r="L106" s="2">
        <v>6.0748425211776258</v>
      </c>
      <c r="M106" s="2">
        <v>6.3308653173623303E-2</v>
      </c>
      <c r="V106" s="22">
        <v>8.4344152500408498</v>
      </c>
      <c r="W106" s="22">
        <v>0.25727160563498896</v>
      </c>
      <c r="Y106" s="2">
        <v>-2.3398375672036842</v>
      </c>
      <c r="Z106" s="2">
        <v>5.6618969072371987</v>
      </c>
      <c r="AA106" s="2">
        <v>0.2</v>
      </c>
    </row>
    <row r="107" spans="1:27" x14ac:dyDescent="0.25">
      <c r="A107" t="s">
        <v>135</v>
      </c>
      <c r="B107" t="s">
        <v>553</v>
      </c>
      <c r="C107" t="s">
        <v>8</v>
      </c>
      <c r="D107" s="4">
        <v>0.76041666666666663</v>
      </c>
      <c r="E107" s="2">
        <v>1.452156</v>
      </c>
      <c r="F107">
        <v>1513</v>
      </c>
      <c r="G107">
        <v>-2397</v>
      </c>
      <c r="H107" s="5">
        <v>2772289738.1316571</v>
      </c>
      <c r="I107" s="2">
        <v>0.47775993805638134</v>
      </c>
      <c r="K107" s="2"/>
      <c r="L107" s="2">
        <v>6.1647990415425458</v>
      </c>
      <c r="M107" s="2">
        <v>0.10418713455196874</v>
      </c>
      <c r="V107" s="22">
        <v>8.5245827477040681</v>
      </c>
      <c r="W107" s="22">
        <v>0.25727160563498896</v>
      </c>
      <c r="Y107" s="2">
        <v>-2.3398375672036842</v>
      </c>
      <c r="Z107" s="2">
        <v>5.6618969072371987</v>
      </c>
      <c r="AA107" s="2">
        <v>0.2</v>
      </c>
    </row>
    <row r="108" spans="1:27" x14ac:dyDescent="0.25">
      <c r="A108" t="s">
        <v>136</v>
      </c>
      <c r="B108" t="s">
        <v>554</v>
      </c>
      <c r="C108" t="s">
        <v>8</v>
      </c>
      <c r="D108" s="4">
        <v>0.7631944444444444</v>
      </c>
      <c r="E108" s="2">
        <v>1.450879</v>
      </c>
      <c r="F108">
        <v>1018</v>
      </c>
      <c r="G108">
        <v>-2640</v>
      </c>
      <c r="H108" s="5">
        <v>2779417908.5529752</v>
      </c>
      <c r="I108" s="2">
        <v>0.42574284882044716</v>
      </c>
      <c r="K108" s="2"/>
      <c r="L108" s="2">
        <v>6.1813998674964399</v>
      </c>
      <c r="M108" s="2">
        <v>7.9148002642567272E-2</v>
      </c>
      <c r="V108" s="22">
        <v>8.5412225079941617</v>
      </c>
      <c r="W108" s="22">
        <v>0.25727160563498896</v>
      </c>
      <c r="Y108" s="2">
        <v>-2.3398375672036842</v>
      </c>
      <c r="Z108" s="2">
        <v>5.6618969072371987</v>
      </c>
      <c r="AA108" s="2">
        <v>0.2</v>
      </c>
    </row>
    <row r="109" spans="1:27" x14ac:dyDescent="0.25">
      <c r="A109" t="s">
        <v>137</v>
      </c>
      <c r="B109" t="s">
        <v>555</v>
      </c>
      <c r="C109" t="s">
        <v>8</v>
      </c>
      <c r="D109" s="4">
        <v>0.76597222222222217</v>
      </c>
      <c r="E109" s="2">
        <v>1.4493589999999998</v>
      </c>
      <c r="F109">
        <v>1401</v>
      </c>
      <c r="G109">
        <v>-2980</v>
      </c>
      <c r="H109" s="5">
        <v>2783663074.6490502</v>
      </c>
      <c r="I109" s="2">
        <v>0.43264612521886614</v>
      </c>
      <c r="K109" s="2"/>
      <c r="L109" s="2">
        <v>6.2054812721274999</v>
      </c>
      <c r="M109" s="2">
        <v>6.7824033501428682E-2</v>
      </c>
      <c r="V109" s="22">
        <v>8.5653603913515841</v>
      </c>
      <c r="W109" s="22">
        <v>0.25727160563498896</v>
      </c>
      <c r="Y109" s="2">
        <v>-2.3398375672036842</v>
      </c>
      <c r="Z109" s="2">
        <v>5.6618969072371987</v>
      </c>
      <c r="AA109" s="2">
        <v>0.2</v>
      </c>
    </row>
    <row r="110" spans="1:27" x14ac:dyDescent="0.25">
      <c r="A110" t="s">
        <v>138</v>
      </c>
      <c r="B110" t="s">
        <v>556</v>
      </c>
      <c r="C110" t="s">
        <v>8</v>
      </c>
      <c r="D110" s="4">
        <v>0.76944444444444438</v>
      </c>
      <c r="E110" s="2">
        <v>1.4488890000000001</v>
      </c>
      <c r="F110">
        <v>1250</v>
      </c>
      <c r="G110">
        <v>-3445</v>
      </c>
      <c r="H110" s="5">
        <v>2766181890.1101313</v>
      </c>
      <c r="I110" s="2">
        <v>0.39651293877172522</v>
      </c>
      <c r="K110" s="2"/>
      <c r="L110" s="2">
        <v>6.2793605235644812</v>
      </c>
      <c r="M110" s="2">
        <v>6.2786263056979402E-2</v>
      </c>
      <c r="V110" s="22">
        <v>8.6394129136622144</v>
      </c>
      <c r="W110" s="22">
        <v>0.25727160563498896</v>
      </c>
      <c r="Y110" s="2">
        <v>-2.3398375672036842</v>
      </c>
      <c r="Z110" s="2">
        <v>5.6618969072371987</v>
      </c>
      <c r="AA110" s="2">
        <v>0.2</v>
      </c>
    </row>
    <row r="111" spans="1:27" x14ac:dyDescent="0.25">
      <c r="A111" t="s">
        <v>139</v>
      </c>
      <c r="B111" t="s">
        <v>557</v>
      </c>
      <c r="C111" t="s">
        <v>8</v>
      </c>
      <c r="D111" s="4">
        <v>0.77361111111111114</v>
      </c>
      <c r="E111" s="2">
        <v>1.4460919999999999</v>
      </c>
      <c r="F111">
        <v>1603</v>
      </c>
      <c r="G111">
        <v>643</v>
      </c>
      <c r="H111" s="5">
        <v>2733433222.234345</v>
      </c>
      <c r="I111" s="2">
        <v>0.48514736066973702</v>
      </c>
      <c r="K111" s="2"/>
      <c r="L111" s="2">
        <v>6.2370721645983451</v>
      </c>
      <c r="M111" s="2">
        <v>6.9612624168311238E-2</v>
      </c>
      <c r="V111" s="22">
        <v>8.5970253747400527</v>
      </c>
      <c r="W111" s="22">
        <v>0.25727160563498896</v>
      </c>
      <c r="Y111" s="2">
        <v>-2.3398375672036842</v>
      </c>
      <c r="Z111" s="2">
        <v>5.6618969072371987</v>
      </c>
      <c r="AA111" s="2">
        <v>0.2</v>
      </c>
    </row>
    <row r="112" spans="1:27" x14ac:dyDescent="0.25">
      <c r="A112" t="s">
        <v>140</v>
      </c>
      <c r="B112" t="s">
        <v>558</v>
      </c>
      <c r="C112" t="s">
        <v>8</v>
      </c>
      <c r="D112" s="4">
        <v>0.77638888888888891</v>
      </c>
      <c r="E112" s="2">
        <v>1.443632</v>
      </c>
      <c r="F112">
        <v>1539</v>
      </c>
      <c r="G112">
        <v>710</v>
      </c>
      <c r="H112" s="5">
        <v>2776610588.0972433</v>
      </c>
      <c r="I112" s="2">
        <v>0.4224617708628402</v>
      </c>
      <c r="K112" s="2"/>
      <c r="L112" s="2">
        <v>6.4776615081187927</v>
      </c>
      <c r="M112" s="2">
        <v>7.5963489790794064E-2</v>
      </c>
      <c r="V112" s="22">
        <v>8.8381789785221265</v>
      </c>
      <c r="W112" s="22">
        <v>0.25727160563498896</v>
      </c>
      <c r="Y112" s="2">
        <v>-2.3398375672036842</v>
      </c>
      <c r="Z112" s="2">
        <v>5.6618969072371987</v>
      </c>
      <c r="AA112" s="2">
        <v>0.2</v>
      </c>
    </row>
    <row r="113" spans="1:27" x14ac:dyDescent="0.25">
      <c r="A113" t="s">
        <v>141</v>
      </c>
      <c r="B113" t="s">
        <v>559</v>
      </c>
      <c r="C113" t="s">
        <v>8</v>
      </c>
      <c r="D113" s="4">
        <v>0.77847222222222223</v>
      </c>
      <c r="E113" s="2">
        <v>1.4420549999999999</v>
      </c>
      <c r="F113">
        <v>1691</v>
      </c>
      <c r="G113">
        <v>584</v>
      </c>
      <c r="H113" s="5">
        <v>2771772676.3053102</v>
      </c>
      <c r="I113" s="2">
        <v>0.41972879553702208</v>
      </c>
      <c r="K113" s="2"/>
      <c r="L113" s="2">
        <v>6.5596412693442741</v>
      </c>
      <c r="M113" s="2">
        <v>9.0200818066292265E-2</v>
      </c>
      <c r="V113" s="22">
        <v>8.9203510089512772</v>
      </c>
      <c r="W113" s="22">
        <v>0.25727160563498896</v>
      </c>
      <c r="Y113" s="2">
        <v>-2.3398375672036842</v>
      </c>
      <c r="Z113" s="2">
        <v>5.6618969072371987</v>
      </c>
      <c r="AA113" s="2">
        <v>0.2</v>
      </c>
    </row>
    <row r="114" spans="1:27" x14ac:dyDescent="0.25">
      <c r="A114" t="s">
        <v>142</v>
      </c>
      <c r="B114" t="s">
        <v>560</v>
      </c>
      <c r="C114" t="s">
        <v>8</v>
      </c>
      <c r="D114" s="4">
        <v>0.78263888888888899</v>
      </c>
      <c r="E114" s="2">
        <v>1.442412</v>
      </c>
      <c r="F114">
        <v>-953</v>
      </c>
      <c r="G114">
        <v>-2978</v>
      </c>
      <c r="H114" s="5">
        <v>2765919619.6420813</v>
      </c>
      <c r="I114" s="2">
        <v>0.46651628885692653</v>
      </c>
      <c r="K114" s="2"/>
      <c r="L114" s="2">
        <v>6.3329558275539988</v>
      </c>
      <c r="M114" s="2">
        <v>8.0404724298310942E-2</v>
      </c>
      <c r="V114" s="22">
        <v>8.6931339160711829</v>
      </c>
      <c r="W114" s="22">
        <v>0.25727160563498896</v>
      </c>
      <c r="Y114" s="2">
        <v>-2.3398375672036842</v>
      </c>
      <c r="Z114" s="2">
        <v>5.6618969072371987</v>
      </c>
      <c r="AA114" s="2">
        <v>0.2</v>
      </c>
    </row>
    <row r="115" spans="1:27" x14ac:dyDescent="0.25">
      <c r="A115" t="s">
        <v>143</v>
      </c>
      <c r="B115" t="s">
        <v>561</v>
      </c>
      <c r="C115" t="s">
        <v>8</v>
      </c>
      <c r="D115" s="4">
        <v>0.78541666666666676</v>
      </c>
      <c r="E115" s="2">
        <v>1.4407029999999998</v>
      </c>
      <c r="F115">
        <v>-1017</v>
      </c>
      <c r="G115">
        <v>-3192</v>
      </c>
      <c r="H115" s="5">
        <v>2759564201.6964722</v>
      </c>
      <c r="I115" s="2">
        <v>0.42524018367940147</v>
      </c>
      <c r="K115" s="2"/>
      <c r="L115" s="2">
        <v>6.2646921768660935</v>
      </c>
      <c r="M115" s="2">
        <v>9.7034543949552798E-2</v>
      </c>
      <c r="V115" s="22">
        <v>8.6247101649199465</v>
      </c>
      <c r="W115" s="22">
        <v>0.25727160563498896</v>
      </c>
      <c r="Y115" s="2">
        <v>-2.3398375672036842</v>
      </c>
      <c r="Z115" s="2">
        <v>5.6618969072371987</v>
      </c>
      <c r="AA115" s="2">
        <v>0.2</v>
      </c>
    </row>
    <row r="116" spans="1:27" x14ac:dyDescent="0.25">
      <c r="A116" t="s">
        <v>144</v>
      </c>
      <c r="B116" t="s">
        <v>562</v>
      </c>
      <c r="C116" t="s">
        <v>8</v>
      </c>
      <c r="D116" s="4">
        <v>0.78819444444444453</v>
      </c>
      <c r="E116" s="2">
        <v>1.4390319999999999</v>
      </c>
      <c r="F116">
        <v>-1078</v>
      </c>
      <c r="G116">
        <v>-3033</v>
      </c>
      <c r="H116" s="5">
        <v>2762350253.798398</v>
      </c>
      <c r="I116" s="2">
        <v>0.40213660816810587</v>
      </c>
      <c r="K116" s="2"/>
      <c r="L116" s="2">
        <v>6.2772444958623108</v>
      </c>
      <c r="M116" s="2">
        <v>8.0503992414103581E-2</v>
      </c>
      <c r="V116" s="22">
        <v>8.6372919231867407</v>
      </c>
      <c r="W116" s="22">
        <v>0.25727160563498896</v>
      </c>
      <c r="Y116" s="2">
        <v>-2.3398375672036842</v>
      </c>
      <c r="Z116" s="2">
        <v>5.6618969072371987</v>
      </c>
      <c r="AA116" s="2">
        <v>0.2</v>
      </c>
    </row>
    <row r="117" spans="1:27" x14ac:dyDescent="0.25">
      <c r="A117" t="s">
        <v>145</v>
      </c>
      <c r="B117" t="s">
        <v>563</v>
      </c>
      <c r="C117" t="s">
        <v>8</v>
      </c>
      <c r="D117" s="4">
        <v>0.79166666666666663</v>
      </c>
      <c r="E117" s="2">
        <v>1.437079</v>
      </c>
      <c r="F117">
        <v>-2787</v>
      </c>
      <c r="G117">
        <v>-459</v>
      </c>
      <c r="H117" s="5">
        <v>2768804621.8963141</v>
      </c>
      <c r="I117" s="2">
        <v>0.42441430476596553</v>
      </c>
      <c r="K117" s="2"/>
      <c r="L117" s="2">
        <v>6.3208586913461318</v>
      </c>
      <c r="M117" s="2">
        <v>4.8289217450595279E-2</v>
      </c>
      <c r="V117" s="22">
        <v>8.6810084081443417</v>
      </c>
      <c r="W117" s="22">
        <v>0.25727160563498896</v>
      </c>
      <c r="Y117" s="2">
        <v>-2.3398375672036842</v>
      </c>
      <c r="Z117" s="2">
        <v>5.6618969072371987</v>
      </c>
      <c r="AA117" s="2">
        <v>0.2</v>
      </c>
    </row>
    <row r="118" spans="1:27" x14ac:dyDescent="0.25">
      <c r="A118" t="s">
        <v>146</v>
      </c>
      <c r="B118" t="s">
        <v>564</v>
      </c>
      <c r="C118" t="s">
        <v>8</v>
      </c>
      <c r="D118" s="4">
        <v>0.79513888888888884</v>
      </c>
      <c r="E118" s="2">
        <v>1.4343380000000001</v>
      </c>
      <c r="F118">
        <v>-2475</v>
      </c>
      <c r="G118">
        <v>-523</v>
      </c>
      <c r="H118" s="5">
        <v>2769789896.3053236</v>
      </c>
      <c r="I118" s="2">
        <v>0.40187619881727116</v>
      </c>
      <c r="K118" s="2"/>
      <c r="L118" s="2">
        <v>6.261637131738329</v>
      </c>
      <c r="M118" s="2">
        <v>5.5861884982970351E-2</v>
      </c>
      <c r="V118" s="22">
        <v>8.6216479547176483</v>
      </c>
      <c r="W118" s="22">
        <v>0.25727160563498896</v>
      </c>
      <c r="Y118" s="2">
        <v>-2.3398375672036842</v>
      </c>
      <c r="Z118" s="2">
        <v>5.6618969072371987</v>
      </c>
      <c r="AA118" s="2">
        <v>0.2</v>
      </c>
    </row>
    <row r="119" spans="1:27" x14ac:dyDescent="0.25">
      <c r="A119" t="s">
        <v>147</v>
      </c>
      <c r="B119" t="s">
        <v>565</v>
      </c>
      <c r="C119" t="s">
        <v>8</v>
      </c>
      <c r="D119" s="4">
        <v>0.7993055555555556</v>
      </c>
      <c r="E119" s="2">
        <v>1.4334560000000001</v>
      </c>
      <c r="F119">
        <v>-3148</v>
      </c>
      <c r="G119">
        <v>-787</v>
      </c>
      <c r="H119" s="5">
        <v>2758707724.2274709</v>
      </c>
      <c r="I119" s="2">
        <v>0.374412003638107</v>
      </c>
      <c r="K119" s="2"/>
      <c r="L119" s="2">
        <v>6.3004836416142851</v>
      </c>
      <c r="M119" s="2">
        <v>5.5882715950168201E-2</v>
      </c>
      <c r="V119" s="22">
        <v>8.6605855722940994</v>
      </c>
      <c r="W119" s="22">
        <v>0.25727160563498896</v>
      </c>
      <c r="Y119" s="2">
        <v>-2.3398375672036842</v>
      </c>
      <c r="Z119" s="2">
        <v>5.6618969072371987</v>
      </c>
      <c r="AA119" s="2">
        <v>0.2</v>
      </c>
    </row>
    <row r="120" spans="1:27" x14ac:dyDescent="0.25">
      <c r="A120" t="s">
        <v>148</v>
      </c>
      <c r="C120" t="s">
        <v>8</v>
      </c>
      <c r="D120" s="4">
        <v>0.8027777777777777</v>
      </c>
      <c r="E120" s="2">
        <v>1.4308460000000001</v>
      </c>
      <c r="F120">
        <v>-4967</v>
      </c>
      <c r="G120">
        <v>-3295</v>
      </c>
      <c r="H120" s="5">
        <v>2682280332.1166658</v>
      </c>
      <c r="I120" s="2">
        <v>0.46579021006559196</v>
      </c>
      <c r="K120" s="2"/>
      <c r="L120" s="11">
        <v>14.550111370392749</v>
      </c>
      <c r="M120" s="11">
        <v>8.2867752784255455E-2</v>
      </c>
      <c r="R120" s="2">
        <v>22.6</v>
      </c>
      <c r="V120" s="22"/>
      <c r="W120" s="22"/>
      <c r="AA120" s="2"/>
    </row>
    <row r="121" spans="1:27" x14ac:dyDescent="0.25">
      <c r="A121" t="s">
        <v>149</v>
      </c>
      <c r="C121" t="s">
        <v>8</v>
      </c>
      <c r="D121" s="4">
        <v>0.80555555555555547</v>
      </c>
      <c r="E121" s="2">
        <v>1.430301</v>
      </c>
      <c r="F121">
        <v>-5028</v>
      </c>
      <c r="G121">
        <v>-3284</v>
      </c>
      <c r="H121" s="5">
        <v>2690707189.6622357</v>
      </c>
      <c r="I121" s="2">
        <v>0.48583345153354351</v>
      </c>
      <c r="K121" s="2"/>
      <c r="L121" s="11">
        <v>14.305131018877315</v>
      </c>
      <c r="M121" s="11">
        <v>9.2484736915997373E-2</v>
      </c>
      <c r="R121" s="2">
        <v>-7.9566845468135305</v>
      </c>
      <c r="V121" s="22"/>
      <c r="W121" s="22"/>
      <c r="AA121" s="2"/>
    </row>
    <row r="122" spans="1:27" x14ac:dyDescent="0.25">
      <c r="A122" t="s">
        <v>150</v>
      </c>
      <c r="C122" t="s">
        <v>8</v>
      </c>
      <c r="D122" s="4">
        <v>0.80763888888888891</v>
      </c>
      <c r="E122" s="2">
        <v>1.4287430000000001</v>
      </c>
      <c r="F122">
        <v>-4998</v>
      </c>
      <c r="G122">
        <v>-3360</v>
      </c>
      <c r="H122" s="5">
        <v>2688508063.0828152</v>
      </c>
      <c r="I122" s="2">
        <v>0.57021306940310457</v>
      </c>
      <c r="K122" s="2"/>
      <c r="L122" s="11">
        <v>14.45713186591524</v>
      </c>
      <c r="M122" s="11">
        <v>0.10647078397082141</v>
      </c>
      <c r="O122" s="14" t="s">
        <v>174</v>
      </c>
      <c r="P122" s="14" t="s">
        <v>161</v>
      </c>
      <c r="Q122" s="14" t="s">
        <v>175</v>
      </c>
      <c r="R122" s="14" t="s">
        <v>161</v>
      </c>
      <c r="V122" s="22"/>
      <c r="W122" s="22"/>
      <c r="AA122" s="2"/>
    </row>
    <row r="123" spans="1:27" x14ac:dyDescent="0.25">
      <c r="A123" t="s">
        <v>151</v>
      </c>
      <c r="C123" t="s">
        <v>8</v>
      </c>
      <c r="D123" s="4">
        <v>0.80972222222222223</v>
      </c>
      <c r="E123" s="2">
        <v>1.42848</v>
      </c>
      <c r="F123">
        <v>-5083</v>
      </c>
      <c r="G123">
        <v>-3371</v>
      </c>
      <c r="H123" s="5">
        <v>2676037865.6093388</v>
      </c>
      <c r="I123" s="2">
        <v>0.50021163454729056</v>
      </c>
      <c r="K123" s="2"/>
      <c r="L123" s="12">
        <v>14.603395966833688</v>
      </c>
      <c r="M123" s="12">
        <v>6.8446643766769802E-2</v>
      </c>
      <c r="N123" s="12" t="s">
        <v>22</v>
      </c>
      <c r="O123" s="12">
        <v>14.478942555504748</v>
      </c>
      <c r="P123" s="12">
        <v>0.13069022948577305</v>
      </c>
      <c r="Q123" s="12">
        <v>14.4634943824285</v>
      </c>
      <c r="R123" s="12">
        <v>0.12863580281749448</v>
      </c>
      <c r="V123" s="22"/>
      <c r="W123" s="22"/>
      <c r="AA123" s="2"/>
    </row>
    <row r="124" spans="1:27" x14ac:dyDescent="0.25">
      <c r="A124" t="s">
        <v>152</v>
      </c>
      <c r="B124" t="s">
        <v>572</v>
      </c>
      <c r="C124" t="s">
        <v>8</v>
      </c>
      <c r="D124" s="4">
        <v>0.81597222222222221</v>
      </c>
      <c r="E124" s="2">
        <v>1.425983</v>
      </c>
      <c r="F124">
        <v>-2002</v>
      </c>
      <c r="G124">
        <v>-2201</v>
      </c>
      <c r="H124" s="5">
        <v>2733320404.2658167</v>
      </c>
      <c r="I124" s="2">
        <v>0.39723732284340607</v>
      </c>
      <c r="K124" s="2"/>
      <c r="L124" s="2">
        <v>6.2143270054726418</v>
      </c>
      <c r="M124" s="2">
        <v>6.36183455177394E-2</v>
      </c>
      <c r="V124" s="22">
        <v>8.5716909897919358</v>
      </c>
      <c r="W124" s="22">
        <v>0.20671023281638951</v>
      </c>
      <c r="Y124" s="2">
        <v>-2.3373291213495406</v>
      </c>
      <c r="Z124" s="2">
        <v>5.6618969072371987</v>
      </c>
      <c r="AA124" s="2">
        <v>0.2</v>
      </c>
    </row>
    <row r="125" spans="1:27" x14ac:dyDescent="0.25">
      <c r="A125" t="s">
        <v>153</v>
      </c>
      <c r="B125" t="s">
        <v>571</v>
      </c>
      <c r="C125" t="s">
        <v>8</v>
      </c>
      <c r="D125" s="4">
        <v>0.81805555555555554</v>
      </c>
      <c r="E125" s="2">
        <v>1.426002</v>
      </c>
      <c r="F125">
        <v>-2004</v>
      </c>
      <c r="G125">
        <v>-2074</v>
      </c>
      <c r="H125" s="5">
        <v>2727053510.0486598</v>
      </c>
      <c r="I125" s="2">
        <v>0.43186410351071064</v>
      </c>
      <c r="K125" s="2"/>
      <c r="L125" s="2">
        <v>6.230085814204589</v>
      </c>
      <c r="M125" s="2">
        <v>6.1846668679676239E-2</v>
      </c>
      <c r="V125" s="22">
        <v>8.5874867183401982</v>
      </c>
      <c r="W125" s="22">
        <v>0.20671023281638951</v>
      </c>
      <c r="Y125" s="2">
        <v>-2.3373291213495406</v>
      </c>
      <c r="Z125" s="2">
        <v>5.6618969072371987</v>
      </c>
      <c r="AA125" s="2">
        <v>0.2</v>
      </c>
    </row>
    <row r="126" spans="1:27" x14ac:dyDescent="0.25">
      <c r="A126" t="s">
        <v>154</v>
      </c>
      <c r="B126" t="s">
        <v>570</v>
      </c>
      <c r="C126" t="s">
        <v>8</v>
      </c>
      <c r="D126" s="4">
        <v>0.82013888888888886</v>
      </c>
      <c r="E126" s="2">
        <v>1.423411</v>
      </c>
      <c r="F126">
        <v>-1777</v>
      </c>
      <c r="G126">
        <v>-2236</v>
      </c>
      <c r="H126" s="5">
        <v>2748003732.6926789</v>
      </c>
      <c r="I126" s="2">
        <v>0.4035501741778032</v>
      </c>
      <c r="K126" s="2"/>
      <c r="L126" s="2">
        <v>6.4536378791002491</v>
      </c>
      <c r="M126" s="2">
        <v>4.6945739201524235E-2</v>
      </c>
      <c r="V126" s="22">
        <v>8.8115625221374394</v>
      </c>
      <c r="W126" s="22">
        <v>0.20671023281638951</v>
      </c>
      <c r="Y126" s="2">
        <v>-2.3373291213495406</v>
      </c>
      <c r="Z126" s="2">
        <v>5.6618969072371987</v>
      </c>
      <c r="AA126" s="2">
        <v>0.2</v>
      </c>
    </row>
    <row r="127" spans="1:27" x14ac:dyDescent="0.25">
      <c r="A127" t="s">
        <v>155</v>
      </c>
      <c r="B127" t="s">
        <v>569</v>
      </c>
      <c r="C127" t="s">
        <v>8</v>
      </c>
      <c r="D127" s="4">
        <v>0.8256944444444444</v>
      </c>
      <c r="E127" s="2">
        <v>1.4206509999999999</v>
      </c>
      <c r="F127">
        <v>-1449</v>
      </c>
      <c r="G127">
        <v>-2131</v>
      </c>
      <c r="H127" s="5">
        <v>2737012744.4743867</v>
      </c>
      <c r="I127" s="2">
        <v>0.39810609772910038</v>
      </c>
      <c r="K127" s="2"/>
      <c r="L127" s="2">
        <v>6.3961334346152032</v>
      </c>
      <c r="M127" s="2">
        <v>6.778378047689157E-2</v>
      </c>
      <c r="V127" s="22">
        <v>8.7539233559505991</v>
      </c>
      <c r="W127" s="22">
        <v>0.20671023281638951</v>
      </c>
      <c r="Y127" s="2">
        <v>-2.3373291213495406</v>
      </c>
      <c r="Z127" s="2">
        <v>5.6618969072371987</v>
      </c>
      <c r="AA127" s="2">
        <v>0.2</v>
      </c>
    </row>
    <row r="128" spans="1:27" x14ac:dyDescent="0.25">
      <c r="A128" t="s">
        <v>156</v>
      </c>
      <c r="B128" s="39" t="s">
        <v>566</v>
      </c>
      <c r="C128" t="s">
        <v>8</v>
      </c>
      <c r="D128" s="4">
        <v>0.82777777777777783</v>
      </c>
      <c r="E128" s="2">
        <v>1.42035</v>
      </c>
      <c r="F128">
        <v>-1507</v>
      </c>
      <c r="G128">
        <v>-2043</v>
      </c>
      <c r="H128" s="5">
        <v>2821663045.8278179</v>
      </c>
      <c r="I128" s="2">
        <v>0.4839946639826761</v>
      </c>
      <c r="K128" s="2"/>
      <c r="L128" s="2">
        <v>3.0374719822143792</v>
      </c>
      <c r="M128" s="2">
        <v>5.2756958565973233E-2</v>
      </c>
      <c r="V128" s="2" t="s">
        <v>484</v>
      </c>
      <c r="W128" s="22"/>
      <c r="AA128" s="2"/>
    </row>
    <row r="129" spans="1:27" x14ac:dyDescent="0.25">
      <c r="A129" t="s">
        <v>157</v>
      </c>
      <c r="B129" t="s">
        <v>568</v>
      </c>
      <c r="C129" t="s">
        <v>8</v>
      </c>
      <c r="D129" s="4">
        <v>0.83124999999999993</v>
      </c>
      <c r="E129" s="2">
        <v>1.4201440000000001</v>
      </c>
      <c r="F129">
        <v>-1319</v>
      </c>
      <c r="G129">
        <v>-2136</v>
      </c>
      <c r="H129" s="5">
        <v>2699324455.7075987</v>
      </c>
      <c r="I129" s="2">
        <v>0.38647940364856975</v>
      </c>
      <c r="K129" s="2"/>
      <c r="L129" s="2">
        <v>6.3887359217837947</v>
      </c>
      <c r="M129" s="2">
        <v>6.9674778438145721E-2</v>
      </c>
      <c r="R129" s="2">
        <v>22.6</v>
      </c>
      <c r="V129" s="22">
        <v>8.7465085121889441</v>
      </c>
      <c r="W129" s="22">
        <v>0.20671023281638951</v>
      </c>
      <c r="Y129" s="2">
        <v>-2.3373291213495406</v>
      </c>
      <c r="Z129" s="2">
        <v>5.6618969072371987</v>
      </c>
      <c r="AA129" s="2">
        <v>0.2</v>
      </c>
    </row>
    <row r="130" spans="1:27" x14ac:dyDescent="0.25">
      <c r="A130" t="s">
        <v>158</v>
      </c>
      <c r="B130" t="s">
        <v>567</v>
      </c>
      <c r="C130" t="s">
        <v>8</v>
      </c>
      <c r="D130" s="4">
        <v>0.83750000000000002</v>
      </c>
      <c r="E130" s="2">
        <v>1.4163699999999999</v>
      </c>
      <c r="F130">
        <v>-1607</v>
      </c>
      <c r="G130">
        <v>-2190</v>
      </c>
      <c r="H130" s="5">
        <v>2691436365.4642038</v>
      </c>
      <c r="I130" s="2">
        <v>0.41161592315390672</v>
      </c>
      <c r="K130" s="2"/>
      <c r="L130" s="2">
        <v>6.7998757445559832</v>
      </c>
      <c r="M130" s="2">
        <v>0.10054277631964238</v>
      </c>
      <c r="R130" s="2">
        <v>-7.9541902235604756</v>
      </c>
      <c r="V130" s="22">
        <v>8.4528697094528038</v>
      </c>
      <c r="W130" s="22">
        <v>0.20671023281638951</v>
      </c>
      <c r="Y130" s="2">
        <v>-1.6391385403793368</v>
      </c>
      <c r="Z130" s="2">
        <v>6.3656855570048272</v>
      </c>
      <c r="AA130" s="2">
        <v>0.28000000000000003</v>
      </c>
    </row>
    <row r="131" spans="1:27" x14ac:dyDescent="0.25">
      <c r="A131" t="s">
        <v>159</v>
      </c>
      <c r="C131" t="s">
        <v>8</v>
      </c>
      <c r="D131" s="4">
        <v>0.84097222222222223</v>
      </c>
      <c r="E131" s="2">
        <v>1.4156569999999999</v>
      </c>
      <c r="F131">
        <v>-5124</v>
      </c>
      <c r="G131">
        <v>-3432</v>
      </c>
      <c r="H131" s="5">
        <v>2624448268.6330981</v>
      </c>
      <c r="I131" s="2">
        <v>0.37862502995567027</v>
      </c>
      <c r="K131" s="2"/>
      <c r="L131" s="11">
        <v>14.430883881563439</v>
      </c>
      <c r="M131" s="11">
        <v>0.11214679970579181</v>
      </c>
      <c r="O131" s="14" t="s">
        <v>174</v>
      </c>
      <c r="P131" s="14" t="s">
        <v>161</v>
      </c>
      <c r="Q131" s="14" t="s">
        <v>175</v>
      </c>
      <c r="R131" s="14" t="s">
        <v>161</v>
      </c>
      <c r="V131" s="22"/>
      <c r="W131" s="22"/>
    </row>
    <row r="132" spans="1:27" x14ac:dyDescent="0.25">
      <c r="A132" t="s">
        <v>160</v>
      </c>
      <c r="C132" t="s">
        <v>8</v>
      </c>
      <c r="D132" s="4">
        <v>0.84305555555555556</v>
      </c>
      <c r="E132" s="2">
        <v>1.4134599999999999</v>
      </c>
      <c r="F132">
        <v>-5322</v>
      </c>
      <c r="G132">
        <v>-3346</v>
      </c>
      <c r="H132" s="5">
        <v>2647759501.9142103</v>
      </c>
      <c r="I132" s="2">
        <v>0.52917649570183767</v>
      </c>
      <c r="K132" s="2"/>
      <c r="L132" s="12">
        <v>14.44961636073927</v>
      </c>
      <c r="M132" s="12">
        <v>8.568503746207129E-2</v>
      </c>
      <c r="N132" s="12" t="s">
        <v>22</v>
      </c>
      <c r="O132" s="12">
        <v>14.440250121151355</v>
      </c>
      <c r="P132" s="12">
        <v>1.3245863053666191E-2</v>
      </c>
      <c r="Q132" s="12">
        <v>14.466045077386951</v>
      </c>
      <c r="R132" s="12">
        <v>0.10335511640819475</v>
      </c>
      <c r="V132" s="22"/>
      <c r="W132" s="22"/>
    </row>
    <row r="133" spans="1:27" x14ac:dyDescent="0.25">
      <c r="V133" s="21"/>
      <c r="W133" s="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148"/>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9.140625" defaultRowHeight="15" x14ac:dyDescent="0.25"/>
  <cols>
    <col min="1" max="1" width="28" bestFit="1" customWidth="1"/>
    <col min="2" max="2" width="34" bestFit="1" customWidth="1"/>
    <col min="3" max="3" width="10.140625" bestFit="1" customWidth="1"/>
    <col min="4" max="4" width="9.140625" style="26"/>
    <col min="5" max="5" width="9.140625" style="2"/>
    <col min="8" max="8" width="9.140625" style="5"/>
    <col min="9" max="9" width="9.140625" style="2"/>
    <col min="10" max="10" width="12" style="2" bestFit="1" customWidth="1"/>
    <col min="11" max="11" width="12" bestFit="1" customWidth="1"/>
    <col min="12" max="12" width="11.28515625" bestFit="1" customWidth="1"/>
    <col min="14" max="16" width="9.140625" style="2"/>
    <col min="17" max="17" width="11.28515625" customWidth="1"/>
    <col min="19" max="20" width="10" customWidth="1"/>
    <col min="21" max="21" width="9" customWidth="1"/>
    <col min="22" max="22" width="12.28515625" customWidth="1"/>
    <col min="25" max="27" width="9.140625" style="2"/>
  </cols>
  <sheetData>
    <row r="1" spans="1:26" x14ac:dyDescent="0.25">
      <c r="A1" t="s">
        <v>0</v>
      </c>
      <c r="B1" t="s">
        <v>466</v>
      </c>
      <c r="C1" t="s">
        <v>1</v>
      </c>
      <c r="D1" s="26" t="s">
        <v>2</v>
      </c>
      <c r="E1" s="2" t="s">
        <v>3</v>
      </c>
      <c r="F1" t="s">
        <v>4</v>
      </c>
      <c r="G1" t="s">
        <v>5</v>
      </c>
      <c r="H1" s="5" t="s">
        <v>6</v>
      </c>
      <c r="I1" s="2" t="s">
        <v>7</v>
      </c>
      <c r="K1" s="2"/>
      <c r="L1" s="2" t="s">
        <v>181</v>
      </c>
      <c r="M1" s="2" t="s">
        <v>166</v>
      </c>
      <c r="O1" s="2" t="s">
        <v>184</v>
      </c>
    </row>
    <row r="2" spans="1:26" x14ac:dyDescent="0.25">
      <c r="A2" t="s">
        <v>185</v>
      </c>
      <c r="C2" t="s">
        <v>186</v>
      </c>
      <c r="D2" s="26">
        <v>0.43958333333333338</v>
      </c>
      <c r="E2" s="2">
        <v>1.728607</v>
      </c>
      <c r="F2">
        <v>-2206</v>
      </c>
      <c r="G2">
        <v>-871</v>
      </c>
      <c r="H2" s="5">
        <v>3288229790.9980307</v>
      </c>
      <c r="I2" s="2">
        <v>0.70446636105633831</v>
      </c>
      <c r="L2" s="2">
        <v>1.4966732586243481</v>
      </c>
      <c r="M2" s="2">
        <v>0.13300482068800185</v>
      </c>
    </row>
    <row r="3" spans="1:26" x14ac:dyDescent="0.25">
      <c r="A3" t="s">
        <v>187</v>
      </c>
      <c r="C3" t="s">
        <v>186</v>
      </c>
      <c r="D3" s="26">
        <v>0.44166666666666665</v>
      </c>
      <c r="E3" s="2">
        <v>1.725641</v>
      </c>
      <c r="F3">
        <v>-2243</v>
      </c>
      <c r="G3">
        <v>-823</v>
      </c>
      <c r="H3" s="5">
        <v>3276101140.2228422</v>
      </c>
      <c r="I3" s="2">
        <v>0.73188304886976907</v>
      </c>
      <c r="L3" s="2">
        <v>1.5375966624187054</v>
      </c>
      <c r="M3" s="2">
        <v>0.10700227062295264</v>
      </c>
    </row>
    <row r="4" spans="1:26" x14ac:dyDescent="0.25">
      <c r="A4" t="s">
        <v>188</v>
      </c>
      <c r="C4" t="s">
        <v>186</v>
      </c>
      <c r="D4" s="26">
        <v>0.44375000000000003</v>
      </c>
      <c r="E4" s="2">
        <v>1.721641</v>
      </c>
      <c r="F4">
        <v>-2128</v>
      </c>
      <c r="G4">
        <v>-800</v>
      </c>
      <c r="H4" s="5">
        <v>3263921354.4057717</v>
      </c>
      <c r="I4" s="2">
        <v>0.72603482066444036</v>
      </c>
      <c r="L4" s="2">
        <v>1.4323807155658397</v>
      </c>
      <c r="M4" s="2">
        <v>8.4935831740399537E-2</v>
      </c>
      <c r="Y4"/>
      <c r="Z4"/>
    </row>
    <row r="5" spans="1:26" x14ac:dyDescent="0.25">
      <c r="A5" t="s">
        <v>189</v>
      </c>
      <c r="C5" t="s">
        <v>186</v>
      </c>
      <c r="D5" s="26">
        <v>0.4465277777777778</v>
      </c>
      <c r="E5" s="2">
        <v>1.7190129999999999</v>
      </c>
      <c r="F5">
        <v>-2072</v>
      </c>
      <c r="G5">
        <v>-873</v>
      </c>
      <c r="H5" s="5">
        <v>3254272489.6535211</v>
      </c>
      <c r="I5" s="2">
        <v>0.71619810824993446</v>
      </c>
      <c r="L5" s="2">
        <v>1.4995079195507799</v>
      </c>
      <c r="M5" s="2">
        <v>0.10002946833355883</v>
      </c>
      <c r="N5" s="2" t="s">
        <v>76</v>
      </c>
      <c r="O5" s="2">
        <v>1.4915396390399183</v>
      </c>
      <c r="P5" s="2">
        <v>4.3630551885360677E-2</v>
      </c>
      <c r="Y5"/>
      <c r="Z5"/>
    </row>
    <row r="6" spans="1:26" x14ac:dyDescent="0.25">
      <c r="A6" t="s">
        <v>190</v>
      </c>
      <c r="C6" t="s">
        <v>186</v>
      </c>
      <c r="D6" s="26">
        <v>0.45208333333333334</v>
      </c>
      <c r="E6" s="2">
        <v>1.7090619999999999</v>
      </c>
      <c r="F6">
        <v>433</v>
      </c>
      <c r="G6">
        <v>-1662</v>
      </c>
      <c r="H6" s="5">
        <v>2630551162.8337855</v>
      </c>
      <c r="I6" s="2">
        <v>0.69435404381215116</v>
      </c>
      <c r="L6" s="11">
        <v>-5.10736736729267</v>
      </c>
      <c r="M6" s="11">
        <v>5.8078089640075478E-2</v>
      </c>
      <c r="N6" s="11"/>
      <c r="O6" s="11"/>
      <c r="P6" s="11"/>
      <c r="V6" s="13" t="s">
        <v>164</v>
      </c>
    </row>
    <row r="7" spans="1:26" x14ac:dyDescent="0.25">
      <c r="A7" t="s">
        <v>191</v>
      </c>
      <c r="C7" t="s">
        <v>186</v>
      </c>
      <c r="D7" s="26">
        <v>0.45416666666666666</v>
      </c>
      <c r="E7" s="2">
        <v>1.7076720000000001</v>
      </c>
      <c r="F7">
        <v>1062</v>
      </c>
      <c r="G7">
        <v>-1991</v>
      </c>
      <c r="H7" s="5">
        <v>2620364102.4004655</v>
      </c>
      <c r="I7" s="2">
        <v>0.70231526235063768</v>
      </c>
      <c r="L7" s="11">
        <v>-4.9110985928711992</v>
      </c>
      <c r="M7" s="11">
        <v>6.0748314565354726E-2</v>
      </c>
      <c r="N7" s="11"/>
      <c r="O7" s="11"/>
      <c r="P7" s="11"/>
      <c r="V7" s="11" t="s">
        <v>165</v>
      </c>
      <c r="W7" s="13" t="s">
        <v>166</v>
      </c>
      <c r="X7" s="13" t="s">
        <v>12</v>
      </c>
    </row>
    <row r="8" spans="1:26" x14ac:dyDescent="0.25">
      <c r="A8" t="s">
        <v>192</v>
      </c>
      <c r="C8" t="s">
        <v>186</v>
      </c>
      <c r="D8" s="26">
        <v>0.45624999999999999</v>
      </c>
      <c r="E8" s="2">
        <v>1.7056069999999999</v>
      </c>
      <c r="F8">
        <v>1965</v>
      </c>
      <c r="G8">
        <v>-2908</v>
      </c>
      <c r="H8" s="5">
        <v>2618140679.5223088</v>
      </c>
      <c r="I8" s="2">
        <v>0.71039783094616782</v>
      </c>
      <c r="L8" s="11">
        <v>-5.07801893888149</v>
      </c>
      <c r="M8" s="11">
        <v>6.7096578937195964E-2</v>
      </c>
      <c r="N8" s="11"/>
      <c r="O8" s="15" t="s">
        <v>174</v>
      </c>
      <c r="P8" s="15" t="s">
        <v>161</v>
      </c>
    </row>
    <row r="9" spans="1:26" x14ac:dyDescent="0.25">
      <c r="A9" t="s">
        <v>193</v>
      </c>
      <c r="C9" t="s">
        <v>186</v>
      </c>
      <c r="D9" s="26">
        <v>0.45833333333333331</v>
      </c>
      <c r="E9" s="2">
        <v>1.703579</v>
      </c>
      <c r="F9">
        <v>2591</v>
      </c>
      <c r="G9">
        <v>-3231</v>
      </c>
      <c r="H9" s="5">
        <v>2606500954.1886516</v>
      </c>
      <c r="I9" s="2">
        <v>0.69324684650267532</v>
      </c>
      <c r="L9" s="12">
        <v>-4.731883129887593</v>
      </c>
      <c r="M9" s="12">
        <v>8.7374772516655985E-2</v>
      </c>
      <c r="N9" s="12" t="s">
        <v>426</v>
      </c>
      <c r="O9" s="12">
        <v>-4.9570920072332383</v>
      </c>
      <c r="P9" s="12">
        <v>0.17324398906245583</v>
      </c>
      <c r="V9" s="2">
        <v>-4.9322692991359176</v>
      </c>
      <c r="W9" s="2">
        <v>5.1035276180064197E-2</v>
      </c>
      <c r="X9">
        <v>12</v>
      </c>
    </row>
    <row r="10" spans="1:26" x14ac:dyDescent="0.25">
      <c r="A10" t="s">
        <v>194</v>
      </c>
      <c r="C10" t="s">
        <v>186</v>
      </c>
      <c r="D10" s="26">
        <v>0.46249999999999997</v>
      </c>
      <c r="E10" s="2">
        <v>1.6932149999999999</v>
      </c>
      <c r="F10">
        <v>755</v>
      </c>
      <c r="G10">
        <v>226</v>
      </c>
      <c r="H10" s="5">
        <v>2847790584.2406874</v>
      </c>
      <c r="I10" s="2">
        <v>0.72138839724833093</v>
      </c>
      <c r="L10" s="2">
        <v>4.8907666440738407</v>
      </c>
      <c r="M10" s="2">
        <v>6.0795064387562672E-2</v>
      </c>
    </row>
    <row r="11" spans="1:26" x14ac:dyDescent="0.25">
      <c r="A11" t="s">
        <v>195</v>
      </c>
      <c r="C11" t="s">
        <v>186</v>
      </c>
      <c r="D11" s="26">
        <v>0.46458333333333335</v>
      </c>
      <c r="E11" s="2">
        <v>1.69207</v>
      </c>
      <c r="F11">
        <v>1412</v>
      </c>
      <c r="G11">
        <v>339</v>
      </c>
      <c r="H11" s="5">
        <v>2816592571.3960257</v>
      </c>
      <c r="I11" s="2">
        <v>0.71938345074000998</v>
      </c>
      <c r="L11" s="2">
        <v>4.7500928748187565</v>
      </c>
      <c r="M11" s="2">
        <v>6.1137784107443457E-2</v>
      </c>
    </row>
    <row r="12" spans="1:26" x14ac:dyDescent="0.25">
      <c r="A12" t="s">
        <v>196</v>
      </c>
      <c r="C12" t="s">
        <v>186</v>
      </c>
      <c r="D12" s="26">
        <v>0.46666666666666662</v>
      </c>
      <c r="E12" s="2">
        <v>1.6889339999999999</v>
      </c>
      <c r="F12">
        <v>2042</v>
      </c>
      <c r="G12">
        <v>449</v>
      </c>
      <c r="H12" s="5">
        <v>2809522658.9782605</v>
      </c>
      <c r="I12" s="2">
        <v>0.71253489792443059</v>
      </c>
      <c r="L12" s="2">
        <v>4.9614172427774328</v>
      </c>
      <c r="M12" s="2">
        <v>5.6683145693447033E-2</v>
      </c>
    </row>
    <row r="13" spans="1:26" x14ac:dyDescent="0.25">
      <c r="A13" t="s">
        <v>197</v>
      </c>
      <c r="C13" t="s">
        <v>186</v>
      </c>
      <c r="D13" s="26">
        <v>0.46875</v>
      </c>
      <c r="E13" s="2">
        <v>1.6856679999999999</v>
      </c>
      <c r="F13">
        <v>2890</v>
      </c>
      <c r="G13">
        <v>410</v>
      </c>
      <c r="H13" s="5">
        <v>2779298313.1344533</v>
      </c>
      <c r="I13" s="2">
        <v>0.72173966834962622</v>
      </c>
      <c r="L13" s="2">
        <v>4.8376752011398683</v>
      </c>
      <c r="M13" s="2">
        <v>5.8518892393961672E-2</v>
      </c>
      <c r="N13" s="2" t="s">
        <v>463</v>
      </c>
      <c r="O13" s="2">
        <v>4.859987990702475</v>
      </c>
      <c r="P13" s="2">
        <v>8.9088000974693729E-2</v>
      </c>
      <c r="V13" s="2">
        <v>4.859987990702475</v>
      </c>
      <c r="W13" s="2">
        <v>4.4544000487346865E-2</v>
      </c>
      <c r="X13">
        <v>4</v>
      </c>
    </row>
    <row r="14" spans="1:26" x14ac:dyDescent="0.25">
      <c r="A14" t="s">
        <v>198</v>
      </c>
      <c r="C14" t="s">
        <v>186</v>
      </c>
      <c r="D14" s="26">
        <v>0.47430555555555554</v>
      </c>
      <c r="E14" s="2">
        <v>1.6755469999999999</v>
      </c>
      <c r="F14">
        <v>556</v>
      </c>
      <c r="G14">
        <v>1896</v>
      </c>
      <c r="H14" s="5">
        <v>3215631922.3281522</v>
      </c>
      <c r="I14" s="2">
        <v>0.66513094523279137</v>
      </c>
      <c r="L14" s="2">
        <v>9.5367202507004034</v>
      </c>
      <c r="M14" s="2">
        <v>6.747026594193542E-2</v>
      </c>
    </row>
    <row r="15" spans="1:26" x14ac:dyDescent="0.25">
      <c r="A15" t="s">
        <v>199</v>
      </c>
      <c r="C15" t="s">
        <v>186</v>
      </c>
      <c r="D15" s="26">
        <v>0.47638888888888892</v>
      </c>
      <c r="E15" s="2">
        <v>1.6738010000000001</v>
      </c>
      <c r="F15">
        <v>466</v>
      </c>
      <c r="G15">
        <v>2925</v>
      </c>
      <c r="H15" s="5">
        <v>3226233002.163651</v>
      </c>
      <c r="I15" s="2">
        <v>0.77083829851919339</v>
      </c>
      <c r="L15" s="2">
        <v>10.219508295421287</v>
      </c>
      <c r="M15" s="2">
        <v>0.11138659127897224</v>
      </c>
    </row>
    <row r="16" spans="1:26" x14ac:dyDescent="0.25">
      <c r="A16" t="s">
        <v>200</v>
      </c>
      <c r="C16" t="s">
        <v>186</v>
      </c>
      <c r="D16" s="26">
        <v>0.47847222222222219</v>
      </c>
      <c r="E16" s="2">
        <v>1.6716420000000001</v>
      </c>
      <c r="F16">
        <v>-620</v>
      </c>
      <c r="G16">
        <v>2802</v>
      </c>
      <c r="H16" s="5">
        <v>3210262675.3377404</v>
      </c>
      <c r="I16" s="2">
        <v>0.62232787444594251</v>
      </c>
      <c r="L16" s="2">
        <v>9.6554472330405705</v>
      </c>
      <c r="M16" s="2">
        <v>3.2887681134317365E-2</v>
      </c>
    </row>
    <row r="17" spans="1:24" x14ac:dyDescent="0.25">
      <c r="A17" t="s">
        <v>201</v>
      </c>
      <c r="C17" t="s">
        <v>186</v>
      </c>
      <c r="D17" s="26">
        <v>0.48055555555555557</v>
      </c>
      <c r="E17" s="2">
        <v>1.6695960000000001</v>
      </c>
      <c r="F17">
        <v>-660</v>
      </c>
      <c r="G17">
        <v>1829</v>
      </c>
      <c r="H17" s="5">
        <v>3209725298.3169088</v>
      </c>
      <c r="I17" s="2">
        <v>0.6213707094358949</v>
      </c>
      <c r="L17" s="2">
        <v>11.049717162060491</v>
      </c>
      <c r="M17" s="2">
        <v>6.4644530751989226E-2</v>
      </c>
    </row>
    <row r="18" spans="1:24" x14ac:dyDescent="0.25">
      <c r="A18" t="s">
        <v>202</v>
      </c>
      <c r="C18" t="s">
        <v>186</v>
      </c>
      <c r="D18" s="26">
        <v>0.4826388888888889</v>
      </c>
      <c r="E18" s="2">
        <v>1.66753</v>
      </c>
      <c r="F18">
        <v>-2082</v>
      </c>
      <c r="G18">
        <v>1926</v>
      </c>
      <c r="H18" s="5">
        <v>3263192529.9483485</v>
      </c>
      <c r="I18" s="2">
        <v>0.65431125841017956</v>
      </c>
      <c r="K18" s="2"/>
      <c r="L18" s="2">
        <v>10.566177852303626</v>
      </c>
      <c r="M18" s="2">
        <v>4.3553520726054569E-2</v>
      </c>
    </row>
    <row r="19" spans="1:24" x14ac:dyDescent="0.25">
      <c r="A19" t="s">
        <v>203</v>
      </c>
      <c r="C19" t="s">
        <v>186</v>
      </c>
      <c r="D19" s="26">
        <v>0.48472222222222222</v>
      </c>
      <c r="E19" s="2">
        <v>1.66631</v>
      </c>
      <c r="F19">
        <v>-1884</v>
      </c>
      <c r="G19">
        <v>2840</v>
      </c>
      <c r="H19" s="5">
        <v>3222023311.5733027</v>
      </c>
      <c r="I19" s="2">
        <v>0.62741022654915313</v>
      </c>
      <c r="K19" s="2"/>
      <c r="L19" s="2">
        <v>10.639641941630806</v>
      </c>
      <c r="M19" s="2">
        <v>5.9192015770536191E-2</v>
      </c>
    </row>
    <row r="20" spans="1:24" x14ac:dyDescent="0.25">
      <c r="A20" t="s">
        <v>204</v>
      </c>
      <c r="C20" t="s">
        <v>186</v>
      </c>
      <c r="D20" s="26">
        <v>0.48680555555555555</v>
      </c>
      <c r="E20" s="2">
        <v>1.6641319999999999</v>
      </c>
      <c r="F20">
        <v>-2801</v>
      </c>
      <c r="G20">
        <v>3391</v>
      </c>
      <c r="H20" s="5">
        <v>3217093643.9575949</v>
      </c>
      <c r="I20" s="2">
        <v>0.67050230384072884</v>
      </c>
      <c r="K20" s="2"/>
      <c r="L20" s="2">
        <v>9.3106323029978899</v>
      </c>
      <c r="M20" s="2">
        <v>8.665412401926012E-2</v>
      </c>
    </row>
    <row r="21" spans="1:24" x14ac:dyDescent="0.25">
      <c r="A21" t="s">
        <v>205</v>
      </c>
      <c r="C21" t="s">
        <v>186</v>
      </c>
      <c r="D21" s="26">
        <v>0.48958333333333331</v>
      </c>
      <c r="E21" s="2">
        <v>1.6622539999999999</v>
      </c>
      <c r="F21">
        <v>-2989</v>
      </c>
      <c r="G21">
        <v>2198</v>
      </c>
      <c r="H21" s="5">
        <v>3340814344.944859</v>
      </c>
      <c r="I21" s="2">
        <v>0.68294070900231096</v>
      </c>
      <c r="K21" s="2">
        <v>7.169353206128104</v>
      </c>
      <c r="L21" s="2"/>
      <c r="M21" s="2">
        <v>3.7710034220871602E-2</v>
      </c>
    </row>
    <row r="22" spans="1:24" x14ac:dyDescent="0.25">
      <c r="A22" t="s">
        <v>206</v>
      </c>
      <c r="C22" t="s">
        <v>186</v>
      </c>
      <c r="D22" s="26">
        <v>0.4916666666666667</v>
      </c>
      <c r="E22" s="2">
        <v>1.659213</v>
      </c>
      <c r="F22">
        <v>-4066</v>
      </c>
      <c r="G22">
        <v>2286</v>
      </c>
      <c r="H22" s="5">
        <v>3282531370.8819094</v>
      </c>
      <c r="I22" s="2">
        <v>0.64071635260876891</v>
      </c>
      <c r="K22" s="2"/>
      <c r="L22" s="2">
        <v>8.6632964659174583</v>
      </c>
      <c r="M22" s="2">
        <v>5.4794588149357407E-2</v>
      </c>
      <c r="P22" s="27"/>
    </row>
    <row r="23" spans="1:24" x14ac:dyDescent="0.25">
      <c r="A23" t="s">
        <v>207</v>
      </c>
      <c r="C23" t="s">
        <v>186</v>
      </c>
      <c r="D23" s="26">
        <v>0.49374999999999997</v>
      </c>
      <c r="E23" s="2">
        <v>1.657054</v>
      </c>
      <c r="F23">
        <v>-3904</v>
      </c>
      <c r="G23">
        <v>3380</v>
      </c>
      <c r="H23" s="5">
        <v>3244198650.3428693</v>
      </c>
      <c r="I23" s="2">
        <v>0.59215081355738486</v>
      </c>
      <c r="K23" s="2"/>
      <c r="L23" s="2">
        <v>8.4232072595433749</v>
      </c>
      <c r="M23" s="2">
        <v>7.2125444326166063E-2</v>
      </c>
      <c r="N23" s="2" t="s">
        <v>435</v>
      </c>
      <c r="O23" s="2">
        <v>9.7849276404017669</v>
      </c>
      <c r="P23" s="2">
        <v>0.90451011248030422</v>
      </c>
      <c r="Q23" s="2"/>
      <c r="V23" s="2">
        <v>9.7849276404017669</v>
      </c>
      <c r="W23" s="2">
        <v>0.30150337082676809</v>
      </c>
      <c r="X23">
        <v>9</v>
      </c>
    </row>
    <row r="24" spans="1:24" x14ac:dyDescent="0.25">
      <c r="A24" t="s">
        <v>208</v>
      </c>
      <c r="C24" t="s">
        <v>186</v>
      </c>
      <c r="D24" s="26">
        <v>0.49791666666666662</v>
      </c>
      <c r="E24" s="2">
        <v>1.651308</v>
      </c>
      <c r="F24">
        <v>456</v>
      </c>
      <c r="G24">
        <v>-1717</v>
      </c>
      <c r="H24" s="5">
        <v>2501585414.4664745</v>
      </c>
      <c r="I24" s="2">
        <v>0.73009835531907075</v>
      </c>
      <c r="K24" s="2"/>
      <c r="L24" s="11">
        <v>-4.9216415778953193</v>
      </c>
      <c r="M24" s="11">
        <v>5.1185225608544285E-2</v>
      </c>
      <c r="N24" s="11"/>
      <c r="O24" s="11"/>
      <c r="P24" s="11"/>
    </row>
    <row r="25" spans="1:24" x14ac:dyDescent="0.25">
      <c r="A25" t="s">
        <v>209</v>
      </c>
      <c r="C25" t="s">
        <v>186</v>
      </c>
      <c r="D25" s="26">
        <v>0.5</v>
      </c>
      <c r="E25" s="2">
        <v>1.6503129999999999</v>
      </c>
      <c r="F25">
        <v>1189</v>
      </c>
      <c r="G25">
        <v>-2021</v>
      </c>
      <c r="H25" s="5">
        <v>2497327500.4649138</v>
      </c>
      <c r="I25" s="2">
        <v>0.71500119942413531</v>
      </c>
      <c r="K25" s="2"/>
      <c r="L25" s="11">
        <v>-5.0520173500158139</v>
      </c>
      <c r="M25" s="11">
        <v>6.6974314811548016E-2</v>
      </c>
      <c r="N25" s="11"/>
      <c r="O25" s="11"/>
      <c r="P25" s="11"/>
    </row>
    <row r="26" spans="1:24" x14ac:dyDescent="0.25">
      <c r="A26" t="s">
        <v>210</v>
      </c>
      <c r="C26" t="s">
        <v>186</v>
      </c>
      <c r="D26" s="26">
        <v>0.50208333333333333</v>
      </c>
      <c r="E26" s="2">
        <v>1.6480409999999999</v>
      </c>
      <c r="F26">
        <v>2055</v>
      </c>
      <c r="G26">
        <v>-2734</v>
      </c>
      <c r="H26" s="5">
        <v>2500377952.0318618</v>
      </c>
      <c r="I26" s="2">
        <v>0.70451575912822628</v>
      </c>
      <c r="K26" s="2">
        <v>-5.4045489895065968</v>
      </c>
      <c r="L26" s="2"/>
      <c r="M26" s="11">
        <v>9.5836114729400415E-2</v>
      </c>
      <c r="N26" s="11"/>
      <c r="O26" s="11"/>
      <c r="P26" s="11"/>
      <c r="R26" s="11"/>
    </row>
    <row r="27" spans="1:24" x14ac:dyDescent="0.25">
      <c r="A27" t="s">
        <v>211</v>
      </c>
      <c r="C27" t="s">
        <v>186</v>
      </c>
      <c r="D27" s="26">
        <v>0.50416666666666665</v>
      </c>
      <c r="E27" s="2">
        <v>1.6451119999999999</v>
      </c>
      <c r="F27">
        <v>2675</v>
      </c>
      <c r="G27">
        <v>-3131</v>
      </c>
      <c r="H27" s="5">
        <v>2504067267.3834915</v>
      </c>
      <c r="I27" s="2">
        <v>0.72406803673921383</v>
      </c>
      <c r="K27" s="2"/>
      <c r="L27" s="11">
        <v>-4.7917190367253726</v>
      </c>
      <c r="M27" s="11">
        <v>6.5852086841814442E-2</v>
      </c>
      <c r="O27" s="15" t="s">
        <v>174</v>
      </c>
      <c r="P27" s="15" t="s">
        <v>161</v>
      </c>
      <c r="Q27" s="15" t="s">
        <v>175</v>
      </c>
      <c r="R27" s="15" t="s">
        <v>161</v>
      </c>
    </row>
    <row r="28" spans="1:24" x14ac:dyDescent="0.25">
      <c r="A28" t="s">
        <v>212</v>
      </c>
      <c r="C28" t="s">
        <v>186</v>
      </c>
      <c r="D28" s="26">
        <v>0.5083333333333333</v>
      </c>
      <c r="E28" s="2">
        <v>1.6404940000000001</v>
      </c>
      <c r="F28">
        <v>2626</v>
      </c>
      <c r="G28">
        <v>-3158</v>
      </c>
      <c r="H28" s="5">
        <v>2492589549.9701838</v>
      </c>
      <c r="I28" s="2">
        <v>0.71130113344302059</v>
      </c>
      <c r="K28" s="2"/>
      <c r="L28" s="12">
        <v>-4.6287857455007408</v>
      </c>
      <c r="M28" s="12">
        <v>8.9171735468552629E-2</v>
      </c>
      <c r="N28" s="12" t="s">
        <v>426</v>
      </c>
      <c r="O28" s="12">
        <v>-4.8485409275343123</v>
      </c>
      <c r="P28" s="12">
        <v>0.18098565955602108</v>
      </c>
      <c r="Q28" s="12">
        <v>-4.9028164673837749</v>
      </c>
      <c r="R28" s="12">
        <v>0.17397641052789978</v>
      </c>
    </row>
    <row r="29" spans="1:24" x14ac:dyDescent="0.25">
      <c r="A29" t="s">
        <v>213</v>
      </c>
      <c r="C29" t="s">
        <v>186</v>
      </c>
      <c r="D29" s="26">
        <v>0.5131944444444444</v>
      </c>
      <c r="E29" s="2">
        <v>1.6369639999999999</v>
      </c>
      <c r="F29">
        <v>-3489</v>
      </c>
      <c r="G29">
        <v>-1341</v>
      </c>
      <c r="H29" s="5">
        <v>3462168676.9476113</v>
      </c>
      <c r="I29" s="2">
        <v>0.60318902278450581</v>
      </c>
      <c r="K29" s="2"/>
      <c r="L29" s="2">
        <v>6.4168422936068392</v>
      </c>
      <c r="M29" s="2">
        <v>4.3940340541644404E-2</v>
      </c>
    </row>
    <row r="30" spans="1:24" x14ac:dyDescent="0.25">
      <c r="A30" t="s">
        <v>214</v>
      </c>
      <c r="C30" t="s">
        <v>186</v>
      </c>
      <c r="D30" s="26">
        <v>0.51527777777777783</v>
      </c>
      <c r="E30" s="2">
        <v>1.6391229999999999</v>
      </c>
      <c r="F30">
        <v>-3953</v>
      </c>
      <c r="G30">
        <v>-1612</v>
      </c>
      <c r="H30" s="5">
        <v>3484316017.9487658</v>
      </c>
      <c r="I30" s="2">
        <v>0.60600407764900843</v>
      </c>
      <c r="K30" s="2"/>
      <c r="L30" s="2">
        <v>6.3403662418726192</v>
      </c>
      <c r="M30" s="2">
        <v>4.5756570040979508E-2</v>
      </c>
    </row>
    <row r="31" spans="1:24" x14ac:dyDescent="0.25">
      <c r="A31" t="s">
        <v>215</v>
      </c>
      <c r="C31" t="s">
        <v>186</v>
      </c>
      <c r="D31" s="26">
        <v>0.51736111111111105</v>
      </c>
      <c r="E31" s="2">
        <v>1.638428</v>
      </c>
      <c r="F31">
        <v>-4587</v>
      </c>
      <c r="G31">
        <v>-1672</v>
      </c>
      <c r="H31" s="5">
        <v>3492678359.5091877</v>
      </c>
      <c r="I31" s="2">
        <v>0.60136656915339071</v>
      </c>
      <c r="K31" s="2"/>
      <c r="L31" s="2">
        <v>6.4152618998019051</v>
      </c>
      <c r="M31" s="2">
        <v>5.8755348850300371E-2</v>
      </c>
    </row>
    <row r="32" spans="1:24" x14ac:dyDescent="0.25">
      <c r="A32" t="s">
        <v>216</v>
      </c>
      <c r="C32" t="s">
        <v>186</v>
      </c>
      <c r="D32" s="26">
        <v>0.51944444444444449</v>
      </c>
      <c r="E32" s="2">
        <v>1.6360250000000001</v>
      </c>
      <c r="F32">
        <v>-5336</v>
      </c>
      <c r="G32">
        <v>-1924</v>
      </c>
      <c r="H32" s="5">
        <v>3523765352.6243453</v>
      </c>
      <c r="I32" s="2">
        <v>0.60302699359156409</v>
      </c>
      <c r="K32" s="2"/>
      <c r="L32" s="2">
        <v>6.3472008939553515</v>
      </c>
      <c r="M32" s="2">
        <v>3.6067670277265741E-2</v>
      </c>
      <c r="N32" s="2" t="s">
        <v>449</v>
      </c>
      <c r="O32" s="2">
        <v>6.3799178323091787</v>
      </c>
      <c r="P32" s="2">
        <v>4.1822423452665923E-2</v>
      </c>
      <c r="V32" s="2">
        <v>6.3799178323091787</v>
      </c>
      <c r="W32" s="2">
        <v>2.0911211726332962E-2</v>
      </c>
      <c r="X32">
        <v>4</v>
      </c>
    </row>
    <row r="33" spans="1:27" x14ac:dyDescent="0.25">
      <c r="A33" t="s">
        <v>217</v>
      </c>
      <c r="C33" t="s">
        <v>186</v>
      </c>
      <c r="D33" s="26">
        <v>0.52361111111111114</v>
      </c>
      <c r="E33" s="2">
        <v>1.632533</v>
      </c>
      <c r="F33">
        <v>-2183</v>
      </c>
      <c r="G33">
        <v>-2704</v>
      </c>
      <c r="H33" s="5">
        <v>3341204872.6410346</v>
      </c>
      <c r="I33" s="2">
        <v>0.61646863779056527</v>
      </c>
      <c r="K33" s="2"/>
      <c r="L33" s="2">
        <v>7.5704883872349527</v>
      </c>
      <c r="M33" s="2">
        <v>6.5889298170596633E-2</v>
      </c>
    </row>
    <row r="34" spans="1:27" x14ac:dyDescent="0.25">
      <c r="A34" t="s">
        <v>218</v>
      </c>
      <c r="C34" t="s">
        <v>186</v>
      </c>
      <c r="D34" s="26">
        <v>0.52569444444444446</v>
      </c>
      <c r="E34" s="2">
        <v>1.6331519999999999</v>
      </c>
      <c r="F34">
        <v>-2730</v>
      </c>
      <c r="G34">
        <v>-3511</v>
      </c>
      <c r="H34" s="5">
        <v>3404023494.4508839</v>
      </c>
      <c r="I34" s="2">
        <v>0.62106919836380858</v>
      </c>
      <c r="K34" s="2"/>
      <c r="L34" s="2">
        <v>7.5789118078031237</v>
      </c>
      <c r="M34" s="2">
        <v>4.9910365362343889E-2</v>
      </c>
    </row>
    <row r="35" spans="1:27" x14ac:dyDescent="0.25">
      <c r="A35" t="s">
        <v>219</v>
      </c>
      <c r="C35" t="s">
        <v>186</v>
      </c>
      <c r="D35" s="26">
        <v>0.52777777777777779</v>
      </c>
      <c r="E35" s="2">
        <v>1.6326270000000001</v>
      </c>
      <c r="F35">
        <v>-3059</v>
      </c>
      <c r="G35">
        <v>-4230</v>
      </c>
      <c r="H35" s="5">
        <v>3393780291.2865863</v>
      </c>
      <c r="I35" s="2">
        <v>0.63074276233397963</v>
      </c>
      <c r="K35" s="2"/>
      <c r="L35" s="2">
        <v>7.5956755538342247</v>
      </c>
      <c r="M35" s="2">
        <v>3.8462517694114198E-2</v>
      </c>
    </row>
    <row r="36" spans="1:27" x14ac:dyDescent="0.25">
      <c r="A36" t="s">
        <v>220</v>
      </c>
      <c r="C36" t="s">
        <v>186</v>
      </c>
      <c r="D36" s="26">
        <v>0.52986111111111112</v>
      </c>
      <c r="E36" s="2">
        <v>1.629867</v>
      </c>
      <c r="F36">
        <v>-3344</v>
      </c>
      <c r="G36">
        <v>-4953</v>
      </c>
      <c r="H36" s="5">
        <v>3394853885.6167636</v>
      </c>
      <c r="I36" s="2">
        <v>0.62422823545650552</v>
      </c>
      <c r="K36" s="2"/>
      <c r="L36" s="2">
        <v>7.9285342337047648</v>
      </c>
      <c r="M36" s="2">
        <v>6.0434057407955072E-2</v>
      </c>
      <c r="N36" s="2" t="s">
        <v>441</v>
      </c>
      <c r="O36" s="2">
        <v>7.6684024956442673</v>
      </c>
      <c r="P36" s="2">
        <v>0.17373685566327857</v>
      </c>
      <c r="V36" s="2">
        <v>7.6684024956442673</v>
      </c>
      <c r="W36" s="2">
        <v>8.6868427831639283E-2</v>
      </c>
      <c r="X36">
        <v>4</v>
      </c>
    </row>
    <row r="37" spans="1:27" x14ac:dyDescent="0.25">
      <c r="A37" t="s">
        <v>221</v>
      </c>
      <c r="C37" t="s">
        <v>186</v>
      </c>
      <c r="D37" s="26">
        <v>0.53402777777777777</v>
      </c>
      <c r="E37" s="2">
        <v>1.624628</v>
      </c>
      <c r="F37">
        <v>-1123</v>
      </c>
      <c r="G37">
        <v>-2764</v>
      </c>
      <c r="H37" s="5">
        <v>3212772516.4160933</v>
      </c>
      <c r="I37" s="2">
        <v>0.57803430386955235</v>
      </c>
      <c r="K37" s="2"/>
      <c r="L37" s="2">
        <v>3.9142386762125447</v>
      </c>
      <c r="M37" s="2">
        <v>0.10394792323067918</v>
      </c>
    </row>
    <row r="38" spans="1:27" x14ac:dyDescent="0.25">
      <c r="A38" t="s">
        <v>222</v>
      </c>
      <c r="C38" t="s">
        <v>186</v>
      </c>
      <c r="D38" s="26">
        <v>0.53611111111111109</v>
      </c>
      <c r="E38" s="2">
        <v>1.622206</v>
      </c>
      <c r="F38">
        <v>-1072</v>
      </c>
      <c r="G38">
        <v>-3395</v>
      </c>
      <c r="H38" s="5">
        <v>3218875348.1707778</v>
      </c>
      <c r="I38" s="2">
        <v>0.60656417523751571</v>
      </c>
      <c r="K38" s="2"/>
      <c r="L38" s="2">
        <v>3.9934005325101829</v>
      </c>
      <c r="M38" s="2">
        <v>9.2397683090019375E-2</v>
      </c>
    </row>
    <row r="39" spans="1:27" x14ac:dyDescent="0.25">
      <c r="A39" t="s">
        <v>223</v>
      </c>
      <c r="C39" t="s">
        <v>186</v>
      </c>
      <c r="D39" s="26">
        <v>0.53819444444444442</v>
      </c>
      <c r="E39" s="2">
        <v>1.6189390000000001</v>
      </c>
      <c r="F39">
        <v>-390</v>
      </c>
      <c r="G39">
        <v>-4273</v>
      </c>
      <c r="H39" s="5">
        <v>3208876035.763032</v>
      </c>
      <c r="I39" s="2">
        <v>0.60045798997862554</v>
      </c>
      <c r="K39" s="11"/>
      <c r="L39" s="2">
        <v>4.0265284070040153</v>
      </c>
      <c r="M39" s="2">
        <v>9.3204160629556387E-2</v>
      </c>
    </row>
    <row r="40" spans="1:27" x14ac:dyDescent="0.25">
      <c r="A40" t="s">
        <v>224</v>
      </c>
      <c r="C40" t="s">
        <v>186</v>
      </c>
      <c r="D40" s="26">
        <v>0.54027777777777775</v>
      </c>
      <c r="E40" s="2">
        <v>1.617456</v>
      </c>
      <c r="F40">
        <v>413</v>
      </c>
      <c r="G40">
        <v>-5478</v>
      </c>
      <c r="H40" s="5">
        <v>3233007844.1786947</v>
      </c>
      <c r="I40" s="2">
        <v>0.59827555661687937</v>
      </c>
      <c r="K40" s="11"/>
      <c r="L40" s="2">
        <v>3.8943357175582616</v>
      </c>
      <c r="M40" s="2">
        <v>0.10586238813925149</v>
      </c>
      <c r="N40" s="2" t="s">
        <v>464</v>
      </c>
      <c r="O40" s="2">
        <v>3.9571258333212511</v>
      </c>
      <c r="P40" s="2">
        <v>6.3019779745292381E-2</v>
      </c>
      <c r="V40" s="2">
        <v>3.9571258333212511</v>
      </c>
      <c r="W40" s="2">
        <v>3.1509889872646191E-2</v>
      </c>
      <c r="X40">
        <v>4</v>
      </c>
    </row>
    <row r="41" spans="1:27" x14ac:dyDescent="0.25">
      <c r="A41" t="s">
        <v>225</v>
      </c>
      <c r="C41" t="s">
        <v>186</v>
      </c>
      <c r="D41" s="26">
        <v>0.5444444444444444</v>
      </c>
      <c r="E41" s="2">
        <v>1.6128370000000001</v>
      </c>
      <c r="F41">
        <v>355</v>
      </c>
      <c r="G41">
        <v>-1826</v>
      </c>
      <c r="H41" s="5">
        <v>2418500043.5749583</v>
      </c>
      <c r="I41" s="2">
        <v>0.79181162594066312</v>
      </c>
      <c r="K41" s="11"/>
      <c r="L41" s="11">
        <v>-5.1388141083180683</v>
      </c>
      <c r="M41" s="11">
        <v>4.685246493250704E-2</v>
      </c>
      <c r="N41" s="11"/>
      <c r="O41" s="11"/>
      <c r="P41" s="11"/>
      <c r="Y41"/>
      <c r="Z41"/>
    </row>
    <row r="42" spans="1:27" x14ac:dyDescent="0.25">
      <c r="A42" t="s">
        <v>226</v>
      </c>
      <c r="C42" t="s">
        <v>186</v>
      </c>
      <c r="D42" s="26">
        <v>0.54652777777777783</v>
      </c>
      <c r="E42" s="2">
        <v>1.6128180000000001</v>
      </c>
      <c r="F42">
        <v>1016</v>
      </c>
      <c r="G42">
        <v>-2285</v>
      </c>
      <c r="H42" s="5">
        <v>2415421878.6777091</v>
      </c>
      <c r="I42" s="2">
        <v>0.76072137969220377</v>
      </c>
      <c r="K42" s="11"/>
      <c r="L42" s="11">
        <v>-5.1732897650560439</v>
      </c>
      <c r="M42" s="11">
        <v>7.7178243057255666E-2</v>
      </c>
      <c r="N42" s="11"/>
      <c r="O42" s="11"/>
      <c r="P42" s="11"/>
      <c r="Y42"/>
      <c r="Z42"/>
    </row>
    <row r="43" spans="1:27" x14ac:dyDescent="0.25">
      <c r="A43" t="s">
        <v>227</v>
      </c>
      <c r="C43" t="s">
        <v>186</v>
      </c>
      <c r="D43" s="26">
        <v>0.54861111111111105</v>
      </c>
      <c r="E43" s="2">
        <v>1.6132690000000001</v>
      </c>
      <c r="F43">
        <v>2156</v>
      </c>
      <c r="G43">
        <v>-2796</v>
      </c>
      <c r="H43" s="5">
        <v>2402512784.6182461</v>
      </c>
      <c r="I43" s="2">
        <v>0.79930862947030346</v>
      </c>
      <c r="J43"/>
      <c r="K43" s="2">
        <v>-5.4818972693977397</v>
      </c>
      <c r="L43" s="2"/>
      <c r="M43" s="11">
        <v>7.4259032673501979E-2</v>
      </c>
      <c r="Y43"/>
      <c r="Z43"/>
    </row>
    <row r="44" spans="1:27" x14ac:dyDescent="0.25">
      <c r="A44" t="s">
        <v>228</v>
      </c>
      <c r="C44" t="s">
        <v>186</v>
      </c>
      <c r="D44" s="26">
        <v>0.55069444444444449</v>
      </c>
      <c r="E44" s="2">
        <v>1.6114850000000001</v>
      </c>
      <c r="F44">
        <v>2659</v>
      </c>
      <c r="G44">
        <v>-3378</v>
      </c>
      <c r="H44" s="5">
        <v>2403145402.7732892</v>
      </c>
      <c r="I44" s="2">
        <v>0.79552240933834506</v>
      </c>
      <c r="J44"/>
      <c r="K44" s="13"/>
      <c r="L44" s="11">
        <v>-4.8561423173236751</v>
      </c>
      <c r="M44" s="11">
        <v>0.10234467573295042</v>
      </c>
      <c r="O44" s="15" t="s">
        <v>174</v>
      </c>
      <c r="P44" s="15" t="s">
        <v>161</v>
      </c>
      <c r="Q44" s="15" t="s">
        <v>175</v>
      </c>
      <c r="R44" s="15" t="s">
        <v>161</v>
      </c>
      <c r="Y44"/>
      <c r="Z44"/>
    </row>
    <row r="45" spans="1:27" x14ac:dyDescent="0.25">
      <c r="A45" s="8" t="s">
        <v>229</v>
      </c>
      <c r="B45" s="8"/>
      <c r="C45" s="8" t="s">
        <v>186</v>
      </c>
      <c r="D45" s="28">
        <v>0.55347222222222225</v>
      </c>
      <c r="E45" s="9">
        <v>1.608857</v>
      </c>
      <c r="F45" s="8">
        <v>2669</v>
      </c>
      <c r="G45" s="8">
        <v>-3432</v>
      </c>
      <c r="H45" s="24">
        <v>2396902444.2463555</v>
      </c>
      <c r="I45" s="9">
        <v>0.80677378394731936</v>
      </c>
      <c r="J45" s="8"/>
      <c r="K45" s="8"/>
      <c r="L45" s="12">
        <v>-4.7964536598630314</v>
      </c>
      <c r="M45" s="9">
        <v>6.955733197466403E-2</v>
      </c>
      <c r="N45" s="12" t="s">
        <v>426</v>
      </c>
      <c r="O45" s="12">
        <v>-4.9911749626402049</v>
      </c>
      <c r="P45" s="12">
        <v>0.19245200237277246</v>
      </c>
      <c r="Q45" s="12">
        <v>-4.9198579450872586</v>
      </c>
      <c r="R45" s="12">
        <v>0.18900857217439751</v>
      </c>
      <c r="S45" s="8"/>
      <c r="T45" s="8"/>
      <c r="U45" s="8"/>
      <c r="V45" s="8"/>
      <c r="W45" s="8"/>
      <c r="X45" s="8"/>
      <c r="Y45" s="8"/>
      <c r="Z45" s="8"/>
      <c r="AA45" s="9"/>
    </row>
    <row r="46" spans="1:27" x14ac:dyDescent="0.25">
      <c r="A46" t="s">
        <v>230</v>
      </c>
      <c r="C46" t="s">
        <v>186</v>
      </c>
      <c r="D46" s="26">
        <v>0.56944444444444442</v>
      </c>
      <c r="E46" s="2">
        <v>1.600314</v>
      </c>
      <c r="F46">
        <v>-5309</v>
      </c>
      <c r="G46">
        <v>264</v>
      </c>
      <c r="H46" s="5">
        <v>2395653728.6782923</v>
      </c>
      <c r="I46" s="2">
        <v>0.74222069404909008</v>
      </c>
      <c r="J46" t="s">
        <v>183</v>
      </c>
      <c r="K46" s="2">
        <v>-4.098752456767496</v>
      </c>
      <c r="M46" s="11">
        <v>7.1297519375947332E-2</v>
      </c>
      <c r="Y46"/>
      <c r="Z46"/>
    </row>
    <row r="47" spans="1:27" x14ac:dyDescent="0.25">
      <c r="A47" t="s">
        <v>231</v>
      </c>
      <c r="C47" t="s">
        <v>186</v>
      </c>
      <c r="D47" s="26">
        <v>0.57152777777777775</v>
      </c>
      <c r="E47" s="2">
        <v>1.5992439999999999</v>
      </c>
      <c r="F47">
        <v>-5252</v>
      </c>
      <c r="G47">
        <v>238</v>
      </c>
      <c r="H47" s="5">
        <v>2391211691.9504361</v>
      </c>
      <c r="I47" s="2">
        <v>0.78277565385879289</v>
      </c>
      <c r="J47"/>
      <c r="K47" s="2">
        <v>-4.6208455864648057</v>
      </c>
      <c r="M47" s="11">
        <v>6.5903962246585374E-2</v>
      </c>
    </row>
    <row r="48" spans="1:27" x14ac:dyDescent="0.25">
      <c r="A48" t="s">
        <v>232</v>
      </c>
      <c r="C48" t="s">
        <v>186</v>
      </c>
      <c r="D48" s="26">
        <v>0.57430555555555551</v>
      </c>
      <c r="E48" s="2">
        <v>1.59639</v>
      </c>
      <c r="F48">
        <v>3834</v>
      </c>
      <c r="G48">
        <v>1222</v>
      </c>
      <c r="H48" s="5">
        <v>2382574656.9415598</v>
      </c>
      <c r="I48" s="2">
        <v>0.79468185281275294</v>
      </c>
      <c r="J48"/>
      <c r="L48" s="11">
        <v>-5.0726503230755782</v>
      </c>
      <c r="M48" s="11">
        <v>8.6499984785567904E-2</v>
      </c>
    </row>
    <row r="49" spans="1:33" x14ac:dyDescent="0.25">
      <c r="A49" t="s">
        <v>233</v>
      </c>
      <c r="C49" t="s">
        <v>186</v>
      </c>
      <c r="D49" s="26">
        <v>0.57638888888888895</v>
      </c>
      <c r="E49" s="2">
        <v>1.5966529999999999</v>
      </c>
      <c r="F49">
        <v>3912</v>
      </c>
      <c r="G49">
        <v>1255</v>
      </c>
      <c r="H49" s="5">
        <v>2380613103.7790813</v>
      </c>
      <c r="I49" s="2">
        <v>0.76137953045988327</v>
      </c>
      <c r="J49"/>
      <c r="L49" s="11">
        <v>-5.1280627742581464</v>
      </c>
      <c r="M49" s="11">
        <v>4.7480024584726298E-2</v>
      </c>
    </row>
    <row r="50" spans="1:33" x14ac:dyDescent="0.25">
      <c r="A50" t="s">
        <v>234</v>
      </c>
      <c r="C50" t="s">
        <v>186</v>
      </c>
      <c r="D50" s="26">
        <v>0.57916666666666672</v>
      </c>
      <c r="E50" s="2">
        <v>1.5945119999999999</v>
      </c>
      <c r="F50">
        <v>3856</v>
      </c>
      <c r="G50">
        <v>1302</v>
      </c>
      <c r="H50" s="5">
        <v>2366765048.9720769</v>
      </c>
      <c r="I50" s="2">
        <v>0.76831542994402424</v>
      </c>
      <c r="J50"/>
      <c r="L50" s="11">
        <v>-5.1419593083581461</v>
      </c>
      <c r="M50" s="11">
        <v>5.2321393533685291E-2</v>
      </c>
    </row>
    <row r="51" spans="1:33" x14ac:dyDescent="0.25">
      <c r="A51" t="s">
        <v>235</v>
      </c>
      <c r="C51" t="s">
        <v>186</v>
      </c>
      <c r="D51" s="26">
        <v>0.58194444444444449</v>
      </c>
      <c r="E51" s="2">
        <v>1.589161</v>
      </c>
      <c r="F51">
        <v>-5017</v>
      </c>
      <c r="G51">
        <v>162</v>
      </c>
      <c r="H51" s="5">
        <v>2368430841.3947005</v>
      </c>
      <c r="I51" s="2">
        <v>0.76907912652075661</v>
      </c>
      <c r="J51"/>
      <c r="L51" s="11">
        <v>-4.9532633476451204</v>
      </c>
      <c r="M51" s="11">
        <v>4.303113854330208E-2</v>
      </c>
      <c r="O51" s="15" t="s">
        <v>174</v>
      </c>
      <c r="P51" s="15" t="s">
        <v>161</v>
      </c>
    </row>
    <row r="52" spans="1:33" x14ac:dyDescent="0.25">
      <c r="A52" t="s">
        <v>236</v>
      </c>
      <c r="C52" t="s">
        <v>186</v>
      </c>
      <c r="D52" s="26">
        <v>0.58402777777777781</v>
      </c>
      <c r="E52" s="2">
        <v>1.5889169999999999</v>
      </c>
      <c r="F52">
        <v>-4968</v>
      </c>
      <c r="G52">
        <v>106</v>
      </c>
      <c r="H52" s="5">
        <v>2353338679.6719046</v>
      </c>
      <c r="I52" s="2">
        <v>0.71673464764774375</v>
      </c>
      <c r="J52"/>
      <c r="L52" s="12">
        <v>-4.9919944449382525</v>
      </c>
      <c r="M52" s="12">
        <v>8.0613903177892424E-2</v>
      </c>
      <c r="N52" s="12" t="s">
        <v>426</v>
      </c>
      <c r="O52" s="12">
        <v>-5.0575860396550487</v>
      </c>
      <c r="P52" s="12">
        <v>8.291295524920303E-2</v>
      </c>
      <c r="Q52" s="11"/>
      <c r="R52" s="11"/>
    </row>
    <row r="53" spans="1:33" x14ac:dyDescent="0.25">
      <c r="A53" t="s">
        <v>237</v>
      </c>
      <c r="C53" t="s">
        <v>186</v>
      </c>
      <c r="D53" s="26">
        <v>0.58750000000000002</v>
      </c>
      <c r="E53" s="2">
        <v>1.584749</v>
      </c>
      <c r="F53">
        <v>-5035</v>
      </c>
      <c r="G53">
        <v>-1679</v>
      </c>
      <c r="H53" s="5">
        <v>3003707003.3535566</v>
      </c>
      <c r="I53" s="2">
        <v>0.67713314005797631</v>
      </c>
      <c r="L53" s="2">
        <v>1.8391104472661457</v>
      </c>
      <c r="M53" s="2">
        <v>9.0759913082777852E-2</v>
      </c>
    </row>
    <row r="54" spans="1:33" x14ac:dyDescent="0.25">
      <c r="A54" t="s">
        <v>238</v>
      </c>
      <c r="C54" t="s">
        <v>186</v>
      </c>
      <c r="D54" s="26">
        <v>0.58958333333333335</v>
      </c>
      <c r="E54" s="2">
        <v>1.5842800000000001</v>
      </c>
      <c r="F54">
        <v>-5174</v>
      </c>
      <c r="G54">
        <v>-1568</v>
      </c>
      <c r="H54" s="5">
        <v>2996053252.3731203</v>
      </c>
      <c r="I54" s="2">
        <v>0.72082927058869761</v>
      </c>
      <c r="L54" s="2">
        <v>1.7825561746798169</v>
      </c>
      <c r="M54" s="2">
        <v>8.3392942734583558E-2</v>
      </c>
    </row>
    <row r="55" spans="1:33" x14ac:dyDescent="0.25">
      <c r="A55" t="s">
        <v>239</v>
      </c>
      <c r="C55" t="s">
        <v>186</v>
      </c>
      <c r="D55" s="26">
        <v>0.59236111111111112</v>
      </c>
      <c r="E55" s="2">
        <v>1.582365</v>
      </c>
      <c r="F55">
        <v>-1212</v>
      </c>
      <c r="G55">
        <v>-5788</v>
      </c>
      <c r="H55" s="5">
        <v>2970928821.8497877</v>
      </c>
      <c r="I55" s="2">
        <v>0.64766072064786218</v>
      </c>
      <c r="L55" s="2">
        <v>1.9599360856825676</v>
      </c>
      <c r="M55" s="2">
        <v>8.952012047157959E-2</v>
      </c>
    </row>
    <row r="56" spans="1:33" x14ac:dyDescent="0.25">
      <c r="A56" t="s">
        <v>240</v>
      </c>
      <c r="C56" t="s">
        <v>186</v>
      </c>
      <c r="D56" s="26">
        <v>0.59444444444444444</v>
      </c>
      <c r="E56" s="2">
        <v>1.5816890000000001</v>
      </c>
      <c r="F56">
        <v>-912</v>
      </c>
      <c r="G56">
        <v>-5887</v>
      </c>
      <c r="H56" s="5">
        <v>2968849042.9635363</v>
      </c>
      <c r="I56" s="2">
        <v>0.68392667071034963</v>
      </c>
      <c r="L56" s="2">
        <v>2.0544722172388674</v>
      </c>
      <c r="M56" s="2">
        <v>0.1003107960488745</v>
      </c>
    </row>
    <row r="57" spans="1:33" x14ac:dyDescent="0.25">
      <c r="A57" t="s">
        <v>241</v>
      </c>
      <c r="C57" t="s">
        <v>186</v>
      </c>
      <c r="D57" s="26">
        <v>0.59722222222222221</v>
      </c>
      <c r="E57" s="2">
        <v>1.577107</v>
      </c>
      <c r="F57">
        <v>3930</v>
      </c>
      <c r="G57">
        <v>-4504</v>
      </c>
      <c r="H57" s="5">
        <v>2945819633.6409664</v>
      </c>
      <c r="I57" s="2">
        <v>0.74435469143514232</v>
      </c>
      <c r="L57" s="2">
        <v>1.9577659763505562</v>
      </c>
      <c r="M57" s="2">
        <v>8.5041028218927964E-2</v>
      </c>
    </row>
    <row r="58" spans="1:33" x14ac:dyDescent="0.25">
      <c r="A58" t="s">
        <v>242</v>
      </c>
      <c r="C58" t="s">
        <v>186</v>
      </c>
      <c r="D58" s="26">
        <v>0.59930555555555554</v>
      </c>
      <c r="E58" s="2">
        <v>1.5750799999999998</v>
      </c>
      <c r="F58">
        <v>3875</v>
      </c>
      <c r="G58">
        <v>-4520</v>
      </c>
      <c r="H58" s="5">
        <v>2936331958.4919357</v>
      </c>
      <c r="I58" s="2">
        <v>0.65544851822183137</v>
      </c>
      <c r="L58" s="2">
        <v>1.8438428144844643</v>
      </c>
      <c r="M58" s="2">
        <v>7.3516968820640197E-2</v>
      </c>
      <c r="Q58" s="2"/>
    </row>
    <row r="59" spans="1:33" x14ac:dyDescent="0.25">
      <c r="A59" t="s">
        <v>243</v>
      </c>
      <c r="C59" t="s">
        <v>186</v>
      </c>
      <c r="D59" s="26">
        <v>0.6020833333333333</v>
      </c>
      <c r="E59" s="2">
        <v>1.5739339999999999</v>
      </c>
      <c r="F59">
        <v>4083</v>
      </c>
      <c r="G59">
        <v>-629</v>
      </c>
      <c r="H59" s="5">
        <v>2958058495.0924993</v>
      </c>
      <c r="I59" s="2">
        <v>0.66179475958790845</v>
      </c>
      <c r="L59" s="2">
        <v>1.7267823138991112</v>
      </c>
      <c r="M59" s="2">
        <v>0.11815530815505451</v>
      </c>
    </row>
    <row r="60" spans="1:33" x14ac:dyDescent="0.25">
      <c r="A60" t="s">
        <v>244</v>
      </c>
      <c r="C60" t="s">
        <v>186</v>
      </c>
      <c r="D60" s="26">
        <v>0.60416666666666663</v>
      </c>
      <c r="E60" s="2">
        <v>1.572357</v>
      </c>
      <c r="F60">
        <v>4154</v>
      </c>
      <c r="G60">
        <v>-576</v>
      </c>
      <c r="H60" s="5">
        <v>2964076576.9845991</v>
      </c>
      <c r="I60" s="2">
        <v>0.68038074365810342</v>
      </c>
      <c r="L60" s="2">
        <v>1.8884806125496478</v>
      </c>
      <c r="M60" s="2">
        <v>8.2856685702849348E-2</v>
      </c>
      <c r="N60" s="2" t="s">
        <v>76</v>
      </c>
      <c r="O60" s="2">
        <v>1.8816183302688971</v>
      </c>
      <c r="P60" s="2">
        <v>0.10615292494517815</v>
      </c>
      <c r="AG60" s="2"/>
    </row>
    <row r="61" spans="1:33" x14ac:dyDescent="0.25">
      <c r="A61" t="s">
        <v>245</v>
      </c>
      <c r="C61" t="s">
        <v>186</v>
      </c>
      <c r="D61" s="26">
        <v>0.6069444444444444</v>
      </c>
      <c r="E61" s="2">
        <v>1.5691090000000001</v>
      </c>
      <c r="F61">
        <v>3890</v>
      </c>
      <c r="G61">
        <v>1190</v>
      </c>
      <c r="H61" s="5">
        <v>2311699887.5971951</v>
      </c>
      <c r="I61" s="2">
        <v>0.7721383542904583</v>
      </c>
      <c r="L61" s="11">
        <v>-5.0182637900475502</v>
      </c>
      <c r="M61" s="11">
        <v>4.6938536755544776E-2</v>
      </c>
      <c r="R61" s="2">
        <v>12.28</v>
      </c>
      <c r="S61" s="10" t="s">
        <v>246</v>
      </c>
      <c r="T61" s="10"/>
      <c r="U61" s="10"/>
      <c r="AG61" s="2"/>
    </row>
    <row r="62" spans="1:33" x14ac:dyDescent="0.25">
      <c r="A62" t="s">
        <v>247</v>
      </c>
      <c r="C62" t="s">
        <v>186</v>
      </c>
      <c r="D62" s="26">
        <v>0.60902777777777783</v>
      </c>
      <c r="E62" s="2">
        <v>1.568227</v>
      </c>
      <c r="F62">
        <v>3916</v>
      </c>
      <c r="G62">
        <v>1330</v>
      </c>
      <c r="H62" s="5">
        <v>2313337417.3705568</v>
      </c>
      <c r="I62" s="2">
        <v>0.74517933210094001</v>
      </c>
      <c r="L62" s="11">
        <v>-5.0942081126512662</v>
      </c>
      <c r="M62" s="11">
        <v>7.8189044472800728E-2</v>
      </c>
      <c r="R62" s="2">
        <v>-17.117191385497279</v>
      </c>
      <c r="S62" t="s">
        <v>248</v>
      </c>
      <c r="V62" s="22" t="s">
        <v>169</v>
      </c>
      <c r="W62" s="22" t="s">
        <v>168</v>
      </c>
      <c r="X62" s="2"/>
      <c r="Y62" s="2" t="s">
        <v>170</v>
      </c>
      <c r="Z62" s="2" t="s">
        <v>84</v>
      </c>
      <c r="AA62" s="2" t="s">
        <v>18</v>
      </c>
      <c r="AG62" s="2"/>
    </row>
    <row r="63" spans="1:33" x14ac:dyDescent="0.25">
      <c r="A63" t="s">
        <v>249</v>
      </c>
      <c r="C63" t="s">
        <v>186</v>
      </c>
      <c r="D63" s="26">
        <v>0.61111111111111105</v>
      </c>
      <c r="E63" s="2">
        <v>1.5691279999999999</v>
      </c>
      <c r="F63">
        <v>3968</v>
      </c>
      <c r="G63">
        <v>1297</v>
      </c>
      <c r="H63" s="5">
        <v>2298720799.802918</v>
      </c>
      <c r="I63" s="2">
        <v>0.71238922908250446</v>
      </c>
      <c r="L63" s="11">
        <v>-5.0176201407013954</v>
      </c>
      <c r="M63" s="11">
        <v>6.8366775014527786E-2</v>
      </c>
      <c r="O63" s="15" t="s">
        <v>174</v>
      </c>
      <c r="P63" s="15" t="s">
        <v>161</v>
      </c>
      <c r="Q63" s="15" t="s">
        <v>175</v>
      </c>
      <c r="R63" s="15" t="s">
        <v>161</v>
      </c>
      <c r="V63" s="22"/>
      <c r="W63" s="22"/>
      <c r="X63" s="2"/>
      <c r="AG63" s="2"/>
    </row>
    <row r="64" spans="1:33" x14ac:dyDescent="0.25">
      <c r="A64" t="s">
        <v>250</v>
      </c>
      <c r="C64" t="s">
        <v>186</v>
      </c>
      <c r="D64" s="26">
        <v>0.61319444444444449</v>
      </c>
      <c r="E64" s="2">
        <v>1.571137</v>
      </c>
      <c r="F64">
        <v>3965</v>
      </c>
      <c r="G64">
        <v>1227</v>
      </c>
      <c r="H64" s="5">
        <v>2321966560.8515711</v>
      </c>
      <c r="I64" s="2">
        <v>0.71352662156892366</v>
      </c>
      <c r="L64" s="12">
        <v>-5.0084922197245474</v>
      </c>
      <c r="M64" s="12">
        <v>5.925557240496096E-2</v>
      </c>
      <c r="N64" s="12" t="s">
        <v>426</v>
      </c>
      <c r="O64" s="12">
        <v>-5.0346460657811898</v>
      </c>
      <c r="P64" s="12">
        <v>3.9957986994439934E-2</v>
      </c>
      <c r="Q64" s="12">
        <v>-5.0473904957111113</v>
      </c>
      <c r="R64" s="12">
        <v>6.4669914107225487E-2</v>
      </c>
      <c r="V64" s="20"/>
      <c r="W64" s="20"/>
      <c r="AG64" s="2"/>
    </row>
    <row r="65" spans="1:33" x14ac:dyDescent="0.25">
      <c r="A65" t="s">
        <v>251</v>
      </c>
      <c r="B65" s="39" t="s">
        <v>491</v>
      </c>
      <c r="C65" t="s">
        <v>186</v>
      </c>
      <c r="D65" s="26">
        <v>0.6166666666666667</v>
      </c>
      <c r="E65" s="2">
        <v>1.5679449999999999</v>
      </c>
      <c r="F65">
        <v>-1896</v>
      </c>
      <c r="G65">
        <v>-2080</v>
      </c>
      <c r="H65" s="5">
        <v>3391361360.266089</v>
      </c>
      <c r="I65" s="2">
        <v>0.65614680264312608</v>
      </c>
      <c r="L65" s="2">
        <v>2.0243674517528287</v>
      </c>
      <c r="M65" s="2">
        <v>4.9643103746572895E-2</v>
      </c>
      <c r="U65" s="22">
        <v>10.672477047846574</v>
      </c>
      <c r="W65" s="22">
        <v>7.4147300696611795E-2</v>
      </c>
      <c r="X65" s="2"/>
      <c r="Y65" s="2">
        <v>-8.5567874781300493</v>
      </c>
      <c r="Z65" s="2">
        <v>8.6999041016052843</v>
      </c>
      <c r="AA65" s="2">
        <v>0.59</v>
      </c>
      <c r="AC65" t="s">
        <v>252</v>
      </c>
      <c r="AD65" s="2">
        <v>-6.008892249681244</v>
      </c>
      <c r="AG65" s="2"/>
    </row>
    <row r="66" spans="1:33" x14ac:dyDescent="0.25">
      <c r="A66" t="s">
        <v>253</v>
      </c>
      <c r="B66" s="39" t="s">
        <v>492</v>
      </c>
      <c r="C66" t="s">
        <v>186</v>
      </c>
      <c r="D66" s="26">
        <v>0.62152777777777779</v>
      </c>
      <c r="E66" s="2">
        <v>1.56511</v>
      </c>
      <c r="F66">
        <v>-1881</v>
      </c>
      <c r="G66">
        <v>-2151</v>
      </c>
      <c r="H66" s="5">
        <v>3185707112.8056169</v>
      </c>
      <c r="I66" s="2">
        <v>0.62839986362981903</v>
      </c>
      <c r="L66" s="2">
        <v>1.6425622407676421</v>
      </c>
      <c r="M66" s="2">
        <v>3.818173797453938E-2</v>
      </c>
      <c r="U66" s="22">
        <v>8.8450349813433693</v>
      </c>
      <c r="W66" s="22">
        <v>7.4147300696611795E-2</v>
      </c>
      <c r="X66" s="2"/>
      <c r="Y66" s="2">
        <v>-7.1393251597940965</v>
      </c>
      <c r="Z66" s="2">
        <v>10.142038241528784</v>
      </c>
      <c r="AA66" s="2">
        <v>0.35</v>
      </c>
      <c r="AC66" t="s">
        <v>25</v>
      </c>
      <c r="AD66" s="2">
        <v>12.245150528917218</v>
      </c>
      <c r="AG66" s="2"/>
    </row>
    <row r="67" spans="1:33" x14ac:dyDescent="0.25">
      <c r="A67" t="s">
        <v>254</v>
      </c>
      <c r="B67" s="39" t="s">
        <v>493</v>
      </c>
      <c r="C67" t="s">
        <v>186</v>
      </c>
      <c r="D67" s="26">
        <v>0.62430555555555556</v>
      </c>
      <c r="E67" s="2">
        <v>1.5661800000000001</v>
      </c>
      <c r="F67">
        <v>-1860</v>
      </c>
      <c r="G67">
        <v>-2100</v>
      </c>
      <c r="H67" s="5">
        <v>3383622460.3862457</v>
      </c>
      <c r="I67" s="2">
        <v>0.57280951705373084</v>
      </c>
      <c r="L67" s="2">
        <v>2.2048005692447692</v>
      </c>
      <c r="M67" s="2">
        <v>3.8000536386051186E-2</v>
      </c>
      <c r="U67" s="22">
        <v>11.155643480865507</v>
      </c>
      <c r="W67" s="22">
        <v>7.4147300696611795E-2</v>
      </c>
      <c r="X67" s="2"/>
      <c r="Y67" s="2">
        <v>-8.8520921277834841</v>
      </c>
      <c r="Z67" s="2">
        <v>8.399459489121222</v>
      </c>
      <c r="AA67" s="2">
        <v>0.64</v>
      </c>
      <c r="AG67" s="2"/>
    </row>
    <row r="68" spans="1:33" x14ac:dyDescent="0.25">
      <c r="A68" t="s">
        <v>255</v>
      </c>
      <c r="B68" t="s">
        <v>494</v>
      </c>
      <c r="C68" t="s">
        <v>186</v>
      </c>
      <c r="D68" s="26">
        <v>0.62638888888888888</v>
      </c>
      <c r="E68" s="2">
        <v>1.5655790000000001</v>
      </c>
      <c r="F68">
        <v>-1792</v>
      </c>
      <c r="G68">
        <v>-2143</v>
      </c>
      <c r="H68" s="5">
        <v>3101545419.1739421</v>
      </c>
      <c r="I68" s="2">
        <v>0.64757774369550125</v>
      </c>
      <c r="L68" s="2">
        <v>3.3538715717666978</v>
      </c>
      <c r="M68" s="2">
        <v>5.7102019670480023E-2</v>
      </c>
      <c r="V68" s="22">
        <v>10.388339037133099</v>
      </c>
      <c r="W68" s="22">
        <v>7.4147300696611795E-2</v>
      </c>
      <c r="X68" s="2"/>
      <c r="Y68" s="2">
        <v>-6.9621423700019225</v>
      </c>
      <c r="Z68" s="2">
        <v>10.322305009019221</v>
      </c>
      <c r="AA68" s="2">
        <v>0.32</v>
      </c>
      <c r="AG68" s="2"/>
    </row>
    <row r="69" spans="1:33" x14ac:dyDescent="0.25">
      <c r="A69" t="s">
        <v>256</v>
      </c>
      <c r="B69" t="s">
        <v>495</v>
      </c>
      <c r="C69" t="s">
        <v>186</v>
      </c>
      <c r="D69" s="26">
        <v>0.62847222222222221</v>
      </c>
      <c r="E69" s="2">
        <v>1.560322</v>
      </c>
      <c r="F69">
        <v>-1807</v>
      </c>
      <c r="G69">
        <v>-2230</v>
      </c>
      <c r="H69" s="5">
        <v>3331001816.4238477</v>
      </c>
      <c r="I69" s="2">
        <v>0.64516442190763379</v>
      </c>
      <c r="L69" s="2">
        <v>1.5084991083476051</v>
      </c>
      <c r="M69" s="2">
        <v>2.7938748542642274E-2</v>
      </c>
      <c r="V69" s="22">
        <v>10.2123354505426</v>
      </c>
      <c r="W69" s="22">
        <v>7.4147300696611795E-2</v>
      </c>
      <c r="X69" s="2"/>
      <c r="Y69" s="2">
        <v>-8.6158484080607334</v>
      </c>
      <c r="Z69" s="2">
        <v>8.6398151791084725</v>
      </c>
      <c r="AA69" s="2">
        <v>0.6</v>
      </c>
      <c r="AG69" s="2"/>
    </row>
    <row r="70" spans="1:33" x14ac:dyDescent="0.25">
      <c r="A70" t="s">
        <v>257</v>
      </c>
      <c r="B70" t="s">
        <v>496</v>
      </c>
      <c r="C70" t="s">
        <v>186</v>
      </c>
      <c r="D70" s="26">
        <v>0.63124999999999998</v>
      </c>
      <c r="E70" s="2">
        <v>1.5566419999999999</v>
      </c>
      <c r="F70">
        <v>-1864</v>
      </c>
      <c r="G70">
        <v>-2224</v>
      </c>
      <c r="H70" s="5">
        <v>3094737081.397336</v>
      </c>
      <c r="I70" s="2">
        <v>0.64185722590101235</v>
      </c>
      <c r="L70" s="2">
        <v>1.7169633053391031</v>
      </c>
      <c r="M70" s="2">
        <v>6.6759044150873359E-2</v>
      </c>
      <c r="V70" s="22">
        <v>8.9199710387950493</v>
      </c>
      <c r="W70" s="22">
        <v>7.4147300696611795E-2</v>
      </c>
      <c r="X70" s="2"/>
      <c r="Y70" s="2">
        <v>-7.1393251597940965</v>
      </c>
      <c r="Z70" s="2">
        <v>10.142038241528784</v>
      </c>
      <c r="AA70" s="2">
        <v>0.35</v>
      </c>
      <c r="AG70" s="2"/>
    </row>
    <row r="71" spans="1:33" x14ac:dyDescent="0.25">
      <c r="A71" t="s">
        <v>258</v>
      </c>
      <c r="B71" s="42" t="s">
        <v>497</v>
      </c>
      <c r="C71" t="s">
        <v>186</v>
      </c>
      <c r="D71" s="26">
        <v>0.6333333333333333</v>
      </c>
      <c r="E71" s="2">
        <v>1.554708</v>
      </c>
      <c r="F71">
        <v>-1760</v>
      </c>
      <c r="G71">
        <v>-2265</v>
      </c>
      <c r="H71" s="5">
        <v>3053494924.0320358</v>
      </c>
      <c r="I71" s="2">
        <v>0.62028421669659872</v>
      </c>
      <c r="L71" s="2">
        <v>2.8792875665941686</v>
      </c>
      <c r="M71" s="2">
        <v>4.486880345407103E-2</v>
      </c>
      <c r="V71" s="43">
        <v>10.09</v>
      </c>
      <c r="W71" s="43">
        <v>7.4147300696611795E-2</v>
      </c>
      <c r="X71" s="44"/>
      <c r="Y71" s="44">
        <v>-7.14</v>
      </c>
      <c r="Z71" s="44">
        <v>10.14</v>
      </c>
      <c r="AA71" s="44">
        <v>0.35</v>
      </c>
      <c r="AG71" s="2"/>
    </row>
    <row r="72" spans="1:33" x14ac:dyDescent="0.25">
      <c r="A72" t="s">
        <v>259</v>
      </c>
      <c r="B72" s="45" t="s">
        <v>589</v>
      </c>
      <c r="C72" t="s">
        <v>186</v>
      </c>
      <c r="D72" s="26">
        <v>0.63680555555555551</v>
      </c>
      <c r="E72" s="2">
        <v>1.55176</v>
      </c>
      <c r="F72">
        <v>-1505</v>
      </c>
      <c r="G72">
        <v>-2003</v>
      </c>
      <c r="H72" s="5">
        <v>3311227903.8935418</v>
      </c>
      <c r="I72" s="2">
        <v>0.63730368453693753</v>
      </c>
      <c r="L72" s="2">
        <v>2.0881513366624027</v>
      </c>
      <c r="M72" s="2">
        <v>6.2612719378733611E-2</v>
      </c>
      <c r="U72" s="22"/>
      <c r="V72" s="46">
        <v>10.797025277774486</v>
      </c>
      <c r="W72" s="22">
        <v>7.4147300696611795E-2</v>
      </c>
      <c r="X72" s="2"/>
      <c r="Y72" s="2">
        <v>-8.6158484080607334</v>
      </c>
      <c r="Z72" s="2">
        <v>8.6398151791084725</v>
      </c>
      <c r="AA72">
        <v>0.6</v>
      </c>
      <c r="AG72" s="2"/>
    </row>
    <row r="73" spans="1:33" x14ac:dyDescent="0.25">
      <c r="A73" t="s">
        <v>260</v>
      </c>
      <c r="B73" t="s">
        <v>590</v>
      </c>
      <c r="C73" t="s">
        <v>186</v>
      </c>
      <c r="D73" s="26">
        <v>0.63888888888888895</v>
      </c>
      <c r="E73" s="2">
        <v>1.5508220000000001</v>
      </c>
      <c r="F73">
        <v>-1434</v>
      </c>
      <c r="G73">
        <v>-1958</v>
      </c>
      <c r="H73" s="5">
        <v>3045055878.879458</v>
      </c>
      <c r="I73" s="2">
        <v>0.65097894113691512</v>
      </c>
      <c r="L73" s="2">
        <v>3.1770263102499641</v>
      </c>
      <c r="M73" s="2">
        <v>5.6801314603414227E-2</v>
      </c>
      <c r="V73" s="22">
        <v>10.150175236610659</v>
      </c>
      <c r="W73" s="22">
        <v>7.4147300696611795E-2</v>
      </c>
      <c r="X73" s="2"/>
      <c r="Y73" s="2">
        <v>-6.9030814400714569</v>
      </c>
      <c r="Z73" s="2">
        <v>10.382393931516033</v>
      </c>
      <c r="AA73" s="2">
        <v>0.31</v>
      </c>
      <c r="AG73" s="2"/>
    </row>
    <row r="74" spans="1:33" x14ac:dyDescent="0.25">
      <c r="A74" t="s">
        <v>261</v>
      </c>
      <c r="B74" t="s">
        <v>591</v>
      </c>
      <c r="C74" t="s">
        <v>186</v>
      </c>
      <c r="D74" s="26">
        <v>0.64166666666666672</v>
      </c>
      <c r="E74" s="2">
        <v>1.5493949999999999</v>
      </c>
      <c r="F74">
        <v>-1554</v>
      </c>
      <c r="G74">
        <v>-2037</v>
      </c>
      <c r="H74" s="5">
        <v>3041726538.6592226</v>
      </c>
      <c r="I74" s="2">
        <v>0.64538261693233756</v>
      </c>
      <c r="L74" s="2">
        <v>2.7105208938213998</v>
      </c>
      <c r="M74" s="2">
        <v>6.6786041076016114E-2</v>
      </c>
      <c r="V74" s="22">
        <v>9.7404778574186057</v>
      </c>
      <c r="W74" s="22">
        <v>7.4147300696611795E-2</v>
      </c>
      <c r="X74" s="2"/>
      <c r="Y74" s="2">
        <v>-6.9621423700019225</v>
      </c>
      <c r="Z74" s="2">
        <v>10.322305009019221</v>
      </c>
      <c r="AA74" s="2">
        <v>0.32</v>
      </c>
      <c r="AG74" s="2"/>
    </row>
    <row r="75" spans="1:33" x14ac:dyDescent="0.25">
      <c r="A75" t="s">
        <v>262</v>
      </c>
      <c r="C75" t="s">
        <v>186</v>
      </c>
      <c r="D75" s="26">
        <v>0.64513888888888882</v>
      </c>
      <c r="E75" s="2">
        <v>1.5471980000000001</v>
      </c>
      <c r="F75">
        <v>3816</v>
      </c>
      <c r="G75">
        <v>1271</v>
      </c>
      <c r="H75" s="5">
        <v>2251113262.2958579</v>
      </c>
      <c r="I75" s="2">
        <v>0.71492796750764931</v>
      </c>
      <c r="L75" s="11">
        <v>-5.0202986957539331</v>
      </c>
      <c r="M75" s="11">
        <v>6.2417350124863887E-2</v>
      </c>
      <c r="R75" s="2">
        <v>12.28</v>
      </c>
      <c r="S75" s="10"/>
      <c r="T75" s="10"/>
      <c r="V75" s="29"/>
      <c r="W75" s="29"/>
      <c r="AG75" s="2"/>
    </row>
    <row r="76" spans="1:33" x14ac:dyDescent="0.25">
      <c r="A76" t="s">
        <v>263</v>
      </c>
      <c r="C76" t="s">
        <v>186</v>
      </c>
      <c r="D76" s="26">
        <v>0.6479166666666667</v>
      </c>
      <c r="E76" s="2">
        <v>1.5463910000000001</v>
      </c>
      <c r="F76">
        <v>3942</v>
      </c>
      <c r="G76">
        <v>1171</v>
      </c>
      <c r="H76" s="5">
        <v>2253915848.1779838</v>
      </c>
      <c r="I76" s="2">
        <v>0.7760401784470311</v>
      </c>
      <c r="L76" s="11">
        <v>-5.0976533998523532</v>
      </c>
      <c r="M76" s="11">
        <v>5.9569692488954357E-2</v>
      </c>
      <c r="R76" s="2">
        <v>-17.107854882870257</v>
      </c>
      <c r="V76" s="29"/>
      <c r="W76" s="29"/>
      <c r="AG76" s="2"/>
    </row>
    <row r="77" spans="1:33" x14ac:dyDescent="0.25">
      <c r="A77" t="s">
        <v>264</v>
      </c>
      <c r="C77" t="s">
        <v>186</v>
      </c>
      <c r="D77" s="26">
        <v>0.65</v>
      </c>
      <c r="E77" s="2">
        <v>1.546203</v>
      </c>
      <c r="F77">
        <v>4006</v>
      </c>
      <c r="G77">
        <v>1250</v>
      </c>
      <c r="H77" s="5">
        <v>2249996648.8455381</v>
      </c>
      <c r="I77" s="2">
        <v>0.72039810792912717</v>
      </c>
      <c r="L77" s="11">
        <v>-5.039194418188786</v>
      </c>
      <c r="M77" s="11">
        <v>5.9352119844087253E-2</v>
      </c>
      <c r="O77" s="15" t="s">
        <v>174</v>
      </c>
      <c r="P77" s="15" t="s">
        <v>161</v>
      </c>
      <c r="Q77" s="15" t="s">
        <v>175</v>
      </c>
      <c r="R77" s="15" t="s">
        <v>161</v>
      </c>
      <c r="V77" s="29"/>
      <c r="W77" s="29"/>
      <c r="AG77" s="2"/>
    </row>
    <row r="78" spans="1:33" x14ac:dyDescent="0.25">
      <c r="A78" t="s">
        <v>265</v>
      </c>
      <c r="C78" t="s">
        <v>186</v>
      </c>
      <c r="D78" s="26">
        <v>0.65208333333333335</v>
      </c>
      <c r="E78" s="2">
        <v>1.545377</v>
      </c>
      <c r="F78">
        <v>3968</v>
      </c>
      <c r="G78">
        <v>1358</v>
      </c>
      <c r="H78" s="5">
        <v>2243282946.9572668</v>
      </c>
      <c r="I78" s="2">
        <v>0.69696937766218436</v>
      </c>
      <c r="L78" s="12">
        <v>-5.0077839497347787</v>
      </c>
      <c r="M78" s="12">
        <v>6.5799747459750785E-2</v>
      </c>
      <c r="N78" s="12" t="s">
        <v>426</v>
      </c>
      <c r="O78" s="12">
        <v>-5.0412326158824632</v>
      </c>
      <c r="P78" s="12">
        <v>3.9768083486729423E-2</v>
      </c>
      <c r="Q78" s="12">
        <v>-5.0379393408318265</v>
      </c>
      <c r="R78" s="12">
        <v>3.7073650348305898E-2</v>
      </c>
      <c r="V78" s="29"/>
      <c r="W78" s="29"/>
      <c r="AG78" s="2"/>
    </row>
    <row r="79" spans="1:33" x14ac:dyDescent="0.25">
      <c r="A79" t="s">
        <v>266</v>
      </c>
      <c r="B79" t="s">
        <v>498</v>
      </c>
      <c r="C79" t="s">
        <v>186</v>
      </c>
      <c r="D79" s="26">
        <v>0.65694444444444444</v>
      </c>
      <c r="E79" s="2">
        <v>1.5398939999999999</v>
      </c>
      <c r="F79">
        <v>-1491</v>
      </c>
      <c r="G79">
        <v>-2183</v>
      </c>
      <c r="H79" s="5">
        <v>3033599697.445684</v>
      </c>
      <c r="I79" s="2">
        <v>0.60808568866990931</v>
      </c>
      <c r="L79" s="2">
        <v>2.9607021894166863</v>
      </c>
      <c r="M79" s="2">
        <v>5.2346357827639071E-2</v>
      </c>
      <c r="V79" s="22">
        <v>10.027095139326425</v>
      </c>
      <c r="W79" s="22">
        <v>0.11803627778300642</v>
      </c>
      <c r="X79" s="2"/>
      <c r="Y79" s="2">
        <v>-6.9962409760254696</v>
      </c>
      <c r="Z79" s="2">
        <v>10.262216086522407</v>
      </c>
      <c r="AA79" s="2">
        <v>0.33</v>
      </c>
      <c r="AG79" s="2"/>
    </row>
    <row r="80" spans="1:33" x14ac:dyDescent="0.25">
      <c r="A80" t="s">
        <v>267</v>
      </c>
      <c r="B80" s="39" t="s">
        <v>499</v>
      </c>
      <c r="C80" t="s">
        <v>186</v>
      </c>
      <c r="D80" s="26">
        <v>0.65902777777777777</v>
      </c>
      <c r="E80" s="2">
        <v>1.538918</v>
      </c>
      <c r="F80">
        <v>-1427</v>
      </c>
      <c r="G80">
        <v>-2172</v>
      </c>
      <c r="H80" s="5">
        <v>3300235281.7858744</v>
      </c>
      <c r="I80" s="2">
        <v>0.52260756259668661</v>
      </c>
      <c r="L80" s="2">
        <v>2.4655514288447478</v>
      </c>
      <c r="M80" s="2">
        <v>4.4134443943366387E-2</v>
      </c>
      <c r="U80" s="22">
        <v>11.393297902998256</v>
      </c>
      <c r="W80" s="22">
        <v>0.11803627778300642</v>
      </c>
      <c r="X80" s="2"/>
      <c r="Y80" s="2">
        <v>-8.8271758302769232</v>
      </c>
      <c r="Z80" s="2">
        <v>8.399459489121222</v>
      </c>
      <c r="AA80" s="2">
        <v>0.64</v>
      </c>
      <c r="AD80" s="2"/>
      <c r="AG80" s="2"/>
    </row>
    <row r="81" spans="1:34" x14ac:dyDescent="0.25">
      <c r="A81" t="s">
        <v>268</v>
      </c>
      <c r="B81" t="s">
        <v>500</v>
      </c>
      <c r="C81" t="s">
        <v>186</v>
      </c>
      <c r="D81" s="26">
        <v>0.66180555555555554</v>
      </c>
      <c r="E81" s="2">
        <v>1.5381669999999998</v>
      </c>
      <c r="F81">
        <v>-1458</v>
      </c>
      <c r="G81">
        <v>-2153</v>
      </c>
      <c r="H81" s="5">
        <v>3334397096.1922355</v>
      </c>
      <c r="I81" s="2">
        <v>0.56880019741298771</v>
      </c>
      <c r="L81" s="2">
        <v>1.8411971548424333</v>
      </c>
      <c r="M81" s="2">
        <v>6.020268198073498E-2</v>
      </c>
      <c r="V81" s="22">
        <v>10.522521532128515</v>
      </c>
      <c r="W81" s="22">
        <v>0.11803627778300642</v>
      </c>
      <c r="X81" s="2"/>
      <c r="Y81" s="2">
        <v>-8.5909261716637921</v>
      </c>
      <c r="Z81" s="2">
        <v>8.6398151791084725</v>
      </c>
      <c r="AA81" s="2">
        <v>0.6</v>
      </c>
      <c r="AG81" s="2"/>
      <c r="AH81" s="2"/>
    </row>
    <row r="82" spans="1:34" x14ac:dyDescent="0.25">
      <c r="A82" t="s">
        <v>269</v>
      </c>
      <c r="B82" t="s">
        <v>501</v>
      </c>
      <c r="C82" t="s">
        <v>186</v>
      </c>
      <c r="D82" s="26">
        <v>0.66597222222222219</v>
      </c>
      <c r="E82" s="2">
        <v>1.5355380000000001</v>
      </c>
      <c r="F82">
        <v>870</v>
      </c>
      <c r="G82">
        <v>-2924</v>
      </c>
      <c r="H82" s="5">
        <v>2981437731.0416336</v>
      </c>
      <c r="I82" s="2">
        <v>0.58235524921898851</v>
      </c>
      <c r="L82" s="2">
        <v>3.0591079536297361</v>
      </c>
      <c r="M82" s="2">
        <v>4.7085149191019804E-2</v>
      </c>
      <c r="V82" s="22">
        <v>10.006046852771622</v>
      </c>
      <c r="W82" s="22">
        <v>0.11803627778300642</v>
      </c>
      <c r="X82" s="2"/>
      <c r="Y82" s="2">
        <v>-6.878116146719071</v>
      </c>
      <c r="Z82" s="2">
        <v>10.382393931516033</v>
      </c>
      <c r="AA82" s="2">
        <v>0.31</v>
      </c>
      <c r="AG82" s="2"/>
    </row>
    <row r="83" spans="1:34" x14ac:dyDescent="0.25">
      <c r="A83" t="s">
        <v>270</v>
      </c>
      <c r="B83" t="s">
        <v>502</v>
      </c>
      <c r="C83" t="s">
        <v>186</v>
      </c>
      <c r="D83" s="26">
        <v>0.66875000000000007</v>
      </c>
      <c r="E83" s="2">
        <v>1.5339240000000001</v>
      </c>
      <c r="F83">
        <v>815</v>
      </c>
      <c r="G83">
        <v>-3076</v>
      </c>
      <c r="H83" s="5">
        <v>2974926950.8714652</v>
      </c>
      <c r="I83" s="2">
        <v>0.60980329033096503</v>
      </c>
      <c r="L83" s="2">
        <v>2.9198842732438557</v>
      </c>
      <c r="M83" s="2">
        <v>5.7320633778718072E-2</v>
      </c>
      <c r="V83" s="22">
        <v>9.8658589436646515</v>
      </c>
      <c r="W83" s="22">
        <v>0.11803627778300642</v>
      </c>
      <c r="X83" s="2"/>
      <c r="Y83" s="2">
        <v>-6.878116146719071</v>
      </c>
      <c r="Z83" s="2">
        <v>10.382393931516033</v>
      </c>
      <c r="AA83" s="2">
        <v>0.31</v>
      </c>
      <c r="AG83" s="2"/>
      <c r="AH83" s="2"/>
    </row>
    <row r="84" spans="1:34" x14ac:dyDescent="0.25">
      <c r="A84" t="s">
        <v>271</v>
      </c>
      <c r="B84" t="s">
        <v>503</v>
      </c>
      <c r="C84" t="s">
        <v>186</v>
      </c>
      <c r="D84" s="26">
        <v>0.67083333333333339</v>
      </c>
      <c r="E84" s="2">
        <v>1.5328349999999999</v>
      </c>
      <c r="F84">
        <v>774</v>
      </c>
      <c r="G84">
        <v>-3168</v>
      </c>
      <c r="H84" s="5">
        <v>2969842952.4195771</v>
      </c>
      <c r="I84" s="2">
        <v>0.62480796080800594</v>
      </c>
      <c r="L84" s="2">
        <v>2.9208001423310925</v>
      </c>
      <c r="M84" s="2">
        <v>7.7223918227704635E-2</v>
      </c>
      <c r="V84" s="22">
        <v>9.9268429860481788</v>
      </c>
      <c r="W84" s="22">
        <v>0.11803627778300642</v>
      </c>
      <c r="X84" s="2"/>
      <c r="Y84" s="2">
        <v>-6.9371785613722148</v>
      </c>
      <c r="Z84" s="2">
        <v>10.322305009019221</v>
      </c>
      <c r="AA84" s="2">
        <v>0.32</v>
      </c>
      <c r="AG84" s="2"/>
    </row>
    <row r="85" spans="1:34" x14ac:dyDescent="0.25">
      <c r="A85" t="s">
        <v>272</v>
      </c>
      <c r="B85" t="s">
        <v>504</v>
      </c>
      <c r="C85" t="s">
        <v>186</v>
      </c>
      <c r="D85" s="26">
        <v>0.67361111111111116</v>
      </c>
      <c r="E85" s="2">
        <v>1.531952</v>
      </c>
      <c r="F85">
        <v>600</v>
      </c>
      <c r="G85">
        <v>-2978</v>
      </c>
      <c r="H85" s="5">
        <v>2977669630.7931538</v>
      </c>
      <c r="I85" s="2">
        <v>0.59026622690030361</v>
      </c>
      <c r="L85" s="2">
        <v>2.9289266056280461</v>
      </c>
      <c r="M85" s="2">
        <v>4.3600054368968674E-2</v>
      </c>
      <c r="V85" s="22">
        <v>9.9350262178856674</v>
      </c>
      <c r="W85" s="22">
        <v>0.11803627778300642</v>
      </c>
      <c r="X85" s="2"/>
      <c r="Y85" s="2">
        <v>-6.9371785613722148</v>
      </c>
      <c r="Z85" s="2">
        <v>10.322305009019221</v>
      </c>
      <c r="AA85" s="2">
        <v>0.32</v>
      </c>
      <c r="AG85" s="2"/>
    </row>
    <row r="86" spans="1:34" x14ac:dyDescent="0.25">
      <c r="A86" t="s">
        <v>273</v>
      </c>
      <c r="B86" t="s">
        <v>505</v>
      </c>
      <c r="C86" t="s">
        <v>186</v>
      </c>
      <c r="D86" s="26">
        <v>0.67638888888888893</v>
      </c>
      <c r="E86" s="2">
        <v>1.5304500000000001</v>
      </c>
      <c r="F86">
        <v>645</v>
      </c>
      <c r="G86">
        <v>-2868</v>
      </c>
      <c r="H86" s="5">
        <v>2986267961.9751878</v>
      </c>
      <c r="I86" s="2">
        <v>0.63955245797522031</v>
      </c>
      <c r="L86" s="2">
        <v>2.9229166021851327</v>
      </c>
      <c r="M86" s="2">
        <v>5.7195074093704557E-2</v>
      </c>
      <c r="V86" s="22">
        <v>9.9289742307271389</v>
      </c>
      <c r="W86" s="22">
        <v>0.11803627778300642</v>
      </c>
      <c r="X86" s="2"/>
      <c r="Y86" s="2">
        <v>-6.9371785613722148</v>
      </c>
      <c r="Z86" s="2">
        <v>10.322305009019221</v>
      </c>
      <c r="AA86" s="2">
        <v>0.32</v>
      </c>
      <c r="AG86" s="2"/>
    </row>
    <row r="87" spans="1:34" x14ac:dyDescent="0.25">
      <c r="A87" t="s">
        <v>274</v>
      </c>
      <c r="B87" t="s">
        <v>506</v>
      </c>
      <c r="C87" t="s">
        <v>186</v>
      </c>
      <c r="D87" s="26">
        <v>0.67847222222222225</v>
      </c>
      <c r="E87" s="2">
        <v>1.530694</v>
      </c>
      <c r="F87">
        <v>664</v>
      </c>
      <c r="G87">
        <v>-2780</v>
      </c>
      <c r="H87" s="5">
        <v>2950571220.6958408</v>
      </c>
      <c r="I87" s="2">
        <v>0.58563423285392047</v>
      </c>
      <c r="L87" s="2">
        <v>3.0221415291367126</v>
      </c>
      <c r="M87" s="2">
        <v>4.9407542973982782E-2</v>
      </c>
      <c r="V87" s="22">
        <v>9.9688244079800814</v>
      </c>
      <c r="W87" s="22">
        <v>0.11803627778300642</v>
      </c>
      <c r="X87" s="2"/>
      <c r="Y87" s="2">
        <v>-6.878116146719071</v>
      </c>
      <c r="Z87" s="2">
        <v>10.382393931516033</v>
      </c>
      <c r="AA87" s="2">
        <v>0.31</v>
      </c>
      <c r="AG87" s="2"/>
    </row>
    <row r="88" spans="1:34" x14ac:dyDescent="0.25">
      <c r="A88" t="s">
        <v>275</v>
      </c>
      <c r="B88" t="s">
        <v>507</v>
      </c>
      <c r="C88" t="s">
        <v>186</v>
      </c>
      <c r="D88" s="26">
        <v>0.68194444444444446</v>
      </c>
      <c r="E88" s="2">
        <v>1.5292669999999999</v>
      </c>
      <c r="F88">
        <v>1616</v>
      </c>
      <c r="G88">
        <v>596</v>
      </c>
      <c r="H88" s="5">
        <v>2966666850.9166875</v>
      </c>
      <c r="I88" s="2">
        <v>0.59026048918891727</v>
      </c>
      <c r="L88" s="2">
        <v>3.1270163721295319</v>
      </c>
      <c r="M88" s="2">
        <v>5.9091454868151143E-2</v>
      </c>
      <c r="V88" s="22">
        <v>10.134499768022609</v>
      </c>
      <c r="W88" s="22">
        <v>0.11803627778300642</v>
      </c>
      <c r="X88" s="2"/>
      <c r="Y88" s="2">
        <v>-6.9371785613722148</v>
      </c>
      <c r="Z88" s="2">
        <v>10.322305009019221</v>
      </c>
      <c r="AA88" s="2">
        <v>0.32</v>
      </c>
      <c r="AG88" s="2"/>
    </row>
    <row r="89" spans="1:34" x14ac:dyDescent="0.25">
      <c r="A89" t="s">
        <v>276</v>
      </c>
      <c r="B89" t="s">
        <v>508</v>
      </c>
      <c r="C89" t="s">
        <v>186</v>
      </c>
      <c r="D89" s="26">
        <v>0.68472222222222223</v>
      </c>
      <c r="E89" s="2">
        <v>1.5252680000000001</v>
      </c>
      <c r="F89">
        <v>1597</v>
      </c>
      <c r="G89">
        <v>645</v>
      </c>
      <c r="H89" s="5">
        <v>3240329798.2719607</v>
      </c>
      <c r="I89" s="2">
        <v>0.65421004836200181</v>
      </c>
      <c r="L89" s="2">
        <v>2.1354600018399506</v>
      </c>
      <c r="M89" s="2">
        <v>6.0476868444412787E-2</v>
      </c>
      <c r="V89" s="22">
        <v>10.698911092463348</v>
      </c>
      <c r="W89" s="22">
        <v>0.11803627778300642</v>
      </c>
      <c r="X89" s="2"/>
      <c r="Y89" s="2">
        <v>-8.4728013423573945</v>
      </c>
      <c r="Z89" s="2">
        <v>8.7599930241020978</v>
      </c>
      <c r="AA89" s="2">
        <v>0.57999999999999996</v>
      </c>
      <c r="AG89" s="2"/>
    </row>
    <row r="90" spans="1:34" x14ac:dyDescent="0.25">
      <c r="A90" t="s">
        <v>277</v>
      </c>
      <c r="B90" t="s">
        <v>509</v>
      </c>
      <c r="C90" t="s">
        <v>186</v>
      </c>
      <c r="D90" s="26">
        <v>0.68680555555555556</v>
      </c>
      <c r="E90" s="2">
        <v>1.5259819999999999</v>
      </c>
      <c r="F90">
        <v>1678</v>
      </c>
      <c r="G90">
        <v>742</v>
      </c>
      <c r="H90" s="5">
        <v>2961690866.894629</v>
      </c>
      <c r="I90" s="2">
        <v>0.61333149000325082</v>
      </c>
      <c r="L90" s="2">
        <v>3.0770344131012539</v>
      </c>
      <c r="M90" s="2">
        <v>5.8639340481229915E-2</v>
      </c>
      <c r="V90" s="22">
        <v>10.084168653062831</v>
      </c>
      <c r="W90" s="22">
        <v>0.11803627778300642</v>
      </c>
      <c r="X90" s="2"/>
      <c r="Y90" s="2">
        <v>-6.9371785613722148</v>
      </c>
      <c r="Z90" s="2">
        <v>10.322305009019221</v>
      </c>
      <c r="AA90" s="2">
        <v>0.32</v>
      </c>
      <c r="AG90" s="2"/>
    </row>
    <row r="91" spans="1:34" x14ac:dyDescent="0.25">
      <c r="A91" t="s">
        <v>278</v>
      </c>
      <c r="C91" t="s">
        <v>186</v>
      </c>
      <c r="D91" s="26">
        <v>0.68958333333333333</v>
      </c>
      <c r="E91" s="2">
        <v>1.52386</v>
      </c>
      <c r="F91">
        <v>4007</v>
      </c>
      <c r="G91">
        <v>1320</v>
      </c>
      <c r="H91" s="5">
        <v>2190218124.5749726</v>
      </c>
      <c r="I91" s="2">
        <v>0.6509471806551993</v>
      </c>
      <c r="L91" s="11">
        <v>-5.0185140214193957</v>
      </c>
      <c r="M91" s="11">
        <v>6.5101266582507519E-2</v>
      </c>
      <c r="R91" s="2">
        <v>12.28</v>
      </c>
      <c r="S91" s="10"/>
      <c r="T91" s="10"/>
      <c r="V91" s="29"/>
      <c r="W91" s="29"/>
      <c r="AG91" s="2"/>
    </row>
    <row r="92" spans="1:34" x14ac:dyDescent="0.25">
      <c r="A92" t="s">
        <v>279</v>
      </c>
      <c r="C92" t="s">
        <v>186</v>
      </c>
      <c r="D92" s="26">
        <v>0.69166666666666676</v>
      </c>
      <c r="E92" s="2">
        <v>1.523747</v>
      </c>
      <c r="F92">
        <v>4044</v>
      </c>
      <c r="G92">
        <v>1280</v>
      </c>
      <c r="H92" s="5">
        <v>2198100934.0137887</v>
      </c>
      <c r="I92" s="2">
        <v>0.65441121757239573</v>
      </c>
      <c r="L92" s="11">
        <v>-5.0325972130880192</v>
      </c>
      <c r="M92" s="11">
        <v>8.9618376802745758E-2</v>
      </c>
      <c r="R92" s="2">
        <v>-17.083146125569716</v>
      </c>
      <c r="V92" s="29"/>
      <c r="W92" s="29"/>
      <c r="AG92" s="2"/>
    </row>
    <row r="93" spans="1:34" x14ac:dyDescent="0.25">
      <c r="A93" t="s">
        <v>280</v>
      </c>
      <c r="C93" t="s">
        <v>186</v>
      </c>
      <c r="D93" s="26">
        <v>0.69374999999999998</v>
      </c>
      <c r="E93" s="2">
        <v>1.521776</v>
      </c>
      <c r="F93">
        <v>4017</v>
      </c>
      <c r="G93">
        <v>1204</v>
      </c>
      <c r="H93" s="5">
        <v>2191747223.0399675</v>
      </c>
      <c r="I93" s="2">
        <v>0.63564716193769155</v>
      </c>
      <c r="L93" s="11">
        <v>-5.0003728147267612</v>
      </c>
      <c r="M93" s="11">
        <v>6.5192318993989112E-2</v>
      </c>
      <c r="O93" s="15" t="s">
        <v>174</v>
      </c>
      <c r="P93" s="15" t="s">
        <v>161</v>
      </c>
      <c r="Q93" s="15" t="s">
        <v>175</v>
      </c>
      <c r="R93" s="15" t="s">
        <v>161</v>
      </c>
      <c r="V93" s="29"/>
      <c r="W93" s="29"/>
      <c r="AG93" s="2"/>
    </row>
    <row r="94" spans="1:34" x14ac:dyDescent="0.25">
      <c r="A94" t="s">
        <v>281</v>
      </c>
      <c r="C94" t="s">
        <v>186</v>
      </c>
      <c r="D94" s="26">
        <v>0.6972222222222223</v>
      </c>
      <c r="E94" s="2">
        <v>1.5186220000000001</v>
      </c>
      <c r="F94">
        <v>4063</v>
      </c>
      <c r="G94">
        <v>1230</v>
      </c>
      <c r="H94" s="5">
        <v>2185782322.8403463</v>
      </c>
      <c r="I94" s="2">
        <v>0.67797443589438855</v>
      </c>
      <c r="L94" s="12">
        <v>-4.8870027671692462</v>
      </c>
      <c r="M94" s="12">
        <v>9.7372066465377771E-2</v>
      </c>
      <c r="N94" s="12" t="s">
        <v>426</v>
      </c>
      <c r="O94" s="12">
        <v>-4.9846217041008556</v>
      </c>
      <c r="P94" s="12">
        <v>6.6402542545209525E-2</v>
      </c>
      <c r="Q94" s="12">
        <v>-5.0129271599916585</v>
      </c>
      <c r="R94" s="12">
        <v>5.9018138891503209E-2</v>
      </c>
      <c r="V94" s="29"/>
      <c r="W94" s="29"/>
      <c r="AG94" s="2"/>
    </row>
    <row r="95" spans="1:34" x14ac:dyDescent="0.25">
      <c r="A95" t="s">
        <v>282</v>
      </c>
      <c r="B95" t="s">
        <v>510</v>
      </c>
      <c r="C95" t="s">
        <v>186</v>
      </c>
      <c r="D95" s="26">
        <v>0.70138888888888884</v>
      </c>
      <c r="E95" s="2">
        <v>1.5173070000000002</v>
      </c>
      <c r="F95">
        <v>-725</v>
      </c>
      <c r="G95">
        <v>-2942</v>
      </c>
      <c r="H95" s="5">
        <v>3027344870.747066</v>
      </c>
      <c r="I95" s="2">
        <v>0.5858418138982121</v>
      </c>
      <c r="L95" s="2">
        <v>2.7776485558537178</v>
      </c>
      <c r="M95" s="2">
        <v>4.4496420165947466E-2</v>
      </c>
      <c r="V95" s="22">
        <v>10.036541062569571</v>
      </c>
      <c r="W95" s="22">
        <v>0.13639696732456158</v>
      </c>
      <c r="X95" s="2"/>
      <c r="Y95" s="2">
        <v>-7.1867622720652724</v>
      </c>
      <c r="Z95" s="2">
        <v>10.08194931903197</v>
      </c>
      <c r="AA95" s="2">
        <v>0.36</v>
      </c>
      <c r="AG95" s="2"/>
    </row>
    <row r="96" spans="1:34" x14ac:dyDescent="0.25">
      <c r="A96" t="s">
        <v>283</v>
      </c>
      <c r="B96" t="s">
        <v>511</v>
      </c>
      <c r="C96" t="s">
        <v>186</v>
      </c>
      <c r="D96" s="26">
        <v>0.70347222222222217</v>
      </c>
      <c r="E96" s="2">
        <v>1.517871</v>
      </c>
      <c r="F96">
        <v>-972</v>
      </c>
      <c r="G96">
        <v>-2853</v>
      </c>
      <c r="H96" s="5">
        <v>2954815836.4436245</v>
      </c>
      <c r="I96" s="2">
        <v>0.60933119146428283</v>
      </c>
      <c r="L96" s="2">
        <v>3.3645454419606313</v>
      </c>
      <c r="M96" s="2">
        <v>6.7174068021438993E-2</v>
      </c>
      <c r="V96" s="22">
        <v>10.387258029248336</v>
      </c>
      <c r="W96" s="22">
        <v>0.13639696732456158</v>
      </c>
      <c r="X96" s="2"/>
      <c r="Y96" s="2">
        <v>-6.9505157863781752</v>
      </c>
      <c r="Z96" s="2">
        <v>10.322305009019221</v>
      </c>
      <c r="AA96" s="2">
        <v>0.32</v>
      </c>
      <c r="AG96" s="2"/>
    </row>
    <row r="97" spans="1:33" x14ac:dyDescent="0.25">
      <c r="A97" t="s">
        <v>284</v>
      </c>
      <c r="B97" t="s">
        <v>512</v>
      </c>
      <c r="C97" t="s">
        <v>186</v>
      </c>
      <c r="D97" s="26">
        <v>0.70694444444444438</v>
      </c>
      <c r="E97" s="2">
        <v>1.516556</v>
      </c>
      <c r="F97">
        <v>-827</v>
      </c>
      <c r="G97">
        <v>-3031</v>
      </c>
      <c r="H97" s="5">
        <v>3222267534.1171336</v>
      </c>
      <c r="I97" s="2">
        <v>0.51365515239859916</v>
      </c>
      <c r="L97" s="2">
        <v>2.6936140901068217</v>
      </c>
      <c r="M97" s="2">
        <v>6.470669676670443E-2</v>
      </c>
      <c r="V97" s="22">
        <v>11.395908420883449</v>
      </c>
      <c r="W97" s="22">
        <v>0.13639696732456158</v>
      </c>
      <c r="X97" s="2"/>
      <c r="Y97" s="2">
        <v>-8.6042411861877444</v>
      </c>
      <c r="Z97" s="2">
        <v>8.6398151791084725</v>
      </c>
      <c r="AA97" s="2">
        <v>0.6</v>
      </c>
      <c r="AG97" s="2"/>
    </row>
    <row r="98" spans="1:33" x14ac:dyDescent="0.25">
      <c r="A98" t="s">
        <v>285</v>
      </c>
      <c r="B98" t="s">
        <v>513</v>
      </c>
      <c r="C98" t="s">
        <v>186</v>
      </c>
      <c r="D98" s="26">
        <v>0.71458333333333324</v>
      </c>
      <c r="E98" s="2">
        <v>1.5109239999999999</v>
      </c>
      <c r="F98">
        <v>-2108</v>
      </c>
      <c r="G98">
        <v>-4297</v>
      </c>
      <c r="H98" s="5">
        <v>3198604541.1282411</v>
      </c>
      <c r="I98" s="2">
        <v>0.59759531650627118</v>
      </c>
      <c r="L98" s="2">
        <v>2.7492961531372373</v>
      </c>
      <c r="M98" s="2">
        <v>5.6371581195919125E-2</v>
      </c>
      <c r="V98" s="22">
        <v>11.150881157526715</v>
      </c>
      <c r="W98" s="22">
        <v>0.13639696732456158</v>
      </c>
      <c r="X98" s="2"/>
      <c r="Y98" s="2">
        <v>-8.3089330790788729</v>
      </c>
      <c r="Z98" s="2">
        <v>8.9402597915925348</v>
      </c>
      <c r="AA98" s="2">
        <v>0.55000000000000004</v>
      </c>
      <c r="AG98" s="2"/>
    </row>
    <row r="99" spans="1:33" x14ac:dyDescent="0.25">
      <c r="A99" t="s">
        <v>286</v>
      </c>
      <c r="B99" t="s">
        <v>514</v>
      </c>
      <c r="C99" t="s">
        <v>186</v>
      </c>
      <c r="D99" s="26">
        <v>0.71736111111111101</v>
      </c>
      <c r="E99" s="2">
        <v>1.5086140000000001</v>
      </c>
      <c r="F99">
        <v>-2116</v>
      </c>
      <c r="G99">
        <v>-4370</v>
      </c>
      <c r="H99" s="5">
        <v>3237197139.6299486</v>
      </c>
      <c r="I99" s="2">
        <v>0.56543199670923094</v>
      </c>
      <c r="L99" s="2">
        <v>2.8230958115718074</v>
      </c>
      <c r="M99" s="2">
        <v>5.953498659881469E-2</v>
      </c>
      <c r="V99" s="22">
        <v>11.345763521706909</v>
      </c>
      <c r="W99" s="22">
        <v>0.13639696732456158</v>
      </c>
      <c r="X99" s="2"/>
      <c r="Y99" s="2">
        <v>-8.4270563219225316</v>
      </c>
      <c r="Z99" s="2">
        <v>8.8200819465989095</v>
      </c>
      <c r="AA99" s="2">
        <v>0.56999999999999995</v>
      </c>
      <c r="AC99" t="s">
        <v>490</v>
      </c>
      <c r="AD99" t="s">
        <v>487</v>
      </c>
      <c r="AE99" t="s">
        <v>489</v>
      </c>
      <c r="AF99" t="s">
        <v>488</v>
      </c>
      <c r="AG99" t="s">
        <v>12</v>
      </c>
    </row>
    <row r="100" spans="1:33" x14ac:dyDescent="0.25">
      <c r="A100" t="s">
        <v>287</v>
      </c>
      <c r="B100" t="s">
        <v>515</v>
      </c>
      <c r="C100" t="s">
        <v>186</v>
      </c>
      <c r="D100" s="26">
        <v>0.72013888888888899</v>
      </c>
      <c r="E100" s="2">
        <v>1.506737</v>
      </c>
      <c r="F100">
        <v>-2171</v>
      </c>
      <c r="G100">
        <v>-4408</v>
      </c>
      <c r="H100" s="5">
        <v>2930960151.2153983</v>
      </c>
      <c r="I100" s="2">
        <v>0.59332134178927054</v>
      </c>
      <c r="L100" s="2">
        <v>3.2602779050516784</v>
      </c>
      <c r="M100" s="2">
        <v>5.7057064603000397E-2</v>
      </c>
      <c r="V100" s="22">
        <v>10.282260706792057</v>
      </c>
      <c r="W100" s="22">
        <v>0.13639696732456158</v>
      </c>
      <c r="X100" s="2"/>
      <c r="Y100" s="2">
        <v>-6.9505157863781752</v>
      </c>
      <c r="Z100" s="2">
        <v>10.322305009019221</v>
      </c>
      <c r="AA100" s="2">
        <v>0.32</v>
      </c>
      <c r="AC100" t="s">
        <v>486</v>
      </c>
      <c r="AD100" s="2">
        <f>AVERAGE(V68,V70:V71,V73:V74,V79,V79,V82:V88,V90,V95:V96,V100)</f>
        <v>9.9944141837434977</v>
      </c>
      <c r="AE100" s="2">
        <f>_xlfn.STDEV.S(V68,V70:V71,V73:V74,V79,V79,V82:V88,V90,V95:V96,V100)</f>
        <v>0.31678077135424404</v>
      </c>
      <c r="AF100" s="2">
        <f>2*AE100</f>
        <v>0.63356154270848808</v>
      </c>
      <c r="AG100">
        <f>COUNT(V68,V70:V71,V73:V74,V79,V79,V82:V88,V90,V95:V96,V100)</f>
        <v>18</v>
      </c>
    </row>
    <row r="101" spans="1:33" x14ac:dyDescent="0.25">
      <c r="A101" t="s">
        <v>288</v>
      </c>
      <c r="B101" t="s">
        <v>516</v>
      </c>
      <c r="C101" t="s">
        <v>186</v>
      </c>
      <c r="D101" s="26">
        <v>0.72291666666666676</v>
      </c>
      <c r="E101" s="2">
        <v>1.505385</v>
      </c>
      <c r="F101">
        <v>-2133</v>
      </c>
      <c r="G101">
        <v>-4451</v>
      </c>
      <c r="H101" s="5">
        <v>3198613744.3652778</v>
      </c>
      <c r="I101" s="2">
        <v>0.65477811759881444</v>
      </c>
      <c r="L101" s="2">
        <v>3.0360132408857599</v>
      </c>
      <c r="M101" s="2">
        <v>5.5350658267068968E-2</v>
      </c>
      <c r="V101" s="22">
        <v>11.4400005186992</v>
      </c>
      <c r="W101" s="22">
        <v>0.13639696732456158</v>
      </c>
      <c r="X101" s="2"/>
      <c r="Y101" s="2">
        <v>-8.3089330790788729</v>
      </c>
      <c r="Z101" s="2">
        <v>8.9402597915925348</v>
      </c>
      <c r="AA101" s="2">
        <v>0.55000000000000004</v>
      </c>
      <c r="AC101" t="s">
        <v>485</v>
      </c>
      <c r="AD101" s="40">
        <f>AVERAGE(V69,V81,V89,V98,V99)</f>
        <v>10.786082550873617</v>
      </c>
      <c r="AE101" s="2">
        <f>_xlfn.STDEV.S(V69,V81,V89,V98,V99)</f>
        <v>0.46167353764064634</v>
      </c>
      <c r="AF101" s="2">
        <f>2*AE101</f>
        <v>0.92334707528129267</v>
      </c>
      <c r="AG101" s="41">
        <f>COUNT(V69,V81,V89,V98,V99)</f>
        <v>5</v>
      </c>
    </row>
    <row r="102" spans="1:33" x14ac:dyDescent="0.25">
      <c r="A102" t="s">
        <v>289</v>
      </c>
      <c r="C102" t="s">
        <v>186</v>
      </c>
      <c r="D102" s="26">
        <v>0.7270833333333333</v>
      </c>
      <c r="E102" s="2">
        <v>1.50285</v>
      </c>
      <c r="F102">
        <v>4017</v>
      </c>
      <c r="G102">
        <v>1369</v>
      </c>
      <c r="H102" s="5">
        <v>2142255470.3728025</v>
      </c>
      <c r="I102" s="2">
        <v>0.63130546935201004</v>
      </c>
      <c r="L102" s="11">
        <v>-5.1057394638843734</v>
      </c>
      <c r="M102" s="11">
        <v>6.3376789220787891E-2</v>
      </c>
      <c r="R102" s="2">
        <v>12.28</v>
      </c>
      <c r="S102" s="10"/>
      <c r="T102" s="10"/>
      <c r="V102" s="22"/>
      <c r="W102" s="22"/>
      <c r="X102" s="2"/>
      <c r="AG102" s="2"/>
    </row>
    <row r="103" spans="1:33" x14ac:dyDescent="0.25">
      <c r="A103" t="s">
        <v>290</v>
      </c>
      <c r="C103" t="s">
        <v>186</v>
      </c>
      <c r="D103" s="26">
        <v>0.72916666666666663</v>
      </c>
      <c r="E103" s="2">
        <v>1.5014800000000001</v>
      </c>
      <c r="F103">
        <v>4047</v>
      </c>
      <c r="G103">
        <v>1354</v>
      </c>
      <c r="H103" s="5">
        <v>2150880493.4469438</v>
      </c>
      <c r="I103" s="2">
        <v>0.64127795123938747</v>
      </c>
      <c r="L103" s="11">
        <v>-5.0087167958450252</v>
      </c>
      <c r="M103" s="11">
        <v>8.1369335477948723E-2</v>
      </c>
      <c r="R103" s="2">
        <v>-17.096347086233308</v>
      </c>
      <c r="V103" s="22"/>
      <c r="W103" s="22"/>
      <c r="X103" s="2"/>
      <c r="AG103" s="2"/>
    </row>
    <row r="104" spans="1:33" x14ac:dyDescent="0.25">
      <c r="A104" t="s">
        <v>291</v>
      </c>
      <c r="C104" t="s">
        <v>186</v>
      </c>
      <c r="D104" s="26">
        <v>0.7319444444444444</v>
      </c>
      <c r="E104" s="2">
        <v>1.5014609999999999</v>
      </c>
      <c r="F104">
        <v>4089</v>
      </c>
      <c r="G104">
        <v>1354</v>
      </c>
      <c r="H104" s="5">
        <v>2150419087.4786158</v>
      </c>
      <c r="I104" s="2">
        <v>0.58489464243730527</v>
      </c>
      <c r="L104" s="11">
        <v>-5.0670290210483859</v>
      </c>
      <c r="M104" s="11">
        <v>7.2252318452681263E-2</v>
      </c>
      <c r="O104" s="15" t="s">
        <v>174</v>
      </c>
      <c r="P104" s="15" t="s">
        <v>161</v>
      </c>
      <c r="Q104" s="15" t="s">
        <v>175</v>
      </c>
      <c r="R104" s="15" t="s">
        <v>161</v>
      </c>
      <c r="V104" s="22"/>
      <c r="W104" s="22"/>
      <c r="X104" s="2"/>
      <c r="AG104" s="2"/>
    </row>
    <row r="105" spans="1:33" x14ac:dyDescent="0.25">
      <c r="A105" s="8" t="s">
        <v>292</v>
      </c>
      <c r="B105" s="8"/>
      <c r="C105" s="8" t="s">
        <v>186</v>
      </c>
      <c r="D105" s="28">
        <v>0.73402777777777783</v>
      </c>
      <c r="E105" s="9">
        <v>1.501217</v>
      </c>
      <c r="F105" s="8">
        <v>4128</v>
      </c>
      <c r="G105" s="8">
        <v>1342</v>
      </c>
      <c r="H105" s="24">
        <v>2143305801.1650641</v>
      </c>
      <c r="I105" s="9">
        <v>0.5921872121232058</v>
      </c>
      <c r="J105" s="9"/>
      <c r="K105" s="8"/>
      <c r="L105" s="12">
        <v>-5.0903497304359835</v>
      </c>
      <c r="M105" s="12">
        <v>0.10367132319069483</v>
      </c>
      <c r="N105" s="12" t="s">
        <v>426</v>
      </c>
      <c r="O105" s="12">
        <v>-5.0679587528034418</v>
      </c>
      <c r="P105" s="12">
        <v>4.2580167036313427E-2</v>
      </c>
      <c r="Q105" s="12">
        <v>-5.0262902284521482</v>
      </c>
      <c r="R105" s="12">
        <v>6.819848366228079E-2</v>
      </c>
      <c r="S105" s="8"/>
      <c r="T105" s="8"/>
      <c r="U105" s="8"/>
      <c r="V105" s="25"/>
      <c r="W105" s="25"/>
      <c r="X105" s="9"/>
      <c r="Y105" s="9"/>
      <c r="Z105" s="9"/>
      <c r="AA105" s="9"/>
      <c r="AG105" s="2"/>
    </row>
    <row r="106" spans="1:33" x14ac:dyDescent="0.25">
      <c r="A106" t="s">
        <v>293</v>
      </c>
      <c r="C106" t="s">
        <v>186</v>
      </c>
      <c r="D106" s="26">
        <v>0.74444444444444446</v>
      </c>
      <c r="E106" s="2">
        <v>1.4944950000000001</v>
      </c>
      <c r="F106">
        <v>4276</v>
      </c>
      <c r="G106">
        <v>980</v>
      </c>
      <c r="H106" s="5">
        <v>2145947535.064117</v>
      </c>
      <c r="I106" s="2">
        <v>0.63609715234614073</v>
      </c>
      <c r="K106" t="s">
        <v>183</v>
      </c>
      <c r="L106" s="11">
        <v>-5.4643218706905694</v>
      </c>
      <c r="M106" s="11">
        <v>9.0820359104125725E-2</v>
      </c>
      <c r="V106" s="22"/>
      <c r="W106" s="22"/>
      <c r="X106" s="2"/>
      <c r="AG106" s="2"/>
    </row>
    <row r="107" spans="1:33" x14ac:dyDescent="0.25">
      <c r="A107" t="s">
        <v>294</v>
      </c>
      <c r="C107" t="s">
        <v>186</v>
      </c>
      <c r="D107" s="26">
        <v>0.74652777777777779</v>
      </c>
      <c r="E107" s="2">
        <v>1.495922</v>
      </c>
      <c r="F107">
        <v>4338</v>
      </c>
      <c r="G107">
        <v>873</v>
      </c>
      <c r="H107" s="5">
        <v>2122424132.5666888</v>
      </c>
      <c r="I107" s="2">
        <v>0.65022843878109648</v>
      </c>
      <c r="L107" s="11">
        <v>-5.2987920441316394</v>
      </c>
      <c r="M107" s="11">
        <v>7.53758342703819E-2</v>
      </c>
      <c r="V107" s="22"/>
      <c r="W107" s="22"/>
      <c r="X107" s="2"/>
      <c r="AG107" s="2"/>
    </row>
    <row r="108" spans="1:33" x14ac:dyDescent="0.25">
      <c r="A108" t="s">
        <v>295</v>
      </c>
      <c r="C108" t="s">
        <v>186</v>
      </c>
      <c r="D108" s="26">
        <v>0.74861111111111101</v>
      </c>
      <c r="E108" s="2">
        <v>1.4956590000000001</v>
      </c>
      <c r="F108">
        <v>4374</v>
      </c>
      <c r="G108">
        <v>807</v>
      </c>
      <c r="H108" s="5">
        <v>2149284695.7884631</v>
      </c>
      <c r="I108" s="2">
        <v>0.64422901838207525</v>
      </c>
      <c r="L108" s="11">
        <v>-5.4572719206070763</v>
      </c>
      <c r="M108" s="11">
        <v>0.10802683779087512</v>
      </c>
      <c r="O108" s="15" t="s">
        <v>174</v>
      </c>
      <c r="P108" s="15" t="s">
        <v>161</v>
      </c>
      <c r="V108" s="22"/>
      <c r="W108" s="22"/>
      <c r="X108" s="2"/>
      <c r="AG108" s="2"/>
    </row>
    <row r="109" spans="1:33" x14ac:dyDescent="0.25">
      <c r="A109" t="s">
        <v>296</v>
      </c>
      <c r="C109" t="s">
        <v>186</v>
      </c>
      <c r="D109" s="26">
        <v>0.75138888888888899</v>
      </c>
      <c r="E109" s="2">
        <v>1.4951329999999998</v>
      </c>
      <c r="F109">
        <v>4493</v>
      </c>
      <c r="G109">
        <v>214</v>
      </c>
      <c r="H109" s="5">
        <v>2149480745.7013478</v>
      </c>
      <c r="I109" s="2">
        <v>0.6487346952171027</v>
      </c>
      <c r="L109" s="12">
        <v>-5.3403015296802359</v>
      </c>
      <c r="M109" s="12">
        <v>8.3471499413520778E-2</v>
      </c>
      <c r="N109" s="12" t="s">
        <v>426</v>
      </c>
      <c r="O109" s="12">
        <v>-5.3901718412773807</v>
      </c>
      <c r="P109" s="12">
        <v>8.3342591778796479E-2</v>
      </c>
      <c r="Q109" s="11"/>
      <c r="R109" s="11"/>
      <c r="V109" s="22"/>
      <c r="W109" s="22"/>
      <c r="AG109" s="2"/>
    </row>
    <row r="110" spans="1:33" x14ac:dyDescent="0.25">
      <c r="A110" t="s">
        <v>297</v>
      </c>
      <c r="C110" t="s">
        <v>186</v>
      </c>
      <c r="D110" s="26">
        <v>0.75416666666666676</v>
      </c>
      <c r="E110" s="2">
        <v>1.4953019999999999</v>
      </c>
      <c r="F110">
        <v>3890</v>
      </c>
      <c r="G110">
        <v>2236</v>
      </c>
      <c r="H110" s="5">
        <v>2760204781.0306883</v>
      </c>
      <c r="I110" s="2">
        <v>0.5879471902540141</v>
      </c>
      <c r="L110" s="2">
        <v>2.1128236336069861</v>
      </c>
      <c r="M110" s="2">
        <v>8.4008913578962258E-2</v>
      </c>
      <c r="V110" s="29"/>
      <c r="W110" s="29"/>
      <c r="AG110" s="2"/>
    </row>
    <row r="111" spans="1:33" x14ac:dyDescent="0.25">
      <c r="A111" t="s">
        <v>298</v>
      </c>
      <c r="C111" t="s">
        <v>186</v>
      </c>
      <c r="D111" s="26">
        <v>0.75694444444444453</v>
      </c>
      <c r="E111" s="2">
        <v>1.4948520000000001</v>
      </c>
      <c r="F111">
        <v>3867</v>
      </c>
      <c r="G111">
        <v>2305</v>
      </c>
      <c r="H111" s="5">
        <v>2753558000.671123</v>
      </c>
      <c r="I111" s="2">
        <v>0.53746598116265654</v>
      </c>
      <c r="L111" s="2">
        <v>2.0609684725436672</v>
      </c>
      <c r="M111" s="2">
        <v>6.9310477927919417E-2</v>
      </c>
      <c r="V111" s="29"/>
      <c r="W111" s="29"/>
      <c r="AG111" s="2"/>
    </row>
    <row r="112" spans="1:33" x14ac:dyDescent="0.25">
      <c r="A112" t="s">
        <v>299</v>
      </c>
      <c r="C112" t="s">
        <v>186</v>
      </c>
      <c r="D112" s="26">
        <v>0.75902777777777775</v>
      </c>
      <c r="E112" s="2">
        <v>1.4929370000000002</v>
      </c>
      <c r="F112">
        <v>4522</v>
      </c>
      <c r="G112">
        <v>-1874</v>
      </c>
      <c r="H112" s="5">
        <v>2744909286.2010112</v>
      </c>
      <c r="I112" s="2">
        <v>0.57509531544274828</v>
      </c>
      <c r="L112" s="2">
        <v>1.9581499687690851</v>
      </c>
      <c r="M112" s="2">
        <v>6.3256927992957179E-2</v>
      </c>
      <c r="V112" s="29"/>
      <c r="W112" s="29"/>
      <c r="AG112" s="2"/>
    </row>
    <row r="113" spans="1:33" x14ac:dyDescent="0.25">
      <c r="A113" t="s">
        <v>300</v>
      </c>
      <c r="C113" t="s">
        <v>186</v>
      </c>
      <c r="D113" s="26">
        <v>0.76180555555555562</v>
      </c>
      <c r="E113" s="2">
        <v>1.491528</v>
      </c>
      <c r="F113">
        <v>4557</v>
      </c>
      <c r="G113">
        <v>-1815</v>
      </c>
      <c r="H113" s="5">
        <v>2742700836.6391978</v>
      </c>
      <c r="I113" s="2">
        <v>0.58384189636472805</v>
      </c>
      <c r="L113" s="2">
        <v>2.0329723078329476</v>
      </c>
      <c r="M113" s="2">
        <v>6.7726413910763589E-2</v>
      </c>
      <c r="V113" s="29"/>
      <c r="W113" s="29"/>
      <c r="AG113" s="2"/>
    </row>
    <row r="114" spans="1:33" x14ac:dyDescent="0.25">
      <c r="A114" t="s">
        <v>301</v>
      </c>
      <c r="C114" t="s">
        <v>186</v>
      </c>
      <c r="D114" s="26">
        <v>0.76458333333333339</v>
      </c>
      <c r="E114" s="2">
        <v>1.487004</v>
      </c>
      <c r="F114">
        <v>-3670</v>
      </c>
      <c r="G114">
        <v>-2172</v>
      </c>
      <c r="H114" s="5">
        <v>2724057199.8526001</v>
      </c>
      <c r="I114" s="2">
        <v>0.58750430178680413</v>
      </c>
      <c r="L114" s="2">
        <v>2.0219874977396302</v>
      </c>
      <c r="M114" s="2">
        <v>7.385102466872065E-2</v>
      </c>
      <c r="V114" s="29"/>
      <c r="W114" s="29"/>
      <c r="AG114" s="2"/>
    </row>
    <row r="115" spans="1:33" x14ac:dyDescent="0.25">
      <c r="A115" t="s">
        <v>302</v>
      </c>
      <c r="C115" t="s">
        <v>186</v>
      </c>
      <c r="D115" s="26">
        <v>0.76666666666666661</v>
      </c>
      <c r="E115" s="2">
        <v>1.4855769999999999</v>
      </c>
      <c r="F115">
        <v>-3624</v>
      </c>
      <c r="G115">
        <v>-2222</v>
      </c>
      <c r="H115" s="5">
        <v>2715106421.3705316</v>
      </c>
      <c r="I115" s="2">
        <v>0.46093291672123926</v>
      </c>
      <c r="J115" s="30"/>
      <c r="K115" s="2">
        <v>1.6332588570902029</v>
      </c>
      <c r="M115" s="2">
        <v>9.5783242684918724E-2</v>
      </c>
      <c r="V115" s="29"/>
      <c r="W115" s="29"/>
      <c r="AG115" s="2"/>
    </row>
    <row r="116" spans="1:33" x14ac:dyDescent="0.25">
      <c r="A116" t="s">
        <v>303</v>
      </c>
      <c r="C116" t="s">
        <v>186</v>
      </c>
      <c r="D116" s="26">
        <v>0.76874999999999993</v>
      </c>
      <c r="E116" s="2">
        <v>1.484788</v>
      </c>
      <c r="F116">
        <v>-3576</v>
      </c>
      <c r="G116">
        <v>-2171</v>
      </c>
      <c r="H116" s="5">
        <v>2725553499.0691428</v>
      </c>
      <c r="I116" s="2">
        <v>0.51196428239341296</v>
      </c>
      <c r="L116" s="2">
        <v>1.9792462644712128</v>
      </c>
      <c r="M116" s="2">
        <v>7.5979475392609991E-2</v>
      </c>
      <c r="N116" s="2" t="s">
        <v>76</v>
      </c>
      <c r="O116" s="2">
        <v>2.0373803760984632</v>
      </c>
      <c r="P116" s="2">
        <v>5.6528560509241682E-2</v>
      </c>
      <c r="V116" s="29"/>
      <c r="W116" s="29"/>
      <c r="AG116" s="2"/>
    </row>
    <row r="117" spans="1:33" x14ac:dyDescent="0.25">
      <c r="A117" t="s">
        <v>304</v>
      </c>
      <c r="C117" t="s">
        <v>186</v>
      </c>
      <c r="D117" s="26">
        <v>0.7715277777777777</v>
      </c>
      <c r="E117" s="2">
        <v>1.4838309999999999</v>
      </c>
      <c r="F117">
        <v>-3307</v>
      </c>
      <c r="G117">
        <v>142</v>
      </c>
      <c r="H117" s="5">
        <v>2127021736.3557196</v>
      </c>
      <c r="I117" s="2">
        <v>0.63175818961583718</v>
      </c>
      <c r="L117" s="11">
        <v>-5.159473607558196</v>
      </c>
      <c r="M117" s="11">
        <v>8.1640576977453166E-2</v>
      </c>
      <c r="V117" s="22"/>
      <c r="W117" s="22"/>
      <c r="X117" s="2"/>
      <c r="AB117" s="2"/>
      <c r="AG117" s="2"/>
    </row>
    <row r="118" spans="1:33" x14ac:dyDescent="0.25">
      <c r="A118" t="s">
        <v>305</v>
      </c>
      <c r="C118" t="s">
        <v>186</v>
      </c>
      <c r="D118" s="26">
        <v>0.77430555555555547</v>
      </c>
      <c r="E118" s="2">
        <v>1.4827790000000001</v>
      </c>
      <c r="F118">
        <v>-3132</v>
      </c>
      <c r="G118">
        <v>96</v>
      </c>
      <c r="H118" s="5">
        <v>2128221383.0897593</v>
      </c>
      <c r="I118" s="2">
        <v>0.60414642955003772</v>
      </c>
      <c r="L118" s="11">
        <v>-5.2277238338259702</v>
      </c>
      <c r="M118" s="11">
        <v>6.8225221374569822E-2</v>
      </c>
      <c r="R118" s="2">
        <v>12.28</v>
      </c>
      <c r="S118" s="10"/>
      <c r="T118" s="10"/>
      <c r="V118" s="22"/>
      <c r="W118" s="22"/>
      <c r="X118" s="2"/>
      <c r="AB118" s="2"/>
      <c r="AG118" s="2"/>
    </row>
    <row r="119" spans="1:33" x14ac:dyDescent="0.25">
      <c r="A119" t="s">
        <v>306</v>
      </c>
      <c r="C119" t="s">
        <v>186</v>
      </c>
      <c r="D119" s="26">
        <v>0.77777777777777779</v>
      </c>
      <c r="E119" s="2">
        <v>1.479306</v>
      </c>
      <c r="F119">
        <v>-3072</v>
      </c>
      <c r="G119">
        <v>31</v>
      </c>
      <c r="H119" s="5">
        <v>2138572867.9665043</v>
      </c>
      <c r="I119" s="2">
        <v>0.59160101446228663</v>
      </c>
      <c r="L119" s="11">
        <v>-5.4134887280458122</v>
      </c>
      <c r="M119" s="11">
        <v>8.5364243953622798E-2</v>
      </c>
      <c r="R119" s="2">
        <v>-17.393952956684888</v>
      </c>
      <c r="V119" s="22"/>
      <c r="W119" s="22"/>
      <c r="X119" s="2"/>
      <c r="AB119" s="2"/>
      <c r="AG119" s="2"/>
    </row>
    <row r="120" spans="1:33" x14ac:dyDescent="0.25">
      <c r="A120" t="s">
        <v>307</v>
      </c>
      <c r="C120" t="s">
        <v>186</v>
      </c>
      <c r="D120" s="26">
        <v>0.78055555555555556</v>
      </c>
      <c r="E120" s="2">
        <v>1.478329</v>
      </c>
      <c r="F120">
        <v>4384</v>
      </c>
      <c r="G120">
        <v>548</v>
      </c>
      <c r="H120" s="5">
        <v>2111084142.558049</v>
      </c>
      <c r="I120" s="2">
        <v>0.57850782247756694</v>
      </c>
      <c r="L120" s="11">
        <v>-5.3731890052467479</v>
      </c>
      <c r="M120" s="11">
        <v>8.0977179185786188E-2</v>
      </c>
      <c r="O120" s="15" t="s">
        <v>174</v>
      </c>
      <c r="P120" s="15" t="s">
        <v>161</v>
      </c>
      <c r="Q120" s="15" t="s">
        <v>175</v>
      </c>
      <c r="R120" s="15" t="s">
        <v>161</v>
      </c>
      <c r="V120" s="22" t="s">
        <v>169</v>
      </c>
      <c r="W120" s="22" t="s">
        <v>168</v>
      </c>
      <c r="X120" s="2"/>
      <c r="AB120" s="2"/>
      <c r="AG120" s="2"/>
    </row>
    <row r="121" spans="1:33" x14ac:dyDescent="0.25">
      <c r="A121" t="s">
        <v>308</v>
      </c>
      <c r="C121" t="s">
        <v>186</v>
      </c>
      <c r="D121" s="26">
        <v>0.78263888888888899</v>
      </c>
      <c r="E121" s="2">
        <v>1.4764699999999999</v>
      </c>
      <c r="F121">
        <v>4354</v>
      </c>
      <c r="G121">
        <v>692</v>
      </c>
      <c r="H121" s="5">
        <v>2088552260.4423785</v>
      </c>
      <c r="I121" s="2">
        <v>0.62112865312471233</v>
      </c>
      <c r="L121" s="12">
        <v>-5.2133937511505968</v>
      </c>
      <c r="M121" s="12">
        <v>7.2047606583250323E-2</v>
      </c>
      <c r="N121" s="12" t="s">
        <v>426</v>
      </c>
      <c r="O121" s="12">
        <v>-5.2774537851654646</v>
      </c>
      <c r="P121" s="12">
        <v>0.10973469867700045</v>
      </c>
      <c r="Q121" s="12">
        <v>-5.3275506989929831</v>
      </c>
      <c r="R121" s="12">
        <v>0.11024910028395335</v>
      </c>
      <c r="V121" s="22"/>
      <c r="W121" s="22"/>
      <c r="X121" s="2"/>
      <c r="AG121" s="2"/>
    </row>
    <row r="122" spans="1:33" x14ac:dyDescent="0.25">
      <c r="A122" t="s">
        <v>309</v>
      </c>
      <c r="B122" t="s">
        <v>517</v>
      </c>
      <c r="C122" t="s">
        <v>186</v>
      </c>
      <c r="D122" s="26">
        <v>0.78541666666666676</v>
      </c>
      <c r="E122" s="2">
        <v>1.4756629999999999</v>
      </c>
      <c r="F122">
        <v>2681</v>
      </c>
      <c r="G122">
        <v>1251</v>
      </c>
      <c r="H122" s="5">
        <v>2841987223.2732825</v>
      </c>
      <c r="I122" s="2">
        <v>0.52585486305776141</v>
      </c>
      <c r="L122" s="2">
        <v>3.0935933482438838</v>
      </c>
      <c r="M122" s="2">
        <v>4.9014542115865034E-2</v>
      </c>
      <c r="V122" s="22">
        <v>10.397310617991318</v>
      </c>
      <c r="W122" s="22">
        <v>0.24992392138877598</v>
      </c>
      <c r="X122" s="2"/>
      <c r="Y122" s="2">
        <v>-7.2285596893366701</v>
      </c>
      <c r="Z122" s="2">
        <v>10.2622160865224</v>
      </c>
      <c r="AA122" s="2">
        <v>0.33</v>
      </c>
      <c r="AF122" s="2"/>
    </row>
    <row r="123" spans="1:33" x14ac:dyDescent="0.25">
      <c r="A123" t="s">
        <v>310</v>
      </c>
      <c r="B123" t="s">
        <v>518</v>
      </c>
      <c r="C123" t="s">
        <v>186</v>
      </c>
      <c r="D123" s="26">
        <v>0.78749999999999998</v>
      </c>
      <c r="E123" s="2">
        <v>1.4735420000000001</v>
      </c>
      <c r="F123">
        <v>2665</v>
      </c>
      <c r="G123">
        <v>1382</v>
      </c>
      <c r="H123" s="5">
        <v>2835205044.8822074</v>
      </c>
      <c r="I123" s="2">
        <v>0.5888430148336431</v>
      </c>
      <c r="L123" s="2">
        <v>3.0782690083046571</v>
      </c>
      <c r="M123" s="2">
        <v>5.7252630296194644E-2</v>
      </c>
      <c r="V123" s="22">
        <v>10.381874698587312</v>
      </c>
      <c r="W123" s="22">
        <v>0.24992392138877598</v>
      </c>
      <c r="X123" s="2"/>
      <c r="Y123" s="2">
        <v>-7.2285596893366666</v>
      </c>
      <c r="Z123" s="2">
        <v>10.262216086522407</v>
      </c>
      <c r="AA123" s="2">
        <v>0.33</v>
      </c>
      <c r="AF123" s="2"/>
    </row>
    <row r="124" spans="1:33" x14ac:dyDescent="0.25">
      <c r="A124" t="s">
        <v>311</v>
      </c>
      <c r="B124" t="s">
        <v>519</v>
      </c>
      <c r="C124" t="s">
        <v>186</v>
      </c>
      <c r="D124" s="26">
        <v>0.79027777777777775</v>
      </c>
      <c r="E124" s="2">
        <v>1.471157</v>
      </c>
      <c r="F124">
        <v>2551</v>
      </c>
      <c r="G124">
        <v>1224</v>
      </c>
      <c r="H124" s="5">
        <v>2852658839.986578</v>
      </c>
      <c r="I124" s="2">
        <v>0.51104326433665437</v>
      </c>
      <c r="L124" s="2">
        <v>3.1845686865814571</v>
      </c>
      <c r="M124" s="2">
        <v>6.4039164479874885E-2</v>
      </c>
      <c r="V124" s="22">
        <v>10.428849531643802</v>
      </c>
      <c r="W124" s="22">
        <v>0.24992392138877598</v>
      </c>
      <c r="X124" s="2"/>
      <c r="Y124" s="2">
        <v>-7.1695110926615069</v>
      </c>
      <c r="Z124" s="2">
        <v>10.322305009019221</v>
      </c>
      <c r="AA124" s="2">
        <v>0.32</v>
      </c>
      <c r="AF124" s="2"/>
    </row>
    <row r="125" spans="1:33" x14ac:dyDescent="0.25">
      <c r="A125" t="s">
        <v>312</v>
      </c>
      <c r="B125" t="s">
        <v>520</v>
      </c>
      <c r="C125" t="s">
        <v>186</v>
      </c>
      <c r="D125" s="26">
        <v>0.79236111111111107</v>
      </c>
      <c r="E125" s="2">
        <v>1.471101</v>
      </c>
      <c r="F125">
        <v>2378</v>
      </c>
      <c r="G125">
        <v>1430</v>
      </c>
      <c r="H125" s="5">
        <v>2828540621.8112226</v>
      </c>
      <c r="I125" s="2">
        <v>0.57428469541974281</v>
      </c>
      <c r="L125" s="2">
        <v>3.1289678333090709</v>
      </c>
      <c r="M125" s="2">
        <v>4.6747872843295207E-2</v>
      </c>
      <c r="V125" s="22">
        <v>10.372847168809818</v>
      </c>
      <c r="W125" s="22">
        <v>0.24992392138877598</v>
      </c>
      <c r="X125" s="2"/>
      <c r="Y125" s="2">
        <v>-7.1695110926615069</v>
      </c>
      <c r="Z125" s="2">
        <v>10.322305009019221</v>
      </c>
      <c r="AA125" s="2">
        <v>0.32</v>
      </c>
      <c r="AF125" s="2"/>
    </row>
    <row r="126" spans="1:33" x14ac:dyDescent="0.25">
      <c r="A126" t="s">
        <v>313</v>
      </c>
      <c r="B126" s="47" t="s">
        <v>573</v>
      </c>
      <c r="C126" t="s">
        <v>186</v>
      </c>
      <c r="D126" s="26">
        <v>0.79513888888888884</v>
      </c>
      <c r="E126" s="2">
        <v>1.4661999999999999</v>
      </c>
      <c r="F126">
        <v>2598</v>
      </c>
      <c r="G126">
        <v>1352</v>
      </c>
      <c r="H126" s="5">
        <v>2925874855.8080616</v>
      </c>
      <c r="I126" s="2">
        <v>0.57507504193868764</v>
      </c>
      <c r="L126" s="2">
        <v>3.2116861796844809</v>
      </c>
      <c r="M126" s="2">
        <v>4.9294244014270176E-2</v>
      </c>
      <c r="V126" s="22">
        <v>10.877016245516957</v>
      </c>
      <c r="W126" s="22">
        <v>0.24992392138877598</v>
      </c>
      <c r="X126" s="2"/>
      <c r="Y126" s="2">
        <v>-7.5828512693879579</v>
      </c>
      <c r="Z126" s="2">
        <v>9.9016825515415334</v>
      </c>
      <c r="AA126" s="2">
        <v>0.39</v>
      </c>
      <c r="AF126" s="2"/>
    </row>
    <row r="127" spans="1:33" x14ac:dyDescent="0.25">
      <c r="A127" t="s">
        <v>314</v>
      </c>
      <c r="B127" t="s">
        <v>521</v>
      </c>
      <c r="C127" t="s">
        <v>186</v>
      </c>
      <c r="D127" s="26">
        <v>0.79791666666666661</v>
      </c>
      <c r="E127" s="2">
        <v>1.4657500000000001</v>
      </c>
      <c r="F127">
        <v>2204</v>
      </c>
      <c r="G127">
        <v>-1524</v>
      </c>
      <c r="H127" s="5">
        <v>2972288643.2679434</v>
      </c>
      <c r="I127" s="2">
        <v>0.57429089623012142</v>
      </c>
      <c r="L127" s="2">
        <v>5.564885935237518</v>
      </c>
      <c r="M127" s="2">
        <v>5.7211524944607725E-2</v>
      </c>
      <c r="V127" s="22">
        <v>13.670388424335655</v>
      </c>
      <c r="W127" s="22">
        <v>0.24992392138877598</v>
      </c>
      <c r="X127" s="2"/>
      <c r="Y127" s="2">
        <v>-7.996191446114298</v>
      </c>
      <c r="Z127" s="2">
        <v>9.4810600940638459</v>
      </c>
      <c r="AA127" s="2">
        <v>0.46</v>
      </c>
      <c r="AF127" s="2"/>
    </row>
    <row r="128" spans="1:33" x14ac:dyDescent="0.25">
      <c r="A128" t="s">
        <v>315</v>
      </c>
      <c r="B128" t="s">
        <v>522</v>
      </c>
      <c r="C128" t="s">
        <v>186</v>
      </c>
      <c r="D128" s="26">
        <v>0.80069444444444438</v>
      </c>
      <c r="E128" s="2">
        <v>1.4628770000000002</v>
      </c>
      <c r="F128">
        <v>2070</v>
      </c>
      <c r="G128">
        <v>-1436</v>
      </c>
      <c r="H128" s="5">
        <v>2814725363.8509007</v>
      </c>
      <c r="I128" s="2">
        <v>0.54889959519226394</v>
      </c>
      <c r="L128" s="2">
        <v>3.4166489434250824</v>
      </c>
      <c r="M128" s="2">
        <v>6.1657561635774696E-2</v>
      </c>
      <c r="V128" s="22">
        <v>10.662605705972217</v>
      </c>
      <c r="W128" s="22">
        <v>0.24992392138877598</v>
      </c>
      <c r="X128" s="2"/>
      <c r="Y128" s="2">
        <v>-7.1695110926615069</v>
      </c>
      <c r="Z128" s="2">
        <v>10.322305009019221</v>
      </c>
      <c r="AA128" s="2">
        <v>0.32</v>
      </c>
      <c r="AF128" s="2"/>
    </row>
    <row r="129" spans="1:27" x14ac:dyDescent="0.25">
      <c r="A129" t="s">
        <v>316</v>
      </c>
      <c r="B129" t="s">
        <v>523</v>
      </c>
      <c r="C129" t="s">
        <v>186</v>
      </c>
      <c r="D129" s="26">
        <v>0.8027777777777777</v>
      </c>
      <c r="E129" s="2">
        <v>1.462896</v>
      </c>
      <c r="F129">
        <v>2157</v>
      </c>
      <c r="G129">
        <v>-1333</v>
      </c>
      <c r="H129" s="5">
        <v>2790841352.1549702</v>
      </c>
      <c r="I129" s="2">
        <v>0.53113178332210154</v>
      </c>
      <c r="L129" s="2">
        <v>3.4723540959313848</v>
      </c>
      <c r="M129" s="2">
        <v>4.5780244843144538E-2</v>
      </c>
      <c r="V129" s="22">
        <v>10.718713121214529</v>
      </c>
      <c r="W129" s="22">
        <v>0.24992392138877598</v>
      </c>
      <c r="X129" s="2"/>
      <c r="Y129" s="2">
        <v>-7.1695110926615069</v>
      </c>
      <c r="Z129" s="2">
        <v>10.322305009019221</v>
      </c>
      <c r="AA129" s="2">
        <v>0.32</v>
      </c>
    </row>
    <row r="130" spans="1:27" x14ac:dyDescent="0.25">
      <c r="A130" t="s">
        <v>317</v>
      </c>
      <c r="B130" t="s">
        <v>524</v>
      </c>
      <c r="C130" t="s">
        <v>186</v>
      </c>
      <c r="D130" s="26">
        <v>0.80486111111111114</v>
      </c>
      <c r="E130" s="2">
        <v>1.170879</v>
      </c>
      <c r="F130">
        <v>1965</v>
      </c>
      <c r="G130">
        <v>-1376</v>
      </c>
      <c r="H130" s="5">
        <v>2849433055.1398211</v>
      </c>
      <c r="I130" s="2">
        <v>0.53997689384183312</v>
      </c>
      <c r="L130" s="2">
        <v>3.323211166756268</v>
      </c>
      <c r="M130" s="2">
        <v>7.0255439586247276E-2</v>
      </c>
      <c r="V130" s="22">
        <v>10.568493188565897</v>
      </c>
      <c r="W130" s="22">
        <v>0.24992392138877598</v>
      </c>
      <c r="X130" s="2"/>
      <c r="Y130" s="2">
        <v>-7.1695110926615069</v>
      </c>
      <c r="Z130" s="2">
        <v>10.322305009019221</v>
      </c>
      <c r="AA130" s="2">
        <v>0.32</v>
      </c>
    </row>
    <row r="131" spans="1:27" x14ac:dyDescent="0.25">
      <c r="A131" t="s">
        <v>318</v>
      </c>
      <c r="B131" t="s">
        <v>525</v>
      </c>
      <c r="C131" t="s">
        <v>186</v>
      </c>
      <c r="D131" s="26">
        <v>0.80763888888888891</v>
      </c>
      <c r="E131" s="2">
        <v>1.472434</v>
      </c>
      <c r="F131">
        <v>1986</v>
      </c>
      <c r="G131">
        <v>-1641</v>
      </c>
      <c r="H131" s="5">
        <v>2820017149.6624823</v>
      </c>
      <c r="I131" s="2">
        <v>0.54625602024152464</v>
      </c>
      <c r="L131" s="2">
        <v>3.4305752097554265</v>
      </c>
      <c r="M131" s="2">
        <v>6.647804475967424E-2</v>
      </c>
      <c r="V131" s="22">
        <v>10.616526116531189</v>
      </c>
      <c r="W131" s="22">
        <v>0.24992392138877598</v>
      </c>
      <c r="X131" s="2"/>
      <c r="Y131" s="2">
        <v>-7.1104624959864582</v>
      </c>
      <c r="Z131" s="2">
        <v>10.382393931516033</v>
      </c>
      <c r="AA131" s="2">
        <v>0.31</v>
      </c>
    </row>
    <row r="132" spans="1:27" x14ac:dyDescent="0.25">
      <c r="A132" t="s">
        <v>319</v>
      </c>
      <c r="B132" t="s">
        <v>526</v>
      </c>
      <c r="C132" t="s">
        <v>186</v>
      </c>
      <c r="D132" s="26">
        <v>0.81041666666666667</v>
      </c>
      <c r="E132" s="2">
        <v>1.4674019999999999</v>
      </c>
      <c r="F132">
        <v>-916</v>
      </c>
      <c r="G132">
        <v>-2134</v>
      </c>
      <c r="H132" s="5">
        <v>2822360662.0374284</v>
      </c>
      <c r="I132" s="2">
        <v>0.55832194167910076</v>
      </c>
      <c r="L132" s="2">
        <v>3.4710266152599978</v>
      </c>
      <c r="M132" s="2">
        <v>5.8109425180775609E-2</v>
      </c>
      <c r="V132" s="22">
        <v>10.657267210053334</v>
      </c>
      <c r="W132" s="22">
        <v>0.24992392138877598</v>
      </c>
      <c r="X132" s="2"/>
      <c r="Y132" s="2">
        <v>-7.1104624959864582</v>
      </c>
      <c r="Z132" s="2">
        <v>10.382393931516033</v>
      </c>
      <c r="AA132" s="2">
        <v>0.31</v>
      </c>
    </row>
    <row r="133" spans="1:27" x14ac:dyDescent="0.25">
      <c r="A133" t="s">
        <v>320</v>
      </c>
      <c r="B133" t="s">
        <v>527</v>
      </c>
      <c r="C133" t="s">
        <v>186</v>
      </c>
      <c r="D133" s="26">
        <v>0.81388888888888899</v>
      </c>
      <c r="E133" s="2">
        <v>1.462858</v>
      </c>
      <c r="F133">
        <v>-941</v>
      </c>
      <c r="G133">
        <v>-2338</v>
      </c>
      <c r="H133" s="5">
        <v>2816898749.2957673</v>
      </c>
      <c r="I133" s="2">
        <v>0.52046361309433631</v>
      </c>
      <c r="L133" s="2">
        <v>3.4979393346494803</v>
      </c>
      <c r="M133" s="2">
        <v>5.2181570917372681E-2</v>
      </c>
      <c r="V133" s="22">
        <v>10.624269354557514</v>
      </c>
      <c r="W133" s="22">
        <v>0.24992392138877598</v>
      </c>
      <c r="X133" s="2"/>
      <c r="Y133" s="2">
        <v>-7.0514138993111874</v>
      </c>
      <c r="Z133" s="2">
        <v>10.442482854012844</v>
      </c>
      <c r="AA133" s="2">
        <v>0.3</v>
      </c>
    </row>
    <row r="134" spans="1:27" x14ac:dyDescent="0.25">
      <c r="A134" t="s">
        <v>321</v>
      </c>
      <c r="B134" t="s">
        <v>528</v>
      </c>
      <c r="C134" t="s">
        <v>186</v>
      </c>
      <c r="D134" s="26">
        <v>0.81597222222222221</v>
      </c>
      <c r="E134" s="2">
        <v>1.463365</v>
      </c>
      <c r="F134">
        <v>-713</v>
      </c>
      <c r="G134">
        <v>-2234</v>
      </c>
      <c r="H134" s="5">
        <v>2810712007.2684402</v>
      </c>
      <c r="I134" s="2">
        <v>0.55039196530888768</v>
      </c>
      <c r="L134" s="2">
        <v>3.5019993906615365</v>
      </c>
      <c r="M134" s="2">
        <v>5.7703957432827344E-2</v>
      </c>
      <c r="V134" s="22">
        <v>10.688461793369575</v>
      </c>
      <c r="W134" s="22">
        <v>0.24992392138877598</v>
      </c>
      <c r="X134" s="2"/>
      <c r="Y134" s="2">
        <v>-7.1104624959864582</v>
      </c>
      <c r="Z134" s="2">
        <v>10.382393931516033</v>
      </c>
      <c r="AA134" s="2">
        <v>0.31</v>
      </c>
    </row>
    <row r="135" spans="1:27" x14ac:dyDescent="0.25">
      <c r="A135" t="s">
        <v>322</v>
      </c>
      <c r="B135" t="s">
        <v>529</v>
      </c>
      <c r="C135" t="s">
        <v>186</v>
      </c>
      <c r="D135" s="26">
        <v>0.81944444444444453</v>
      </c>
      <c r="E135" s="2">
        <v>1.4617689999999999</v>
      </c>
      <c r="F135">
        <v>-992</v>
      </c>
      <c r="G135">
        <v>-2429</v>
      </c>
      <c r="H135" s="5">
        <v>2809394251.124886</v>
      </c>
      <c r="I135" s="2">
        <v>0.51672994697052055</v>
      </c>
      <c r="L135" s="2">
        <v>3.4508399749644258</v>
      </c>
      <c r="M135" s="2">
        <v>7.5518088200514727E-2</v>
      </c>
      <c r="V135" s="22">
        <v>10.69704364066637</v>
      </c>
      <c r="W135" s="22">
        <v>0.24992392138877598</v>
      </c>
      <c r="X135" s="2"/>
      <c r="Y135" s="2">
        <v>-7.1695110926615069</v>
      </c>
      <c r="Z135" s="2">
        <v>10.322305009019221</v>
      </c>
      <c r="AA135" s="2">
        <v>0.32</v>
      </c>
    </row>
    <row r="136" spans="1:27" x14ac:dyDescent="0.25">
      <c r="A136" t="s">
        <v>323</v>
      </c>
      <c r="B136" t="s">
        <v>530</v>
      </c>
      <c r="C136" t="s">
        <v>186</v>
      </c>
      <c r="D136" s="26">
        <v>0.8222222222222223</v>
      </c>
      <c r="E136" s="2">
        <v>1.4601919999999999</v>
      </c>
      <c r="F136">
        <v>-1179</v>
      </c>
      <c r="G136">
        <v>-2365</v>
      </c>
      <c r="H136" s="5">
        <v>2799883458.2596507</v>
      </c>
      <c r="I136" s="2">
        <v>0.51538730031677082</v>
      </c>
      <c r="L136" s="2">
        <v>3.5776367730577796</v>
      </c>
      <c r="M136" s="2">
        <v>7.0237352648522031E-2</v>
      </c>
      <c r="V136" s="22">
        <v>10.764640844048712</v>
      </c>
      <c r="W136" s="22">
        <v>0.24992392138877598</v>
      </c>
      <c r="X136" s="2"/>
      <c r="Y136" s="2">
        <v>-7.1104624959864582</v>
      </c>
      <c r="Z136" s="2">
        <v>10.382393931516033</v>
      </c>
      <c r="AA136" s="2">
        <v>0.31</v>
      </c>
    </row>
    <row r="137" spans="1:27" x14ac:dyDescent="0.25">
      <c r="A137" t="s">
        <v>324</v>
      </c>
      <c r="C137" t="s">
        <v>186</v>
      </c>
      <c r="D137" s="26">
        <v>0.8256944444444444</v>
      </c>
      <c r="E137" s="2">
        <v>1.4571500000000002</v>
      </c>
      <c r="F137">
        <v>-3323</v>
      </c>
      <c r="G137">
        <v>327</v>
      </c>
      <c r="H137" s="5">
        <v>2088960958.2098997</v>
      </c>
      <c r="I137" s="2">
        <v>0.57622879708726149</v>
      </c>
      <c r="L137" s="11">
        <v>-5.1632926362620291</v>
      </c>
      <c r="M137" s="11">
        <v>6.6047027189014201E-2</v>
      </c>
      <c r="R137" s="2">
        <v>12.28</v>
      </c>
      <c r="S137" s="10"/>
      <c r="T137" s="10"/>
      <c r="V137" s="20"/>
      <c r="W137" s="20"/>
    </row>
    <row r="138" spans="1:27" x14ac:dyDescent="0.25">
      <c r="A138" t="s">
        <v>325</v>
      </c>
      <c r="C138" t="s">
        <v>186</v>
      </c>
      <c r="D138" s="26">
        <v>0.82847222222222217</v>
      </c>
      <c r="E138" s="2">
        <v>1.4578260000000001</v>
      </c>
      <c r="F138">
        <v>-3374</v>
      </c>
      <c r="G138">
        <v>259</v>
      </c>
      <c r="H138" s="5">
        <v>2077926752.5539389</v>
      </c>
      <c r="I138" s="2">
        <v>0.608361047298144</v>
      </c>
      <c r="L138" s="11">
        <v>-5.3147224058947007</v>
      </c>
      <c r="M138" s="11">
        <v>7.6743528926790108E-2</v>
      </c>
      <c r="R138" s="2">
        <v>-17.313104951716006</v>
      </c>
      <c r="V138" s="20"/>
      <c r="W138" s="20"/>
    </row>
    <row r="139" spans="1:27" x14ac:dyDescent="0.25">
      <c r="A139" t="s">
        <v>326</v>
      </c>
      <c r="C139" t="s">
        <v>186</v>
      </c>
      <c r="D139" s="26">
        <v>0.8305555555555556</v>
      </c>
      <c r="E139" s="2">
        <v>1.457263</v>
      </c>
      <c r="F139">
        <v>-3272</v>
      </c>
      <c r="G139">
        <v>45</v>
      </c>
      <c r="H139" s="5">
        <v>2072920169.6472626</v>
      </c>
      <c r="I139" s="2">
        <v>0.57056285722062972</v>
      </c>
      <c r="L139" s="11">
        <v>-5.015564046734533</v>
      </c>
      <c r="M139" s="11">
        <v>7.0190051410780566E-2</v>
      </c>
      <c r="O139" s="15" t="s">
        <v>174</v>
      </c>
      <c r="P139" s="15" t="s">
        <v>161</v>
      </c>
      <c r="Q139" s="15" t="s">
        <v>175</v>
      </c>
      <c r="R139" s="15" t="s">
        <v>161</v>
      </c>
      <c r="V139" s="20"/>
      <c r="W139" s="20"/>
    </row>
    <row r="140" spans="1:27" x14ac:dyDescent="0.25">
      <c r="A140" t="s">
        <v>327</v>
      </c>
      <c r="C140" t="s">
        <v>186</v>
      </c>
      <c r="D140" s="26">
        <v>0.83263888888888893</v>
      </c>
      <c r="E140" s="2">
        <v>1.4565499999999998</v>
      </c>
      <c r="F140">
        <v>-3028</v>
      </c>
      <c r="G140">
        <v>-66</v>
      </c>
      <c r="H140" s="5">
        <v>2090052399.0587811</v>
      </c>
      <c r="I140" s="2">
        <v>0.55707094801117329</v>
      </c>
      <c r="L140" s="12">
        <v>-5.3305409099878576</v>
      </c>
      <c r="M140" s="12">
        <v>7.0619129026668531E-2</v>
      </c>
      <c r="N140" s="12" t="s">
        <v>426</v>
      </c>
      <c r="O140" s="12">
        <v>-5.2060299997197799</v>
      </c>
      <c r="P140" s="12">
        <v>0.14767167119184529</v>
      </c>
      <c r="Q140" s="12">
        <v>-5.2457098805229387</v>
      </c>
      <c r="R140" s="12">
        <v>0.12496196069438799</v>
      </c>
      <c r="V140" s="20"/>
      <c r="W140" s="20"/>
    </row>
    <row r="141" spans="1:27" x14ac:dyDescent="0.25">
      <c r="L141" s="11"/>
      <c r="M141" s="11"/>
      <c r="V141" s="20"/>
      <c r="W141" s="20"/>
    </row>
    <row r="142" spans="1:27" x14ac:dyDescent="0.25">
      <c r="L142" s="2"/>
      <c r="M142" s="2"/>
      <c r="V142" s="20"/>
      <c r="W142" s="20"/>
    </row>
    <row r="143" spans="1:27" x14ac:dyDescent="0.25">
      <c r="L143" s="2"/>
      <c r="M143" s="2"/>
      <c r="V143" s="20"/>
      <c r="W143" s="20"/>
    </row>
    <row r="144" spans="1:27" x14ac:dyDescent="0.25">
      <c r="L144" s="2"/>
      <c r="M144" s="2"/>
      <c r="V144" s="20"/>
      <c r="W144" s="20"/>
    </row>
    <row r="145" spans="12:23" x14ac:dyDescent="0.25">
      <c r="L145" s="2"/>
      <c r="M145" s="2"/>
      <c r="V145" s="20"/>
      <c r="W145" s="20"/>
    </row>
    <row r="146" spans="12:23" x14ac:dyDescent="0.25">
      <c r="L146" s="2"/>
      <c r="M146" s="2"/>
      <c r="V146" s="20"/>
      <c r="W146" s="20"/>
    </row>
    <row r="147" spans="12:23" x14ac:dyDescent="0.25">
      <c r="L147" s="2"/>
      <c r="M147" s="2"/>
      <c r="V147" s="20"/>
      <c r="W147" s="20"/>
    </row>
    <row r="148" spans="12:23" x14ac:dyDescent="0.25">
      <c r="L148" s="2"/>
      <c r="M148"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108"/>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9.140625" defaultRowHeight="15" x14ac:dyDescent="0.25"/>
  <cols>
    <col min="1" max="1" width="24.28515625" bestFit="1" customWidth="1"/>
    <col min="2" max="2" width="41.28515625" bestFit="1" customWidth="1"/>
    <col min="3" max="3" width="27.5703125" bestFit="1" customWidth="1"/>
    <col min="4" max="4" width="10.140625" bestFit="1" customWidth="1"/>
    <col min="5" max="5" width="5.42578125" bestFit="1" customWidth="1"/>
    <col min="6" max="6" width="7" style="2" bestFit="1" customWidth="1"/>
    <col min="7" max="8" width="5.7109375" bestFit="1" customWidth="1"/>
    <col min="9" max="9" width="9.140625" style="5"/>
    <col min="10" max="10" width="5.42578125" style="2" bestFit="1" customWidth="1"/>
    <col min="11" max="11" width="9.140625" style="5"/>
    <col min="12" max="12" width="5.42578125" style="2" bestFit="1" customWidth="1"/>
    <col min="13" max="13" width="9.140625" style="5"/>
    <col min="14" max="14" width="5.42578125" style="2" bestFit="1" customWidth="1"/>
    <col min="15" max="15" width="5.42578125" style="2" customWidth="1"/>
    <col min="16" max="16" width="13.5703125" bestFit="1" customWidth="1"/>
    <col min="17" max="17" width="10.42578125" style="2" bestFit="1" customWidth="1"/>
    <col min="19" max="19" width="9.140625" style="2"/>
  </cols>
  <sheetData>
    <row r="1" spans="1:39" x14ac:dyDescent="0.25">
      <c r="A1" t="s">
        <v>0</v>
      </c>
      <c r="B1" t="s">
        <v>468</v>
      </c>
      <c r="C1" t="s">
        <v>467</v>
      </c>
      <c r="D1" t="s">
        <v>1</v>
      </c>
      <c r="E1" t="s">
        <v>2</v>
      </c>
      <c r="F1" s="2" t="s">
        <v>3</v>
      </c>
      <c r="G1" t="s">
        <v>4</v>
      </c>
      <c r="H1" t="s">
        <v>5</v>
      </c>
      <c r="I1" s="5" t="s">
        <v>335</v>
      </c>
      <c r="J1" s="2" t="s">
        <v>7</v>
      </c>
      <c r="K1" s="5" t="s">
        <v>336</v>
      </c>
      <c r="L1" s="2" t="s">
        <v>7</v>
      </c>
      <c r="M1" s="5" t="s">
        <v>337</v>
      </c>
      <c r="N1" s="2" t="s">
        <v>7</v>
      </c>
      <c r="Q1" s="2" t="s">
        <v>338</v>
      </c>
      <c r="R1" t="s">
        <v>166</v>
      </c>
      <c r="T1" t="s">
        <v>182</v>
      </c>
    </row>
    <row r="2" spans="1:39" x14ac:dyDescent="0.25">
      <c r="A2" t="s">
        <v>339</v>
      </c>
      <c r="D2" t="s">
        <v>340</v>
      </c>
      <c r="E2" s="4">
        <v>0.57777777777777783</v>
      </c>
      <c r="F2" s="2">
        <v>6.9169070000000001</v>
      </c>
      <c r="G2">
        <v>-1575</v>
      </c>
      <c r="H2">
        <v>800</v>
      </c>
      <c r="I2" s="5">
        <v>44855989.425135657</v>
      </c>
      <c r="J2" s="2">
        <v>0.17507319584690156</v>
      </c>
      <c r="K2" s="5">
        <v>480744.47651195945</v>
      </c>
      <c r="L2" s="2">
        <v>0.17347665490260628</v>
      </c>
      <c r="M2" s="5">
        <v>312.46603708458514</v>
      </c>
      <c r="N2" s="2">
        <v>1.9146470799199149</v>
      </c>
      <c r="Q2" s="2">
        <v>-45.555880640671177</v>
      </c>
      <c r="R2" s="2">
        <v>0.55050575032780691</v>
      </c>
      <c r="AK2" s="1"/>
      <c r="AL2" s="1"/>
    </row>
    <row r="3" spans="1:39" x14ac:dyDescent="0.25">
      <c r="A3" t="s">
        <v>341</v>
      </c>
      <c r="D3" t="s">
        <v>340</v>
      </c>
      <c r="E3" s="4">
        <v>0.57986111111111105</v>
      </c>
      <c r="F3" s="2">
        <v>6.9029569999999998</v>
      </c>
      <c r="G3">
        <v>-1617</v>
      </c>
      <c r="H3">
        <v>842</v>
      </c>
      <c r="I3" s="5">
        <v>42228311.403441146</v>
      </c>
      <c r="J3" s="2">
        <v>4.506262874145694</v>
      </c>
      <c r="K3" s="5">
        <v>452745.84514653601</v>
      </c>
      <c r="L3" s="2">
        <v>4.6004563243166103</v>
      </c>
      <c r="M3" s="5">
        <v>463.22937738674807</v>
      </c>
      <c r="N3" s="31">
        <v>48.841854630754149</v>
      </c>
      <c r="P3" s="32">
        <v>-45.744121069854593</v>
      </c>
      <c r="R3" s="2">
        <v>1.7644110148173355</v>
      </c>
    </row>
    <row r="4" spans="1:39" x14ac:dyDescent="0.25">
      <c r="A4" t="s">
        <v>342</v>
      </c>
      <c r="D4" t="s">
        <v>340</v>
      </c>
      <c r="E4" s="4">
        <v>0.58194444444444449</v>
      </c>
      <c r="F4" s="2">
        <v>6.896611</v>
      </c>
      <c r="G4">
        <v>-1652</v>
      </c>
      <c r="H4">
        <v>903</v>
      </c>
      <c r="I4" s="5">
        <v>44025034.100031555</v>
      </c>
      <c r="J4" s="2">
        <v>0.24447416557689108</v>
      </c>
      <c r="K4" s="5">
        <v>472398.84047868929</v>
      </c>
      <c r="L4" s="2">
        <v>0.25245229146791009</v>
      </c>
      <c r="M4" s="5">
        <v>164.96144412508554</v>
      </c>
      <c r="N4" s="2">
        <v>1.8325693282076725</v>
      </c>
      <c r="Q4" s="2">
        <v>-45.625621632403465</v>
      </c>
      <c r="R4" s="2">
        <v>0.50222632373356713</v>
      </c>
    </row>
    <row r="5" spans="1:39" x14ac:dyDescent="0.25">
      <c r="A5" t="s">
        <v>343</v>
      </c>
      <c r="D5" t="s">
        <v>340</v>
      </c>
      <c r="E5" s="4">
        <v>0.58333333333333337</v>
      </c>
      <c r="F5" s="2">
        <v>6.8952019999999994</v>
      </c>
      <c r="G5">
        <v>-1744</v>
      </c>
      <c r="H5">
        <v>866</v>
      </c>
      <c r="I5" s="5">
        <v>117706819.90352288</v>
      </c>
      <c r="J5" s="2">
        <v>0.5894482935632146</v>
      </c>
      <c r="K5" s="5">
        <v>1241935.5312416784</v>
      </c>
      <c r="L5" s="2">
        <v>0.58117918745931219</v>
      </c>
      <c r="M5" s="33">
        <v>99721.164235580392</v>
      </c>
      <c r="N5" s="2">
        <v>0.31555871831804649</v>
      </c>
      <c r="P5" s="2">
        <v>-61.103442110174377</v>
      </c>
      <c r="R5" s="2">
        <v>0.15177582890556873</v>
      </c>
    </row>
    <row r="6" spans="1:39" x14ac:dyDescent="0.25">
      <c r="A6" t="s">
        <v>344</v>
      </c>
      <c r="D6" t="s">
        <v>340</v>
      </c>
      <c r="E6" s="4">
        <v>0.5854166666666667</v>
      </c>
      <c r="F6" s="2">
        <v>6.8836560000000002</v>
      </c>
      <c r="G6">
        <v>-1815</v>
      </c>
      <c r="H6">
        <v>900</v>
      </c>
      <c r="I6" s="5">
        <v>174252792.50220737</v>
      </c>
      <c r="J6" s="2">
        <v>0.47117562456994344</v>
      </c>
      <c r="K6" s="5">
        <v>1830394.3586409991</v>
      </c>
      <c r="L6" s="2">
        <v>0.46415817430626632</v>
      </c>
      <c r="M6" s="33">
        <v>172334.04881714919</v>
      </c>
      <c r="N6" s="2">
        <v>0.57561598738767361</v>
      </c>
      <c r="P6" s="2">
        <v>-65.40708577493271</v>
      </c>
      <c r="R6" s="2">
        <v>0.11838959337425946</v>
      </c>
    </row>
    <row r="7" spans="1:39" x14ac:dyDescent="0.25">
      <c r="A7" t="s">
        <v>345</v>
      </c>
      <c r="D7" t="s">
        <v>340</v>
      </c>
      <c r="E7" s="4">
        <v>0.58750000000000002</v>
      </c>
      <c r="F7" s="2">
        <v>6.8740420000000002</v>
      </c>
      <c r="G7">
        <v>-1990</v>
      </c>
      <c r="H7">
        <v>648</v>
      </c>
      <c r="I7" s="5">
        <v>47155433.44300849</v>
      </c>
      <c r="J7" s="2">
        <v>0.37201543259535952</v>
      </c>
      <c r="K7" s="5">
        <v>504301.52644852066</v>
      </c>
      <c r="L7" s="2">
        <v>0.37945942018942735</v>
      </c>
      <c r="M7" s="33">
        <v>964.29747450149682</v>
      </c>
      <c r="N7" s="31">
        <v>7.5701222722604236</v>
      </c>
      <c r="P7" s="2">
        <v>-47.724626837147625</v>
      </c>
      <c r="R7" s="2">
        <v>0.32256478389918264</v>
      </c>
      <c r="Y7" s="13" t="s">
        <v>164</v>
      </c>
    </row>
    <row r="8" spans="1:39" x14ac:dyDescent="0.25">
      <c r="A8" t="s">
        <v>346</v>
      </c>
      <c r="D8" t="s">
        <v>340</v>
      </c>
      <c r="E8" s="4">
        <v>0.59236111111111112</v>
      </c>
      <c r="F8" s="2">
        <v>6.8549100000000003</v>
      </c>
      <c r="G8">
        <v>-1912</v>
      </c>
      <c r="H8">
        <v>866</v>
      </c>
      <c r="I8" s="5">
        <v>43099503.223956265</v>
      </c>
      <c r="J8" s="2">
        <v>0.26451197211524019</v>
      </c>
      <c r="K8" s="5">
        <v>462261.79101204558</v>
      </c>
      <c r="L8" s="2">
        <v>0.28816092849863173</v>
      </c>
      <c r="M8" s="5">
        <v>175.38506011199789</v>
      </c>
      <c r="N8" s="2">
        <v>0.64130283266815991</v>
      </c>
      <c r="Q8" s="2">
        <v>-45.82038850575676</v>
      </c>
      <c r="R8" s="2">
        <v>0.49667722130638103</v>
      </c>
      <c r="Y8" s="11" t="s">
        <v>347</v>
      </c>
      <c r="Z8" s="13" t="s">
        <v>166</v>
      </c>
      <c r="AA8" s="13" t="s">
        <v>12</v>
      </c>
      <c r="AB8" s="13"/>
      <c r="AC8" s="13"/>
      <c r="AD8" s="13"/>
      <c r="AE8" s="13"/>
      <c r="AF8" s="13"/>
      <c r="AG8" s="13"/>
    </row>
    <row r="9" spans="1:39" x14ac:dyDescent="0.25">
      <c r="A9" t="s">
        <v>348</v>
      </c>
      <c r="D9" t="s">
        <v>340</v>
      </c>
      <c r="E9" s="4">
        <v>0.59583333333333333</v>
      </c>
      <c r="F9" s="2">
        <v>6.845879</v>
      </c>
      <c r="G9">
        <v>-1351</v>
      </c>
      <c r="H9">
        <v>1421</v>
      </c>
      <c r="I9" s="5">
        <v>42065984.289144978</v>
      </c>
      <c r="J9" s="2">
        <v>0.29066205306600901</v>
      </c>
      <c r="K9" s="5">
        <v>451265.27231716289</v>
      </c>
      <c r="L9" s="2">
        <v>0.27456121512188042</v>
      </c>
      <c r="M9" s="5">
        <v>356.59439136340893</v>
      </c>
      <c r="N9" s="2">
        <v>2.8327719764232984</v>
      </c>
      <c r="Q9" s="11">
        <v>-45.995359663061897</v>
      </c>
      <c r="R9" s="11">
        <v>0.40956484324202375</v>
      </c>
      <c r="AM9" s="2"/>
    </row>
    <row r="10" spans="1:39" x14ac:dyDescent="0.25">
      <c r="A10" t="s">
        <v>349</v>
      </c>
      <c r="D10" t="s">
        <v>340</v>
      </c>
      <c r="E10" s="4">
        <v>0.59791666666666665</v>
      </c>
      <c r="F10" s="2">
        <v>6.8498780000000004</v>
      </c>
      <c r="G10">
        <v>-1200</v>
      </c>
      <c r="H10">
        <v>1414</v>
      </c>
      <c r="I10" s="5">
        <v>41853188.785518073</v>
      </c>
      <c r="J10" s="2">
        <v>0.21780385410660807</v>
      </c>
      <c r="K10" s="5">
        <v>448506.23684883799</v>
      </c>
      <c r="L10" s="2">
        <v>0.21506172590831532</v>
      </c>
      <c r="M10" s="5">
        <v>154.54457516706825</v>
      </c>
      <c r="N10" s="2">
        <v>1.1189114419902737</v>
      </c>
      <c r="Q10" s="11">
        <v>-45.308407968505435</v>
      </c>
      <c r="R10" s="11">
        <v>0.34381191835470559</v>
      </c>
      <c r="S10" s="11"/>
      <c r="T10" s="34"/>
      <c r="AM10" s="2"/>
    </row>
    <row r="11" spans="1:39" x14ac:dyDescent="0.25">
      <c r="A11" t="s">
        <v>350</v>
      </c>
      <c r="D11" t="s">
        <v>340</v>
      </c>
      <c r="E11" s="4">
        <v>0.60069444444444442</v>
      </c>
      <c r="F11" s="2">
        <v>6.8319849999999995</v>
      </c>
      <c r="G11">
        <v>-1193</v>
      </c>
      <c r="H11">
        <v>1506</v>
      </c>
      <c r="I11" s="5">
        <v>42203413.669273034</v>
      </c>
      <c r="J11" s="2">
        <v>0.24005833593220646</v>
      </c>
      <c r="K11" s="5">
        <v>452536.22280352761</v>
      </c>
      <c r="L11" s="2">
        <v>0.24214917847862849</v>
      </c>
      <c r="M11" s="5">
        <v>225.40654293104524</v>
      </c>
      <c r="N11" s="2">
        <v>1.2408833329531086</v>
      </c>
      <c r="Q11" s="11">
        <v>-45.766267933813552</v>
      </c>
      <c r="R11" s="11">
        <v>0.3688051741700879</v>
      </c>
      <c r="S11" s="11" t="s">
        <v>22</v>
      </c>
      <c r="T11" s="11"/>
      <c r="AI11" s="11"/>
      <c r="AJ11" s="2"/>
      <c r="AM11" s="2"/>
    </row>
    <row r="12" spans="1:39" x14ac:dyDescent="0.25">
      <c r="A12" t="s">
        <v>351</v>
      </c>
      <c r="D12" t="s">
        <v>340</v>
      </c>
      <c r="E12" s="4">
        <v>0.60277777777777775</v>
      </c>
      <c r="F12" s="2">
        <v>6.8365099999999996</v>
      </c>
      <c r="G12">
        <v>-1248</v>
      </c>
      <c r="H12">
        <v>1594</v>
      </c>
      <c r="I12" s="5">
        <v>42035467.459096231</v>
      </c>
      <c r="J12" s="2">
        <v>0.25538270257223145</v>
      </c>
      <c r="K12" s="5">
        <v>451069.12094108813</v>
      </c>
      <c r="L12" s="2">
        <v>0.2406180719265294</v>
      </c>
      <c r="M12" s="5">
        <v>210.51365670390732</v>
      </c>
      <c r="N12" s="2">
        <v>1.537823897646188</v>
      </c>
      <c r="Q12" s="11">
        <v>-45.730486267558824</v>
      </c>
      <c r="R12" s="11">
        <v>0.35030294074215962</v>
      </c>
      <c r="S12" s="11">
        <v>-45.700130458234923</v>
      </c>
      <c r="T12" s="11">
        <v>0.28629962928038599</v>
      </c>
      <c r="Y12" s="2">
        <v>-45.661416231346095</v>
      </c>
      <c r="Z12" s="2">
        <v>7.7995568677705976E-2</v>
      </c>
      <c r="AA12">
        <v>8</v>
      </c>
      <c r="AB12" s="2"/>
      <c r="AC12" s="2"/>
      <c r="AD12" s="2"/>
      <c r="AE12" s="2"/>
      <c r="AF12" s="2"/>
      <c r="AI12" s="11"/>
      <c r="AJ12" s="2"/>
      <c r="AM12" s="2"/>
    </row>
    <row r="13" spans="1:39" x14ac:dyDescent="0.25">
      <c r="A13" t="s">
        <v>352</v>
      </c>
      <c r="D13" t="s">
        <v>340</v>
      </c>
      <c r="E13" s="4">
        <v>0.60555555555555551</v>
      </c>
      <c r="F13" s="2">
        <v>6.8235929999999998</v>
      </c>
      <c r="G13">
        <v>-3103</v>
      </c>
      <c r="H13">
        <v>84</v>
      </c>
      <c r="I13" s="5">
        <v>43106612.065500848</v>
      </c>
      <c r="J13" s="2">
        <v>0.3012660194185881</v>
      </c>
      <c r="K13" s="5">
        <v>460972.21352004725</v>
      </c>
      <c r="L13" s="2">
        <v>0.30995604872331461</v>
      </c>
      <c r="M13" s="5">
        <v>170.76802730319312</v>
      </c>
      <c r="N13" s="2">
        <v>1.3925390071468049</v>
      </c>
      <c r="Q13" s="2">
        <v>-48.780560375439542</v>
      </c>
      <c r="R13" s="2">
        <v>0.32678019915366729</v>
      </c>
    </row>
    <row r="14" spans="1:39" x14ac:dyDescent="0.25">
      <c r="A14" t="s">
        <v>353</v>
      </c>
      <c r="D14" t="s">
        <v>340</v>
      </c>
      <c r="E14" s="4">
        <v>0.60763888888888895</v>
      </c>
      <c r="F14" s="2">
        <v>6.8208700000000002</v>
      </c>
      <c r="G14">
        <v>-3010</v>
      </c>
      <c r="H14">
        <v>135</v>
      </c>
      <c r="I14" s="5">
        <v>43425154.499439627</v>
      </c>
      <c r="J14" s="2">
        <v>0.3105419821087062</v>
      </c>
      <c r="K14" s="5">
        <v>463514.81936895306</v>
      </c>
      <c r="L14" s="2">
        <v>0.31786342547982815</v>
      </c>
      <c r="M14" s="5">
        <v>185.41891174364036</v>
      </c>
      <c r="N14" s="2">
        <v>1.0913269741785432</v>
      </c>
      <c r="Q14" s="2">
        <v>-49.140117123677385</v>
      </c>
      <c r="R14" s="2">
        <v>0.36087422686818976</v>
      </c>
    </row>
    <row r="15" spans="1:39" x14ac:dyDescent="0.25">
      <c r="A15" t="s">
        <v>354</v>
      </c>
      <c r="D15" t="s">
        <v>340</v>
      </c>
      <c r="E15" s="4">
        <v>0.61041666666666672</v>
      </c>
      <c r="F15" s="2">
        <v>6.8180160000000001</v>
      </c>
      <c r="G15">
        <v>-3639</v>
      </c>
      <c r="H15">
        <v>742</v>
      </c>
      <c r="I15" s="5">
        <v>42909746.698695518</v>
      </c>
      <c r="J15" s="2">
        <v>0.27962631399818949</v>
      </c>
      <c r="K15" s="5">
        <v>458734.46009095531</v>
      </c>
      <c r="L15" s="2">
        <v>0.28838811941826203</v>
      </c>
      <c r="M15" s="5">
        <v>175.31114301952979</v>
      </c>
      <c r="N15" s="2">
        <v>1.3808374817552589</v>
      </c>
      <c r="Q15" s="2">
        <v>-48.677908015992479</v>
      </c>
      <c r="R15" s="2">
        <v>0.27946651545822243</v>
      </c>
      <c r="T15" s="34"/>
    </row>
    <row r="16" spans="1:39" x14ac:dyDescent="0.25">
      <c r="A16" t="s">
        <v>355</v>
      </c>
      <c r="D16" t="s">
        <v>340</v>
      </c>
      <c r="E16" s="4">
        <v>0.61249999999999993</v>
      </c>
      <c r="F16" s="2">
        <v>6.809342</v>
      </c>
      <c r="G16">
        <v>-3960</v>
      </c>
      <c r="H16">
        <v>-268</v>
      </c>
      <c r="I16" s="5">
        <v>43413351.999695748</v>
      </c>
      <c r="J16" s="2">
        <v>0.29332162585786176</v>
      </c>
      <c r="K16" s="5">
        <v>463914.05993013899</v>
      </c>
      <c r="L16" s="2">
        <v>0.28792824330034589</v>
      </c>
      <c r="M16" s="5">
        <v>180.76824695690075</v>
      </c>
      <c r="N16" s="2">
        <v>1.7999063724178881</v>
      </c>
      <c r="Q16" s="2">
        <v>-48.935947576736474</v>
      </c>
      <c r="R16" s="2">
        <v>0.42013750214147272</v>
      </c>
      <c r="S16" s="2" t="s">
        <v>26</v>
      </c>
      <c r="T16" s="2"/>
      <c r="AI16" s="2"/>
    </row>
    <row r="17" spans="1:39" x14ac:dyDescent="0.25">
      <c r="A17" t="s">
        <v>356</v>
      </c>
      <c r="D17" t="s">
        <v>340</v>
      </c>
      <c r="E17" s="4">
        <v>0.61527777777777781</v>
      </c>
      <c r="F17" s="2">
        <v>6.8009680000000001</v>
      </c>
      <c r="G17">
        <v>-4833</v>
      </c>
      <c r="H17">
        <v>-717</v>
      </c>
      <c r="I17" s="5">
        <v>43177928.671059839</v>
      </c>
      <c r="J17" s="2">
        <v>0.29821913205945855</v>
      </c>
      <c r="K17" s="5">
        <v>461591.80620604323</v>
      </c>
      <c r="L17" s="2">
        <v>0.30038752201656882</v>
      </c>
      <c r="M17" s="5">
        <v>179.57199689570788</v>
      </c>
      <c r="N17" s="2">
        <v>2.2042483818067025</v>
      </c>
      <c r="Q17" s="2">
        <v>-49.130569146676017</v>
      </c>
      <c r="R17" s="2">
        <v>0.2785412392042953</v>
      </c>
      <c r="S17" s="2">
        <v>-48.933020447704379</v>
      </c>
      <c r="T17" s="2">
        <v>0.20630651722484653</v>
      </c>
      <c r="Y17" s="2">
        <v>-48.933020447704379</v>
      </c>
      <c r="Z17" s="2">
        <v>9.2263079343197621E-2</v>
      </c>
      <c r="AA17">
        <v>5</v>
      </c>
      <c r="AB17" s="2"/>
      <c r="AC17" s="2"/>
      <c r="AD17" s="2"/>
      <c r="AE17" s="2"/>
      <c r="AF17" s="2"/>
    </row>
    <row r="18" spans="1:39" x14ac:dyDescent="0.25">
      <c r="A18" t="s">
        <v>357</v>
      </c>
      <c r="D18" t="s">
        <v>340</v>
      </c>
      <c r="E18" s="4">
        <v>0.61805555555555558</v>
      </c>
      <c r="F18" s="2">
        <v>6.7961619999999998</v>
      </c>
      <c r="G18">
        <v>246</v>
      </c>
      <c r="H18">
        <v>-4021</v>
      </c>
      <c r="I18" s="5">
        <v>47487490.830423571</v>
      </c>
      <c r="J18" s="2">
        <v>0.38140511241434261</v>
      </c>
      <c r="K18" s="5">
        <v>503306.71773102978</v>
      </c>
      <c r="L18" s="2">
        <v>0.38211124176963102</v>
      </c>
      <c r="M18" s="5">
        <v>260.19259372764878</v>
      </c>
      <c r="N18" s="2">
        <v>1.4687842819081922</v>
      </c>
      <c r="Q18" s="2">
        <v>-56.796354089389766</v>
      </c>
      <c r="R18" s="2">
        <v>0.30342661479251565</v>
      </c>
    </row>
    <row r="19" spans="1:39" x14ac:dyDescent="0.25">
      <c r="A19" t="s">
        <v>358</v>
      </c>
      <c r="D19" t="s">
        <v>340</v>
      </c>
      <c r="E19" s="4">
        <v>0.62013888888888891</v>
      </c>
      <c r="F19" s="2">
        <v>6.7901909999999992</v>
      </c>
      <c r="G19">
        <v>1527</v>
      </c>
      <c r="H19">
        <v>-4473</v>
      </c>
      <c r="I19" s="5">
        <v>47476435.944534041</v>
      </c>
      <c r="J19" s="2">
        <v>0.38942063297025764</v>
      </c>
      <c r="K19" s="5">
        <v>503230.85869582248</v>
      </c>
      <c r="L19" s="2">
        <v>0.37962747084832615</v>
      </c>
      <c r="M19" s="5">
        <v>257.10109920251017</v>
      </c>
      <c r="N19" s="2">
        <v>1.6332258194470619</v>
      </c>
      <c r="Q19" s="2">
        <v>-56.518553259795382</v>
      </c>
      <c r="R19" s="2">
        <v>0.27897448007088221</v>
      </c>
    </row>
    <row r="20" spans="1:39" x14ac:dyDescent="0.25">
      <c r="A20" t="s">
        <v>359</v>
      </c>
      <c r="D20" t="s">
        <v>340</v>
      </c>
      <c r="E20" s="4">
        <v>0.62291666666666667</v>
      </c>
      <c r="F20" s="2">
        <v>6.7914680000000001</v>
      </c>
      <c r="G20">
        <v>1106</v>
      </c>
      <c r="H20">
        <v>-3731</v>
      </c>
      <c r="I20" s="5">
        <v>47612541.753479987</v>
      </c>
      <c r="J20" s="2">
        <v>0.39681163861180779</v>
      </c>
      <c r="K20" s="5">
        <v>504193.11910318874</v>
      </c>
      <c r="L20" s="2">
        <v>0.40167665959572635</v>
      </c>
      <c r="M20" s="5">
        <v>244.11680551162286</v>
      </c>
      <c r="N20" s="2">
        <v>0.99424453707331883</v>
      </c>
      <c r="Q20" s="2">
        <v>-56.494765110724934</v>
      </c>
      <c r="R20" s="2">
        <v>0.36778988669969459</v>
      </c>
      <c r="T20" s="34"/>
      <c r="AI20" s="2"/>
    </row>
    <row r="21" spans="1:39" x14ac:dyDescent="0.25">
      <c r="A21" t="s">
        <v>360</v>
      </c>
      <c r="D21" t="s">
        <v>340</v>
      </c>
      <c r="E21" s="4">
        <v>0.62569444444444444</v>
      </c>
      <c r="F21" s="2">
        <v>6.8332240000000004</v>
      </c>
      <c r="G21">
        <v>310</v>
      </c>
      <c r="H21">
        <v>-2638</v>
      </c>
      <c r="I21" s="5">
        <v>47485447.398238681</v>
      </c>
      <c r="J21" s="2">
        <v>0.36883882550460206</v>
      </c>
      <c r="K21" s="5">
        <v>502991.22037562076</v>
      </c>
      <c r="L21" s="2">
        <v>0.35505079003154805</v>
      </c>
      <c r="M21" s="5">
        <v>254.18430522738859</v>
      </c>
      <c r="N21" s="2">
        <v>0.98194502870878442</v>
      </c>
      <c r="Q21" s="2">
        <v>-56.935195544436937</v>
      </c>
      <c r="R21" s="2">
        <v>0.35032273223340454</v>
      </c>
      <c r="S21" s="2" t="s">
        <v>40</v>
      </c>
      <c r="T21" s="2"/>
      <c r="AI21" s="2"/>
      <c r="AJ21" s="2"/>
    </row>
    <row r="22" spans="1:39" x14ac:dyDescent="0.25">
      <c r="A22" t="s">
        <v>361</v>
      </c>
      <c r="D22" t="s">
        <v>340</v>
      </c>
      <c r="E22" s="4">
        <v>0.62847222222222221</v>
      </c>
      <c r="F22" s="2">
        <v>6.8009120000000003</v>
      </c>
      <c r="G22">
        <v>636</v>
      </c>
      <c r="H22">
        <v>-4310</v>
      </c>
      <c r="I22" s="5">
        <v>46741060.412475899</v>
      </c>
      <c r="J22" s="2">
        <v>0.377083390537579</v>
      </c>
      <c r="K22" s="5">
        <v>495004.62085493648</v>
      </c>
      <c r="L22" s="2">
        <v>0.36177531670736257</v>
      </c>
      <c r="M22" s="5">
        <v>229.97655705816621</v>
      </c>
      <c r="N22" s="2">
        <v>1.1144276323936093</v>
      </c>
      <c r="Q22" s="2">
        <v>-57.34108428378093</v>
      </c>
      <c r="R22" s="2">
        <v>0.45326360730588977</v>
      </c>
      <c r="S22" s="2">
        <v>-56.817190457625586</v>
      </c>
      <c r="T22" s="2">
        <v>0.34711899115799633</v>
      </c>
      <c r="Y22" s="2">
        <v>-56.817190457625586</v>
      </c>
      <c r="Z22" s="2">
        <v>0.15523633210208565</v>
      </c>
      <c r="AA22">
        <v>5</v>
      </c>
      <c r="AB22" s="2"/>
      <c r="AC22" s="2"/>
      <c r="AD22" s="2"/>
      <c r="AE22" s="2"/>
      <c r="AF22" s="2"/>
      <c r="AI22" s="2"/>
      <c r="AJ22" s="2"/>
    </row>
    <row r="23" spans="1:39" x14ac:dyDescent="0.25">
      <c r="A23" t="s">
        <v>362</v>
      </c>
      <c r="D23" t="s">
        <v>340</v>
      </c>
      <c r="E23" s="4">
        <v>0.63124999999999998</v>
      </c>
      <c r="F23" s="2">
        <v>6.7948850000000007</v>
      </c>
      <c r="G23">
        <v>2096</v>
      </c>
      <c r="H23">
        <v>-2824</v>
      </c>
      <c r="I23" s="5">
        <v>55949992.787684865</v>
      </c>
      <c r="J23" s="2">
        <v>0.49781420055668785</v>
      </c>
      <c r="K23" s="5">
        <v>594472.80483283999</v>
      </c>
      <c r="L23" s="2">
        <v>0.50741291964023805</v>
      </c>
      <c r="M23" s="5">
        <v>540.71798570670717</v>
      </c>
      <c r="N23" s="2">
        <v>1.3516768514944013</v>
      </c>
      <c r="Q23" s="2">
        <v>-54.404248211128767</v>
      </c>
      <c r="R23" s="2">
        <v>0.28092314828756515</v>
      </c>
    </row>
    <row r="24" spans="1:39" x14ac:dyDescent="0.25">
      <c r="A24" t="s">
        <v>363</v>
      </c>
      <c r="D24" t="s">
        <v>340</v>
      </c>
      <c r="E24" s="4">
        <v>0.6333333333333333</v>
      </c>
      <c r="F24" s="2">
        <v>6.7900589999999994</v>
      </c>
      <c r="G24">
        <v>2828</v>
      </c>
      <c r="H24">
        <v>-2518</v>
      </c>
      <c r="I24" s="5">
        <v>54557514.701302238</v>
      </c>
      <c r="J24" s="2">
        <v>0.5080050962779934</v>
      </c>
      <c r="K24" s="5">
        <v>579803.6071385683</v>
      </c>
      <c r="L24" s="2">
        <v>0.50165858034452593</v>
      </c>
      <c r="M24" s="5">
        <v>432.67346130996231</v>
      </c>
      <c r="N24" s="2">
        <v>0.62125049893298745</v>
      </c>
      <c r="Q24" s="2">
        <v>-54.757928923890532</v>
      </c>
      <c r="R24" s="2">
        <v>0.34019299492380145</v>
      </c>
    </row>
    <row r="25" spans="1:39" x14ac:dyDescent="0.25">
      <c r="A25" t="s">
        <v>364</v>
      </c>
      <c r="D25" t="s">
        <v>340</v>
      </c>
      <c r="E25" s="4">
        <v>0.63541666666666663</v>
      </c>
      <c r="F25" s="2">
        <v>6.7813479999999995</v>
      </c>
      <c r="G25">
        <v>2971</v>
      </c>
      <c r="H25">
        <v>-3345</v>
      </c>
      <c r="I25" s="5">
        <v>55189036.664257988</v>
      </c>
      <c r="J25" s="2">
        <v>0.45589058542180755</v>
      </c>
      <c r="K25" s="5">
        <v>586319.6130490856</v>
      </c>
      <c r="L25" s="2">
        <v>0.44662018388444391</v>
      </c>
      <c r="M25" s="5">
        <v>1029.0347955666805</v>
      </c>
      <c r="N25" s="2">
        <v>3.2177631794275809</v>
      </c>
      <c r="Q25" s="2">
        <v>-54.859366519199313</v>
      </c>
      <c r="R25" s="2">
        <v>0.32190493192196146</v>
      </c>
      <c r="T25" s="34"/>
      <c r="AI25" s="2"/>
    </row>
    <row r="26" spans="1:39" x14ac:dyDescent="0.25">
      <c r="A26" t="s">
        <v>365</v>
      </c>
      <c r="D26" t="s">
        <v>340</v>
      </c>
      <c r="E26" s="4">
        <v>0.63750000000000007</v>
      </c>
      <c r="F26" s="2">
        <v>6.7817980000000002</v>
      </c>
      <c r="G26">
        <v>2877</v>
      </c>
      <c r="H26">
        <v>-3406</v>
      </c>
      <c r="I26" s="5">
        <v>54453982.517074004</v>
      </c>
      <c r="J26" s="2">
        <v>0.51331724680174262</v>
      </c>
      <c r="K26" s="5">
        <v>578064.11632023309</v>
      </c>
      <c r="L26" s="2">
        <v>0.49917286685443263</v>
      </c>
      <c r="M26" s="5">
        <v>409.7555369974902</v>
      </c>
      <c r="N26" s="2">
        <v>0.49965540035075412</v>
      </c>
      <c r="Q26" s="2">
        <v>-55.02005237704077</v>
      </c>
      <c r="R26" s="2">
        <v>0.31126995971455174</v>
      </c>
      <c r="S26" s="2" t="s">
        <v>46</v>
      </c>
      <c r="T26" s="2"/>
      <c r="U26" s="2"/>
      <c r="V26" s="2"/>
    </row>
    <row r="27" spans="1:39" x14ac:dyDescent="0.25">
      <c r="A27" t="s">
        <v>366</v>
      </c>
      <c r="D27" t="s">
        <v>340</v>
      </c>
      <c r="E27" s="4">
        <v>0.64027777777777783</v>
      </c>
      <c r="F27" s="2">
        <v>6.7700259999999997</v>
      </c>
      <c r="G27">
        <v>3330</v>
      </c>
      <c r="H27">
        <v>-1814</v>
      </c>
      <c r="I27" s="5">
        <v>54671361.352749355</v>
      </c>
      <c r="J27" s="2">
        <v>0.45473250553369815</v>
      </c>
      <c r="K27" s="5">
        <v>580416.12495627173</v>
      </c>
      <c r="L27" s="2">
        <v>0.44993248910564559</v>
      </c>
      <c r="M27" s="5">
        <v>487.64988109234736</v>
      </c>
      <c r="N27" s="2">
        <v>0.71599011473776353</v>
      </c>
      <c r="Q27" s="2">
        <v>-55.100436136117366</v>
      </c>
      <c r="R27" s="2">
        <v>0.28364456415203582</v>
      </c>
      <c r="S27" s="2">
        <v>-54.760399007814847</v>
      </c>
      <c r="T27" s="2">
        <v>0.26080895418852124</v>
      </c>
      <c r="U27" s="2"/>
      <c r="V27" s="2"/>
      <c r="Y27" s="2">
        <v>-54.760399007814847</v>
      </c>
      <c r="Z27" s="2">
        <v>0.12177112355852487</v>
      </c>
      <c r="AA27">
        <v>5</v>
      </c>
      <c r="AB27" s="2"/>
      <c r="AC27" s="2"/>
      <c r="AD27" s="2"/>
      <c r="AE27" s="2"/>
      <c r="AF27" s="2"/>
    </row>
    <row r="28" spans="1:39" x14ac:dyDescent="0.25">
      <c r="A28" t="s">
        <v>367</v>
      </c>
      <c r="D28" t="s">
        <v>340</v>
      </c>
      <c r="E28" s="4">
        <v>0.6430555555555556</v>
      </c>
      <c r="F28" s="2">
        <v>6.7642239999999996</v>
      </c>
      <c r="G28">
        <v>-1494</v>
      </c>
      <c r="H28">
        <v>1471</v>
      </c>
      <c r="I28" s="5">
        <v>42066342.677821256</v>
      </c>
      <c r="J28" s="2">
        <v>0.26581829168040672</v>
      </c>
      <c r="K28" s="5">
        <v>450715.27962699003</v>
      </c>
      <c r="L28" s="2">
        <v>0.25506507019976049</v>
      </c>
      <c r="M28" s="33">
        <v>1154.1060470015143</v>
      </c>
      <c r="N28" s="2">
        <v>2.595015843793548</v>
      </c>
      <c r="P28" s="2">
        <v>-46.549421159603142</v>
      </c>
      <c r="Q28" s="11"/>
      <c r="R28" s="2">
        <v>0.30370115018320865</v>
      </c>
      <c r="AM28" s="2"/>
    </row>
    <row r="29" spans="1:39" x14ac:dyDescent="0.25">
      <c r="A29" t="s">
        <v>368</v>
      </c>
      <c r="D29" t="s">
        <v>340</v>
      </c>
      <c r="E29" s="4">
        <v>0.64513888888888882</v>
      </c>
      <c r="F29" s="2">
        <v>6.7688429999999995</v>
      </c>
      <c r="G29">
        <v>-1361</v>
      </c>
      <c r="H29">
        <v>1640</v>
      </c>
      <c r="I29" s="5">
        <v>41619122.948216267</v>
      </c>
      <c r="J29" s="2">
        <v>0.24301040509563043</v>
      </c>
      <c r="K29" s="5">
        <v>445940.54630514362</v>
      </c>
      <c r="L29" s="2">
        <v>0.24172311949668412</v>
      </c>
      <c r="M29" s="5">
        <v>269.33270945624406</v>
      </c>
      <c r="N29" s="2">
        <v>2.0509306895820809</v>
      </c>
      <c r="Q29" s="11">
        <v>-45.659997905054261</v>
      </c>
      <c r="R29" s="2">
        <v>0.14955445500647344</v>
      </c>
      <c r="AM29" s="2"/>
    </row>
    <row r="30" spans="1:39" x14ac:dyDescent="0.25">
      <c r="A30" t="s">
        <v>369</v>
      </c>
      <c r="D30" t="s">
        <v>340</v>
      </c>
      <c r="E30" s="4">
        <v>0.6479166666666667</v>
      </c>
      <c r="F30" s="2">
        <v>6.7638860000000003</v>
      </c>
      <c r="G30">
        <v>-1301</v>
      </c>
      <c r="H30">
        <v>1640</v>
      </c>
      <c r="I30" s="5">
        <v>41866068.849685408</v>
      </c>
      <c r="J30" s="2">
        <v>0.24004241460215578</v>
      </c>
      <c r="K30" s="5">
        <v>448919.60104008391</v>
      </c>
      <c r="L30" s="2">
        <v>0.23804410648831206</v>
      </c>
      <c r="M30" s="5">
        <v>400.05077614317617</v>
      </c>
      <c r="N30" s="2">
        <v>1.7985454996605652</v>
      </c>
      <c r="Q30" s="11">
        <v>-45.703422954381679</v>
      </c>
      <c r="R30" s="2">
        <v>0.23894231235879829</v>
      </c>
      <c r="S30" s="11"/>
      <c r="T30" s="34"/>
      <c r="AM30" s="2"/>
    </row>
    <row r="31" spans="1:39" x14ac:dyDescent="0.25">
      <c r="A31" t="s">
        <v>370</v>
      </c>
      <c r="D31" t="s">
        <v>340</v>
      </c>
      <c r="E31" s="4">
        <v>0.65</v>
      </c>
      <c r="F31" s="2">
        <v>6.7646939999999995</v>
      </c>
      <c r="G31">
        <v>-1321</v>
      </c>
      <c r="H31">
        <v>1560</v>
      </c>
      <c r="I31" s="5">
        <v>41600313.02475588</v>
      </c>
      <c r="J31" s="2">
        <v>0.2610993560116473</v>
      </c>
      <c r="K31" s="5">
        <v>446335.47928969358</v>
      </c>
      <c r="L31" s="2">
        <v>0.25722602275109319</v>
      </c>
      <c r="M31" s="5">
        <v>170.24381904818168</v>
      </c>
      <c r="N31" s="2">
        <v>0.83604271184311052</v>
      </c>
      <c r="Q31" s="11">
        <v>-45.379436041332433</v>
      </c>
      <c r="R31" s="2">
        <v>0.29962049345448977</v>
      </c>
      <c r="S31" s="11" t="s">
        <v>22</v>
      </c>
      <c r="U31" s="11"/>
      <c r="V31" s="11"/>
      <c r="AM31" s="2"/>
    </row>
    <row r="32" spans="1:39" x14ac:dyDescent="0.25">
      <c r="A32" t="s">
        <v>371</v>
      </c>
      <c r="D32" t="s">
        <v>340</v>
      </c>
      <c r="E32" s="4">
        <v>0.65208333333333335</v>
      </c>
      <c r="F32" s="2">
        <v>6.7557749999999999</v>
      </c>
      <c r="G32">
        <v>-1392</v>
      </c>
      <c r="H32">
        <v>1560</v>
      </c>
      <c r="I32" s="5">
        <v>41386759.628440715</v>
      </c>
      <c r="J32" s="2">
        <v>0.26790293062638471</v>
      </c>
      <c r="K32" s="5">
        <v>443672.24824172555</v>
      </c>
      <c r="L32" s="2">
        <v>0.25829594206325468</v>
      </c>
      <c r="M32" s="5">
        <v>146.80247018387101</v>
      </c>
      <c r="N32" s="2">
        <v>1.1772354122628528</v>
      </c>
      <c r="P32" s="8"/>
      <c r="Q32" s="12">
        <v>-45.747951117060651</v>
      </c>
      <c r="R32" s="9">
        <v>0.47176080135965826</v>
      </c>
      <c r="S32" s="12">
        <v>-45.622702004457253</v>
      </c>
      <c r="T32" s="12">
        <v>0.16610491160812479</v>
      </c>
      <c r="U32" s="12">
        <v>-45.661416231346095</v>
      </c>
      <c r="V32" s="12">
        <v>0.22060478205802794</v>
      </c>
      <c r="W32" s="8"/>
      <c r="X32" s="8"/>
      <c r="Y32" s="8"/>
      <c r="Z32" s="8"/>
      <c r="AA32" s="8"/>
      <c r="AB32" s="8"/>
      <c r="AC32" s="8"/>
      <c r="AD32" s="8"/>
      <c r="AE32" s="8"/>
      <c r="AF32" s="8"/>
      <c r="AG32" s="8"/>
      <c r="AH32" s="8"/>
      <c r="AI32" s="8"/>
      <c r="AJ32" s="8"/>
      <c r="AM32" s="2"/>
    </row>
    <row r="33" spans="1:33" x14ac:dyDescent="0.25">
      <c r="A33" t="s">
        <v>372</v>
      </c>
      <c r="D33" t="s">
        <v>340</v>
      </c>
      <c r="E33" s="4">
        <v>0.66180555555555554</v>
      </c>
      <c r="F33" s="2">
        <v>6.7543860000000002</v>
      </c>
      <c r="G33">
        <v>-5099</v>
      </c>
      <c r="H33">
        <v>-3784</v>
      </c>
      <c r="I33" s="5">
        <v>37141543.997349434</v>
      </c>
      <c r="J33" s="2">
        <v>0.26711761314136534</v>
      </c>
      <c r="K33" s="5">
        <v>397431.5291113861</v>
      </c>
      <c r="L33" s="2">
        <v>0.26286526895626044</v>
      </c>
      <c r="M33" s="5">
        <v>176.34617984657501</v>
      </c>
      <c r="N33" s="2">
        <v>5.0383464439744747</v>
      </c>
      <c r="P33" t="s">
        <v>183</v>
      </c>
      <c r="Q33" s="11">
        <v>-46.125718304910414</v>
      </c>
      <c r="R33" s="11">
        <v>0.47890317273528155</v>
      </c>
    </row>
    <row r="34" spans="1:33" x14ac:dyDescent="0.25">
      <c r="A34" t="s">
        <v>373</v>
      </c>
      <c r="D34" t="s">
        <v>340</v>
      </c>
      <c r="E34" s="4">
        <v>0.6645833333333333</v>
      </c>
      <c r="F34" s="2">
        <v>6.7522830000000003</v>
      </c>
      <c r="G34">
        <v>-4892</v>
      </c>
      <c r="H34">
        <v>-3727</v>
      </c>
      <c r="I34" s="5">
        <v>37042188.445973925</v>
      </c>
      <c r="J34" s="2">
        <v>0.27699228793330255</v>
      </c>
      <c r="K34" s="5">
        <v>397077.33535919973</v>
      </c>
      <c r="L34" s="2">
        <v>0.28226703630296562</v>
      </c>
      <c r="M34" s="5">
        <v>134.19474918861292</v>
      </c>
      <c r="N34" s="2">
        <v>4.4188096333423523</v>
      </c>
      <c r="Q34" s="11">
        <v>-46.001485556332213</v>
      </c>
      <c r="R34" s="11">
        <v>0.38275899155335297</v>
      </c>
      <c r="T34" s="34">
        <v>0.84</v>
      </c>
    </row>
    <row r="35" spans="1:33" x14ac:dyDescent="0.25">
      <c r="A35" t="s">
        <v>374</v>
      </c>
      <c r="D35" t="s">
        <v>340</v>
      </c>
      <c r="E35" s="4">
        <v>0.66666666666666663</v>
      </c>
      <c r="F35" s="2">
        <v>6.7515879999999999</v>
      </c>
      <c r="G35">
        <v>-4774</v>
      </c>
      <c r="H35">
        <v>-3709</v>
      </c>
      <c r="I35" s="5">
        <v>37663440.483324476</v>
      </c>
      <c r="J35" s="2">
        <v>0.31221769273090644</v>
      </c>
      <c r="K35" s="5">
        <v>404313.07205923053</v>
      </c>
      <c r="L35" s="2">
        <v>0.31557968595642633</v>
      </c>
      <c r="M35" s="5">
        <v>119.46329344207533</v>
      </c>
      <c r="N35" s="2">
        <v>3.0147368581391598</v>
      </c>
      <c r="Q35" s="11">
        <v>-45.842498090614249</v>
      </c>
      <c r="R35" s="11">
        <v>0.34164669317543161</v>
      </c>
      <c r="S35" s="11" t="s">
        <v>22</v>
      </c>
      <c r="U35" s="11"/>
      <c r="V35" s="11"/>
      <c r="Y35" s="22" t="s">
        <v>375</v>
      </c>
      <c r="Z35" s="22" t="s">
        <v>168</v>
      </c>
      <c r="AA35" s="2"/>
      <c r="AB35" s="2" t="s">
        <v>170</v>
      </c>
      <c r="AC35" s="2" t="s">
        <v>84</v>
      </c>
      <c r="AD35" s="2" t="s">
        <v>18</v>
      </c>
    </row>
    <row r="36" spans="1:33" x14ac:dyDescent="0.25">
      <c r="A36" t="s">
        <v>376</v>
      </c>
      <c r="D36" t="s">
        <v>340</v>
      </c>
      <c r="E36" s="4">
        <v>0.6694444444444444</v>
      </c>
      <c r="F36" s="2">
        <v>6.7472140000000005</v>
      </c>
      <c r="G36">
        <v>-5261</v>
      </c>
      <c r="H36">
        <v>-3384</v>
      </c>
      <c r="I36" s="5">
        <v>37484902.27741272</v>
      </c>
      <c r="J36" s="2">
        <v>0.31184340135980765</v>
      </c>
      <c r="K36" s="5">
        <v>402130.48171760055</v>
      </c>
      <c r="L36" s="2">
        <v>0.30359812077225712</v>
      </c>
      <c r="M36" s="5">
        <v>169.38363707522916</v>
      </c>
      <c r="N36" s="2">
        <v>4.7481338385646481</v>
      </c>
      <c r="Q36" s="11">
        <v>-46.068291435082507</v>
      </c>
      <c r="R36" s="11">
        <v>0.28376645402735184</v>
      </c>
      <c r="S36" s="11">
        <v>-46.009498346734844</v>
      </c>
      <c r="T36" s="11">
        <v>0.12236148123513396</v>
      </c>
      <c r="U36" s="11">
        <v>-45.777443603142352</v>
      </c>
      <c r="V36" s="11">
        <v>0.25382146722753984</v>
      </c>
    </row>
    <row r="37" spans="1:33" x14ac:dyDescent="0.25">
      <c r="A37" t="s">
        <v>377</v>
      </c>
      <c r="B37" t="s">
        <v>563</v>
      </c>
      <c r="C37" t="s">
        <v>469</v>
      </c>
      <c r="D37" t="s">
        <v>340</v>
      </c>
      <c r="E37" s="4">
        <v>0.67291666666666661</v>
      </c>
      <c r="F37" s="2">
        <v>6.7434399999999997</v>
      </c>
      <c r="G37">
        <v>-2584</v>
      </c>
      <c r="H37">
        <v>-679</v>
      </c>
      <c r="I37" s="5">
        <v>42572903.486203566</v>
      </c>
      <c r="J37" s="2">
        <v>0.51636535711095954</v>
      </c>
      <c r="K37" s="5">
        <v>453209.88862956414</v>
      </c>
      <c r="L37" s="2">
        <v>0.51250355671297187</v>
      </c>
      <c r="M37" s="5">
        <v>220.63491696675482</v>
      </c>
      <c r="N37" s="2">
        <v>2.985931779720548</v>
      </c>
      <c r="Q37" s="2">
        <v>-53.197100082223336</v>
      </c>
      <c r="R37" s="2">
        <v>0.36966151035339839</v>
      </c>
      <c r="X37" s="2"/>
      <c r="Y37" s="22">
        <v>-4.1609596899849777</v>
      </c>
      <c r="Z37" s="22">
        <v>0.62512892109859486</v>
      </c>
      <c r="AB37" s="2">
        <v>-49.241030334553734</v>
      </c>
      <c r="AC37" s="2">
        <v>-2.4975865000000006</v>
      </c>
      <c r="AD37" s="2">
        <v>0.17</v>
      </c>
      <c r="AF37" t="s">
        <v>9</v>
      </c>
      <c r="AG37" s="2">
        <v>31.215</v>
      </c>
    </row>
    <row r="38" spans="1:33" x14ac:dyDescent="0.25">
      <c r="A38" t="s">
        <v>378</v>
      </c>
      <c r="B38" t="s">
        <v>564</v>
      </c>
      <c r="C38" t="s">
        <v>470</v>
      </c>
      <c r="D38" t="s">
        <v>340</v>
      </c>
      <c r="E38" s="4">
        <v>0.67499999999999993</v>
      </c>
      <c r="F38" s="2">
        <v>6.743646</v>
      </c>
      <c r="G38">
        <v>-2255</v>
      </c>
      <c r="H38">
        <v>-875</v>
      </c>
      <c r="I38" s="5">
        <v>42487243.110525914</v>
      </c>
      <c r="J38" s="2">
        <v>0.45043164970462529</v>
      </c>
      <c r="K38" s="5">
        <v>451592.05421803129</v>
      </c>
      <c r="L38" s="2">
        <v>0.43409073435757672</v>
      </c>
      <c r="M38" s="5">
        <v>252.36979758794385</v>
      </c>
      <c r="N38" s="2">
        <v>3.3344755060515858</v>
      </c>
      <c r="Q38" s="2">
        <v>-53.608958267533424</v>
      </c>
      <c r="R38" s="2">
        <v>0.38694718952608398</v>
      </c>
      <c r="X38" s="2"/>
      <c r="Y38" s="22">
        <v>-4.338688917456146</v>
      </c>
      <c r="Z38" s="22">
        <v>0.62512892109859486</v>
      </c>
      <c r="AB38" s="2">
        <v>-49.484969237689526</v>
      </c>
      <c r="AC38" s="2">
        <v>-2.7535185000000006</v>
      </c>
      <c r="AD38" s="2">
        <v>0.21</v>
      </c>
      <c r="AF38" t="s">
        <v>10</v>
      </c>
      <c r="AG38" s="2">
        <v>-18.260000000000002</v>
      </c>
    </row>
    <row r="39" spans="1:33" x14ac:dyDescent="0.25">
      <c r="A39" t="s">
        <v>379</v>
      </c>
      <c r="B39" t="s">
        <v>565</v>
      </c>
      <c r="C39" t="s">
        <v>471</v>
      </c>
      <c r="D39" t="s">
        <v>340</v>
      </c>
      <c r="E39" s="4">
        <v>0.6777777777777777</v>
      </c>
      <c r="F39" s="2">
        <v>6.7426700000000004</v>
      </c>
      <c r="G39">
        <v>-2938</v>
      </c>
      <c r="H39">
        <v>-1012</v>
      </c>
      <c r="I39" s="5">
        <v>42311529.52817753</v>
      </c>
      <c r="J39" s="2">
        <v>0.52470329002712435</v>
      </c>
      <c r="K39" s="5">
        <v>449437.74376967776</v>
      </c>
      <c r="L39" s="2">
        <v>0.52396771063404901</v>
      </c>
      <c r="M39" s="5">
        <v>219.38489490131715</v>
      </c>
      <c r="N39" s="2">
        <v>3.4846266007163029</v>
      </c>
      <c r="Q39" s="2">
        <v>-54.191066985141759</v>
      </c>
      <c r="R39" s="2">
        <v>0.27815134192715607</v>
      </c>
      <c r="X39" s="2"/>
      <c r="Y39" s="22">
        <v>-5.1332517211905015</v>
      </c>
      <c r="Z39" s="22">
        <v>0.62512892109859486</v>
      </c>
      <c r="AB39" s="2">
        <v>-49.310940735354578</v>
      </c>
      <c r="AC39" s="2">
        <v>-2.5709339999999998</v>
      </c>
      <c r="AD39" s="2">
        <v>0.18</v>
      </c>
      <c r="AF39" t="s">
        <v>11</v>
      </c>
      <c r="AG39" s="2">
        <v>-0.29549999999999998</v>
      </c>
    </row>
    <row r="40" spans="1:33" x14ac:dyDescent="0.25">
      <c r="A40" t="s">
        <v>380</v>
      </c>
      <c r="B40" t="s">
        <v>574</v>
      </c>
      <c r="D40" t="s">
        <v>340</v>
      </c>
      <c r="E40" s="4">
        <v>0.68055555555555547</v>
      </c>
      <c r="F40" s="2">
        <v>6.7404360000000008</v>
      </c>
      <c r="G40">
        <v>-2198</v>
      </c>
      <c r="H40">
        <v>-1080</v>
      </c>
      <c r="I40" s="5">
        <v>42709179.923792727</v>
      </c>
      <c r="J40" s="2">
        <v>0.53338451705028833</v>
      </c>
      <c r="K40" s="5">
        <v>454517.60362985131</v>
      </c>
      <c r="L40" s="2">
        <v>0.51903471470092644</v>
      </c>
      <c r="M40" s="5">
        <v>187.58294782337629</v>
      </c>
      <c r="N40" s="2">
        <v>2.9220549774658862</v>
      </c>
      <c r="Q40" s="2">
        <v>-53.979042722956613</v>
      </c>
      <c r="R40" s="2">
        <v>0.35413861363628629</v>
      </c>
      <c r="X40" s="2"/>
      <c r="Y40" s="22">
        <v>-4.7825477914748005</v>
      </c>
      <c r="Z40" s="22">
        <v>0.62512892109859486</v>
      </c>
      <c r="AB40" s="2">
        <v>-49.43291018692242</v>
      </c>
      <c r="AC40" s="2">
        <v>-2.6989000000000005</v>
      </c>
      <c r="AD40" s="2">
        <v>0.2</v>
      </c>
    </row>
    <row r="41" spans="1:33" x14ac:dyDescent="0.25">
      <c r="A41" t="s">
        <v>381</v>
      </c>
      <c r="B41" t="s">
        <v>575</v>
      </c>
      <c r="D41" t="s">
        <v>340</v>
      </c>
      <c r="E41" s="4">
        <v>0.68333333333333324</v>
      </c>
      <c r="F41" s="2">
        <v>6.7326250000000005</v>
      </c>
      <c r="G41">
        <v>-3311</v>
      </c>
      <c r="H41">
        <v>-1396</v>
      </c>
      <c r="I41" s="5">
        <v>42183168.820596322</v>
      </c>
      <c r="J41" s="2">
        <v>0.40928949822459776</v>
      </c>
      <c r="K41" s="5">
        <v>448281.94916537445</v>
      </c>
      <c r="L41" s="2">
        <v>0.41153659561085615</v>
      </c>
      <c r="M41" s="5">
        <v>201.99193522187144</v>
      </c>
      <c r="N41" s="2">
        <v>3.4114456367286747</v>
      </c>
      <c r="Q41" s="2">
        <v>-53.717812324857171</v>
      </c>
      <c r="R41" s="2">
        <v>0.36021670652129711</v>
      </c>
      <c r="X41" s="2"/>
      <c r="Y41" s="22">
        <v>-4.6354499892018453</v>
      </c>
      <c r="Z41" s="22">
        <v>0.62512892109859486</v>
      </c>
      <c r="AB41" s="2">
        <v>-49.310940735354578</v>
      </c>
      <c r="AC41" s="2">
        <v>-2.5709339999999998</v>
      </c>
      <c r="AD41" s="2">
        <v>0.18</v>
      </c>
    </row>
    <row r="42" spans="1:33" x14ac:dyDescent="0.25">
      <c r="A42" t="s">
        <v>382</v>
      </c>
      <c r="B42" t="s">
        <v>576</v>
      </c>
      <c r="D42" t="s">
        <v>340</v>
      </c>
      <c r="E42" s="4">
        <v>0.68680555555555556</v>
      </c>
      <c r="F42" s="2">
        <v>6.7366989999999998</v>
      </c>
      <c r="G42">
        <v>-1509</v>
      </c>
      <c r="H42">
        <v>-2388</v>
      </c>
      <c r="I42" s="5">
        <v>42669177.44316747</v>
      </c>
      <c r="J42" s="2">
        <v>0.47931540357604402</v>
      </c>
      <c r="K42" s="5">
        <v>453397.63370456814</v>
      </c>
      <c r="L42" s="2">
        <v>0.46455812567978966</v>
      </c>
      <c r="M42" s="5">
        <v>303.15121520196237</v>
      </c>
      <c r="N42" s="2">
        <v>3.1271456883156534</v>
      </c>
      <c r="Q42" s="2">
        <v>-53.852559167543276</v>
      </c>
      <c r="R42" s="2">
        <v>0.24938263180719647</v>
      </c>
      <c r="X42" s="2"/>
      <c r="Y42" s="22">
        <v>-4.6494866359090281</v>
      </c>
      <c r="Z42" s="22">
        <v>0.62512892109859486</v>
      </c>
      <c r="AB42" s="2">
        <v>-49.43291018692242</v>
      </c>
      <c r="AC42" s="2">
        <v>-2.6989000000000005</v>
      </c>
      <c r="AD42" s="2">
        <v>0.2</v>
      </c>
    </row>
    <row r="43" spans="1:33" x14ac:dyDescent="0.25">
      <c r="A43" t="s">
        <v>383</v>
      </c>
      <c r="B43" t="s">
        <v>577</v>
      </c>
      <c r="D43" t="s">
        <v>340</v>
      </c>
      <c r="E43" s="4">
        <v>0.68888888888888899</v>
      </c>
      <c r="F43" s="2">
        <v>6.7387830000000006</v>
      </c>
      <c r="G43">
        <v>-1485</v>
      </c>
      <c r="H43">
        <v>-2573</v>
      </c>
      <c r="I43" s="5">
        <v>43200743.91347415</v>
      </c>
      <c r="J43" s="2">
        <v>0.49043447618805341</v>
      </c>
      <c r="K43" s="5">
        <v>459710.28283809271</v>
      </c>
      <c r="L43" s="2">
        <v>0.47256090438485621</v>
      </c>
      <c r="M43" s="5">
        <v>293.41963279697865</v>
      </c>
      <c r="N43" s="2">
        <v>2.5277509932733446</v>
      </c>
      <c r="Q43" s="2">
        <v>-53.243378897795843</v>
      </c>
      <c r="R43" s="2">
        <v>0.44768063843626749</v>
      </c>
      <c r="X43" s="2"/>
      <c r="Y43" s="22">
        <v>-4.0086267994221547</v>
      </c>
      <c r="Z43" s="22">
        <v>0.62512892109859486</v>
      </c>
      <c r="AB43" s="2">
        <v>-49.43291018692242</v>
      </c>
      <c r="AC43" s="2">
        <v>-2.6989000000000005</v>
      </c>
      <c r="AD43" s="2">
        <v>0.2</v>
      </c>
    </row>
    <row r="44" spans="1:33" x14ac:dyDescent="0.25">
      <c r="A44" t="s">
        <v>384</v>
      </c>
      <c r="B44" t="s">
        <v>572</v>
      </c>
      <c r="C44" t="s">
        <v>472</v>
      </c>
      <c r="D44" t="s">
        <v>340</v>
      </c>
      <c r="E44" s="4">
        <v>0.69166666666666676</v>
      </c>
      <c r="F44" s="2">
        <v>6.7351970000000003</v>
      </c>
      <c r="G44">
        <v>-1852</v>
      </c>
      <c r="H44">
        <v>-2552</v>
      </c>
      <c r="I44" s="5">
        <v>42987932.991596371</v>
      </c>
      <c r="J44" s="2">
        <v>0.40913752003163695</v>
      </c>
      <c r="K44" s="5">
        <v>457547.62482834957</v>
      </c>
      <c r="L44" s="2">
        <v>0.41372334047239623</v>
      </c>
      <c r="M44" s="5">
        <v>318.23248596753876</v>
      </c>
      <c r="N44" s="2">
        <v>3.2404266246899103</v>
      </c>
      <c r="Q44" s="2">
        <v>-52.749321338857456</v>
      </c>
      <c r="R44" s="2">
        <v>0.32231326520770165</v>
      </c>
      <c r="X44" s="2"/>
      <c r="Y44" s="22">
        <v>-3.6167247008842551</v>
      </c>
      <c r="Z44" s="22">
        <v>0.62512892109859486</v>
      </c>
      <c r="AB44" s="2">
        <v>-49.310940735354578</v>
      </c>
      <c r="AC44" s="2">
        <v>-2.5709339999999998</v>
      </c>
      <c r="AD44" s="2">
        <v>0.18</v>
      </c>
    </row>
    <row r="45" spans="1:33" x14ac:dyDescent="0.25">
      <c r="A45" t="s">
        <v>385</v>
      </c>
      <c r="B45" t="s">
        <v>578</v>
      </c>
      <c r="D45" t="s">
        <v>340</v>
      </c>
      <c r="E45" s="4">
        <v>0.69444444444444453</v>
      </c>
      <c r="F45" s="2">
        <v>6.7421820000000006</v>
      </c>
      <c r="G45">
        <v>-1892</v>
      </c>
      <c r="H45">
        <v>-2428</v>
      </c>
      <c r="I45" s="5">
        <v>43039915.453164667</v>
      </c>
      <c r="J45" s="2">
        <v>0.38474929078825032</v>
      </c>
      <c r="K45" s="5">
        <v>457670.65835434914</v>
      </c>
      <c r="L45" s="2">
        <v>0.3777609388292536</v>
      </c>
      <c r="M45" s="5">
        <v>280.00515917320263</v>
      </c>
      <c r="N45" s="2">
        <v>3.1266641131700736</v>
      </c>
      <c r="Q45" s="2">
        <v>-53.531309415197683</v>
      </c>
      <c r="R45" s="2">
        <v>0.34746301617969716</v>
      </c>
      <c r="X45" s="2"/>
      <c r="Y45" s="22">
        <v>-4.3722901194735986</v>
      </c>
      <c r="Z45" s="22">
        <v>0.62512892109859486</v>
      </c>
      <c r="AB45" s="2">
        <v>-49.374900686144144</v>
      </c>
      <c r="AC45" s="2">
        <v>-2.6380385000000004</v>
      </c>
      <c r="AD45" s="2">
        <v>0.19</v>
      </c>
    </row>
    <row r="46" spans="1:33" x14ac:dyDescent="0.25">
      <c r="A46" t="s">
        <v>386</v>
      </c>
      <c r="B46" t="s">
        <v>555</v>
      </c>
      <c r="C46" t="s">
        <v>473</v>
      </c>
      <c r="D46" t="s">
        <v>340</v>
      </c>
      <c r="E46" s="4">
        <v>0.69791666666666663</v>
      </c>
      <c r="F46" s="2">
        <v>6.7336010000000002</v>
      </c>
      <c r="G46">
        <v>1562</v>
      </c>
      <c r="H46">
        <v>-3311</v>
      </c>
      <c r="I46" s="5">
        <v>42711870.922515072</v>
      </c>
      <c r="J46" s="2">
        <v>0.51104051591473165</v>
      </c>
      <c r="K46" s="5">
        <v>454951.41575685429</v>
      </c>
      <c r="L46" s="2">
        <v>0.51997782526959946</v>
      </c>
      <c r="M46" s="5">
        <v>203.44359143300557</v>
      </c>
      <c r="N46" s="2">
        <v>3.3060167606117727</v>
      </c>
      <c r="Q46" s="2">
        <v>-53.164669708828157</v>
      </c>
      <c r="R46" s="2">
        <v>0.481313290557565</v>
      </c>
      <c r="X46" s="2"/>
      <c r="Y46" s="22">
        <v>-3.9866073654266643</v>
      </c>
      <c r="Z46" s="22">
        <v>0.62512892109859486</v>
      </c>
      <c r="AB46" s="2">
        <v>-49.374900686144144</v>
      </c>
      <c r="AC46" s="2">
        <v>-2.6380385000000004</v>
      </c>
      <c r="AD46" s="2">
        <v>0.19</v>
      </c>
    </row>
    <row r="47" spans="1:33" x14ac:dyDescent="0.25">
      <c r="A47" t="s">
        <v>387</v>
      </c>
      <c r="B47" t="s">
        <v>552</v>
      </c>
      <c r="C47" t="s">
        <v>474</v>
      </c>
      <c r="D47" t="s">
        <v>340</v>
      </c>
      <c r="E47" s="4">
        <v>0.70000000000000007</v>
      </c>
      <c r="F47" s="2">
        <v>6.7368119999999996</v>
      </c>
      <c r="G47">
        <v>1776</v>
      </c>
      <c r="H47">
        <v>-3157</v>
      </c>
      <c r="I47" s="5">
        <v>42507185.07622955</v>
      </c>
      <c r="J47" s="2">
        <v>0.45655331745529776</v>
      </c>
      <c r="K47" s="5">
        <v>452019.39192681824</v>
      </c>
      <c r="L47" s="2">
        <v>0.45874529878538017</v>
      </c>
      <c r="M47" s="5">
        <v>189.89484989394313</v>
      </c>
      <c r="N47" s="2">
        <v>2.8159345951585406</v>
      </c>
      <c r="Q47" s="2">
        <v>-53.901468956655819</v>
      </c>
      <c r="R47" s="2">
        <v>0.29049248416001994</v>
      </c>
      <c r="X47" s="2"/>
      <c r="Y47" s="22">
        <v>-4.7009399101036742</v>
      </c>
      <c r="Z47" s="22">
        <v>0.62512892109859486</v>
      </c>
      <c r="AB47" s="2">
        <v>-49.43291018692242</v>
      </c>
      <c r="AC47" s="2">
        <v>-2.6989000000000005</v>
      </c>
      <c r="AD47" s="2">
        <v>0.2</v>
      </c>
    </row>
    <row r="48" spans="1:33" x14ac:dyDescent="0.25">
      <c r="A48" t="s">
        <v>388</v>
      </c>
      <c r="B48" t="s">
        <v>553</v>
      </c>
      <c r="C48" t="s">
        <v>475</v>
      </c>
      <c r="D48" t="s">
        <v>340</v>
      </c>
      <c r="E48" s="4">
        <v>0.70277777777777783</v>
      </c>
      <c r="F48" s="2">
        <v>6.7389520000000003</v>
      </c>
      <c r="G48">
        <v>1648</v>
      </c>
      <c r="H48">
        <v>-2742</v>
      </c>
      <c r="I48" s="5">
        <v>41930787.47174605</v>
      </c>
      <c r="J48" s="2">
        <v>0.42972169471581551</v>
      </c>
      <c r="K48" s="5">
        <v>446363.11957310612</v>
      </c>
      <c r="L48" s="2">
        <v>0.43692189174725093</v>
      </c>
      <c r="M48" s="5">
        <v>207.61037688138063</v>
      </c>
      <c r="N48" s="2">
        <v>3.2704878642603505</v>
      </c>
      <c r="Q48" s="2">
        <v>-53.780930986626615</v>
      </c>
      <c r="R48" s="2">
        <v>0.29266374551817237</v>
      </c>
      <c r="X48" s="2"/>
      <c r="Y48" s="22">
        <v>-4.6348768864431511</v>
      </c>
      <c r="Z48" s="22">
        <v>0.62512892109859486</v>
      </c>
      <c r="AB48" s="2">
        <v>-49.374900686144144</v>
      </c>
      <c r="AC48" s="2">
        <v>-2.6380385000000004</v>
      </c>
      <c r="AD48" s="2">
        <v>0.19</v>
      </c>
    </row>
    <row r="49" spans="1:40" x14ac:dyDescent="0.25">
      <c r="A49" t="s">
        <v>389</v>
      </c>
      <c r="B49" t="s">
        <v>554</v>
      </c>
      <c r="C49" t="s">
        <v>476</v>
      </c>
      <c r="D49" t="s">
        <v>340</v>
      </c>
      <c r="E49" s="4">
        <v>0.70486111111111116</v>
      </c>
      <c r="F49" s="2">
        <v>6.733714</v>
      </c>
      <c r="G49">
        <v>1138</v>
      </c>
      <c r="H49">
        <v>-3062</v>
      </c>
      <c r="I49" s="5">
        <v>43479469.913681783</v>
      </c>
      <c r="J49" s="2">
        <v>0.30625819449281388</v>
      </c>
      <c r="K49" s="5">
        <v>462842.4980289574</v>
      </c>
      <c r="L49" s="2">
        <v>0.31016626619044474</v>
      </c>
      <c r="M49" s="5">
        <v>301.84802632447901</v>
      </c>
      <c r="N49" s="2">
        <v>9.215874129975532</v>
      </c>
      <c r="Q49" s="2">
        <v>-53.004244686703949</v>
      </c>
      <c r="R49" s="2">
        <v>0.32665429549903197</v>
      </c>
      <c r="X49" s="2"/>
      <c r="Y49" s="22">
        <v>-3.7570567486023831</v>
      </c>
      <c r="Z49" s="22">
        <v>0.62512892109859486</v>
      </c>
      <c r="AB49" s="2">
        <v>-49.43291018692242</v>
      </c>
      <c r="AC49" s="2">
        <v>-2.6989000000000005</v>
      </c>
      <c r="AD49" s="2">
        <v>0.2</v>
      </c>
    </row>
    <row r="50" spans="1:40" x14ac:dyDescent="0.25">
      <c r="A50" t="s">
        <v>390</v>
      </c>
      <c r="B50" t="s">
        <v>556</v>
      </c>
      <c r="C50" t="s">
        <v>477</v>
      </c>
      <c r="D50" t="s">
        <v>340</v>
      </c>
      <c r="E50" s="4">
        <v>0.70763888888888893</v>
      </c>
      <c r="F50" s="2">
        <v>6.733714</v>
      </c>
      <c r="G50">
        <v>1344</v>
      </c>
      <c r="H50">
        <v>-3812</v>
      </c>
      <c r="I50" s="5">
        <v>43238623.472265474</v>
      </c>
      <c r="J50" s="2">
        <v>0.41400735945498235</v>
      </c>
      <c r="K50" s="5">
        <v>460140.48573800537</v>
      </c>
      <c r="L50" s="2">
        <v>0.40910074246203432</v>
      </c>
      <c r="M50" s="5">
        <v>199.11551631937152</v>
      </c>
      <c r="N50" s="2">
        <v>3.0074830255902807</v>
      </c>
      <c r="Q50" s="2">
        <v>-53.509659930457751</v>
      </c>
      <c r="R50" s="2">
        <v>0.35208260376961348</v>
      </c>
      <c r="X50" s="2"/>
      <c r="Y50" s="22">
        <v>-4.2887554042471132</v>
      </c>
      <c r="Z50" s="22">
        <v>0.62512892109859486</v>
      </c>
      <c r="AB50" s="2">
        <v>-49.43291018692242</v>
      </c>
      <c r="AC50" s="2">
        <v>-2.6989000000000005</v>
      </c>
      <c r="AD50" s="2">
        <v>0.2</v>
      </c>
    </row>
    <row r="51" spans="1:40" x14ac:dyDescent="0.25">
      <c r="A51" t="s">
        <v>391</v>
      </c>
      <c r="B51" t="s">
        <v>579</v>
      </c>
      <c r="D51" t="s">
        <v>340</v>
      </c>
      <c r="E51" s="4">
        <v>0.70972222222222225</v>
      </c>
      <c r="F51" s="2">
        <v>6.732926</v>
      </c>
      <c r="G51">
        <v>1859</v>
      </c>
      <c r="H51">
        <v>-3696</v>
      </c>
      <c r="I51" s="5">
        <v>43271610.991362698</v>
      </c>
      <c r="J51" s="2">
        <v>0.48169082716027817</v>
      </c>
      <c r="K51" s="5">
        <v>460086.81724910327</v>
      </c>
      <c r="L51" s="2">
        <v>0.48010834064275104</v>
      </c>
      <c r="M51" s="5">
        <v>170.59330565741348</v>
      </c>
      <c r="N51" s="2">
        <v>2.3028283140285111</v>
      </c>
      <c r="Q51" s="2">
        <v>-53.8687198546518</v>
      </c>
      <c r="R51" s="2">
        <v>0.36561913143963198</v>
      </c>
      <c r="T51" s="2"/>
      <c r="X51" s="2"/>
      <c r="Y51" s="22">
        <v>-4.6664877369168023</v>
      </c>
      <c r="Z51" s="22">
        <v>0.62512892109859486</v>
      </c>
      <c r="AB51" s="2">
        <v>-49.43291018692242</v>
      </c>
      <c r="AC51" s="2">
        <v>-2.6989000000000005</v>
      </c>
      <c r="AD51" s="2">
        <v>0.2</v>
      </c>
    </row>
    <row r="52" spans="1:40" x14ac:dyDescent="0.25">
      <c r="A52" t="s">
        <v>392</v>
      </c>
      <c r="D52" t="s">
        <v>340</v>
      </c>
      <c r="E52" s="4">
        <v>0.71319444444444446</v>
      </c>
      <c r="F52" s="2">
        <v>6.7251149999999997</v>
      </c>
      <c r="G52">
        <v>-5186</v>
      </c>
      <c r="H52">
        <v>-3874</v>
      </c>
      <c r="I52" s="5">
        <v>37365950.814409137</v>
      </c>
      <c r="J52" s="2">
        <v>0.31707098293546859</v>
      </c>
      <c r="K52" s="5">
        <v>400452.58924515598</v>
      </c>
      <c r="L52" s="2">
        <v>0.32966633178922822</v>
      </c>
      <c r="M52" s="5">
        <v>141.2916479197327</v>
      </c>
      <c r="N52" s="2">
        <v>3.608037719177958</v>
      </c>
      <c r="Q52" s="11">
        <v>-46.524241782835432</v>
      </c>
      <c r="R52" s="11">
        <v>0.4259594867327684</v>
      </c>
      <c r="V52" s="2">
        <v>0.84</v>
      </c>
      <c r="W52" s="10" t="s">
        <v>393</v>
      </c>
      <c r="X52" s="2"/>
      <c r="Y52" s="29"/>
      <c r="Z52" s="29"/>
    </row>
    <row r="53" spans="1:40" x14ac:dyDescent="0.25">
      <c r="A53" t="s">
        <v>394</v>
      </c>
      <c r="D53" t="s">
        <v>340</v>
      </c>
      <c r="E53" s="4">
        <v>0.71527777777777779</v>
      </c>
      <c r="F53" s="2">
        <v>6.7268609999999995</v>
      </c>
      <c r="G53">
        <v>-5311</v>
      </c>
      <c r="H53">
        <v>-3900</v>
      </c>
      <c r="I53" s="5">
        <v>37115148.979705818</v>
      </c>
      <c r="J53" s="2">
        <v>0.24731537845519036</v>
      </c>
      <c r="K53" s="5">
        <v>397454.11125556729</v>
      </c>
      <c r="L53" s="2">
        <v>0.24581337990372232</v>
      </c>
      <c r="M53" s="5">
        <v>160.84848472029745</v>
      </c>
      <c r="N53" s="2">
        <v>3.1284913455478924</v>
      </c>
      <c r="Q53" s="11">
        <v>-46.409585900613948</v>
      </c>
      <c r="R53" s="11">
        <v>0.40126847448399061</v>
      </c>
      <c r="T53" s="34"/>
      <c r="V53" s="2">
        <v>-46.860481941634724</v>
      </c>
      <c r="W53" t="s">
        <v>21</v>
      </c>
      <c r="X53" s="2"/>
      <c r="Y53" s="29"/>
      <c r="Z53" s="29"/>
    </row>
    <row r="54" spans="1:40" x14ac:dyDescent="0.25">
      <c r="A54" t="s">
        <v>395</v>
      </c>
      <c r="D54" t="s">
        <v>340</v>
      </c>
      <c r="E54" s="4">
        <v>0.71805555555555556</v>
      </c>
      <c r="F54" s="2">
        <v>6.7217349999999998</v>
      </c>
      <c r="G54">
        <v>-4703</v>
      </c>
      <c r="H54">
        <v>-3429</v>
      </c>
      <c r="I54" s="5">
        <v>37522492.315715067</v>
      </c>
      <c r="J54" s="2">
        <v>0.23507384201421161</v>
      </c>
      <c r="K54" s="5">
        <v>402369.59138066974</v>
      </c>
      <c r="L54" s="2">
        <v>0.242609988701456</v>
      </c>
      <c r="M54" s="5">
        <v>139.43678609686805</v>
      </c>
      <c r="N54" s="2">
        <v>4.048958374440673</v>
      </c>
      <c r="Q54" s="11">
        <v>-45.526418449227222</v>
      </c>
      <c r="R54" s="11">
        <v>0.33330671234389925</v>
      </c>
      <c r="S54" s="11" t="s">
        <v>22</v>
      </c>
      <c r="U54" s="11"/>
      <c r="X54" s="2"/>
      <c r="Y54" s="29"/>
      <c r="Z54" s="29"/>
    </row>
    <row r="55" spans="1:40" x14ac:dyDescent="0.25">
      <c r="A55" t="s">
        <v>396</v>
      </c>
      <c r="D55" t="s">
        <v>340</v>
      </c>
      <c r="E55" s="4">
        <v>0.72083333333333333</v>
      </c>
      <c r="F55" s="2">
        <v>6.7224490000000001</v>
      </c>
      <c r="G55">
        <v>-4624</v>
      </c>
      <c r="H55">
        <v>-3503</v>
      </c>
      <c r="I55" s="5">
        <v>37166234.78432779</v>
      </c>
      <c r="J55" s="2">
        <v>0.26246189056901775</v>
      </c>
      <c r="K55" s="5">
        <v>397949.63920782355</v>
      </c>
      <c r="L55" s="2">
        <v>0.26372859950753813</v>
      </c>
      <c r="M55" s="5">
        <v>109.78573682505106</v>
      </c>
      <c r="N55" s="2">
        <v>2.8204584820211203</v>
      </c>
      <c r="Q55" s="11">
        <v>-45.980518452109933</v>
      </c>
      <c r="R55" s="11">
        <v>0.45269434426301391</v>
      </c>
      <c r="S55" s="11">
        <v>-46.110191146196641</v>
      </c>
      <c r="T55" s="11">
        <v>0.45412212674281111</v>
      </c>
      <c r="U55" s="11">
        <v>-46.059844746465735</v>
      </c>
      <c r="V55" s="11">
        <v>0.31256446054929743</v>
      </c>
      <c r="X55" s="2"/>
      <c r="Y55" s="29"/>
      <c r="Z55" s="29"/>
    </row>
    <row r="56" spans="1:40" x14ac:dyDescent="0.25">
      <c r="A56" t="s">
        <v>397</v>
      </c>
      <c r="D56" t="s">
        <v>340</v>
      </c>
      <c r="E56" s="4">
        <v>0.72430555555555554</v>
      </c>
      <c r="F56" s="2">
        <v>6.7097380000000006</v>
      </c>
      <c r="G56">
        <v>-4888</v>
      </c>
      <c r="H56">
        <v>-160</v>
      </c>
      <c r="I56" s="5">
        <v>23217987.342643902</v>
      </c>
      <c r="J56" s="2">
        <v>0.11378593652102346</v>
      </c>
      <c r="K56" s="5">
        <v>247581.10644674531</v>
      </c>
      <c r="L56" s="2">
        <v>0.12558444954332754</v>
      </c>
      <c r="M56" s="5">
        <v>113.30730060100019</v>
      </c>
      <c r="N56" s="2">
        <v>4.0786802575767105</v>
      </c>
      <c r="Q56" s="11">
        <v>-50.745956169995111</v>
      </c>
      <c r="R56" s="11">
        <v>0.55182249140516482</v>
      </c>
      <c r="X56" s="2"/>
      <c r="Y56" s="29"/>
      <c r="Z56" s="29"/>
    </row>
    <row r="57" spans="1:40" x14ac:dyDescent="0.25">
      <c r="A57" t="s">
        <v>398</v>
      </c>
      <c r="D57" t="s">
        <v>340</v>
      </c>
      <c r="E57" s="4">
        <v>0.72638888888888886</v>
      </c>
      <c r="F57" s="2">
        <v>6.720853</v>
      </c>
      <c r="G57">
        <v>-4952</v>
      </c>
      <c r="H57">
        <v>-78</v>
      </c>
      <c r="I57" s="5">
        <v>23169327.685456719</v>
      </c>
      <c r="J57" s="2">
        <v>0.14534212251293405</v>
      </c>
      <c r="K57" s="5">
        <v>246469.90831388399</v>
      </c>
      <c r="L57" s="2">
        <v>0.14930751507052809</v>
      </c>
      <c r="M57" s="5">
        <v>102.83671519446072</v>
      </c>
      <c r="N57" s="2">
        <v>3.0804869997411153</v>
      </c>
      <c r="Q57" s="11">
        <v>-52.303388549596818</v>
      </c>
      <c r="R57" s="11">
        <v>0.58205382763905644</v>
      </c>
      <c r="X57" s="2"/>
      <c r="Y57" s="29"/>
      <c r="Z57" s="29"/>
    </row>
    <row r="58" spans="1:40" x14ac:dyDescent="0.25">
      <c r="A58" t="s">
        <v>399</v>
      </c>
      <c r="D58" t="s">
        <v>340</v>
      </c>
      <c r="E58" s="4">
        <v>0.7284722222222223</v>
      </c>
      <c r="F58" s="2">
        <v>6.7151079999999999</v>
      </c>
      <c r="G58">
        <v>-4996</v>
      </c>
      <c r="H58">
        <v>-8</v>
      </c>
      <c r="I58" s="5">
        <v>23147390.598087661</v>
      </c>
      <c r="J58" s="2">
        <v>0.12320338211510977</v>
      </c>
      <c r="K58" s="5">
        <v>247316.14479723061</v>
      </c>
      <c r="L58" s="2">
        <v>0.13953672896174393</v>
      </c>
      <c r="M58" s="5">
        <v>90.753228881014124</v>
      </c>
      <c r="N58" s="2">
        <v>2.8764602185902231</v>
      </c>
      <c r="Q58" s="11">
        <v>-51.676160919387534</v>
      </c>
      <c r="R58" s="11">
        <v>0.67535228157315141</v>
      </c>
      <c r="X58" s="2"/>
      <c r="Y58" s="29"/>
      <c r="Z58" s="29"/>
    </row>
    <row r="59" spans="1:40" x14ac:dyDescent="0.25">
      <c r="A59" t="s">
        <v>400</v>
      </c>
      <c r="D59" t="s">
        <v>340</v>
      </c>
      <c r="E59" s="4">
        <v>0.73125000000000007</v>
      </c>
      <c r="F59" s="2">
        <v>6.7121599999999999</v>
      </c>
      <c r="G59">
        <v>-5044</v>
      </c>
      <c r="H59">
        <v>38</v>
      </c>
      <c r="I59" s="5">
        <v>23344051.416097824</v>
      </c>
      <c r="J59" s="2">
        <v>0.1491348738738674</v>
      </c>
      <c r="K59" s="5">
        <v>248622.46962505815</v>
      </c>
      <c r="L59" s="2">
        <v>0.14741098947470416</v>
      </c>
      <c r="M59" s="5">
        <v>87.460180285239446</v>
      </c>
      <c r="N59" s="2">
        <v>2.1051182325511504</v>
      </c>
      <c r="Q59" s="11">
        <v>-51.812585508128286</v>
      </c>
      <c r="R59" s="11">
        <v>0.480508933573012</v>
      </c>
      <c r="X59" s="2"/>
      <c r="Y59" s="29"/>
      <c r="Z59" s="29"/>
    </row>
    <row r="60" spans="1:40" x14ac:dyDescent="0.25">
      <c r="A60" t="s">
        <v>401</v>
      </c>
      <c r="D60" t="s">
        <v>340</v>
      </c>
      <c r="E60" s="4">
        <v>0.73333333333333339</v>
      </c>
      <c r="F60" s="2">
        <v>6.7101510000000006</v>
      </c>
      <c r="G60">
        <v>-5016</v>
      </c>
      <c r="H60">
        <v>-126</v>
      </c>
      <c r="I60" s="5">
        <v>23063818.538836353</v>
      </c>
      <c r="J60" s="2">
        <v>0.18162441156448192</v>
      </c>
      <c r="K60" s="5">
        <v>245685.39418242199</v>
      </c>
      <c r="L60" s="2">
        <v>0.19327158651240517</v>
      </c>
      <c r="M60" s="5">
        <v>82.352592734035468</v>
      </c>
      <c r="N60" s="2">
        <v>1.7590786683102846</v>
      </c>
      <c r="Q60" s="11">
        <v>-51.539189282755025</v>
      </c>
      <c r="R60" s="11">
        <v>0.71921628594199372</v>
      </c>
      <c r="S60" s="11">
        <v>-51.615456085972554</v>
      </c>
      <c r="T60" s="11">
        <v>0.56516433219581019</v>
      </c>
      <c r="X60" s="2"/>
      <c r="Y60" s="29"/>
      <c r="Z60" s="29"/>
    </row>
    <row r="61" spans="1:40" x14ac:dyDescent="0.25">
      <c r="A61" t="s">
        <v>402</v>
      </c>
      <c r="B61" t="s">
        <v>580</v>
      </c>
      <c r="D61" t="s">
        <v>340</v>
      </c>
      <c r="E61" s="4">
        <v>0.7368055555555556</v>
      </c>
      <c r="F61" s="2">
        <v>6.7047619999999997</v>
      </c>
      <c r="G61">
        <v>-2035</v>
      </c>
      <c r="H61">
        <v>-767</v>
      </c>
      <c r="I61" s="5">
        <v>32664740.413188562</v>
      </c>
      <c r="J61" s="2">
        <v>0.17107485401460987</v>
      </c>
      <c r="K61" s="5">
        <v>345213.19241031108</v>
      </c>
      <c r="L61" s="2">
        <v>0.16431237685486477</v>
      </c>
      <c r="M61" s="5">
        <v>144.57124766193593</v>
      </c>
      <c r="N61" s="2">
        <v>2.1897507284980922</v>
      </c>
      <c r="Q61" s="2">
        <v>-59.067199969946252</v>
      </c>
      <c r="R61" s="2">
        <v>0.49444025597998364</v>
      </c>
      <c r="X61" s="2"/>
      <c r="Y61" s="22">
        <v>-4.8195759515583525</v>
      </c>
      <c r="Z61" s="22">
        <v>1.2645010187784302</v>
      </c>
      <c r="AB61" s="2">
        <v>-54.510340745757446</v>
      </c>
      <c r="AC61" s="2">
        <v>-4.3025110000000009</v>
      </c>
      <c r="AD61" s="2">
        <v>0.31</v>
      </c>
      <c r="AF61" t="s">
        <v>9</v>
      </c>
      <c r="AG61" s="2">
        <v>11.99</v>
      </c>
      <c r="AN61" s="2"/>
    </row>
    <row r="62" spans="1:40" x14ac:dyDescent="0.25">
      <c r="A62" t="s">
        <v>403</v>
      </c>
      <c r="B62" t="s">
        <v>580</v>
      </c>
      <c r="D62" t="s">
        <v>340</v>
      </c>
      <c r="E62" s="4">
        <v>0.73958333333333337</v>
      </c>
      <c r="F62" s="2">
        <v>6.6972899999999997</v>
      </c>
      <c r="G62">
        <v>-1589</v>
      </c>
      <c r="H62">
        <v>-742</v>
      </c>
      <c r="I62" s="5">
        <v>32705985.604835711</v>
      </c>
      <c r="J62" s="2">
        <v>0.17136230555114687</v>
      </c>
      <c r="K62" s="5">
        <v>345946.36153360177</v>
      </c>
      <c r="L62" s="2">
        <v>0.16935480243248327</v>
      </c>
      <c r="M62" s="5">
        <v>145.36428341264809</v>
      </c>
      <c r="N62" s="2">
        <v>2.2719498554252064</v>
      </c>
      <c r="Q62" s="2">
        <v>-60.284611536608693</v>
      </c>
      <c r="R62" s="2">
        <v>0.36230544906416906</v>
      </c>
      <c r="X62" s="2"/>
      <c r="Y62" s="22">
        <v>-6.1071749800053476</v>
      </c>
      <c r="Z62" s="22">
        <v>1.2645010187784302</v>
      </c>
      <c r="AB62" s="2">
        <v>-54.510340745757446</v>
      </c>
      <c r="AC62" s="2">
        <v>-4.3025110000000009</v>
      </c>
      <c r="AD62" s="2">
        <v>0.31</v>
      </c>
      <c r="AF62" t="s">
        <v>10</v>
      </c>
      <c r="AG62" s="2">
        <v>-17.725000000000001</v>
      </c>
      <c r="AN62" s="2"/>
    </row>
    <row r="63" spans="1:40" x14ac:dyDescent="0.25">
      <c r="A63" t="s">
        <v>404</v>
      </c>
      <c r="B63" t="s">
        <v>580</v>
      </c>
      <c r="D63" t="s">
        <v>340</v>
      </c>
      <c r="E63" s="4">
        <v>0.7416666666666667</v>
      </c>
      <c r="F63" s="2">
        <v>6.7026409999999998</v>
      </c>
      <c r="G63">
        <v>-1333</v>
      </c>
      <c r="H63">
        <v>-1105</v>
      </c>
      <c r="I63" s="5">
        <v>32819231.629753664</v>
      </c>
      <c r="J63" s="2">
        <v>0.19144753580462603</v>
      </c>
      <c r="K63" s="5">
        <v>346805.88623820629</v>
      </c>
      <c r="L63" s="2">
        <v>0.18320638618301688</v>
      </c>
      <c r="M63" s="5">
        <v>133.25385377140785</v>
      </c>
      <c r="N63" s="2">
        <v>1.9698373359157695</v>
      </c>
      <c r="Q63" s="2">
        <v>-59.387907998994073</v>
      </c>
      <c r="R63" s="2">
        <v>0.38055557630286008</v>
      </c>
      <c r="X63" s="2"/>
      <c r="Y63" s="22">
        <v>-5.1587737692274649</v>
      </c>
      <c r="Z63" s="22">
        <v>1.2645010187784302</v>
      </c>
      <c r="AB63" s="2">
        <v>-54.510340745757446</v>
      </c>
      <c r="AC63" s="2">
        <v>-4.3025110000000009</v>
      </c>
      <c r="AD63" s="2">
        <v>0.31</v>
      </c>
      <c r="AF63" t="s">
        <v>11</v>
      </c>
      <c r="AG63" s="2">
        <v>0.04</v>
      </c>
      <c r="AN63" s="2"/>
    </row>
    <row r="64" spans="1:40" x14ac:dyDescent="0.25">
      <c r="A64" t="s">
        <v>405</v>
      </c>
      <c r="B64" t="s">
        <v>580</v>
      </c>
      <c r="D64" t="s">
        <v>340</v>
      </c>
      <c r="E64" s="4">
        <v>0.74444444444444446</v>
      </c>
      <c r="F64" s="2">
        <v>6.6931029999999998</v>
      </c>
      <c r="G64">
        <v>-802</v>
      </c>
      <c r="H64">
        <v>-943</v>
      </c>
      <c r="I64" s="5">
        <v>33090437.635059595</v>
      </c>
      <c r="J64" s="2">
        <v>0.20674463043302699</v>
      </c>
      <c r="K64" s="5">
        <v>349779.08005826984</v>
      </c>
      <c r="L64" s="2">
        <v>0.21031665483894968</v>
      </c>
      <c r="M64" s="5">
        <v>157.87797660393551</v>
      </c>
      <c r="N64" s="2">
        <v>2.6943751980200958</v>
      </c>
      <c r="Q64" s="2">
        <v>-59.042369141445896</v>
      </c>
      <c r="R64" s="2">
        <v>0.50476818833226744</v>
      </c>
      <c r="X64" s="2"/>
      <c r="Y64" s="22">
        <v>-4.7933135506348368</v>
      </c>
      <c r="Z64" s="22">
        <v>1.2645010187784302</v>
      </c>
      <c r="AB64" s="2">
        <v>-54.510340745757446</v>
      </c>
      <c r="AC64" s="2">
        <v>-4.3025110000000009</v>
      </c>
      <c r="AD64" s="2">
        <v>0.31</v>
      </c>
      <c r="AN64" s="2"/>
    </row>
    <row r="65" spans="1:40" x14ac:dyDescent="0.25">
      <c r="A65" t="s">
        <v>406</v>
      </c>
      <c r="B65" t="s">
        <v>504</v>
      </c>
      <c r="C65" t="s">
        <v>482</v>
      </c>
      <c r="D65" t="s">
        <v>340</v>
      </c>
      <c r="E65" s="4">
        <v>0.74722222222222223</v>
      </c>
      <c r="F65" s="2">
        <v>6.6911690000000004</v>
      </c>
      <c r="G65">
        <v>790</v>
      </c>
      <c r="H65">
        <v>-3381</v>
      </c>
      <c r="I65" s="5">
        <v>32778205.034641385</v>
      </c>
      <c r="J65" s="2">
        <v>0.19586464965259745</v>
      </c>
      <c r="K65" s="5">
        <v>346224.11538039817</v>
      </c>
      <c r="L65" s="2">
        <v>0.20193789654990985</v>
      </c>
      <c r="M65" s="5">
        <v>164.04747099199423</v>
      </c>
      <c r="N65" s="2">
        <v>2.4824852974501987</v>
      </c>
      <c r="Q65" s="2">
        <v>-58.874058395767094</v>
      </c>
      <c r="R65" s="2">
        <v>0.65071248404053772</v>
      </c>
      <c r="X65" s="2"/>
      <c r="Y65" s="22">
        <v>-4.5136077450730339</v>
      </c>
      <c r="Z65" s="22">
        <v>1.2645010187784302</v>
      </c>
      <c r="AB65" s="2">
        <v>-54.606924889811339</v>
      </c>
      <c r="AC65" s="2">
        <v>-4.4042240000000001</v>
      </c>
      <c r="AD65" s="2">
        <v>0.32</v>
      </c>
      <c r="AN65" s="2"/>
    </row>
    <row r="66" spans="1:40" x14ac:dyDescent="0.25">
      <c r="A66" t="s">
        <v>407</v>
      </c>
      <c r="B66" t="s">
        <v>501</v>
      </c>
      <c r="C66" t="s">
        <v>481</v>
      </c>
      <c r="D66" t="s">
        <v>340</v>
      </c>
      <c r="E66" s="4">
        <v>0.75</v>
      </c>
      <c r="F66" s="2">
        <v>6.6993170000000006</v>
      </c>
      <c r="G66">
        <v>970</v>
      </c>
      <c r="H66">
        <v>-3399</v>
      </c>
      <c r="I66" s="5">
        <v>32804446.555031676</v>
      </c>
      <c r="J66" s="2">
        <v>0.19733860924763796</v>
      </c>
      <c r="K66" s="5">
        <v>347100.40047409455</v>
      </c>
      <c r="L66" s="2">
        <v>0.19814947040755668</v>
      </c>
      <c r="M66" s="5">
        <v>126.46609762131612</v>
      </c>
      <c r="N66" s="2">
        <v>1.7985240829366751</v>
      </c>
      <c r="Q66" s="2">
        <v>-58.688767704969557</v>
      </c>
      <c r="R66" s="2">
        <v>0.42315531644148496</v>
      </c>
      <c r="X66" s="2"/>
      <c r="Y66" s="22">
        <v>-4.4193259210342228</v>
      </c>
      <c r="Z66" s="22">
        <v>1.2645010187784302</v>
      </c>
      <c r="AB66" s="2">
        <v>-54.510340745757446</v>
      </c>
      <c r="AC66" s="2">
        <v>-4.3025110000000009</v>
      </c>
      <c r="AD66" s="2">
        <v>0.31</v>
      </c>
      <c r="AN66" s="2"/>
    </row>
    <row r="67" spans="1:40" x14ac:dyDescent="0.25">
      <c r="A67" t="s">
        <v>408</v>
      </c>
      <c r="B67" t="s">
        <v>502</v>
      </c>
      <c r="C67" t="s">
        <v>480</v>
      </c>
      <c r="D67" t="s">
        <v>340</v>
      </c>
      <c r="E67" s="4">
        <v>0.75277777777777777</v>
      </c>
      <c r="F67" s="2">
        <v>6.6953180000000003</v>
      </c>
      <c r="G67">
        <v>988</v>
      </c>
      <c r="H67">
        <v>-3514</v>
      </c>
      <c r="I67" s="5">
        <v>32368495.853689712</v>
      </c>
      <c r="J67" s="2">
        <v>0.1679524624781836</v>
      </c>
      <c r="K67" s="5">
        <v>342501.34448604088</v>
      </c>
      <c r="L67" s="2">
        <v>0.17711080892878514</v>
      </c>
      <c r="M67" s="5">
        <v>120.51171099658896</v>
      </c>
      <c r="N67" s="2">
        <v>2.3021665946787961</v>
      </c>
      <c r="Q67" s="2">
        <v>-59.284651817557823</v>
      </c>
      <c r="R67" s="2">
        <v>0.36778874740247541</v>
      </c>
      <c r="X67" s="2"/>
      <c r="Y67" s="22">
        <v>-5.0495645563867209</v>
      </c>
      <c r="Z67" s="22">
        <v>1.2645010187784302</v>
      </c>
      <c r="AB67" s="2">
        <v>-54.510340745757446</v>
      </c>
      <c r="AC67" s="2">
        <v>-4.3025110000000009</v>
      </c>
      <c r="AD67" s="2">
        <v>0.31</v>
      </c>
      <c r="AN67" s="2"/>
    </row>
    <row r="68" spans="1:40" x14ac:dyDescent="0.25">
      <c r="A68" t="s">
        <v>409</v>
      </c>
      <c r="B68" t="s">
        <v>503</v>
      </c>
      <c r="C68" t="s">
        <v>479</v>
      </c>
      <c r="D68" t="s">
        <v>340</v>
      </c>
      <c r="E68" s="4">
        <v>0.75486111111111109</v>
      </c>
      <c r="F68" s="2">
        <v>6.6948859999999994</v>
      </c>
      <c r="G68">
        <v>869</v>
      </c>
      <c r="H68">
        <v>-3582</v>
      </c>
      <c r="I68" s="5">
        <v>32325005.764712699</v>
      </c>
      <c r="J68" s="2">
        <v>0.17787737753441482</v>
      </c>
      <c r="K68" s="5">
        <v>341510.15152227151</v>
      </c>
      <c r="L68" s="2">
        <v>0.16770354822006642</v>
      </c>
      <c r="M68" s="5">
        <v>168.45615839474559</v>
      </c>
      <c r="N68" s="2">
        <v>2.3183412087329343</v>
      </c>
      <c r="Q68" s="2">
        <v>-59.861167328407404</v>
      </c>
      <c r="R68" s="2">
        <v>0.52092837142779358</v>
      </c>
      <c r="X68" s="2"/>
      <c r="Y68" s="22">
        <v>-5.5577331555805021</v>
      </c>
      <c r="Z68" s="22">
        <v>1.2645010187784302</v>
      </c>
      <c r="AB68" s="2">
        <v>-54.606924889811339</v>
      </c>
      <c r="AC68" s="2">
        <v>-4.4042240000000001</v>
      </c>
      <c r="AD68" s="2">
        <v>0.32</v>
      </c>
      <c r="AN68" s="2"/>
    </row>
    <row r="69" spans="1:40" x14ac:dyDescent="0.25">
      <c r="A69" t="s">
        <v>410</v>
      </c>
      <c r="B69" t="s">
        <v>581</v>
      </c>
      <c r="D69" t="s">
        <v>340</v>
      </c>
      <c r="E69" s="4">
        <v>0.75763888888888886</v>
      </c>
      <c r="F69" s="2">
        <v>6.6831519999999998</v>
      </c>
      <c r="G69">
        <v>746</v>
      </c>
      <c r="H69">
        <v>-3146</v>
      </c>
      <c r="I69" s="5">
        <v>32357586.927241959</v>
      </c>
      <c r="J69" s="2">
        <v>0.1913620000454396</v>
      </c>
      <c r="K69" s="5">
        <v>341710.66268803232</v>
      </c>
      <c r="L69" s="2">
        <v>0.18130919188128769</v>
      </c>
      <c r="M69" s="5">
        <v>713.71609283260091</v>
      </c>
      <c r="N69" s="2">
        <v>2.0632756906795344</v>
      </c>
      <c r="Q69" s="2">
        <v>-59.446390679024134</v>
      </c>
      <c r="R69" s="2">
        <v>0.34575206603960895</v>
      </c>
      <c r="X69" s="2"/>
      <c r="Y69" s="22">
        <v>-5.2206281527816811</v>
      </c>
      <c r="Z69" s="22">
        <v>1.2645010187784302</v>
      </c>
      <c r="AB69" s="2">
        <v>-54.510340745757446</v>
      </c>
      <c r="AC69" s="2">
        <v>-4.3025110000000009</v>
      </c>
      <c r="AD69" s="2">
        <v>0.31</v>
      </c>
      <c r="AN69" s="2"/>
    </row>
    <row r="70" spans="1:40" x14ac:dyDescent="0.25">
      <c r="A70" t="s">
        <v>411</v>
      </c>
      <c r="B70" t="s">
        <v>582</v>
      </c>
      <c r="D70" t="s">
        <v>340</v>
      </c>
      <c r="E70" s="4">
        <v>0.76041666666666663</v>
      </c>
      <c r="F70" s="2">
        <v>6.6793960000000006</v>
      </c>
      <c r="G70">
        <v>1264</v>
      </c>
      <c r="H70">
        <v>-3234</v>
      </c>
      <c r="I70" s="5">
        <v>31911476.969073389</v>
      </c>
      <c r="J70" s="2">
        <v>0.12778734774920536</v>
      </c>
      <c r="K70" s="5">
        <v>338008.88796645839</v>
      </c>
      <c r="L70" s="2">
        <v>0.15230361054164576</v>
      </c>
      <c r="M70" s="5">
        <v>107.43356483810378</v>
      </c>
      <c r="N70" s="2">
        <v>1.1047693627421937</v>
      </c>
      <c r="Q70" s="2">
        <v>-59.242496857264015</v>
      </c>
      <c r="R70" s="2">
        <v>0.4641302865520669</v>
      </c>
      <c r="X70" s="2"/>
      <c r="Y70" s="22">
        <v>-5.1090059072210758</v>
      </c>
      <c r="Z70" s="22">
        <v>1.2645010187784302</v>
      </c>
      <c r="AB70" s="2">
        <v>-54.411479520332982</v>
      </c>
      <c r="AC70" s="2">
        <v>-4.1984000000000004</v>
      </c>
      <c r="AD70" s="2">
        <v>0.3</v>
      </c>
      <c r="AN70" s="2"/>
    </row>
    <row r="71" spans="1:40" x14ac:dyDescent="0.25">
      <c r="A71" t="s">
        <v>412</v>
      </c>
      <c r="B71" t="s">
        <v>583</v>
      </c>
      <c r="C71" t="s">
        <v>478</v>
      </c>
      <c r="D71" t="s">
        <v>340</v>
      </c>
      <c r="E71" s="4">
        <v>0.76527777777777783</v>
      </c>
      <c r="F71" s="2">
        <v>6.6754910000000001</v>
      </c>
      <c r="G71">
        <v>-2027</v>
      </c>
      <c r="H71">
        <v>-4694</v>
      </c>
      <c r="I71" s="5">
        <v>32133413.439712409</v>
      </c>
      <c r="J71" s="2">
        <v>0.17595437347785048</v>
      </c>
      <c r="K71" s="5">
        <v>338928.05302757368</v>
      </c>
      <c r="L71" s="2">
        <v>0.18123437658448377</v>
      </c>
      <c r="M71" s="5">
        <v>976.15126457362089</v>
      </c>
      <c r="N71" s="2">
        <v>2.7139228564511799</v>
      </c>
      <c r="Q71" s="2">
        <v>-61.884612635033974</v>
      </c>
      <c r="R71" s="2">
        <v>0.27569873064087197</v>
      </c>
      <c r="X71" s="2"/>
      <c r="Y71" s="22">
        <v>-5.9790662674901185</v>
      </c>
      <c r="Z71" s="22">
        <v>1.2645010187784302</v>
      </c>
      <c r="AB71" s="2">
        <v>-56.241819935945124</v>
      </c>
      <c r="AC71" s="2">
        <v>-6.1259360000000012</v>
      </c>
      <c r="AD71" s="2">
        <v>0.56000000000000005</v>
      </c>
      <c r="AN71" s="2"/>
    </row>
    <row r="72" spans="1:40" x14ac:dyDescent="0.25">
      <c r="A72" t="s">
        <v>413</v>
      </c>
      <c r="B72" s="39" t="s">
        <v>584</v>
      </c>
      <c r="D72" t="s">
        <v>340</v>
      </c>
      <c r="E72" s="4">
        <v>0.76874999999999993</v>
      </c>
      <c r="F72" s="2">
        <v>6.6763170000000001</v>
      </c>
      <c r="G72">
        <v>-2077</v>
      </c>
      <c r="H72">
        <v>-4476</v>
      </c>
      <c r="I72" s="5">
        <v>31856701.063071262</v>
      </c>
      <c r="J72" s="2">
        <v>0.19167699448462389</v>
      </c>
      <c r="K72" s="5">
        <v>337475.264067501</v>
      </c>
      <c r="L72" s="2">
        <v>0.17026310210154508</v>
      </c>
      <c r="M72" s="5">
        <v>265.60949857050184</v>
      </c>
      <c r="N72" s="2">
        <v>3.3722388870958353</v>
      </c>
      <c r="Q72" s="2">
        <v>-59.959922250937382</v>
      </c>
      <c r="R72" s="2">
        <v>0.46758552579649548</v>
      </c>
      <c r="W72" t="s">
        <v>483</v>
      </c>
      <c r="X72" s="22">
        <v>-5.3717238150092772</v>
      </c>
      <c r="Z72" s="22">
        <v>1.2645010187784302</v>
      </c>
      <c r="AB72" s="2">
        <v>-54.883014833750025</v>
      </c>
      <c r="AC72" s="2">
        <v>-4.6949750000000003</v>
      </c>
      <c r="AD72" s="2">
        <v>0.35</v>
      </c>
      <c r="AN72" s="2"/>
    </row>
    <row r="73" spans="1:40" x14ac:dyDescent="0.25">
      <c r="A73" t="s">
        <v>414</v>
      </c>
      <c r="B73" t="s">
        <v>585</v>
      </c>
      <c r="D73" t="s">
        <v>340</v>
      </c>
      <c r="E73" s="4">
        <v>0.7715277777777777</v>
      </c>
      <c r="F73" s="2">
        <v>6.6729000000000003</v>
      </c>
      <c r="G73">
        <v>-2074</v>
      </c>
      <c r="H73">
        <v>-4526</v>
      </c>
      <c r="I73" s="5">
        <v>32568597.340043355</v>
      </c>
      <c r="J73" s="2">
        <v>0.18182052285022596</v>
      </c>
      <c r="K73" s="5">
        <v>344548.5986017345</v>
      </c>
      <c r="L73" s="2">
        <v>0.18953758423727551</v>
      </c>
      <c r="M73" s="5">
        <v>141.49324679165679</v>
      </c>
      <c r="N73" s="2">
        <v>2.5823000493226602</v>
      </c>
      <c r="Q73" s="2">
        <v>-59.420086075780752</v>
      </c>
      <c r="R73" s="2">
        <v>0.41159071839041828</v>
      </c>
      <c r="X73" s="2"/>
      <c r="Y73" s="22">
        <v>-5.192807009540279</v>
      </c>
      <c r="Z73" s="22">
        <v>1.2645010187784302</v>
      </c>
      <c r="AB73" s="2">
        <v>-54.510340745757446</v>
      </c>
      <c r="AC73" s="2">
        <v>-4.3025110000000009</v>
      </c>
      <c r="AD73" s="2">
        <v>0.31</v>
      </c>
      <c r="AN73" s="2"/>
    </row>
    <row r="74" spans="1:40" x14ac:dyDescent="0.25">
      <c r="A74" t="s">
        <v>415</v>
      </c>
      <c r="B74" t="s">
        <v>586</v>
      </c>
      <c r="D74" t="s">
        <v>340</v>
      </c>
      <c r="E74" s="4">
        <v>0.77361111111111114</v>
      </c>
      <c r="F74" s="2">
        <v>6.678852</v>
      </c>
      <c r="G74">
        <v>-1966</v>
      </c>
      <c r="H74">
        <v>-4463</v>
      </c>
      <c r="I74" s="5">
        <v>32744144.405282088</v>
      </c>
      <c r="J74" s="2">
        <v>0.17650048987111297</v>
      </c>
      <c r="K74" s="5">
        <v>346262.96188969474</v>
      </c>
      <c r="L74" s="2">
        <v>0.18801059468235681</v>
      </c>
      <c r="M74" s="5">
        <v>146.77559917543309</v>
      </c>
      <c r="N74" s="2">
        <v>2.4969255135278479</v>
      </c>
      <c r="Q74" s="2">
        <v>-59.337267600677038</v>
      </c>
      <c r="R74" s="2">
        <v>0.47206652564665408</v>
      </c>
      <c r="X74" s="2"/>
      <c r="Y74" s="22">
        <v>-5.1052137986647983</v>
      </c>
      <c r="Z74" s="22">
        <v>1.2645010187784302</v>
      </c>
      <c r="AB74" s="2">
        <v>-54.510340745757446</v>
      </c>
      <c r="AC74" s="2">
        <v>-4.3025110000000009</v>
      </c>
      <c r="AD74" s="2">
        <v>0.31</v>
      </c>
      <c r="AN74" s="2"/>
    </row>
    <row r="75" spans="1:40" x14ac:dyDescent="0.25">
      <c r="A75" t="s">
        <v>416</v>
      </c>
      <c r="B75" t="s">
        <v>587</v>
      </c>
      <c r="D75" t="s">
        <v>340</v>
      </c>
      <c r="E75" s="4">
        <v>0.77569444444444446</v>
      </c>
      <c r="F75" s="2">
        <v>6.6763919999999999</v>
      </c>
      <c r="G75">
        <v>-1971</v>
      </c>
      <c r="H75">
        <v>-4767</v>
      </c>
      <c r="I75" s="5">
        <v>32572355.966983017</v>
      </c>
      <c r="J75" s="2">
        <v>0.17148072681934889</v>
      </c>
      <c r="K75" s="5">
        <v>344371.51151558832</v>
      </c>
      <c r="L75" s="2">
        <v>0.17482140013053116</v>
      </c>
      <c r="M75" s="5">
        <v>135.79421037594818</v>
      </c>
      <c r="N75" s="2">
        <v>1.7460090285562224</v>
      </c>
      <c r="Q75" s="2">
        <v>-58.821204218998837</v>
      </c>
      <c r="R75" s="2">
        <v>0.44440187753164223</v>
      </c>
      <c r="S75" s="2">
        <v>-59.506847614094184</v>
      </c>
      <c r="T75" s="2">
        <v>0.78883527675603204</v>
      </c>
      <c r="X75" s="2"/>
      <c r="Y75" s="22">
        <v>-4.3583810809505463</v>
      </c>
      <c r="Z75" s="22">
        <v>1.2645010187784302</v>
      </c>
      <c r="AB75" s="2">
        <v>-54.701231952494766</v>
      </c>
      <c r="AC75" s="2">
        <v>-4.5035390000000008</v>
      </c>
      <c r="AD75" s="2">
        <v>0.33</v>
      </c>
      <c r="AN75" s="2"/>
    </row>
    <row r="76" spans="1:40" x14ac:dyDescent="0.25">
      <c r="A76" t="s">
        <v>417</v>
      </c>
      <c r="D76" t="s">
        <v>340</v>
      </c>
      <c r="E76" s="4">
        <v>0.77986111111111101</v>
      </c>
      <c r="F76" s="2">
        <v>6.6732569999999996</v>
      </c>
      <c r="G76">
        <v>-5108</v>
      </c>
      <c r="H76">
        <v>-94</v>
      </c>
      <c r="I76" s="5">
        <v>22333614.288127366</v>
      </c>
      <c r="J76" s="2">
        <v>0.12894201773590852</v>
      </c>
      <c r="K76" s="5">
        <v>237315.57045367922</v>
      </c>
      <c r="L76" s="2">
        <v>0.13160872814023242</v>
      </c>
      <c r="M76" s="5">
        <v>79.704717658844828</v>
      </c>
      <c r="N76" s="2">
        <v>2.6499616118504998</v>
      </c>
      <c r="P76" s="2">
        <v>-52.554061827422174</v>
      </c>
      <c r="R76" s="11">
        <v>0.57302563736191325</v>
      </c>
    </row>
    <row r="77" spans="1:40" x14ac:dyDescent="0.25">
      <c r="A77" t="s">
        <v>418</v>
      </c>
      <c r="D77" t="s">
        <v>340</v>
      </c>
      <c r="E77" s="4">
        <v>0.78194444444444444</v>
      </c>
      <c r="F77" s="2">
        <v>6.6769369999999997</v>
      </c>
      <c r="G77">
        <v>-5166</v>
      </c>
      <c r="H77">
        <v>-1</v>
      </c>
      <c r="I77" s="5">
        <v>22713546.715073124</v>
      </c>
      <c r="J77" s="2">
        <v>0.10482920024045546</v>
      </c>
      <c r="K77" s="5">
        <v>242095.15958918774</v>
      </c>
      <c r="L77" s="2">
        <v>0.10885951801019622</v>
      </c>
      <c r="M77" s="5">
        <v>81.976244473624263</v>
      </c>
      <c r="N77" s="2">
        <v>2.6627496697596502</v>
      </c>
      <c r="Q77" s="11">
        <v>-50.719883011896115</v>
      </c>
      <c r="R77" s="11">
        <v>0.47869500646524688</v>
      </c>
      <c r="V77" s="2">
        <v>-0.82</v>
      </c>
      <c r="W77" s="10" t="s">
        <v>419</v>
      </c>
    </row>
    <row r="78" spans="1:40" x14ac:dyDescent="0.25">
      <c r="A78" t="s">
        <v>420</v>
      </c>
      <c r="D78" t="s">
        <v>340</v>
      </c>
      <c r="E78" s="4">
        <v>0.78402777777777777</v>
      </c>
      <c r="F78" s="2">
        <v>6.6828139999999996</v>
      </c>
      <c r="G78">
        <v>-5172</v>
      </c>
      <c r="H78">
        <v>66</v>
      </c>
      <c r="I78" s="5">
        <v>22580514.277471639</v>
      </c>
      <c r="J78" s="2">
        <v>0.11841288386338236</v>
      </c>
      <c r="K78" s="5">
        <v>240993.71877006939</v>
      </c>
      <c r="L78" s="2">
        <v>0.1585493211178326</v>
      </c>
      <c r="M78" s="5">
        <v>71.398182147769475</v>
      </c>
      <c r="N78" s="2">
        <v>1.7773799436530144</v>
      </c>
      <c r="Q78" s="11">
        <v>-50.715214823724764</v>
      </c>
      <c r="R78" s="11">
        <v>0.74739488263411702</v>
      </c>
      <c r="V78" s="2">
        <v>-50.424782928982005</v>
      </c>
      <c r="W78" t="s">
        <v>248</v>
      </c>
    </row>
    <row r="79" spans="1:40" x14ac:dyDescent="0.25">
      <c r="A79" t="s">
        <v>421</v>
      </c>
      <c r="D79" t="s">
        <v>340</v>
      </c>
      <c r="E79" s="4">
        <v>0.78611111111111109</v>
      </c>
      <c r="F79" s="2">
        <v>6.6822689999999998</v>
      </c>
      <c r="G79">
        <v>-5253</v>
      </c>
      <c r="H79">
        <v>73</v>
      </c>
      <c r="I79" s="5">
        <v>22441109.648090415</v>
      </c>
      <c r="J79" s="2">
        <v>9.2092349928508885E-2</v>
      </c>
      <c r="K79" s="5">
        <v>239077.91753470866</v>
      </c>
      <c r="L79" s="2">
        <v>0.12001769419175304</v>
      </c>
      <c r="M79" s="5">
        <v>70.215374431382912</v>
      </c>
      <c r="N79" s="2">
        <v>1.7043742276769267</v>
      </c>
      <c r="Q79" s="11">
        <v>-50.599869951986285</v>
      </c>
      <c r="R79" s="11">
        <v>0.71063187240753212</v>
      </c>
      <c r="V79" s="2"/>
    </row>
    <row r="80" spans="1:40" x14ac:dyDescent="0.25">
      <c r="A80" t="s">
        <v>422</v>
      </c>
      <c r="D80" t="s">
        <v>340</v>
      </c>
      <c r="E80" s="4">
        <v>0.79166666666666663</v>
      </c>
      <c r="F80" s="2">
        <v>6.667249</v>
      </c>
      <c r="G80">
        <v>-5101</v>
      </c>
      <c r="H80">
        <v>123</v>
      </c>
      <c r="I80" s="5">
        <v>22906138.485359002</v>
      </c>
      <c r="J80" s="2">
        <v>7.484672082600681E-2</v>
      </c>
      <c r="K80" s="5">
        <v>243876.53832698948</v>
      </c>
      <c r="L80" s="2">
        <v>8.4609610482898903E-2</v>
      </c>
      <c r="M80" s="5">
        <v>66.169639302900322</v>
      </c>
      <c r="N80" s="2">
        <v>1.331851680199019</v>
      </c>
      <c r="P80" s="8"/>
      <c r="Q80" s="12">
        <v>-50.718663245352346</v>
      </c>
      <c r="R80" s="12">
        <v>0.63167603335055111</v>
      </c>
      <c r="S80" s="12">
        <v>-50.688407758239876</v>
      </c>
      <c r="T80" s="12">
        <v>5.9058298850223401E-2</v>
      </c>
      <c r="U80" s="12">
        <v>-51.203434606980252</v>
      </c>
      <c r="V80" s="12">
        <v>0.63225050938921512</v>
      </c>
      <c r="Y80" s="13" t="s">
        <v>164</v>
      </c>
    </row>
    <row r="81" spans="1:38" x14ac:dyDescent="0.25">
      <c r="A81" t="s">
        <v>423</v>
      </c>
      <c r="D81" t="s">
        <v>340</v>
      </c>
      <c r="E81" s="4">
        <v>0.80902777777777779</v>
      </c>
      <c r="F81" s="2">
        <v>6.6611649999999996</v>
      </c>
      <c r="G81">
        <v>638</v>
      </c>
      <c r="H81">
        <v>-1474</v>
      </c>
      <c r="I81" s="5">
        <v>23946210.176799368</v>
      </c>
      <c r="J81" s="2">
        <v>0.24942373797276363</v>
      </c>
      <c r="K81" s="5">
        <v>254549.08809907953</v>
      </c>
      <c r="L81" s="2">
        <v>0.26297280484477797</v>
      </c>
      <c r="M81" s="5">
        <v>141.53359877944092</v>
      </c>
      <c r="N81" s="2">
        <v>4.4886838365335198</v>
      </c>
      <c r="P81" t="s">
        <v>183</v>
      </c>
      <c r="Q81" s="11">
        <v>-53.235118485949194</v>
      </c>
      <c r="R81" s="11">
        <v>0.70046397640914415</v>
      </c>
      <c r="Y81" s="11" t="s">
        <v>347</v>
      </c>
      <c r="Z81" s="13" t="s">
        <v>166</v>
      </c>
      <c r="AA81" s="13" t="s">
        <v>12</v>
      </c>
    </row>
    <row r="82" spans="1:38" x14ac:dyDescent="0.25">
      <c r="A82" t="s">
        <v>424</v>
      </c>
      <c r="D82" t="s">
        <v>340</v>
      </c>
      <c r="E82" s="4">
        <v>0.81180555555555556</v>
      </c>
      <c r="F82" s="2">
        <v>6.6670609999999995</v>
      </c>
      <c r="G82">
        <v>1324</v>
      </c>
      <c r="H82">
        <v>-1862</v>
      </c>
      <c r="I82" s="5">
        <v>23684662.506479945</v>
      </c>
      <c r="J82" s="2">
        <v>0.23321359747386874</v>
      </c>
      <c r="K82" s="5">
        <v>251854.78375965293</v>
      </c>
      <c r="L82" s="2">
        <v>0.25234501203465853</v>
      </c>
      <c r="M82" s="5">
        <v>133.75117812542425</v>
      </c>
      <c r="N82" s="2">
        <v>3.6755830866076695</v>
      </c>
      <c r="Q82" s="11">
        <v>-52.619331402925518</v>
      </c>
      <c r="R82" s="11">
        <v>0.57578681277823496</v>
      </c>
      <c r="T82" s="2"/>
    </row>
    <row r="83" spans="1:38" x14ac:dyDescent="0.25">
      <c r="A83" t="s">
        <v>425</v>
      </c>
      <c r="D83" t="s">
        <v>340</v>
      </c>
      <c r="E83" s="4">
        <v>0.81388888888888899</v>
      </c>
      <c r="F83" s="2">
        <v>6.6649390000000004</v>
      </c>
      <c r="G83">
        <v>2180</v>
      </c>
      <c r="H83">
        <v>-2574</v>
      </c>
      <c r="I83" s="5">
        <v>23405144.693432067</v>
      </c>
      <c r="J83" s="2">
        <v>0.23820684996066677</v>
      </c>
      <c r="K83" s="5">
        <v>248791.75086021001</v>
      </c>
      <c r="L83" s="2">
        <v>0.24307975113381633</v>
      </c>
      <c r="M83" s="5">
        <v>136.29156542548085</v>
      </c>
      <c r="N83" s="2">
        <v>4.3079173784529567</v>
      </c>
      <c r="Q83" s="11">
        <v>-52.716801065832101</v>
      </c>
      <c r="R83" s="11">
        <v>0.60806648567196764</v>
      </c>
      <c r="S83" s="2" t="s">
        <v>426</v>
      </c>
      <c r="T83" s="2"/>
    </row>
    <row r="84" spans="1:38" x14ac:dyDescent="0.25">
      <c r="A84" t="s">
        <v>427</v>
      </c>
      <c r="D84" t="s">
        <v>340</v>
      </c>
      <c r="E84" s="4">
        <v>0.81597222222222221</v>
      </c>
      <c r="F84" s="2">
        <v>6.6667229999999993</v>
      </c>
      <c r="G84">
        <v>2111</v>
      </c>
      <c r="H84">
        <v>-2417</v>
      </c>
      <c r="I84" s="5">
        <v>23498744.4404357</v>
      </c>
      <c r="J84" s="2">
        <v>0.24598946839670463</v>
      </c>
      <c r="K84" s="5">
        <v>250164.11214318909</v>
      </c>
      <c r="L84" s="2">
        <v>0.25820763481644504</v>
      </c>
      <c r="M84" s="5">
        <v>109.19433681086181</v>
      </c>
      <c r="N84" s="2">
        <v>4.0498119710485598</v>
      </c>
      <c r="Q84" s="11">
        <v>-52.420436878099387</v>
      </c>
      <c r="R84" s="11">
        <v>0.63344064458348925</v>
      </c>
      <c r="S84" s="11">
        <v>-52.729021494412244</v>
      </c>
      <c r="T84" s="2">
        <v>0.34742432038596527</v>
      </c>
      <c r="Y84" s="2">
        <v>-52.729021494412244</v>
      </c>
      <c r="Z84" s="2">
        <v>0.10598768208134279</v>
      </c>
      <c r="AA84">
        <v>10</v>
      </c>
    </row>
    <row r="85" spans="1:38" x14ac:dyDescent="0.25">
      <c r="A85" t="s">
        <v>428</v>
      </c>
      <c r="D85" t="s">
        <v>340</v>
      </c>
      <c r="E85" s="4">
        <v>0.82013888888888886</v>
      </c>
      <c r="F85" s="2">
        <v>6.6694449999999996</v>
      </c>
      <c r="G85">
        <v>-779</v>
      </c>
      <c r="H85">
        <v>1965</v>
      </c>
      <c r="I85" s="5">
        <v>33110689.678920064</v>
      </c>
      <c r="J85" s="2">
        <v>0.2303059038921601</v>
      </c>
      <c r="K85" s="5">
        <v>351369.03270103334</v>
      </c>
      <c r="L85" s="2">
        <v>0.23825355994322203</v>
      </c>
      <c r="M85" s="5">
        <v>1027.7435331558618</v>
      </c>
      <c r="N85" s="2">
        <v>1.4464112357572203</v>
      </c>
      <c r="Q85" s="2">
        <v>-54.627215013775874</v>
      </c>
      <c r="R85" s="2">
        <v>0.49156100777165901</v>
      </c>
      <c r="AI85" s="2"/>
      <c r="AJ85" s="2"/>
      <c r="AL85" s="2"/>
    </row>
    <row r="86" spans="1:38" x14ac:dyDescent="0.25">
      <c r="A86" t="s">
        <v>429</v>
      </c>
      <c r="D86" t="s">
        <v>340</v>
      </c>
      <c r="E86" s="4">
        <v>0.82361111111111107</v>
      </c>
      <c r="F86" s="2">
        <v>6.6624230000000004</v>
      </c>
      <c r="G86">
        <v>-1030</v>
      </c>
      <c r="H86">
        <v>1705</v>
      </c>
      <c r="I86" s="5">
        <v>33045117.228387814</v>
      </c>
      <c r="J86" s="2">
        <v>0.25623085523542366</v>
      </c>
      <c r="K86" s="5">
        <v>351124.7343661075</v>
      </c>
      <c r="L86" s="2">
        <v>0.2471771503020819</v>
      </c>
      <c r="M86" s="5">
        <v>146.4530197040234</v>
      </c>
      <c r="N86" s="2">
        <v>2.5034647753408037</v>
      </c>
      <c r="Q86" s="2">
        <v>-54.429593381704279</v>
      </c>
      <c r="R86" s="2">
        <v>0.4433963838443713</v>
      </c>
      <c r="AI86" s="2"/>
    </row>
    <row r="87" spans="1:38" x14ac:dyDescent="0.25">
      <c r="A87" t="s">
        <v>430</v>
      </c>
      <c r="D87" t="s">
        <v>340</v>
      </c>
      <c r="E87" s="4">
        <v>0.8256944444444444</v>
      </c>
      <c r="F87" s="2">
        <v>6.664263</v>
      </c>
      <c r="G87">
        <v>-1686</v>
      </c>
      <c r="H87">
        <v>1966</v>
      </c>
      <c r="I87" s="5">
        <v>34005363.838171408</v>
      </c>
      <c r="J87" s="2">
        <v>0.30500937807511896</v>
      </c>
      <c r="K87" s="5">
        <v>360727.26904862595</v>
      </c>
      <c r="L87" s="2">
        <v>0.31115321522710654</v>
      </c>
      <c r="M87" s="33">
        <v>1428.466904209944</v>
      </c>
      <c r="N87" s="2">
        <v>2.3397018470184623</v>
      </c>
      <c r="P87" s="2">
        <v>-55.578240498416307</v>
      </c>
      <c r="R87" s="2">
        <v>0.3362436286440208</v>
      </c>
      <c r="AI87" s="2"/>
    </row>
    <row r="88" spans="1:38" x14ac:dyDescent="0.25">
      <c r="A88" t="s">
        <v>431</v>
      </c>
      <c r="D88" t="s">
        <v>340</v>
      </c>
      <c r="E88" s="4">
        <v>0.82777777777777783</v>
      </c>
      <c r="F88" s="2">
        <v>6.6604329999999994</v>
      </c>
      <c r="G88">
        <v>-299</v>
      </c>
      <c r="H88">
        <v>2983</v>
      </c>
      <c r="I88" s="5">
        <v>35000776.737217158</v>
      </c>
      <c r="J88" s="2">
        <v>0.3549332728760104</v>
      </c>
      <c r="K88" s="5">
        <v>370752.10288059403</v>
      </c>
      <c r="L88" s="2">
        <v>0.33962931619703529</v>
      </c>
      <c r="M88" s="33">
        <v>4923.2739046058587</v>
      </c>
      <c r="N88" s="2">
        <v>1.540764307354159</v>
      </c>
      <c r="P88" s="2">
        <v>-57.506541957749626</v>
      </c>
      <c r="R88" s="2">
        <v>0.38916560432189684</v>
      </c>
    </row>
    <row r="89" spans="1:38" x14ac:dyDescent="0.25">
      <c r="A89" t="s">
        <v>432</v>
      </c>
      <c r="D89" t="s">
        <v>340</v>
      </c>
      <c r="E89" s="4">
        <v>0.8305555555555556</v>
      </c>
      <c r="F89" s="2">
        <v>6.6591940000000003</v>
      </c>
      <c r="G89">
        <v>526</v>
      </c>
      <c r="H89">
        <v>3207</v>
      </c>
      <c r="I89" s="5">
        <v>42927780.227566525</v>
      </c>
      <c r="J89" s="2">
        <v>0.69129374695095402</v>
      </c>
      <c r="K89" s="5">
        <v>451617.30575440027</v>
      </c>
      <c r="L89" s="2">
        <v>0.67682261444690472</v>
      </c>
      <c r="M89" s="33">
        <v>13686.704010093144</v>
      </c>
      <c r="N89" s="2">
        <v>2.2835087036922603</v>
      </c>
      <c r="P89" s="2">
        <v>-63.208234539171684</v>
      </c>
      <c r="R89" s="2">
        <v>0.37230652410032866</v>
      </c>
    </row>
    <row r="90" spans="1:38" x14ac:dyDescent="0.25">
      <c r="A90" t="s">
        <v>433</v>
      </c>
      <c r="D90" t="s">
        <v>340</v>
      </c>
      <c r="E90" s="4">
        <v>0.8354166666666667</v>
      </c>
      <c r="F90" s="2">
        <v>6.6460319999999999</v>
      </c>
      <c r="G90">
        <v>860</v>
      </c>
      <c r="H90">
        <v>3039</v>
      </c>
      <c r="I90" s="5">
        <v>32181252.503324348</v>
      </c>
      <c r="J90" s="2">
        <v>0.2335658359722986</v>
      </c>
      <c r="K90" s="5">
        <v>341892.72306720342</v>
      </c>
      <c r="L90" s="2">
        <v>0.22530448478531084</v>
      </c>
      <c r="M90" s="5">
        <v>107.8771107594757</v>
      </c>
      <c r="N90" s="2">
        <v>1.8597017366481328</v>
      </c>
      <c r="Q90" s="2">
        <v>-54.599858702794378</v>
      </c>
      <c r="R90" s="2">
        <v>0.29554735127073201</v>
      </c>
      <c r="T90" s="34"/>
      <c r="U90" s="2"/>
    </row>
    <row r="91" spans="1:38" x14ac:dyDescent="0.25">
      <c r="A91" t="s">
        <v>434</v>
      </c>
      <c r="D91" t="s">
        <v>340</v>
      </c>
      <c r="E91" s="4">
        <v>0.83819444444444446</v>
      </c>
      <c r="F91" s="2">
        <v>6.6447370000000001</v>
      </c>
      <c r="G91">
        <v>334</v>
      </c>
      <c r="H91">
        <v>2227</v>
      </c>
      <c r="I91" s="5">
        <v>32901689.806034975</v>
      </c>
      <c r="J91" s="2">
        <v>0.2900752939257682</v>
      </c>
      <c r="K91" s="5">
        <v>349561.65186426701</v>
      </c>
      <c r="L91" s="2">
        <v>0.28696575698405624</v>
      </c>
      <c r="M91" s="5">
        <v>112.60835208134252</v>
      </c>
      <c r="N91" s="2">
        <v>1.010831928857844</v>
      </c>
      <c r="Q91" s="2">
        <v>-54.477466086700787</v>
      </c>
      <c r="R91" s="2">
        <v>0.46668478878692898</v>
      </c>
      <c r="S91" s="2" t="s">
        <v>435</v>
      </c>
      <c r="T91" s="2"/>
      <c r="U91" s="2"/>
      <c r="V91" s="2"/>
      <c r="Y91" s="2">
        <v>-54.602423196616634</v>
      </c>
      <c r="Z91" s="2">
        <v>7.8114892639553665E-2</v>
      </c>
      <c r="AA91">
        <v>5</v>
      </c>
    </row>
    <row r="92" spans="1:38" x14ac:dyDescent="0.25">
      <c r="A92" t="s">
        <v>436</v>
      </c>
      <c r="D92" t="s">
        <v>340</v>
      </c>
      <c r="E92" s="4">
        <v>0.84166666666666667</v>
      </c>
      <c r="F92" s="2">
        <v>6.6416950000000003</v>
      </c>
      <c r="G92">
        <v>-394</v>
      </c>
      <c r="H92">
        <v>1971</v>
      </c>
      <c r="I92" s="5">
        <v>33362354.593045551</v>
      </c>
      <c r="J92" s="2">
        <v>0.24498626641229751</v>
      </c>
      <c r="K92" s="5">
        <v>353963.79286038759</v>
      </c>
      <c r="L92" s="2">
        <v>0.23860327245719898</v>
      </c>
      <c r="M92" s="5">
        <v>120.63267791035649</v>
      </c>
      <c r="N92" s="2">
        <v>2.0109996155354013</v>
      </c>
      <c r="Q92" s="2">
        <v>-54.877982798107851</v>
      </c>
      <c r="R92" s="2">
        <v>0.35738201027724764</v>
      </c>
      <c r="S92" s="2">
        <v>-54.602423196616634</v>
      </c>
      <c r="T92" s="2">
        <v>0.17467020999713997</v>
      </c>
      <c r="U92" s="2"/>
      <c r="V92" s="2"/>
      <c r="AG92" s="3"/>
    </row>
    <row r="93" spans="1:38" x14ac:dyDescent="0.25">
      <c r="A93" t="s">
        <v>437</v>
      </c>
      <c r="D93" t="s">
        <v>340</v>
      </c>
      <c r="E93" s="4">
        <v>0.84583333333333333</v>
      </c>
      <c r="F93" s="2">
        <v>6.6338470000000003</v>
      </c>
      <c r="G93">
        <v>-2350</v>
      </c>
      <c r="H93">
        <v>-2705</v>
      </c>
      <c r="I93" s="5">
        <v>33616897.238043062</v>
      </c>
      <c r="J93" s="2">
        <v>0.3143993182423821</v>
      </c>
      <c r="K93" s="5">
        <v>354865.57750244101</v>
      </c>
      <c r="L93" s="2">
        <v>0.30102704395930902</v>
      </c>
      <c r="M93" s="5">
        <v>165.2437134249806</v>
      </c>
      <c r="N93" s="2">
        <v>2.1903584471151287</v>
      </c>
      <c r="Q93" s="2">
        <v>-61.532995627593287</v>
      </c>
      <c r="R93" s="2">
        <v>0.54020670012535787</v>
      </c>
      <c r="AG93" s="3"/>
    </row>
    <row r="94" spans="1:38" x14ac:dyDescent="0.25">
      <c r="A94" t="s">
        <v>438</v>
      </c>
      <c r="D94" t="s">
        <v>340</v>
      </c>
      <c r="E94" s="4">
        <v>0.84791666666666676</v>
      </c>
      <c r="F94" s="2">
        <v>6.6492240000000002</v>
      </c>
      <c r="G94">
        <v>-2485</v>
      </c>
      <c r="H94">
        <v>-3349</v>
      </c>
      <c r="I94" s="5">
        <v>33902837.266529135</v>
      </c>
      <c r="J94" s="2">
        <v>0.34580411668111088</v>
      </c>
      <c r="K94" s="5">
        <v>357727.85775076633</v>
      </c>
      <c r="L94" s="2">
        <v>0.33338477366063096</v>
      </c>
      <c r="M94" s="5">
        <v>139.40988211686687</v>
      </c>
      <c r="N94" s="2">
        <v>1.7654917848630145</v>
      </c>
      <c r="Q94" s="2">
        <v>-61.687353769142803</v>
      </c>
      <c r="R94" s="2">
        <v>0.44995529782286053</v>
      </c>
      <c r="AG94" s="3"/>
    </row>
    <row r="95" spans="1:38" x14ac:dyDescent="0.25">
      <c r="A95" t="s">
        <v>439</v>
      </c>
      <c r="D95" t="s">
        <v>340</v>
      </c>
      <c r="E95" s="4">
        <v>0.85</v>
      </c>
      <c r="F95" s="2">
        <v>6.6492240000000002</v>
      </c>
      <c r="G95">
        <v>-2703</v>
      </c>
      <c r="H95">
        <v>-4266</v>
      </c>
      <c r="I95" s="5">
        <v>33969325.903792173</v>
      </c>
      <c r="J95" s="2">
        <v>0.34141456441959339</v>
      </c>
      <c r="K95" s="5">
        <v>358770.02370472474</v>
      </c>
      <c r="L95" s="2">
        <v>0.34074754042177935</v>
      </c>
      <c r="M95" s="5">
        <v>136.34529839207531</v>
      </c>
      <c r="N95" s="2">
        <v>1.4142545243960984</v>
      </c>
      <c r="Q95" s="2">
        <v>-61.372834554501821</v>
      </c>
      <c r="R95" s="2">
        <v>0.39288559713388171</v>
      </c>
      <c r="T95" s="34"/>
      <c r="U95" s="2"/>
    </row>
    <row r="96" spans="1:38" x14ac:dyDescent="0.25">
      <c r="A96" t="s">
        <v>440</v>
      </c>
      <c r="D96" t="s">
        <v>340</v>
      </c>
      <c r="E96" s="4">
        <v>0.8520833333333333</v>
      </c>
      <c r="F96" s="2">
        <v>6.6450180000000003</v>
      </c>
      <c r="G96">
        <v>-3546</v>
      </c>
      <c r="H96">
        <v>-4656</v>
      </c>
      <c r="I96" s="5">
        <v>34502047.029776759</v>
      </c>
      <c r="J96" s="2">
        <v>0.34743413581352578</v>
      </c>
      <c r="K96" s="5">
        <v>364517.78637552686</v>
      </c>
      <c r="L96" s="2">
        <v>0.34039257221457647</v>
      </c>
      <c r="M96" s="5">
        <v>132.85060995600574</v>
      </c>
      <c r="N96" s="2">
        <v>1.3114927196423281</v>
      </c>
      <c r="Q96" s="2">
        <v>-60.628811849452568</v>
      </c>
      <c r="R96" s="2">
        <v>0.44987368828476787</v>
      </c>
      <c r="S96" s="2" t="s">
        <v>441</v>
      </c>
      <c r="T96" s="2"/>
      <c r="U96" s="2"/>
      <c r="V96" s="2"/>
      <c r="Y96" s="2">
        <v>-61.440220590836603</v>
      </c>
      <c r="Z96" s="2">
        <v>0.22616429494544257</v>
      </c>
      <c r="AA96">
        <v>5</v>
      </c>
    </row>
    <row r="97" spans="1:35" x14ac:dyDescent="0.25">
      <c r="A97" t="s">
        <v>442</v>
      </c>
      <c r="D97" t="s">
        <v>340</v>
      </c>
      <c r="E97" s="4">
        <v>0.85416666666666663</v>
      </c>
      <c r="F97" s="2">
        <v>6.6423709999999998</v>
      </c>
      <c r="G97">
        <v>-2536</v>
      </c>
      <c r="H97">
        <v>-3287</v>
      </c>
      <c r="I97" s="5">
        <v>33698952.826662198</v>
      </c>
      <c r="J97" s="2">
        <v>0.37412504688586745</v>
      </c>
      <c r="K97" s="5">
        <v>355492.02967789775</v>
      </c>
      <c r="L97" s="2">
        <v>0.37193737691533857</v>
      </c>
      <c r="M97" s="5">
        <v>120.16223361468491</v>
      </c>
      <c r="N97" s="2">
        <v>1.1560971156444082</v>
      </c>
      <c r="Q97" s="2">
        <v>-61.979107153492528</v>
      </c>
      <c r="R97" s="2">
        <v>0.45030891046610277</v>
      </c>
      <c r="S97" s="2">
        <v>-61.440220590836603</v>
      </c>
      <c r="T97" s="2">
        <v>0.50571873758132169</v>
      </c>
      <c r="U97" s="2"/>
      <c r="V97" s="2"/>
    </row>
    <row r="98" spans="1:35" x14ac:dyDescent="0.25">
      <c r="A98" t="s">
        <v>443</v>
      </c>
      <c r="D98" t="s">
        <v>340</v>
      </c>
      <c r="E98" s="4">
        <v>0.85763888888888884</v>
      </c>
      <c r="F98" s="2">
        <v>6.6319319999999999</v>
      </c>
      <c r="G98">
        <v>421</v>
      </c>
      <c r="H98">
        <v>-1863</v>
      </c>
      <c r="I98" s="5">
        <v>24149946.601457741</v>
      </c>
      <c r="J98" s="2">
        <v>0.55541753703568386</v>
      </c>
      <c r="K98" s="5">
        <v>256302.03030445433</v>
      </c>
      <c r="L98" s="2">
        <v>0.57837762367852219</v>
      </c>
      <c r="M98" s="5">
        <v>112.36644112912796</v>
      </c>
      <c r="N98" s="2">
        <v>4.3523162495072647</v>
      </c>
      <c r="Q98" s="11">
        <v>-53.136458420470213</v>
      </c>
      <c r="R98" s="11">
        <v>0.65453311687171678</v>
      </c>
      <c r="S98" s="11"/>
      <c r="T98" s="11"/>
      <c r="U98" s="11"/>
      <c r="V98" s="11"/>
    </row>
    <row r="99" spans="1:35" x14ac:dyDescent="0.25">
      <c r="A99" t="s">
        <v>444</v>
      </c>
      <c r="D99" t="s">
        <v>340</v>
      </c>
      <c r="E99" s="4">
        <v>0.85972222222222217</v>
      </c>
      <c r="F99" s="2">
        <v>6.6334149999999994</v>
      </c>
      <c r="G99">
        <v>398</v>
      </c>
      <c r="H99">
        <v>-1931</v>
      </c>
      <c r="I99" s="5">
        <v>25142950.82708637</v>
      </c>
      <c r="J99" s="2">
        <v>0.27744081830280604</v>
      </c>
      <c r="K99" s="5">
        <v>267655.33382413606</v>
      </c>
      <c r="L99" s="2">
        <v>0.27576509384436992</v>
      </c>
      <c r="M99" s="5">
        <v>87.446740816232207</v>
      </c>
      <c r="N99" s="2">
        <v>2.8791800838715322</v>
      </c>
      <c r="Q99" s="11">
        <v>-52.378070434831784</v>
      </c>
      <c r="R99" s="11">
        <v>0.77510794649171266</v>
      </c>
      <c r="S99" s="11">
        <v>-52.757264427650995</v>
      </c>
      <c r="T99" s="11">
        <v>0.53626128741533885</v>
      </c>
    </row>
    <row r="100" spans="1:35" x14ac:dyDescent="0.25">
      <c r="A100" t="s">
        <v>445</v>
      </c>
      <c r="D100" t="s">
        <v>340</v>
      </c>
      <c r="E100" s="4">
        <v>0.86319444444444438</v>
      </c>
      <c r="F100" s="2">
        <v>6.6259239999999995</v>
      </c>
      <c r="G100">
        <v>-3363</v>
      </c>
      <c r="H100">
        <v>-1087</v>
      </c>
      <c r="I100" s="5">
        <v>32335935.248828303</v>
      </c>
      <c r="J100" s="2">
        <v>0.33886149636131446</v>
      </c>
      <c r="K100" s="5">
        <v>340651.16200143064</v>
      </c>
      <c r="L100" s="2">
        <v>0.31792412310776225</v>
      </c>
      <c r="M100" s="5">
        <v>140.40450837629825</v>
      </c>
      <c r="N100" s="2">
        <v>1.977549696059552</v>
      </c>
      <c r="Q100" s="2">
        <v>-63.104661552573994</v>
      </c>
      <c r="R100" s="2">
        <v>0.49525735991852737</v>
      </c>
      <c r="W100" s="11"/>
      <c r="X100" s="11"/>
      <c r="Y100" s="11"/>
      <c r="Z100" s="11"/>
      <c r="AA100" s="11"/>
      <c r="AB100" s="11"/>
      <c r="AC100" s="11"/>
      <c r="AD100" s="11"/>
      <c r="AE100" s="11"/>
      <c r="AF100" s="11"/>
      <c r="AG100" s="11"/>
      <c r="AH100" s="11"/>
      <c r="AI100" s="11"/>
    </row>
    <row r="101" spans="1:35" x14ac:dyDescent="0.25">
      <c r="A101" t="s">
        <v>446</v>
      </c>
      <c r="D101" t="s">
        <v>340</v>
      </c>
      <c r="E101" s="4">
        <v>0.8652777777777777</v>
      </c>
      <c r="F101" s="2">
        <v>6.6300540000000003</v>
      </c>
      <c r="G101">
        <v>-3841</v>
      </c>
      <c r="H101">
        <v>-1164</v>
      </c>
      <c r="I101" s="5">
        <v>32588925.104647096</v>
      </c>
      <c r="J101" s="2">
        <v>0.29996722143675419</v>
      </c>
      <c r="K101" s="5">
        <v>343842.59331777383</v>
      </c>
      <c r="L101" s="2">
        <v>0.29250303978673092</v>
      </c>
      <c r="M101" s="5">
        <v>139.14104166528264</v>
      </c>
      <c r="N101" s="2">
        <v>1.3606773501123293</v>
      </c>
      <c r="Q101" s="2">
        <v>-63.07242306049821</v>
      </c>
      <c r="R101" s="2">
        <v>0.51075082015899065</v>
      </c>
    </row>
    <row r="102" spans="1:35" x14ac:dyDescent="0.25">
      <c r="A102" t="s">
        <v>447</v>
      </c>
      <c r="D102" t="s">
        <v>340</v>
      </c>
      <c r="E102" s="4">
        <v>0.86736111111111114</v>
      </c>
      <c r="F102" s="2">
        <v>6.6271069999999996</v>
      </c>
      <c r="G102">
        <v>-4404</v>
      </c>
      <c r="H102">
        <v>-1546</v>
      </c>
      <c r="I102" s="5">
        <v>33092305.299184315</v>
      </c>
      <c r="J102" s="2">
        <v>0.35132606995221582</v>
      </c>
      <c r="K102" s="5">
        <v>348680.31515797059</v>
      </c>
      <c r="L102" s="2">
        <v>0.34890633808106675</v>
      </c>
      <c r="M102" s="5">
        <v>137.1786603640372</v>
      </c>
      <c r="N102" s="2">
        <v>1.5038328577451836</v>
      </c>
      <c r="Q102" s="2">
        <v>-62.947125195266793</v>
      </c>
      <c r="R102" s="2">
        <v>0.35501497699788226</v>
      </c>
      <c r="T102" s="34">
        <v>-5.0599999999999996</v>
      </c>
      <c r="U102" s="2"/>
    </row>
    <row r="103" spans="1:35" x14ac:dyDescent="0.25">
      <c r="A103" t="s">
        <v>448</v>
      </c>
      <c r="D103" t="s">
        <v>340</v>
      </c>
      <c r="E103" s="4">
        <v>0.87013888888888891</v>
      </c>
      <c r="F103" s="2">
        <v>6.6278579999999998</v>
      </c>
      <c r="G103">
        <v>-4458</v>
      </c>
      <c r="H103">
        <v>-1153</v>
      </c>
      <c r="I103" s="5">
        <v>33154928.409634832</v>
      </c>
      <c r="J103" s="2">
        <v>0.30798149611461173</v>
      </c>
      <c r="K103" s="5">
        <v>348548.84269774391</v>
      </c>
      <c r="L103" s="2">
        <v>0.29358804434546831</v>
      </c>
      <c r="M103" s="5">
        <v>136.58723552475033</v>
      </c>
      <c r="N103" s="2">
        <v>1.304915392411885</v>
      </c>
      <c r="Q103" s="2">
        <v>-62.534696443796612</v>
      </c>
      <c r="R103" s="2">
        <v>0.41352159820524648</v>
      </c>
      <c r="S103" s="2" t="s">
        <v>449</v>
      </c>
      <c r="T103" s="2">
        <v>-58.019798389131402</v>
      </c>
      <c r="U103" s="2"/>
      <c r="V103" s="2"/>
      <c r="Y103" s="2">
        <v>-62.786218209282296</v>
      </c>
      <c r="Z103" s="2">
        <v>0.16381452746034664</v>
      </c>
      <c r="AA103">
        <v>5</v>
      </c>
    </row>
    <row r="104" spans="1:35" x14ac:dyDescent="0.25">
      <c r="A104" t="s">
        <v>450</v>
      </c>
      <c r="D104" t="s">
        <v>340</v>
      </c>
      <c r="E104" s="4">
        <v>0.87222222222222223</v>
      </c>
      <c r="F104" s="2">
        <v>6.6246850000000004</v>
      </c>
      <c r="G104">
        <v>-3317</v>
      </c>
      <c r="H104">
        <v>-1626</v>
      </c>
      <c r="I104" s="5">
        <v>32622738.356736526</v>
      </c>
      <c r="J104" s="2">
        <v>0.34473605444813793</v>
      </c>
      <c r="K104" s="5">
        <v>343376.36993990286</v>
      </c>
      <c r="L104" s="2">
        <v>0.34844260513767705</v>
      </c>
      <c r="M104" s="5">
        <v>130.40433413573015</v>
      </c>
      <c r="N104" s="2">
        <v>1.1744833149601313</v>
      </c>
      <c r="Q104" s="2">
        <v>-62.272184794275873</v>
      </c>
      <c r="R104" s="2">
        <v>0.29285650333229585</v>
      </c>
      <c r="S104" s="2">
        <v>-62.786218209282296</v>
      </c>
      <c r="T104" s="2">
        <v>0.3663004191033411</v>
      </c>
      <c r="U104" s="2"/>
      <c r="V104" s="2"/>
    </row>
    <row r="105" spans="1:35" x14ac:dyDescent="0.25">
      <c r="A105" t="s">
        <v>451</v>
      </c>
      <c r="D105" t="s">
        <v>340</v>
      </c>
      <c r="E105" s="4">
        <v>0.87569444444444444</v>
      </c>
      <c r="F105" s="2">
        <v>6.6150530000000005</v>
      </c>
      <c r="G105">
        <v>1015</v>
      </c>
      <c r="H105">
        <v>-2221</v>
      </c>
      <c r="I105" s="5">
        <v>23604521.521993794</v>
      </c>
      <c r="J105" s="2">
        <v>0.23363029182129572</v>
      </c>
      <c r="K105" s="5">
        <v>251247.87231820729</v>
      </c>
      <c r="L105" s="2">
        <v>0.25538678767151923</v>
      </c>
      <c r="M105" s="5">
        <v>104.24802712432198</v>
      </c>
      <c r="N105" s="2">
        <v>3.9459767049453092</v>
      </c>
      <c r="Q105" s="11">
        <v>-52.982325977402709</v>
      </c>
      <c r="R105" s="11">
        <v>0.67417519250957514</v>
      </c>
    </row>
    <row r="106" spans="1:35" x14ac:dyDescent="0.25">
      <c r="A106" t="s">
        <v>452</v>
      </c>
      <c r="D106" t="s">
        <v>340</v>
      </c>
      <c r="E106" s="4">
        <v>0.87777777777777777</v>
      </c>
      <c r="F106" s="2">
        <v>6.6163290000000003</v>
      </c>
      <c r="G106">
        <v>1206</v>
      </c>
      <c r="H106">
        <v>-2257</v>
      </c>
      <c r="I106" s="5">
        <v>23690916.834297318</v>
      </c>
      <c r="J106" s="2">
        <v>0.23561131377225666</v>
      </c>
      <c r="K106" s="5">
        <v>251823.98458670764</v>
      </c>
      <c r="L106" s="2">
        <v>0.22351469626414316</v>
      </c>
      <c r="M106" s="5">
        <v>92.970996214671644</v>
      </c>
      <c r="N106" s="2">
        <v>2.8488586222095242</v>
      </c>
      <c r="Q106" s="11">
        <v>-52.232545464949709</v>
      </c>
      <c r="R106" s="11">
        <v>0.64565452026905501</v>
      </c>
    </row>
    <row r="107" spans="1:35" x14ac:dyDescent="0.25">
      <c r="A107" t="s">
        <v>453</v>
      </c>
      <c r="D107" t="s">
        <v>340</v>
      </c>
      <c r="E107" s="4">
        <v>0.87986111111111109</v>
      </c>
      <c r="F107" s="2">
        <v>6.6158600000000005</v>
      </c>
      <c r="G107">
        <v>2028</v>
      </c>
      <c r="H107">
        <v>-2662</v>
      </c>
      <c r="I107" s="5">
        <v>23171007.932176139</v>
      </c>
      <c r="J107" s="2">
        <v>0.22061526642586213</v>
      </c>
      <c r="K107" s="5">
        <v>247214.08133748954</v>
      </c>
      <c r="L107" s="2">
        <v>0.25100680718834467</v>
      </c>
      <c r="M107" s="5">
        <v>108.5626183881204</v>
      </c>
      <c r="N107" s="2">
        <v>3.7373704614544079</v>
      </c>
      <c r="Q107" s="11">
        <v>-52.640563076076674</v>
      </c>
      <c r="R107" s="11">
        <v>0.73785067632040668</v>
      </c>
    </row>
    <row r="108" spans="1:35" x14ac:dyDescent="0.25">
      <c r="A108" t="s">
        <v>454</v>
      </c>
      <c r="D108" t="s">
        <v>340</v>
      </c>
      <c r="E108" s="4">
        <v>0.88263888888888886</v>
      </c>
      <c r="F108" s="2">
        <v>6.6149399999999998</v>
      </c>
      <c r="G108">
        <v>2887</v>
      </c>
      <c r="H108">
        <v>-3140</v>
      </c>
      <c r="I108" s="5">
        <v>23211733.700082131</v>
      </c>
      <c r="J108" s="2">
        <v>0.23365158119495658</v>
      </c>
      <c r="K108" s="5">
        <v>247196.4855395958</v>
      </c>
      <c r="L108" s="2">
        <v>0.22809756667476802</v>
      </c>
      <c r="M108" s="5">
        <v>114.70517563841373</v>
      </c>
      <c r="N108" s="2">
        <v>3.9225354856218728</v>
      </c>
      <c r="Q108" s="11">
        <v>-52.928563737585144</v>
      </c>
      <c r="R108" s="11">
        <v>0.72341500215370902</v>
      </c>
      <c r="S108" s="11">
        <v>-52.695999564003557</v>
      </c>
      <c r="T108" s="11">
        <v>0.34347819725429934</v>
      </c>
      <c r="U108" s="11">
        <v>-52.716421185219367</v>
      </c>
      <c r="V108" s="11">
        <v>0.35958656696393199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4"/>
  <sheetViews>
    <sheetView workbookViewId="0">
      <selection activeCell="O7" sqref="O7"/>
    </sheetView>
  </sheetViews>
  <sheetFormatPr baseColWidth="10" defaultColWidth="9.140625" defaultRowHeight="15" x14ac:dyDescent="0.25"/>
  <cols>
    <col min="1" max="1" width="17.28515625" bestFit="1" customWidth="1"/>
    <col min="2" max="2" width="8.7109375" customWidth="1"/>
    <col min="3" max="3" width="9.85546875" customWidth="1"/>
    <col min="4" max="4" width="10" customWidth="1"/>
    <col min="5" max="5" width="7" customWidth="1"/>
    <col min="6" max="6" width="8" style="6" customWidth="1"/>
    <col min="7" max="7" width="14.85546875" style="2" customWidth="1"/>
    <col min="8" max="8" width="16" style="2" customWidth="1"/>
    <col min="9" max="9" width="12.7109375" style="2" bestFit="1" customWidth="1"/>
    <col min="10" max="10" width="9.140625" style="2"/>
    <col min="11" max="11" width="12.140625" style="2" bestFit="1" customWidth="1"/>
    <col min="12" max="12" width="9.140625" style="2"/>
    <col min="13" max="13" width="9.140625" style="7"/>
    <col min="16" max="16" width="9.42578125" style="2" bestFit="1" customWidth="1"/>
  </cols>
  <sheetData>
    <row r="1" spans="1:16" s="19" customFormat="1" ht="29.1" customHeight="1" x14ac:dyDescent="0.25">
      <c r="A1" s="16" t="s">
        <v>17</v>
      </c>
      <c r="B1" s="16" t="s">
        <v>18</v>
      </c>
      <c r="C1" s="16" t="s">
        <v>177</v>
      </c>
      <c r="D1" s="16" t="s">
        <v>178</v>
      </c>
      <c r="E1" s="16" t="s">
        <v>162</v>
      </c>
      <c r="F1" s="16" t="s">
        <v>19</v>
      </c>
      <c r="G1" s="16" t="s">
        <v>20</v>
      </c>
      <c r="H1" s="16" t="s">
        <v>180</v>
      </c>
      <c r="I1" s="16" t="s">
        <v>179</v>
      </c>
      <c r="J1" s="17"/>
      <c r="K1" s="17"/>
      <c r="L1" s="18"/>
      <c r="O1" s="17"/>
    </row>
    <row r="2" spans="1:16" x14ac:dyDescent="0.25">
      <c r="A2" s="2" t="s">
        <v>22</v>
      </c>
      <c r="B2" s="3">
        <v>4.0000000000000001E-3</v>
      </c>
      <c r="C2" s="2">
        <v>22.6</v>
      </c>
      <c r="D2" s="2">
        <v>13.746649873047412</v>
      </c>
      <c r="E2" s="2">
        <v>8.2953933931772028E-2</v>
      </c>
      <c r="F2" s="2">
        <v>-8.657686413996224</v>
      </c>
      <c r="G2" s="2">
        <v>0</v>
      </c>
      <c r="H2" s="2">
        <v>0.31013620869611253</v>
      </c>
      <c r="I2" s="2">
        <v>0.3170469592708649</v>
      </c>
      <c r="L2" s="7"/>
      <c r="M2"/>
      <c r="O2" s="2"/>
      <c r="P2"/>
    </row>
    <row r="3" spans="1:16" x14ac:dyDescent="0.25">
      <c r="A3" s="2" t="s">
        <v>26</v>
      </c>
      <c r="B3" s="3">
        <v>1.9E-2</v>
      </c>
      <c r="C3" s="2">
        <v>19.55</v>
      </c>
      <c r="D3" s="2">
        <v>12.092983679829805</v>
      </c>
      <c r="E3" s="2">
        <v>0.22157828369736357</v>
      </c>
      <c r="F3" s="2">
        <v>-7.3140270905498461</v>
      </c>
      <c r="G3" s="2">
        <v>1.3553938987895808</v>
      </c>
      <c r="H3" s="2">
        <v>1.2589602683952437</v>
      </c>
      <c r="I3" s="2">
        <v>-9.8195283907376307E-2</v>
      </c>
      <c r="L3" s="7"/>
      <c r="M3"/>
      <c r="O3" s="2"/>
      <c r="P3"/>
    </row>
    <row r="4" spans="1:16" x14ac:dyDescent="0.25">
      <c r="A4" s="2" t="s">
        <v>31</v>
      </c>
      <c r="B4" s="3">
        <v>0.17899999999999999</v>
      </c>
      <c r="C4" s="2">
        <v>9.2200000000000006</v>
      </c>
      <c r="D4" s="2">
        <v>5.9303001924340126</v>
      </c>
      <c r="E4" s="2">
        <v>0.21435397205490386</v>
      </c>
      <c r="F4" s="2">
        <v>-3.2300159608854573</v>
      </c>
      <c r="G4" s="2">
        <v>5.4750719087912625</v>
      </c>
      <c r="H4" s="2">
        <v>5.4175389159191258</v>
      </c>
      <c r="I4" s="2">
        <v>-5.7748864356531371E-2</v>
      </c>
      <c r="L4" s="7"/>
      <c r="M4"/>
      <c r="O4" s="2"/>
      <c r="P4"/>
    </row>
    <row r="5" spans="1:16" x14ac:dyDescent="0.25">
      <c r="A5" s="2" t="s">
        <v>40</v>
      </c>
      <c r="B5" s="3">
        <v>0.17899999999999999</v>
      </c>
      <c r="C5" s="2">
        <v>11.38</v>
      </c>
      <c r="D5" s="2">
        <v>7.8270115909346849</v>
      </c>
      <c r="E5" s="2">
        <v>0.14526470838046723</v>
      </c>
      <c r="F5" s="2">
        <v>-3.5130103512678312</v>
      </c>
      <c r="G5" s="2">
        <v>5.1896060444736047</v>
      </c>
      <c r="H5" s="2">
        <v>5.4175389159191258</v>
      </c>
      <c r="I5" s="2">
        <v>0.22928458933707496</v>
      </c>
      <c r="L5" s="7"/>
      <c r="M5"/>
      <c r="O5" s="2"/>
      <c r="P5"/>
    </row>
    <row r="6" spans="1:16" x14ac:dyDescent="0.25">
      <c r="A6" s="2" t="s">
        <v>46</v>
      </c>
      <c r="B6" s="3">
        <v>0.52200000000000002</v>
      </c>
      <c r="C6" s="2">
        <v>15.87</v>
      </c>
      <c r="D6" s="2">
        <v>14.504002473185063</v>
      </c>
      <c r="E6" s="2">
        <v>5.9998193646004179E-2</v>
      </c>
      <c r="F6" s="2">
        <v>-1.3446578074113313</v>
      </c>
      <c r="G6" s="2">
        <v>7.3768954541355569</v>
      </c>
      <c r="H6" s="2">
        <v>7.4544645937838734</v>
      </c>
      <c r="I6" s="2">
        <v>7.8217095326797548E-2</v>
      </c>
      <c r="L6" s="7"/>
      <c r="M6"/>
      <c r="O6" s="2"/>
      <c r="P6"/>
    </row>
    <row r="7" spans="1:16" x14ac:dyDescent="0.25">
      <c r="A7" s="2" t="s">
        <v>55</v>
      </c>
      <c r="B7" s="3">
        <v>0.76600000000000001</v>
      </c>
      <c r="C7" s="2">
        <v>17.11</v>
      </c>
      <c r="D7" s="2">
        <v>16.5678989050122</v>
      </c>
      <c r="E7" s="2">
        <v>0.12118965762557468</v>
      </c>
      <c r="F7" s="2">
        <v>-0.53298177678695602</v>
      </c>
      <c r="G7" s="2">
        <v>8.1956600922437062</v>
      </c>
      <c r="H7" s="2">
        <v>7.9644597975440137</v>
      </c>
      <c r="I7" s="2">
        <v>-0.23329803889011913</v>
      </c>
      <c r="L7" s="7"/>
      <c r="M7"/>
      <c r="O7" s="2"/>
      <c r="P7"/>
    </row>
    <row r="8" spans="1:16" x14ac:dyDescent="0.25">
      <c r="A8" s="2" t="s">
        <v>60</v>
      </c>
      <c r="B8" s="3">
        <v>0.78900000000000003</v>
      </c>
      <c r="C8" s="2">
        <v>15.99</v>
      </c>
      <c r="D8" s="2">
        <v>14.98730311434282</v>
      </c>
      <c r="E8" s="2">
        <v>8.1290175010640536E-2</v>
      </c>
      <c r="F8" s="2">
        <v>-0.98691609726186957</v>
      </c>
      <c r="G8" s="2">
        <v>7.7377614287306162</v>
      </c>
      <c r="H8" s="2">
        <v>7.9988119312654007</v>
      </c>
      <c r="I8" s="2">
        <v>0.26312005225720014</v>
      </c>
      <c r="L8" s="7"/>
      <c r="M8"/>
      <c r="O8" s="2"/>
      <c r="P8"/>
    </row>
    <row r="9" spans="1:16" x14ac:dyDescent="0.25">
      <c r="A9" s="2"/>
      <c r="B9" s="2"/>
      <c r="C9" s="2"/>
      <c r="D9" s="2"/>
      <c r="E9" s="2"/>
      <c r="F9" s="2"/>
      <c r="K9"/>
    </row>
    <row r="10" spans="1:16" x14ac:dyDescent="0.25">
      <c r="A10" s="2" t="s">
        <v>459</v>
      </c>
      <c r="B10" s="2"/>
      <c r="C10" s="2"/>
      <c r="D10" s="2"/>
      <c r="E10" s="2"/>
      <c r="F10" s="2"/>
      <c r="H10" s="2" t="s">
        <v>163</v>
      </c>
    </row>
    <row r="11" spans="1:16" ht="15" customHeight="1" x14ac:dyDescent="0.25">
      <c r="A11" s="51" t="s">
        <v>460</v>
      </c>
      <c r="B11" s="51"/>
      <c r="C11" s="51"/>
      <c r="D11" s="51"/>
      <c r="E11" s="51"/>
      <c r="F11" s="51"/>
      <c r="G11" s="38"/>
      <c r="H11" s="2" t="s">
        <v>23</v>
      </c>
      <c r="I11" s="2">
        <v>9.39</v>
      </c>
    </row>
    <row r="12" spans="1:16" x14ac:dyDescent="0.25">
      <c r="A12" s="51"/>
      <c r="B12" s="51"/>
      <c r="C12" s="51"/>
      <c r="D12" s="51"/>
      <c r="E12" s="51"/>
      <c r="F12" s="51"/>
      <c r="G12" s="38"/>
      <c r="H12" s="2" t="s">
        <v>24</v>
      </c>
      <c r="I12" s="2">
        <v>0.13</v>
      </c>
    </row>
    <row r="13" spans="1:16" x14ac:dyDescent="0.25">
      <c r="A13" s="51"/>
      <c r="B13" s="51"/>
      <c r="C13" s="51"/>
      <c r="D13" s="51"/>
      <c r="E13" s="51"/>
      <c r="F13" s="51"/>
      <c r="G13" s="38"/>
      <c r="H13" s="2" t="s">
        <v>25</v>
      </c>
      <c r="I13" s="2">
        <v>0.97</v>
      </c>
    </row>
    <row r="14" spans="1:16" x14ac:dyDescent="0.25">
      <c r="A14" s="51"/>
      <c r="B14" s="51"/>
      <c r="C14" s="51"/>
      <c r="D14" s="51"/>
      <c r="E14" s="51"/>
      <c r="F14" s="51"/>
      <c r="G14" s="38"/>
    </row>
    <row r="15" spans="1:16" x14ac:dyDescent="0.25">
      <c r="A15" s="51"/>
      <c r="B15" s="51"/>
      <c r="C15" s="51"/>
      <c r="D15" s="51"/>
      <c r="E15" s="51"/>
      <c r="F15" s="51"/>
    </row>
    <row r="16" spans="1:16" x14ac:dyDescent="0.25">
      <c r="L16" s="2" t="s">
        <v>20</v>
      </c>
      <c r="N16" t="s">
        <v>171</v>
      </c>
    </row>
    <row r="17" spans="11:15" x14ac:dyDescent="0.25">
      <c r="K17" s="2" t="s">
        <v>18</v>
      </c>
      <c r="L17" s="2" t="s">
        <v>176</v>
      </c>
      <c r="N17" t="s">
        <v>18</v>
      </c>
      <c r="O17" s="2" t="s">
        <v>20</v>
      </c>
    </row>
    <row r="18" spans="11:15" x14ac:dyDescent="0.25">
      <c r="K18" s="2">
        <v>0</v>
      </c>
      <c r="L18" s="7">
        <v>0</v>
      </c>
      <c r="M18"/>
      <c r="N18">
        <v>0.2</v>
      </c>
      <c r="O18" s="2">
        <v>5.6618969072371987</v>
      </c>
    </row>
    <row r="19" spans="11:15" x14ac:dyDescent="0.25">
      <c r="K19" s="2">
        <v>0.05</v>
      </c>
      <c r="L19" s="7">
        <v>2.6626754433229536</v>
      </c>
      <c r="M19"/>
      <c r="N19">
        <v>0.28000000000000003</v>
      </c>
      <c r="O19" s="2">
        <v>6.3656855570048272</v>
      </c>
    </row>
    <row r="20" spans="11:15" x14ac:dyDescent="0.25">
      <c r="K20" s="2">
        <v>0.1</v>
      </c>
      <c r="L20" s="7">
        <v>4.1007805796257122</v>
      </c>
      <c r="M20"/>
      <c r="O20" s="2"/>
    </row>
    <row r="21" spans="11:15" x14ac:dyDescent="0.25">
      <c r="K21" s="2">
        <v>0.15</v>
      </c>
      <c r="L21" s="7">
        <v>5.0203291615709809</v>
      </c>
      <c r="M21"/>
      <c r="O21" s="2"/>
    </row>
    <row r="22" spans="11:15" x14ac:dyDescent="0.25">
      <c r="K22" s="2">
        <v>0.2</v>
      </c>
      <c r="L22" s="7">
        <v>5.6618969072371987</v>
      </c>
      <c r="M22"/>
      <c r="O22" s="2"/>
    </row>
    <row r="23" spans="11:15" x14ac:dyDescent="0.25">
      <c r="K23" s="2">
        <v>0.25</v>
      </c>
      <c r="L23" s="7">
        <v>6.1360438414509932</v>
      </c>
      <c r="M23"/>
      <c r="O23" s="2"/>
    </row>
    <row r="24" spans="11:15" x14ac:dyDescent="0.25">
      <c r="K24" s="2">
        <v>0.3</v>
      </c>
      <c r="L24" s="7">
        <v>6.5012299993958376</v>
      </c>
      <c r="M24"/>
      <c r="O24" s="2"/>
    </row>
    <row r="25" spans="11:15" x14ac:dyDescent="0.25">
      <c r="K25" s="2">
        <v>0.35</v>
      </c>
      <c r="L25" s="7">
        <v>6.7914046525811447</v>
      </c>
      <c r="M25"/>
      <c r="O25" s="2"/>
    </row>
    <row r="26" spans="11:15" x14ac:dyDescent="0.25">
      <c r="K26" s="2">
        <v>0.4</v>
      </c>
      <c r="L26" s="7">
        <v>7.0276795467323794</v>
      </c>
      <c r="M26"/>
      <c r="O26" s="2"/>
    </row>
    <row r="27" spans="11:15" x14ac:dyDescent="0.25">
      <c r="K27" s="2">
        <v>0.45</v>
      </c>
      <c r="L27" s="7">
        <v>7.2238918022525169</v>
      </c>
      <c r="M27"/>
      <c r="O27" s="2"/>
    </row>
    <row r="28" spans="11:15" x14ac:dyDescent="0.25">
      <c r="K28" s="2">
        <v>0.5</v>
      </c>
      <c r="L28" s="7">
        <v>7.389497660854456</v>
      </c>
      <c r="M28"/>
      <c r="O28" s="2"/>
    </row>
    <row r="29" spans="11:15" x14ac:dyDescent="0.25">
      <c r="K29" s="2">
        <v>0.55000000000000004</v>
      </c>
      <c r="L29" s="7">
        <v>7.5311836595885717</v>
      </c>
      <c r="M29"/>
      <c r="O29" s="2"/>
    </row>
    <row r="30" spans="11:15" x14ac:dyDescent="0.25">
      <c r="K30" s="2">
        <v>0.6</v>
      </c>
      <c r="L30" s="7">
        <v>7.6538140230453351</v>
      </c>
      <c r="M30"/>
      <c r="O30" s="2"/>
    </row>
    <row r="31" spans="11:15" x14ac:dyDescent="0.25">
      <c r="K31" s="2">
        <v>0.65</v>
      </c>
      <c r="L31" s="7">
        <v>7.7610133465343143</v>
      </c>
      <c r="M31"/>
      <c r="O31" s="2"/>
    </row>
    <row r="32" spans="11:15" x14ac:dyDescent="0.25">
      <c r="K32" s="2">
        <v>0.7</v>
      </c>
      <c r="L32" s="7">
        <v>7.8555387423501184</v>
      </c>
      <c r="M32"/>
      <c r="O32" s="2"/>
    </row>
    <row r="33" spans="11:15" x14ac:dyDescent="0.25">
      <c r="K33" s="2">
        <v>0.75</v>
      </c>
      <c r="L33" s="7">
        <v>7.9395252852594851</v>
      </c>
      <c r="M33"/>
      <c r="O33" s="2"/>
    </row>
    <row r="34" spans="11:15" x14ac:dyDescent="0.25">
      <c r="K34" s="2">
        <v>0.8</v>
      </c>
      <c r="L34" s="7">
        <v>8.0146524488678939</v>
      </c>
      <c r="M34"/>
      <c r="O34" s="2"/>
    </row>
  </sheetData>
  <mergeCells count="1">
    <mergeCell ref="A11:F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66"/>
  <sheetViews>
    <sheetView workbookViewId="0">
      <selection activeCell="B2" sqref="B2"/>
    </sheetView>
  </sheetViews>
  <sheetFormatPr baseColWidth="10" defaultColWidth="9.140625" defaultRowHeight="15" x14ac:dyDescent="0.25"/>
  <cols>
    <col min="1" max="1" width="8.140625" bestFit="1" customWidth="1"/>
    <col min="2" max="2" width="8.7109375" customWidth="1"/>
    <col min="3" max="3" width="11" customWidth="1"/>
    <col min="4" max="4" width="10" customWidth="1"/>
    <col min="5" max="5" width="8.42578125" customWidth="1"/>
    <col min="6" max="6" width="8" style="6" customWidth="1"/>
    <col min="7" max="7" width="15" style="2" bestFit="1" customWidth="1"/>
    <col min="8" max="8" width="17.42578125" style="2" customWidth="1"/>
    <col min="9" max="9" width="12.7109375" style="2" bestFit="1" customWidth="1"/>
    <col min="10" max="10" width="9.140625" style="2"/>
    <col min="11" max="11" width="12.140625" style="2" bestFit="1" customWidth="1"/>
    <col min="12" max="12" width="19.140625" style="2" bestFit="1" customWidth="1"/>
    <col min="13" max="13" width="9.7109375" style="2" bestFit="1" customWidth="1"/>
    <col min="14" max="14" width="6.140625" style="2" customWidth="1"/>
  </cols>
  <sheetData>
    <row r="1" spans="1:14" ht="33.950000000000003" customHeight="1" x14ac:dyDescent="0.25">
      <c r="A1" s="16" t="s">
        <v>17</v>
      </c>
      <c r="B1" s="16" t="s">
        <v>18</v>
      </c>
      <c r="C1" s="16" t="s">
        <v>177</v>
      </c>
      <c r="D1" s="16" t="s">
        <v>178</v>
      </c>
      <c r="E1" s="16" t="s">
        <v>162</v>
      </c>
      <c r="F1" s="16" t="s">
        <v>19</v>
      </c>
      <c r="G1" s="16" t="s">
        <v>328</v>
      </c>
      <c r="H1" s="16" t="s">
        <v>329</v>
      </c>
      <c r="I1" s="16" t="s">
        <v>179</v>
      </c>
      <c r="L1"/>
      <c r="N1"/>
    </row>
    <row r="2" spans="1:14" x14ac:dyDescent="0.25">
      <c r="A2" s="2" t="s">
        <v>426</v>
      </c>
      <c r="B2" s="3">
        <v>2E-3</v>
      </c>
      <c r="C2" s="2">
        <v>12.28</v>
      </c>
      <c r="D2" s="2">
        <v>-4.9322692991359176</v>
      </c>
      <c r="E2" s="2">
        <v>0.10207055236012839</v>
      </c>
      <c r="F2" s="2">
        <v>-17.003466727719573</v>
      </c>
      <c r="G2" s="2">
        <v>0</v>
      </c>
      <c r="H2" s="2">
        <v>0.2333596220067502</v>
      </c>
      <c r="I2" s="2">
        <v>0.2333596220067502</v>
      </c>
      <c r="L2"/>
      <c r="N2"/>
    </row>
    <row r="3" spans="1:14" x14ac:dyDescent="0.25">
      <c r="A3" s="2" t="s">
        <v>463</v>
      </c>
      <c r="B3" s="3">
        <v>0.104</v>
      </c>
      <c r="C3" s="2">
        <v>12.62</v>
      </c>
      <c r="D3" s="2">
        <v>4.859987990702475</v>
      </c>
      <c r="E3" s="2">
        <v>8.9088000974693729E-2</v>
      </c>
      <c r="F3" s="2">
        <v>-7.6633011487996505</v>
      </c>
      <c r="G3" s="2">
        <v>9.501727893004519</v>
      </c>
      <c r="H3" s="2">
        <v>9.1786770984541146</v>
      </c>
      <c r="I3" s="2">
        <v>-0.32305079455040442</v>
      </c>
      <c r="L3"/>
      <c r="N3"/>
    </row>
    <row r="4" spans="1:14" x14ac:dyDescent="0.25">
      <c r="A4" s="2" t="s">
        <v>435</v>
      </c>
      <c r="B4" s="3">
        <v>0.29499999999999998</v>
      </c>
      <c r="C4" s="2">
        <v>16.61</v>
      </c>
      <c r="D4" s="2">
        <v>9.7849276404017669</v>
      </c>
      <c r="E4" s="2">
        <v>0.60300674165353618</v>
      </c>
      <c r="F4" s="2">
        <v>-6.7135601259068478</v>
      </c>
      <c r="G4" s="2">
        <v>10.46789714258578</v>
      </c>
      <c r="H4" s="2">
        <v>10.553327846351676</v>
      </c>
      <c r="I4" s="2">
        <v>8.5430703765895899E-2</v>
      </c>
      <c r="L4"/>
      <c r="N4"/>
    </row>
    <row r="5" spans="1:14" x14ac:dyDescent="0.25">
      <c r="A5" s="2" t="s">
        <v>449</v>
      </c>
      <c r="B5" s="3">
        <v>0.64500000000000002</v>
      </c>
      <c r="C5" s="2">
        <v>15.3</v>
      </c>
      <c r="D5" s="2">
        <v>6.3799178323091787</v>
      </c>
      <c r="E5" s="2">
        <v>4.1822423452665923E-2</v>
      </c>
      <c r="F5" s="2">
        <v>-8.7856615460365504</v>
      </c>
      <c r="G5" s="2">
        <v>8.3599533706664175</v>
      </c>
      <c r="H5" s="2">
        <v>8.6585423472615641</v>
      </c>
      <c r="I5" s="2">
        <v>0.2985889765951466</v>
      </c>
      <c r="L5"/>
      <c r="N5"/>
    </row>
    <row r="6" spans="1:14" x14ac:dyDescent="0.25">
      <c r="A6" s="2" t="s">
        <v>441</v>
      </c>
      <c r="B6" s="3">
        <v>0.53</v>
      </c>
      <c r="C6" s="2">
        <v>15.88</v>
      </c>
      <c r="D6" s="2">
        <v>7.6684024956442673</v>
      </c>
      <c r="E6" s="2">
        <v>0.17373685566327857</v>
      </c>
      <c r="F6" s="2">
        <v>-8.0832357211043657</v>
      </c>
      <c r="G6" s="2">
        <v>9.0745294664680287</v>
      </c>
      <c r="H6" s="2">
        <v>8.6448359489824629</v>
      </c>
      <c r="I6" s="2">
        <v>-0.42969351748556583</v>
      </c>
      <c r="N6"/>
    </row>
    <row r="7" spans="1:14" x14ac:dyDescent="0.25">
      <c r="A7" s="2" t="s">
        <v>464</v>
      </c>
      <c r="B7" s="3">
        <v>0.997</v>
      </c>
      <c r="C7" s="2">
        <v>7.92</v>
      </c>
      <c r="D7" s="2">
        <v>3.9571258333212511</v>
      </c>
      <c r="E7" s="2">
        <v>6.3019779745292381E-2</v>
      </c>
      <c r="F7" s="2">
        <v>-3.9317348268499419</v>
      </c>
      <c r="G7" s="2">
        <v>13.297841303016034</v>
      </c>
      <c r="H7" s="2">
        <v>13.282088195315186</v>
      </c>
      <c r="I7" s="2">
        <v>-1.575310770084748E-2</v>
      </c>
      <c r="N7"/>
    </row>
    <row r="8" spans="1:14" x14ac:dyDescent="0.25">
      <c r="F8"/>
      <c r="G8"/>
      <c r="H8"/>
      <c r="I8"/>
      <c r="J8"/>
      <c r="K8"/>
      <c r="N8"/>
    </row>
    <row r="9" spans="1:14" x14ac:dyDescent="0.25">
      <c r="F9"/>
      <c r="G9"/>
      <c r="H9"/>
      <c r="I9"/>
      <c r="J9"/>
      <c r="K9"/>
      <c r="N9"/>
    </row>
    <row r="10" spans="1:14" x14ac:dyDescent="0.25">
      <c r="H10"/>
      <c r="I10"/>
      <c r="N10"/>
    </row>
    <row r="11" spans="1:14" x14ac:dyDescent="0.25">
      <c r="H11"/>
      <c r="I11"/>
      <c r="M11"/>
      <c r="N11"/>
    </row>
    <row r="12" spans="1:14" x14ac:dyDescent="0.25">
      <c r="H12"/>
      <c r="I12"/>
      <c r="M12"/>
      <c r="N12"/>
    </row>
    <row r="13" spans="1:14" x14ac:dyDescent="0.25">
      <c r="H13"/>
      <c r="I13"/>
      <c r="M13"/>
      <c r="N13"/>
    </row>
    <row r="14" spans="1:14" x14ac:dyDescent="0.25">
      <c r="A14" s="37" t="s">
        <v>465</v>
      </c>
      <c r="D14" t="s">
        <v>330</v>
      </c>
      <c r="H14"/>
      <c r="J14" s="2" t="s">
        <v>331</v>
      </c>
      <c r="K14" t="s">
        <v>171</v>
      </c>
      <c r="L14" s="2" t="s">
        <v>328</v>
      </c>
      <c r="M14"/>
      <c r="N14"/>
    </row>
    <row r="15" spans="1:14" x14ac:dyDescent="0.25">
      <c r="A15" t="s">
        <v>252</v>
      </c>
      <c r="B15" s="2">
        <v>-6.008892249681244</v>
      </c>
      <c r="D15" s="2" t="s">
        <v>9</v>
      </c>
      <c r="E15" s="2">
        <v>2.2400000000000002</v>
      </c>
      <c r="I15" s="2" t="s">
        <v>18</v>
      </c>
      <c r="J15" s="2" t="s">
        <v>332</v>
      </c>
      <c r="K15" t="s">
        <v>18</v>
      </c>
      <c r="L15" s="36" t="s">
        <v>333</v>
      </c>
      <c r="M15"/>
      <c r="N15"/>
    </row>
    <row r="16" spans="1:14" x14ac:dyDescent="0.25">
      <c r="A16" t="s">
        <v>25</v>
      </c>
      <c r="B16" s="2">
        <v>12.245150528917218</v>
      </c>
      <c r="D16" s="2" t="s">
        <v>10</v>
      </c>
      <c r="E16" s="2">
        <v>9.07</v>
      </c>
      <c r="I16" s="2">
        <v>0</v>
      </c>
      <c r="J16" s="7">
        <v>0</v>
      </c>
      <c r="K16">
        <v>0.3</v>
      </c>
      <c r="L16" s="2">
        <v>10.442482854012844</v>
      </c>
      <c r="M16"/>
      <c r="N16"/>
    </row>
    <row r="17" spans="1:14" x14ac:dyDescent="0.25">
      <c r="D17" s="2" t="s">
        <v>11</v>
      </c>
      <c r="E17" s="2">
        <v>0</v>
      </c>
      <c r="I17" s="2">
        <v>0.02</v>
      </c>
      <c r="J17" s="7">
        <v>2.2576685996971531</v>
      </c>
      <c r="K17">
        <v>0.64</v>
      </c>
      <c r="L17" s="2">
        <v>8.399459489121222</v>
      </c>
      <c r="M17"/>
      <c r="N17"/>
    </row>
    <row r="18" spans="1:14" x14ac:dyDescent="0.25">
      <c r="D18" s="2" t="s">
        <v>25</v>
      </c>
      <c r="E18" s="2">
        <v>1.99</v>
      </c>
      <c r="I18" s="2">
        <v>0.04</v>
      </c>
      <c r="J18" s="7">
        <v>4.35344195657476</v>
      </c>
      <c r="M18"/>
      <c r="N18"/>
    </row>
    <row r="19" spans="1:14" x14ac:dyDescent="0.25">
      <c r="D19" s="2" t="s">
        <v>24</v>
      </c>
      <c r="E19" s="2">
        <v>0.2</v>
      </c>
      <c r="I19" s="2">
        <v>0.06</v>
      </c>
      <c r="J19" s="7">
        <v>6.2040195523366028</v>
      </c>
      <c r="M19"/>
      <c r="N19"/>
    </row>
    <row r="20" spans="1:14" x14ac:dyDescent="0.25">
      <c r="D20" s="2" t="s">
        <v>334</v>
      </c>
      <c r="E20" s="2">
        <v>3.07</v>
      </c>
      <c r="I20" s="2">
        <v>0.08</v>
      </c>
      <c r="J20" s="7">
        <v>7.7503185267378578</v>
      </c>
      <c r="M20"/>
      <c r="N20"/>
    </row>
    <row r="21" spans="1:14" x14ac:dyDescent="0.25">
      <c r="I21" s="2">
        <v>0.1</v>
      </c>
      <c r="J21" s="7">
        <v>8.9724590034477654</v>
      </c>
      <c r="M21"/>
      <c r="N21"/>
    </row>
    <row r="22" spans="1:14" x14ac:dyDescent="0.25">
      <c r="A22" s="2" t="s">
        <v>459</v>
      </c>
      <c r="I22" s="2">
        <v>0.12</v>
      </c>
      <c r="J22" s="7">
        <v>9.8834299573268556</v>
      </c>
      <c r="M22"/>
      <c r="N22"/>
    </row>
    <row r="23" spans="1:14" x14ac:dyDescent="0.25">
      <c r="A23" s="52" t="s">
        <v>462</v>
      </c>
      <c r="B23" s="52"/>
      <c r="C23" s="52"/>
      <c r="D23" s="52"/>
      <c r="E23" s="52"/>
      <c r="I23" s="2">
        <v>0.14000000000000001</v>
      </c>
      <c r="J23" s="7">
        <v>10.51764089494279</v>
      </c>
      <c r="M23"/>
      <c r="N23"/>
    </row>
    <row r="24" spans="1:14" x14ac:dyDescent="0.25">
      <c r="A24" s="52"/>
      <c r="B24" s="52"/>
      <c r="C24" s="52"/>
      <c r="D24" s="52"/>
      <c r="E24" s="52"/>
      <c r="I24" s="2">
        <v>0.16</v>
      </c>
      <c r="J24" s="7">
        <v>10.919669802344533</v>
      </c>
      <c r="N24"/>
    </row>
    <row r="25" spans="1:14" x14ac:dyDescent="0.25">
      <c r="A25" s="52"/>
      <c r="B25" s="52"/>
      <c r="C25" s="52"/>
      <c r="D25" s="52"/>
      <c r="E25" s="52"/>
      <c r="I25" s="2">
        <v>0.18</v>
      </c>
      <c r="J25" s="7">
        <v>11.135795476436567</v>
      </c>
    </row>
    <row r="26" spans="1:14" x14ac:dyDescent="0.25">
      <c r="A26" s="52"/>
      <c r="B26" s="52"/>
      <c r="C26" s="52"/>
      <c r="D26" s="52"/>
      <c r="E26" s="52"/>
      <c r="I26" s="2">
        <v>0.2</v>
      </c>
      <c r="J26" s="7">
        <v>11.208829007638551</v>
      </c>
    </row>
    <row r="27" spans="1:14" x14ac:dyDescent="0.25">
      <c r="A27" s="52"/>
      <c r="B27" s="52"/>
      <c r="C27" s="52"/>
      <c r="D27" s="52"/>
      <c r="E27" s="52"/>
      <c r="I27" s="2">
        <v>0.22</v>
      </c>
      <c r="J27" s="7">
        <v>11.1756551616407</v>
      </c>
    </row>
    <row r="28" spans="1:14" x14ac:dyDescent="0.25">
      <c r="I28" s="2">
        <v>0.24</v>
      </c>
      <c r="J28" s="7">
        <v>11.066583026922233</v>
      </c>
    </row>
    <row r="29" spans="1:14" x14ac:dyDescent="0.25">
      <c r="I29" s="2">
        <v>0.26</v>
      </c>
      <c r="J29" s="7">
        <v>10.9057127215936</v>
      </c>
    </row>
    <row r="30" spans="1:14" x14ac:dyDescent="0.25">
      <c r="I30" s="2">
        <v>0.28000000000000003</v>
      </c>
      <c r="J30" s="7">
        <v>10.711762508750304</v>
      </c>
    </row>
    <row r="31" spans="1:14" x14ac:dyDescent="0.25">
      <c r="A31" s="2"/>
      <c r="B31" s="2"/>
      <c r="C31" s="2"/>
      <c r="D31" s="2"/>
      <c r="E31" s="2"/>
      <c r="F31" s="2"/>
      <c r="I31" s="2">
        <v>0.3</v>
      </c>
      <c r="J31" s="7">
        <v>10.499022528201504</v>
      </c>
    </row>
    <row r="32" spans="1:14" x14ac:dyDescent="0.25">
      <c r="I32" s="2">
        <v>0.32</v>
      </c>
      <c r="J32" s="7">
        <v>10.27826138509363</v>
      </c>
    </row>
    <row r="33" spans="9:16" x14ac:dyDescent="0.25">
      <c r="I33" s="2">
        <v>0.34</v>
      </c>
      <c r="J33" s="7">
        <v>10.05751134968639</v>
      </c>
      <c r="P33" s="2"/>
    </row>
    <row r="34" spans="9:16" x14ac:dyDescent="0.25">
      <c r="I34" s="2">
        <v>0.36</v>
      </c>
      <c r="J34" s="7">
        <v>9.8427129997378326</v>
      </c>
      <c r="P34" s="2"/>
    </row>
    <row r="35" spans="9:16" x14ac:dyDescent="0.25">
      <c r="I35" s="2">
        <v>0.38</v>
      </c>
      <c r="J35" s="7">
        <v>9.6382270508169157</v>
      </c>
    </row>
    <row r="36" spans="9:16" x14ac:dyDescent="0.25">
      <c r="I36" s="2">
        <v>0.4</v>
      </c>
      <c r="J36" s="7">
        <v>9.4472319318469964</v>
      </c>
    </row>
    <row r="37" spans="9:16" x14ac:dyDescent="0.25">
      <c r="I37" s="2">
        <v>0.42</v>
      </c>
      <c r="J37" s="7">
        <v>9.2720280961169017</v>
      </c>
    </row>
    <row r="38" spans="9:16" x14ac:dyDescent="0.25">
      <c r="I38" s="2">
        <v>0.44</v>
      </c>
      <c r="J38" s="7">
        <v>9.1142686098235384</v>
      </c>
    </row>
    <row r="39" spans="9:16" x14ac:dyDescent="0.25">
      <c r="I39" s="2">
        <v>0.46</v>
      </c>
      <c r="J39" s="7">
        <v>8.9751326545328034</v>
      </c>
    </row>
    <row r="40" spans="9:16" x14ac:dyDescent="0.25">
      <c r="I40" s="2">
        <v>0.48</v>
      </c>
      <c r="J40" s="7">
        <v>8.855455419221256</v>
      </c>
    </row>
    <row r="41" spans="9:16" x14ac:dyDescent="0.25">
      <c r="I41" s="2">
        <v>0.5</v>
      </c>
      <c r="J41" s="7">
        <v>8.755824972331343</v>
      </c>
      <c r="K41"/>
    </row>
    <row r="42" spans="9:16" x14ac:dyDescent="0.25">
      <c r="I42" s="2">
        <v>0.52</v>
      </c>
      <c r="J42" s="7">
        <v>8.6766542784030829</v>
      </c>
      <c r="K42"/>
    </row>
    <row r="43" spans="9:16" x14ac:dyDescent="0.25">
      <c r="I43" s="2">
        <v>0.54</v>
      </c>
      <c r="J43" s="7">
        <v>8.6182345758472803</v>
      </c>
      <c r="K43"/>
    </row>
    <row r="44" spans="9:16" x14ac:dyDescent="0.25">
      <c r="I44" s="2">
        <v>0.56000000000000005</v>
      </c>
      <c r="J44" s="7">
        <v>8.5807748113162798</v>
      </c>
      <c r="K44"/>
    </row>
    <row r="45" spans="9:16" x14ac:dyDescent="0.25">
      <c r="I45" s="2">
        <v>0.57999999999999996</v>
      </c>
      <c r="J45" s="7">
        <v>8.5644306592479076</v>
      </c>
      <c r="K45"/>
    </row>
    <row r="46" spans="9:16" x14ac:dyDescent="0.25">
      <c r="I46" s="2">
        <v>0.6</v>
      </c>
      <c r="J46" s="7">
        <v>8.5693257701774197</v>
      </c>
      <c r="K46"/>
    </row>
    <row r="47" spans="9:16" x14ac:dyDescent="0.25">
      <c r="I47" s="2">
        <v>0.62</v>
      </c>
      <c r="J47" s="7">
        <v>8.5955672251020783</v>
      </c>
      <c r="K47"/>
    </row>
    <row r="48" spans="9:16" x14ac:dyDescent="0.25">
      <c r="I48" s="2">
        <v>0.64</v>
      </c>
      <c r="J48" s="7">
        <v>8.6432566737583691</v>
      </c>
      <c r="K48"/>
    </row>
    <row r="49" spans="9:11" x14ac:dyDescent="0.25">
      <c r="I49" s="2">
        <v>0.66</v>
      </c>
      <c r="J49" s="7">
        <v>8.712498261289241</v>
      </c>
      <c r="K49"/>
    </row>
    <row r="50" spans="9:11" x14ac:dyDescent="0.25">
      <c r="I50" s="2">
        <v>0.68</v>
      </c>
      <c r="J50" s="7">
        <v>8.8034041689617908</v>
      </c>
      <c r="K50"/>
    </row>
    <row r="51" spans="9:11" x14ac:dyDescent="0.25">
      <c r="I51" s="2">
        <v>0.7</v>
      </c>
      <c r="J51" s="7">
        <v>8.916098386446091</v>
      </c>
      <c r="K51"/>
    </row>
    <row r="52" spans="9:11" x14ac:dyDescent="0.25">
      <c r="I52" s="2">
        <v>0.72</v>
      </c>
      <c r="J52" s="7">
        <v>9.0507191777095084</v>
      </c>
      <c r="K52"/>
    </row>
    <row r="53" spans="9:11" x14ac:dyDescent="0.25">
      <c r="I53" s="2">
        <v>0.74</v>
      </c>
      <c r="J53" s="7">
        <v>9.2074205863809979</v>
      </c>
      <c r="K53"/>
    </row>
    <row r="54" spans="9:11" x14ac:dyDescent="0.25">
      <c r="I54" s="2">
        <v>0.76</v>
      </c>
      <c r="J54" s="7">
        <v>9.3863732394874582</v>
      </c>
      <c r="K54"/>
    </row>
    <row r="55" spans="9:11" x14ac:dyDescent="0.25">
      <c r="I55" s="2">
        <v>0.78</v>
      </c>
      <c r="J55" s="7">
        <v>9.5877646433170298</v>
      </c>
      <c r="K55"/>
    </row>
    <row r="56" spans="9:11" x14ac:dyDescent="0.25">
      <c r="I56" s="2">
        <v>0.8</v>
      </c>
      <c r="J56" s="7">
        <v>9.8117991162930061</v>
      </c>
    </row>
    <row r="57" spans="9:11" x14ac:dyDescent="0.25">
      <c r="I57" s="2">
        <v>0.82</v>
      </c>
      <c r="J57" s="7">
        <v>10.058697467036259</v>
      </c>
    </row>
    <row r="58" spans="9:11" x14ac:dyDescent="0.25">
      <c r="I58" s="2">
        <v>0.84</v>
      </c>
      <c r="J58" s="7">
        <v>10.328696498197754</v>
      </c>
    </row>
    <row r="59" spans="9:11" x14ac:dyDescent="0.25">
      <c r="I59" s="2">
        <v>0.86</v>
      </c>
      <c r="J59" s="7">
        <v>10.622048395877442</v>
      </c>
    </row>
    <row r="60" spans="9:11" x14ac:dyDescent="0.25">
      <c r="I60" s="2">
        <v>0.88</v>
      </c>
      <c r="J60" s="7">
        <v>10.939020048813987</v>
      </c>
    </row>
    <row r="61" spans="9:11" x14ac:dyDescent="0.25">
      <c r="I61" s="2">
        <v>0.9</v>
      </c>
      <c r="J61" s="7">
        <v>11.279892329760385</v>
      </c>
    </row>
    <row r="62" spans="9:11" x14ac:dyDescent="0.25">
      <c r="I62" s="2">
        <v>0.92</v>
      </c>
      <c r="J62" s="7">
        <v>11.644959362603341</v>
      </c>
    </row>
    <row r="63" spans="9:11" x14ac:dyDescent="0.25">
      <c r="I63" s="2">
        <v>0.94</v>
      </c>
      <c r="J63" s="7">
        <v>12.03452779212485</v>
      </c>
    </row>
    <row r="64" spans="9:11" x14ac:dyDescent="0.25">
      <c r="I64" s="2">
        <v>0.96000000000000096</v>
      </c>
      <c r="J64" s="7">
        <v>12.448916068306662</v>
      </c>
    </row>
    <row r="65" spans="9:10" x14ac:dyDescent="0.25">
      <c r="I65" s="2">
        <v>0.98000000000000098</v>
      </c>
      <c r="J65" s="7">
        <v>12.888453753336833</v>
      </c>
    </row>
    <row r="66" spans="9:10" x14ac:dyDescent="0.25">
      <c r="I66" s="2">
        <v>1</v>
      </c>
      <c r="J66" s="7">
        <v>13.353480856688417</v>
      </c>
    </row>
  </sheetData>
  <mergeCells count="1">
    <mergeCell ref="A23:E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46"/>
  <sheetViews>
    <sheetView zoomScaleNormal="100" workbookViewId="0"/>
  </sheetViews>
  <sheetFormatPr baseColWidth="10" defaultColWidth="11.42578125" defaultRowHeight="15" x14ac:dyDescent="0.25"/>
  <cols>
    <col min="7" max="7" width="15.85546875" customWidth="1"/>
    <col min="8" max="8" width="16.28515625" customWidth="1"/>
  </cols>
  <sheetData>
    <row r="1" spans="1:9" x14ac:dyDescent="0.25">
      <c r="A1" s="13" t="s">
        <v>455</v>
      </c>
    </row>
    <row r="3" spans="1:9" ht="45" x14ac:dyDescent="0.25">
      <c r="A3" s="16" t="s">
        <v>17</v>
      </c>
      <c r="B3" s="16" t="s">
        <v>18</v>
      </c>
      <c r="C3" s="16" t="s">
        <v>456</v>
      </c>
      <c r="D3" s="16" t="s">
        <v>457</v>
      </c>
      <c r="E3" s="16" t="s">
        <v>162</v>
      </c>
      <c r="F3" s="16" t="s">
        <v>19</v>
      </c>
      <c r="G3" s="16" t="s">
        <v>20</v>
      </c>
      <c r="H3" s="16" t="s">
        <v>180</v>
      </c>
      <c r="I3" s="16" t="s">
        <v>179</v>
      </c>
    </row>
    <row r="4" spans="1:9" x14ac:dyDescent="0.25">
      <c r="A4" s="2" t="s">
        <v>22</v>
      </c>
      <c r="B4" s="3">
        <v>4.0000000000000001E-3</v>
      </c>
      <c r="C4" s="2">
        <v>0.84</v>
      </c>
      <c r="D4" s="2">
        <v>-45.661416231346095</v>
      </c>
      <c r="E4" s="2">
        <v>0.15599113735541195</v>
      </c>
      <c r="F4" s="2">
        <v>-46.462387825572549</v>
      </c>
      <c r="G4" s="2">
        <v>0</v>
      </c>
      <c r="H4" s="2">
        <v>-0.36804055999999996</v>
      </c>
      <c r="I4" s="2">
        <v>-0.36804055999999996</v>
      </c>
    </row>
    <row r="5" spans="1:9" x14ac:dyDescent="0.25">
      <c r="A5" s="2" t="s">
        <v>26</v>
      </c>
      <c r="B5" s="3">
        <v>1.9E-2</v>
      </c>
      <c r="C5" s="2">
        <v>-1.52</v>
      </c>
      <c r="D5" s="2">
        <v>-48.933020447704379</v>
      </c>
      <c r="E5" s="2">
        <v>0.18452615868639524</v>
      </c>
      <c r="F5" s="2">
        <v>-47.485197948586297</v>
      </c>
      <c r="G5" s="2">
        <v>-1.0726479060236827</v>
      </c>
      <c r="H5" s="2">
        <v>-0.63117138500000003</v>
      </c>
      <c r="I5" s="2">
        <v>0.44147652102368262</v>
      </c>
    </row>
    <row r="6" spans="1:9" x14ac:dyDescent="0.25">
      <c r="A6" s="2" t="s">
        <v>40</v>
      </c>
      <c r="B6" s="3">
        <v>0.17899999999999999</v>
      </c>
      <c r="C6" s="2">
        <v>-8.36</v>
      </c>
      <c r="D6" s="2">
        <v>-56.817190457625586</v>
      </c>
      <c r="E6" s="2">
        <v>0.3104726642041713</v>
      </c>
      <c r="F6" s="2">
        <v>-48.865707774621406</v>
      </c>
      <c r="G6" s="2">
        <v>-2.5204249086392405</v>
      </c>
      <c r="H6" s="2">
        <v>-2.5638801850000004</v>
      </c>
      <c r="I6" s="2">
        <v>-4.3455276360759854E-2</v>
      </c>
    </row>
    <row r="7" spans="1:9" x14ac:dyDescent="0.25">
      <c r="A7" s="2" t="s">
        <v>46</v>
      </c>
      <c r="B7" s="3">
        <v>0.52200000000000002</v>
      </c>
      <c r="C7" s="2">
        <v>-7.38</v>
      </c>
      <c r="D7" s="2">
        <v>-54.760399007814847</v>
      </c>
      <c r="E7" s="2">
        <v>0.24354224711704975</v>
      </c>
      <c r="F7" s="2">
        <v>-47.73266608351112</v>
      </c>
      <c r="G7" s="2">
        <v>-1.3321742548171311</v>
      </c>
      <c r="H7" s="2">
        <v>-1.3216319400000009</v>
      </c>
      <c r="I7" s="2">
        <v>1.0542314817130194E-2</v>
      </c>
    </row>
    <row r="8" spans="1:9" x14ac:dyDescent="0.25">
      <c r="A8" s="2"/>
      <c r="B8" s="3"/>
      <c r="C8" s="2"/>
      <c r="D8" s="2"/>
      <c r="E8" s="2"/>
      <c r="F8" s="2"/>
      <c r="G8" s="2"/>
      <c r="H8" s="2"/>
      <c r="I8" s="2"/>
    </row>
    <row r="9" spans="1:9" x14ac:dyDescent="0.25">
      <c r="A9" s="2"/>
      <c r="B9" s="3"/>
      <c r="C9" s="2"/>
      <c r="D9" s="2"/>
      <c r="E9" s="2"/>
      <c r="F9" s="2"/>
      <c r="G9" s="2"/>
      <c r="H9" s="2"/>
      <c r="I9" s="2"/>
    </row>
    <row r="12" spans="1:9" x14ac:dyDescent="0.25">
      <c r="G12" t="s">
        <v>9</v>
      </c>
      <c r="H12" s="2">
        <v>31.215</v>
      </c>
    </row>
    <row r="13" spans="1:9" x14ac:dyDescent="0.25">
      <c r="G13" t="s">
        <v>10</v>
      </c>
      <c r="H13" s="2">
        <v>-18.260000000000002</v>
      </c>
    </row>
    <row r="14" spans="1:9" x14ac:dyDescent="0.25">
      <c r="G14" t="s">
        <v>11</v>
      </c>
      <c r="H14" s="2">
        <v>-0.29549999999999998</v>
      </c>
    </row>
    <row r="16" spans="1:9" x14ac:dyDescent="0.25">
      <c r="G16" s="2" t="s">
        <v>459</v>
      </c>
    </row>
    <row r="17" spans="1:11" x14ac:dyDescent="0.25">
      <c r="G17" s="52" t="s">
        <v>461</v>
      </c>
      <c r="H17" s="52"/>
      <c r="I17" s="52"/>
      <c r="J17" s="52"/>
      <c r="K17" s="52"/>
    </row>
    <row r="18" spans="1:11" x14ac:dyDescent="0.25">
      <c r="G18" s="52"/>
      <c r="H18" s="52"/>
      <c r="I18" s="52"/>
      <c r="J18" s="52"/>
      <c r="K18" s="52"/>
    </row>
    <row r="19" spans="1:11" x14ac:dyDescent="0.25">
      <c r="G19" s="52"/>
      <c r="H19" s="52"/>
      <c r="I19" s="52"/>
      <c r="J19" s="52"/>
      <c r="K19" s="52"/>
    </row>
    <row r="20" spans="1:11" x14ac:dyDescent="0.25">
      <c r="G20" s="52"/>
      <c r="H20" s="52"/>
      <c r="I20" s="52"/>
      <c r="J20" s="52"/>
      <c r="K20" s="52"/>
    </row>
    <row r="21" spans="1:11" x14ac:dyDescent="0.25">
      <c r="G21" s="52"/>
      <c r="H21" s="52"/>
      <c r="I21" s="52"/>
      <c r="J21" s="52"/>
      <c r="K21" s="52"/>
    </row>
    <row r="25" spans="1:11" x14ac:dyDescent="0.25">
      <c r="A25" s="13" t="s">
        <v>458</v>
      </c>
    </row>
    <row r="27" spans="1:11" ht="30" x14ac:dyDescent="0.25">
      <c r="A27" s="16" t="s">
        <v>17</v>
      </c>
      <c r="B27" s="16" t="s">
        <v>18</v>
      </c>
      <c r="C27" s="16" t="s">
        <v>456</v>
      </c>
      <c r="D27" s="16" t="s">
        <v>457</v>
      </c>
      <c r="E27" s="16" t="s">
        <v>162</v>
      </c>
      <c r="F27" s="16" t="s">
        <v>19</v>
      </c>
      <c r="G27" s="16" t="s">
        <v>328</v>
      </c>
      <c r="H27" s="16"/>
      <c r="I27" s="16"/>
    </row>
    <row r="28" spans="1:11" x14ac:dyDescent="0.25">
      <c r="A28" s="2" t="s">
        <v>426</v>
      </c>
      <c r="B28" s="3">
        <v>2E-3</v>
      </c>
      <c r="C28">
        <v>-0.82</v>
      </c>
      <c r="D28" s="2">
        <v>-52.729021494412244</v>
      </c>
      <c r="E28" s="2">
        <v>0.21197536416268559</v>
      </c>
      <c r="F28" s="2">
        <v>-51.951621824308127</v>
      </c>
      <c r="G28" s="2">
        <v>0</v>
      </c>
    </row>
    <row r="29" spans="1:11" x14ac:dyDescent="0.25">
      <c r="A29" s="2" t="s">
        <v>435</v>
      </c>
      <c r="B29" s="3">
        <v>0.29499999999999998</v>
      </c>
      <c r="C29">
        <v>1.35</v>
      </c>
      <c r="D29" s="2">
        <v>-54.602423196616634</v>
      </c>
      <c r="E29" s="2">
        <v>0.15622978527910733</v>
      </c>
      <c r="F29" s="2">
        <v>-55.876989261114176</v>
      </c>
      <c r="G29" s="2">
        <v>-4.1404716543680387</v>
      </c>
    </row>
    <row r="30" spans="1:11" x14ac:dyDescent="0.25">
      <c r="A30" s="2" t="s">
        <v>441</v>
      </c>
      <c r="B30" s="3">
        <v>0.53</v>
      </c>
      <c r="C30">
        <v>-4.03</v>
      </c>
      <c r="D30" s="2">
        <v>-61.440220590836603</v>
      </c>
      <c r="E30" s="2">
        <v>0.45232858989088515</v>
      </c>
      <c r="F30" s="2">
        <v>-57.642519946219942</v>
      </c>
      <c r="G30" s="2">
        <v>-6.0027507592625984</v>
      </c>
    </row>
    <row r="31" spans="1:11" x14ac:dyDescent="0.25">
      <c r="A31" s="2" t="s">
        <v>449</v>
      </c>
      <c r="B31" s="3">
        <v>0.64500000000000002</v>
      </c>
      <c r="C31" s="35">
        <v>-5.0599999999999996</v>
      </c>
      <c r="D31" s="2">
        <v>-62.786218209282296</v>
      </c>
      <c r="E31" s="2">
        <v>0.32762905492069327</v>
      </c>
      <c r="F31" s="2">
        <v>-58.019798389131402</v>
      </c>
      <c r="G31" s="2">
        <v>-6.4007034920519068</v>
      </c>
    </row>
    <row r="37" spans="7:11" x14ac:dyDescent="0.25">
      <c r="G37" t="s">
        <v>9</v>
      </c>
      <c r="H37" s="2">
        <v>11.99</v>
      </c>
    </row>
    <row r="38" spans="7:11" x14ac:dyDescent="0.25">
      <c r="G38" t="s">
        <v>10</v>
      </c>
      <c r="H38" s="2">
        <v>-17.725000000000001</v>
      </c>
    </row>
    <row r="39" spans="7:11" x14ac:dyDescent="0.25">
      <c r="G39" t="s">
        <v>11</v>
      </c>
      <c r="H39" s="2">
        <v>0.04</v>
      </c>
    </row>
    <row r="41" spans="7:11" x14ac:dyDescent="0.25">
      <c r="G41" s="2" t="s">
        <v>459</v>
      </c>
    </row>
    <row r="42" spans="7:11" x14ac:dyDescent="0.25">
      <c r="G42" s="52" t="s">
        <v>462</v>
      </c>
      <c r="H42" s="52"/>
      <c r="I42" s="52"/>
      <c r="J42" s="52"/>
      <c r="K42" s="52"/>
    </row>
    <row r="43" spans="7:11" x14ac:dyDescent="0.25">
      <c r="G43" s="52"/>
      <c r="H43" s="52"/>
      <c r="I43" s="52"/>
      <c r="J43" s="52"/>
      <c r="K43" s="52"/>
    </row>
    <row r="44" spans="7:11" x14ac:dyDescent="0.25">
      <c r="G44" s="52"/>
      <c r="H44" s="52"/>
      <c r="I44" s="52"/>
      <c r="J44" s="52"/>
      <c r="K44" s="52"/>
    </row>
    <row r="45" spans="7:11" x14ac:dyDescent="0.25">
      <c r="G45" s="52"/>
      <c r="H45" s="52"/>
      <c r="I45" s="52"/>
      <c r="J45" s="52"/>
      <c r="K45" s="52"/>
    </row>
    <row r="46" spans="7:11" x14ac:dyDescent="0.25">
      <c r="G46" s="52"/>
      <c r="H46" s="52"/>
      <c r="I46" s="52"/>
      <c r="J46" s="52"/>
      <c r="K46" s="52"/>
    </row>
  </sheetData>
  <mergeCells count="2">
    <mergeCell ref="G17:K21"/>
    <mergeCell ref="G42:K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General Information</vt:lpstr>
      <vt:lpstr>d18O Dol-Ank</vt:lpstr>
      <vt:lpstr>d18O Mgs-Sid</vt:lpstr>
      <vt:lpstr>d13C</vt:lpstr>
      <vt:lpstr>d18O Dol-Ank Calib</vt:lpstr>
      <vt:lpstr>d18O Mgs-Sid Calib</vt:lpstr>
      <vt:lpstr>d13C Calib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dc:creator>
  <cp:lastModifiedBy>Jens Hopp</cp:lastModifiedBy>
  <dcterms:created xsi:type="dcterms:W3CDTF">2023-02-15T07:56:45Z</dcterms:created>
  <dcterms:modified xsi:type="dcterms:W3CDTF">2025-10-10T10:43:29Z</dcterms:modified>
</cp:coreProperties>
</file>