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work\projects\FSANZ\SEJ\deliverables\"/>
    </mc:Choice>
  </mc:AlternateContent>
  <xr:revisionPtr revIDLastSave="0" documentId="13_ncr:1_{B908A8BB-B83C-49ED-9741-5E9B796C8C52}" xr6:coauthVersionLast="47" xr6:coauthVersionMax="47" xr10:uidLastSave="{00000000-0000-0000-0000-000000000000}"/>
  <bookViews>
    <workbookView xWindow="-108" yWindow="-108" windowWidth="23256" windowHeight="12576" tabRatio="1000" activeTab="8" xr2:uid="{03FA021E-0C88-4895-B47F-8B073903C9B4}"/>
  </bookViews>
  <sheets>
    <sheet name="Non-typhoidal Salmonella sp" sheetId="2" r:id="rId1"/>
    <sheet name="Campylobacter spp." sheetId="4" r:id="rId2"/>
    <sheet name="Listeria monocytogenes" sheetId="5" r:id="rId3"/>
    <sheet name="Toxoplasmosis gondii" sheetId="6" r:id="rId4"/>
    <sheet name="STEC" sheetId="7" r:id="rId5"/>
    <sheet name="Yersinia spp." sheetId="8" r:id="rId6"/>
    <sheet name="Vibrio spp." sheetId="9" r:id="rId7"/>
    <sheet name="Bacillus cereus" sheetId="10" r:id="rId8"/>
    <sheet name="Sheet1" sheetId="11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5" l="1"/>
  <c r="D8" i="9"/>
  <c r="F18" i="10"/>
  <c r="F16" i="10"/>
  <c r="F15" i="10"/>
  <c r="F14" i="10"/>
  <c r="F13" i="10"/>
  <c r="F12" i="10"/>
  <c r="F11" i="10"/>
  <c r="F9" i="10"/>
  <c r="F8" i="10"/>
  <c r="F7" i="10"/>
  <c r="F6" i="10"/>
  <c r="F5" i="10"/>
  <c r="F7" i="9"/>
  <c r="F6" i="9"/>
  <c r="F5" i="9"/>
  <c r="F11" i="8"/>
  <c r="F9" i="8"/>
  <c r="F7" i="8"/>
  <c r="F6" i="8"/>
  <c r="F5" i="8"/>
  <c r="F13" i="7"/>
  <c r="F11" i="7"/>
  <c r="F10" i="7"/>
  <c r="F9" i="7"/>
  <c r="F8" i="7"/>
  <c r="F7" i="7"/>
  <c r="F6" i="7"/>
  <c r="F5" i="7"/>
  <c r="F12" i="6"/>
  <c r="F10" i="6"/>
  <c r="F8" i="6"/>
  <c r="F7" i="6"/>
  <c r="F6" i="6"/>
  <c r="F5" i="6"/>
  <c r="F15" i="5"/>
  <c r="F14" i="5"/>
  <c r="F13" i="5"/>
  <c r="F12" i="5"/>
  <c r="F11" i="5"/>
  <c r="F10" i="5"/>
  <c r="F8" i="5"/>
  <c r="F7" i="5"/>
  <c r="F6" i="5"/>
  <c r="F5" i="5"/>
  <c r="F28" i="4"/>
  <c r="F27" i="4"/>
  <c r="F26" i="4"/>
  <c r="F25" i="4"/>
  <c r="F24" i="4"/>
  <c r="F23" i="4"/>
  <c r="F21" i="4"/>
  <c r="F20" i="4"/>
  <c r="F19" i="4"/>
  <c r="F18" i="4"/>
  <c r="F17" i="4"/>
  <c r="F16" i="4"/>
  <c r="F15" i="4"/>
  <c r="F14" i="4"/>
  <c r="F13" i="4"/>
  <c r="F12" i="4"/>
  <c r="F11" i="4"/>
  <c r="F9" i="4"/>
  <c r="F8" i="4"/>
  <c r="F7" i="4"/>
  <c r="F6" i="4"/>
  <c r="F5" i="4"/>
  <c r="F5" i="2"/>
  <c r="F6" i="2"/>
  <c r="F7" i="2"/>
  <c r="F8" i="2"/>
  <c r="F9" i="2"/>
  <c r="F11" i="2"/>
  <c r="F12" i="2"/>
  <c r="F13" i="2"/>
  <c r="F14" i="2"/>
  <c r="F15" i="2"/>
  <c r="F16" i="2"/>
  <c r="F17" i="2"/>
  <c r="F18" i="2"/>
  <c r="F19" i="2"/>
  <c r="F20" i="2"/>
  <c r="F21" i="2"/>
  <c r="F23" i="2"/>
  <c r="F24" i="2"/>
  <c r="F25" i="2"/>
  <c r="F26" i="2"/>
  <c r="F27" i="2"/>
  <c r="F28" i="2"/>
  <c r="F22" i="2"/>
  <c r="F10" i="2" l="1"/>
  <c r="F22" i="4"/>
  <c r="F11" i="6"/>
  <c r="F9" i="6"/>
  <c r="F12" i="7"/>
  <c r="F10" i="8"/>
  <c r="F17" i="10"/>
  <c r="F10" i="10"/>
  <c r="D19" i="10"/>
  <c r="D12" i="8"/>
  <c r="D13" i="6"/>
  <c r="D14" i="7"/>
  <c r="D29" i="4"/>
  <c r="F10" i="4"/>
  <c r="D29" i="2"/>
  <c r="F8" i="8"/>
  <c r="F9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041C0230-1821-42D2-A695-88EC262D4BF7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EC4567BA-605E-4D33-9CFC-3E12F86B94E5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CCFB43D6-F65C-470D-AE56-E52307AACF04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680C7B51-17E1-4556-88D4-00A80E915F09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48F938B4-CAFB-41C0-B1E0-4D576B5F0EA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40C540F1-7E33-4D0A-82E4-B4D04B0E663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C96536D0-1286-42CD-89E2-416149666168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046BCAF0-D1C4-4DA3-9073-98564318670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2F1BFAE2-15ED-4C23-9341-126852B2B8A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daughb</author>
  </authors>
  <commentList>
    <comment ref="A12" authorId="0" shapeId="0" xr:uid="{BBF04981-1521-4554-BC8D-9F3E41CBD85F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cottage cheese, ricotta, mascaone, cream cheese</t>
        </r>
      </text>
    </comment>
    <comment ref="A13" authorId="0" shapeId="0" xr:uid="{455E2608-259C-4BBE-86FE-781B40F6E471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feta, halloumi, ricotta salata</t>
        </r>
      </text>
    </comment>
    <comment ref="A14" authorId="0" shapeId="0" xr:uid="{331479F1-D4C6-44E4-B6F1-FBC93323B903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brie and camembert</t>
        </r>
      </text>
    </comment>
    <comment ref="A15" authorId="0" shapeId="0" xr:uid="{72922D65-E39F-416F-BEBE-C73FEA869D16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cheddar, gouda, parmesan, gorgonzola</t>
        </r>
      </text>
    </comment>
    <comment ref="A23" authorId="0" shapeId="0" xr:uid="{12B216D8-647C-4DEA-ABF5-C58AD08A887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button and portobello mushrooms, enokitake and shiitake</t>
        </r>
      </text>
    </comment>
    <comment ref="A24" authorId="0" shapeId="0" xr:uid="{0B7DE8F5-2CA3-4ED4-B35C-F947889622DD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lettuce, spinach, parsley, coriander</t>
        </r>
      </text>
    </comment>
    <comment ref="A25" authorId="0" shapeId="0" xr:uid="{A0586149-D4DB-486F-B72B-1791E2FB626E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carrots, beetroot, radish</t>
        </r>
      </text>
    </comment>
    <comment ref="A26" authorId="0" shapeId="0" xr:uid="{5CFD1B36-1962-4AC0-A4D4-36162DCDB5B2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mung bean, alfalfa, onion sprouts</t>
        </r>
      </text>
    </comment>
    <comment ref="A27" authorId="0" shapeId="0" xr:uid="{43D66D9C-8832-4584-A121-17CF23826F8B}">
      <text>
        <r>
          <rPr>
            <b/>
            <sz val="9"/>
            <color indexed="81"/>
            <rFont val="Tahoma"/>
            <family val="2"/>
          </rPr>
          <t>daughb:</t>
        </r>
        <r>
          <rPr>
            <sz val="9"/>
            <color indexed="81"/>
            <rFont val="Tahoma"/>
            <family val="2"/>
          </rPr>
          <t xml:space="preserve">
Examples include celery and rhubarb</t>
        </r>
      </text>
    </comment>
  </commentList>
</comments>
</file>

<file path=xl/sharedStrings.xml><?xml version="1.0" encoding="utf-8"?>
<sst xmlns="http://schemas.openxmlformats.org/spreadsheetml/2006/main" count="365" uniqueCount="160">
  <si>
    <t>Commodity/Food</t>
  </si>
  <si>
    <t>Beef</t>
  </si>
  <si>
    <t>Lamb</t>
  </si>
  <si>
    <t>Pork</t>
  </si>
  <si>
    <t>Dairy</t>
  </si>
  <si>
    <t>Poultry</t>
  </si>
  <si>
    <t>Eggs</t>
  </si>
  <si>
    <t>Finfish</t>
  </si>
  <si>
    <t>Crustaceans</t>
  </si>
  <si>
    <t>Molluscs</t>
  </si>
  <si>
    <t>Fruit</t>
  </si>
  <si>
    <t>Grains and seeds</t>
  </si>
  <si>
    <t>Nuts</t>
  </si>
  <si>
    <t>Vegetables</t>
  </si>
  <si>
    <t>(5th percentile)</t>
  </si>
  <si>
    <t>(50th percentile)</t>
  </si>
  <si>
    <t>(95th percentile)</t>
  </si>
  <si>
    <t>Validation</t>
  </si>
  <si>
    <t>Other</t>
  </si>
  <si>
    <t>Milk and cream</t>
  </si>
  <si>
    <t>Fresh uncured cheese</t>
  </si>
  <si>
    <t>Brined cheese</t>
  </si>
  <si>
    <t>Soft-ripened cheese</t>
  </si>
  <si>
    <t>Firm-ripened cheese</t>
  </si>
  <si>
    <t>Fungi</t>
  </si>
  <si>
    <t>Root vegetables</t>
  </si>
  <si>
    <t>Sprouts</t>
  </si>
  <si>
    <t>Vine-stalk</t>
  </si>
  <si>
    <t>Leafy vegetables and herbs</t>
  </si>
  <si>
    <t>best estimate</t>
  </si>
  <si>
    <t>lower bound</t>
  </si>
  <si>
    <t>upper bound</t>
  </si>
  <si>
    <r>
      <t xml:space="preserve">Hazard: Non-typhoidal </t>
    </r>
    <r>
      <rPr>
        <b/>
        <i/>
        <sz val="11"/>
        <color theme="1"/>
        <rFont val="Calibri"/>
        <family val="2"/>
        <scheme val="minor"/>
      </rPr>
      <t>Salmonella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</si>
  <si>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Campylobacter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</si>
  <si>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Listeria monocytogenes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</si>
  <si>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Toxoplasmosis gondii</t>
    </r>
  </si>
  <si>
    <r>
      <t xml:space="preserve">Hazard: Shiga-toxin producing </t>
    </r>
    <r>
      <rPr>
        <b/>
        <i/>
        <sz val="11"/>
        <color theme="1"/>
        <rFont val="Calibri"/>
        <family val="2"/>
        <scheme val="minor"/>
      </rPr>
      <t>Esherichia coli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</si>
  <si>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Yersinia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</si>
  <si>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Hazard: </t>
    </r>
    <r>
      <rPr>
        <b/>
        <i/>
        <sz val="11"/>
        <color theme="1"/>
        <rFont val="Calibri"/>
        <family val="2"/>
        <scheme val="minor"/>
      </rPr>
      <t>Vibrio</t>
    </r>
    <r>
      <rPr>
        <b/>
        <sz val="11"/>
        <color theme="1"/>
        <rFont val="Calibri"/>
        <family val="2"/>
        <scheme val="minor"/>
      </rPr>
      <t xml:space="preserve"> spp.</t>
    </r>
  </si>
  <si>
    <t>Hazard: Bacillus cereus</t>
  </si>
  <si>
    <t>Other (seafood)</t>
  </si>
  <si>
    <t>Other (dried herbs)</t>
  </si>
  <si>
    <t>Finfish/seafood</t>
  </si>
  <si>
    <t>Other (tofu)</t>
  </si>
  <si>
    <t>Other (beancurd/tofu)</t>
  </si>
  <si>
    <t>C1</t>
  </si>
  <si>
    <t>C2</t>
  </si>
  <si>
    <t>C3</t>
  </si>
  <si>
    <t>C4</t>
  </si>
  <si>
    <t>C5</t>
  </si>
  <si>
    <t>C6</t>
  </si>
  <si>
    <t>QID</t>
  </si>
  <si>
    <t>C7</t>
  </si>
  <si>
    <t>C8</t>
  </si>
  <si>
    <t>C9</t>
  </si>
  <si>
    <t>C10</t>
  </si>
  <si>
    <t>C11</t>
  </si>
  <si>
    <t>C12</t>
  </si>
  <si>
    <t>C13</t>
  </si>
  <si>
    <t>C14</t>
  </si>
  <si>
    <t>Lm1</t>
  </si>
  <si>
    <t>Lm2</t>
  </si>
  <si>
    <t>Lm3</t>
  </si>
  <si>
    <t>Lm4</t>
  </si>
  <si>
    <t>Lm6</t>
  </si>
  <si>
    <t>Lm7</t>
  </si>
  <si>
    <t>Lm8</t>
  </si>
  <si>
    <t>Lm9</t>
  </si>
  <si>
    <t>Lm10</t>
  </si>
  <si>
    <t>Lm13</t>
  </si>
  <si>
    <t>Lm14</t>
  </si>
  <si>
    <t>Tg1</t>
  </si>
  <si>
    <t>Tg2</t>
  </si>
  <si>
    <t>Tg3</t>
  </si>
  <si>
    <t>Tg4</t>
  </si>
  <si>
    <t>Tg6</t>
  </si>
  <si>
    <t>Tg10</t>
  </si>
  <si>
    <t>Tg13</t>
  </si>
  <si>
    <t>Tg14</t>
  </si>
  <si>
    <t>STEC1</t>
  </si>
  <si>
    <t>STEC2</t>
  </si>
  <si>
    <t>STEC3</t>
  </si>
  <si>
    <t>STEC6</t>
  </si>
  <si>
    <t>STEC10</t>
  </si>
  <si>
    <t>STEC11</t>
  </si>
  <si>
    <t>STEC12</t>
  </si>
  <si>
    <t>STEC13</t>
  </si>
  <si>
    <t>STEC14</t>
  </si>
  <si>
    <t>Y1</t>
  </si>
  <si>
    <t>Y2</t>
  </si>
  <si>
    <t>Y3</t>
  </si>
  <si>
    <t>Y6</t>
  </si>
  <si>
    <t>Y7</t>
  </si>
  <si>
    <t>Y13</t>
  </si>
  <si>
    <t>Y14</t>
  </si>
  <si>
    <t>V7</t>
  </si>
  <si>
    <t>V8</t>
  </si>
  <si>
    <t>V9</t>
  </si>
  <si>
    <t>BC1</t>
  </si>
  <si>
    <t>BC2</t>
  </si>
  <si>
    <t>BC3</t>
  </si>
  <si>
    <t>BC4</t>
  </si>
  <si>
    <t>BC5</t>
  </si>
  <si>
    <t>BC6</t>
  </si>
  <si>
    <t>BC7</t>
  </si>
  <si>
    <t>BC8</t>
  </si>
  <si>
    <t>BC9</t>
  </si>
  <si>
    <t>BC10</t>
  </si>
  <si>
    <t>BC11</t>
  </si>
  <si>
    <t>BC12</t>
  </si>
  <si>
    <t>BC13</t>
  </si>
  <si>
    <t>BC14</t>
  </si>
  <si>
    <t>NtS1</t>
  </si>
  <si>
    <t>NtS2</t>
  </si>
  <si>
    <t>NtS3</t>
  </si>
  <si>
    <t>NtS4</t>
  </si>
  <si>
    <t>NtS5</t>
  </si>
  <si>
    <t>NtS6</t>
  </si>
  <si>
    <t>NtS6_1</t>
  </si>
  <si>
    <t>NtS6_2</t>
  </si>
  <si>
    <t>NtS6_3</t>
  </si>
  <si>
    <t>NtS6_4</t>
  </si>
  <si>
    <t>NtS6_5</t>
  </si>
  <si>
    <t>NtS7</t>
  </si>
  <si>
    <t>NtS8</t>
  </si>
  <si>
    <t>NtS9</t>
  </si>
  <si>
    <t>NtS10</t>
  </si>
  <si>
    <t>NtS11</t>
  </si>
  <si>
    <t>NtS12</t>
  </si>
  <si>
    <t>NtS13</t>
  </si>
  <si>
    <t>NtS13_1</t>
  </si>
  <si>
    <t>NtS13_2</t>
  </si>
  <si>
    <t>NtS13_3</t>
  </si>
  <si>
    <t>NtS13_4</t>
  </si>
  <si>
    <t>NtS13_5</t>
  </si>
  <si>
    <t>NtS14</t>
  </si>
  <si>
    <t>C61</t>
  </si>
  <si>
    <t>C62</t>
  </si>
  <si>
    <t>C63</t>
  </si>
  <si>
    <t>C64</t>
  </si>
  <si>
    <t>C65</t>
  </si>
  <si>
    <t>C131</t>
  </si>
  <si>
    <t>C132</t>
  </si>
  <si>
    <t>C133</t>
  </si>
  <si>
    <t>C134</t>
  </si>
  <si>
    <t>C135</t>
  </si>
  <si>
    <t>Other (kangaroo, game, goat, etc)</t>
  </si>
  <si>
    <t xml:space="preserve">Hazard </t>
  </si>
  <si>
    <t>Non-typhoidal Salmonella spp.</t>
  </si>
  <si>
    <t>Campylobacter spp.</t>
  </si>
  <si>
    <t>Lower bound (5th percentile)</t>
  </si>
  <si>
    <t>Best estimate (50th percentile)</t>
  </si>
  <si>
    <t>Upper bound (95th percentile)</t>
  </si>
  <si>
    <t>Listeria monocytogenes</t>
  </si>
  <si>
    <t>Toxoplasmosis gondii</t>
  </si>
  <si>
    <t>Other (kangaroo, game, goat)</t>
  </si>
  <si>
    <t>STEC</t>
  </si>
  <si>
    <t>Yersinia spp.</t>
  </si>
  <si>
    <t>Vibrio spp.</t>
  </si>
  <si>
    <t>Bacillus cereus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</si>
</sst>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Wingdings 2"/>
      <family val="1"/>
      <charset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lightUp">
        <fgColor theme="8" tint="0.79998168889431442"/>
        <bgColor theme="4" tint="0.59996337778862885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3" borderId="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2" xfId="0" quotePrefix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" fillId="2" borderId="4" xfId="0" quotePrefix="1" applyFont="1" applyFill="1" applyBorder="1" applyAlignment="1">
      <alignment horizontal="left" vertical="center" wrapText="1"/>
    </xf>
    <xf numFmtId="0" fontId="0" fillId="0" borderId="0" xfId="0" quotePrefix="1"/>
    <xf numFmtId="0" fontId="0" fillId="4" borderId="3" xfId="0" applyFill="1" applyBorder="1" applyAlignment="1">
      <alignment horizontal="center"/>
    </xf>
    <xf numFmtId="0" fontId="7" fillId="0" borderId="0" xfId="0" applyFont="1"/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right"/>
    </xf>
    <xf numFmtId="0" fontId="2" fillId="6" borderId="3" xfId="0" quotePrefix="1" applyFont="1" applyFill="1" applyBorder="1" applyAlignment="1">
      <alignment horizontal="center" vertical="center" wrapText="1"/>
    </xf>
    <xf numFmtId="0" fontId="2" fillId="6" borderId="2" xfId="0" quotePrefix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7" borderId="2" xfId="0" quotePrefix="1" applyFont="1" applyFill="1" applyBorder="1" applyAlignment="1">
      <alignment horizontal="center" vertical="center" wrapText="1"/>
    </xf>
    <xf numFmtId="11" fontId="0" fillId="0" borderId="0" xfId="0" applyNumberFormat="1"/>
    <xf numFmtId="9" fontId="0" fillId="8" borderId="1" xfId="0" applyNumberFormat="1" applyFill="1" applyBorder="1"/>
    <xf numFmtId="9" fontId="6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9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DD4D3-A5D5-4CD1-B787-EA307E73FAAF}">
  <dimension ref="A1:H29"/>
  <sheetViews>
    <sheetView showGridLines="0" zoomScaleNormal="100" workbookViewId="0">
      <selection activeCell="C3" sqref="C3:C28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7" max="7" width="6" customWidth="1"/>
    <col min="8" max="8" width="81.6640625" customWidth="1"/>
  </cols>
  <sheetData>
    <row r="1" spans="1:8" x14ac:dyDescent="0.3">
      <c r="A1" s="1" t="s">
        <v>32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1.127</v>
      </c>
      <c r="C5">
        <v>14.41</v>
      </c>
      <c r="D5">
        <v>5.859</v>
      </c>
      <c r="E5" t="s">
        <v>112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9"/>
    </row>
    <row r="6" spans="1:8" x14ac:dyDescent="0.3">
      <c r="A6" s="2" t="s">
        <v>2</v>
      </c>
      <c r="B6">
        <v>0.49619999999999997</v>
      </c>
      <c r="C6">
        <v>10.72</v>
      </c>
      <c r="D6">
        <v>2.6320000000000001</v>
      </c>
      <c r="E6" t="s">
        <v>113</v>
      </c>
      <c r="F6" s="12" t="str">
        <f t="shared" ref="F6:F28" si="0"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0.52900000000000003</v>
      </c>
      <c r="C7">
        <v>13.57</v>
      </c>
      <c r="D7">
        <v>3.9279999999999999</v>
      </c>
      <c r="E7" t="s">
        <v>114</v>
      </c>
      <c r="F7" s="12" t="str">
        <f t="shared" si="0"/>
        <v>Correct order</v>
      </c>
      <c r="G7" s="11"/>
    </row>
    <row r="8" spans="1:8" x14ac:dyDescent="0.3">
      <c r="A8" s="2" t="s">
        <v>5</v>
      </c>
      <c r="B8">
        <v>3.5110000000000001</v>
      </c>
      <c r="C8">
        <v>46.79</v>
      </c>
      <c r="D8">
        <v>21.76</v>
      </c>
      <c r="E8" t="s">
        <v>115</v>
      </c>
      <c r="F8" s="12" t="str">
        <f t="shared" si="0"/>
        <v>Correct order</v>
      </c>
    </row>
    <row r="9" spans="1:8" x14ac:dyDescent="0.3">
      <c r="A9" s="8" t="s">
        <v>6</v>
      </c>
      <c r="B9">
        <v>2.2799999999999998</v>
      </c>
      <c r="C9">
        <v>50.74</v>
      </c>
      <c r="D9">
        <v>20.7</v>
      </c>
      <c r="E9" t="s">
        <v>116</v>
      </c>
      <c r="F9" s="12" t="str">
        <f t="shared" si="0"/>
        <v>Correct order</v>
      </c>
    </row>
    <row r="10" spans="1:8" x14ac:dyDescent="0.3">
      <c r="A10" s="3" t="s">
        <v>4</v>
      </c>
      <c r="B10">
        <v>0.1108</v>
      </c>
      <c r="C10">
        <v>18.41</v>
      </c>
      <c r="D10">
        <v>3.4470000000000001</v>
      </c>
      <c r="E10" t="s">
        <v>117</v>
      </c>
      <c r="F10" s="12" t="str">
        <f>IF(AND($D10&gt;$B10,$C10&gt;$D10),"Correct","Check order")</f>
        <v>Correct</v>
      </c>
      <c r="G10" s="11"/>
    </row>
    <row r="11" spans="1:8" hidden="1" x14ac:dyDescent="0.3">
      <c r="A11" s="15" t="s">
        <v>19</v>
      </c>
      <c r="B11" s="15"/>
      <c r="C11" s="15"/>
      <c r="D11" s="15"/>
      <c r="E11" t="s">
        <v>118</v>
      </c>
      <c r="F11" s="12" t="str">
        <f t="shared" si="0"/>
        <v>Enter values</v>
      </c>
      <c r="G11" s="11"/>
    </row>
    <row r="12" spans="1:8" hidden="1" x14ac:dyDescent="0.3">
      <c r="A12" s="15" t="s">
        <v>20</v>
      </c>
      <c r="B12" s="15"/>
      <c r="C12" s="15"/>
      <c r="D12" s="15"/>
      <c r="E12" t="s">
        <v>119</v>
      </c>
      <c r="F12" s="12" t="str">
        <f t="shared" si="0"/>
        <v>Enter values</v>
      </c>
    </row>
    <row r="13" spans="1:8" hidden="1" x14ac:dyDescent="0.3">
      <c r="A13" s="15" t="s">
        <v>21</v>
      </c>
      <c r="B13" s="15"/>
      <c r="C13" s="15"/>
      <c r="D13" s="15"/>
      <c r="E13" t="s">
        <v>120</v>
      </c>
      <c r="F13" s="12" t="str">
        <f t="shared" si="0"/>
        <v>Enter values</v>
      </c>
    </row>
    <row r="14" spans="1:8" hidden="1" x14ac:dyDescent="0.3">
      <c r="A14" s="15" t="s">
        <v>22</v>
      </c>
      <c r="B14" s="15"/>
      <c r="C14" s="15"/>
      <c r="D14" s="15"/>
      <c r="E14" t="s">
        <v>121</v>
      </c>
      <c r="F14" s="12" t="str">
        <f t="shared" si="0"/>
        <v>Enter values</v>
      </c>
    </row>
    <row r="15" spans="1:8" hidden="1" x14ac:dyDescent="0.3">
      <c r="A15" s="15" t="s">
        <v>23</v>
      </c>
      <c r="B15" s="15"/>
      <c r="C15" s="15"/>
      <c r="D15" s="15"/>
      <c r="E15" t="s">
        <v>122</v>
      </c>
      <c r="F15" s="12" t="str">
        <f t="shared" si="0"/>
        <v>Enter values</v>
      </c>
    </row>
    <row r="16" spans="1:8" x14ac:dyDescent="0.3">
      <c r="A16" s="8" t="s">
        <v>7</v>
      </c>
      <c r="B16">
        <v>1.194E-3</v>
      </c>
      <c r="C16">
        <v>3.569</v>
      </c>
      <c r="D16">
        <v>0.97240000000000004</v>
      </c>
      <c r="E16" t="s">
        <v>123</v>
      </c>
      <c r="F16" s="12" t="str">
        <f t="shared" si="0"/>
        <v>Correct order</v>
      </c>
    </row>
    <row r="17" spans="1:7" x14ac:dyDescent="0.3">
      <c r="A17" s="3" t="s">
        <v>8</v>
      </c>
      <c r="B17" s="22">
        <v>1.0669999999999999E-6</v>
      </c>
      <c r="C17">
        <v>4.05</v>
      </c>
      <c r="D17">
        <v>0.15129999999999999</v>
      </c>
      <c r="E17" t="s">
        <v>124</v>
      </c>
      <c r="F17" s="12" t="str">
        <f t="shared" si="0"/>
        <v>Correct order</v>
      </c>
    </row>
    <row r="18" spans="1:7" x14ac:dyDescent="0.3">
      <c r="A18" s="8" t="s">
        <v>9</v>
      </c>
      <c r="B18">
        <v>6.5010000000000003E-4</v>
      </c>
      <c r="C18">
        <v>4.4720000000000004</v>
      </c>
      <c r="D18">
        <v>1.105</v>
      </c>
      <c r="E18" t="s">
        <v>125</v>
      </c>
      <c r="F18" s="12" t="str">
        <f t="shared" si="0"/>
        <v>Correct order</v>
      </c>
    </row>
    <row r="19" spans="1:7" x14ac:dyDescent="0.3">
      <c r="A19" s="2" t="s">
        <v>10</v>
      </c>
      <c r="B19">
        <v>0.41260000000000002</v>
      </c>
      <c r="C19">
        <v>13.25</v>
      </c>
      <c r="D19">
        <v>4.6689999999999996</v>
      </c>
      <c r="E19" t="s">
        <v>126</v>
      </c>
      <c r="F19" s="12" t="str">
        <f t="shared" si="0"/>
        <v>Correct order</v>
      </c>
    </row>
    <row r="20" spans="1:7" x14ac:dyDescent="0.3">
      <c r="A20" s="8" t="s">
        <v>11</v>
      </c>
      <c r="B20">
        <v>6.5250000000000002E-2</v>
      </c>
      <c r="C20">
        <v>17.46</v>
      </c>
      <c r="D20">
        <v>3.6019999999999999</v>
      </c>
      <c r="E20" t="s">
        <v>127</v>
      </c>
      <c r="F20" s="12" t="str">
        <f t="shared" si="0"/>
        <v>Correct order</v>
      </c>
    </row>
    <row r="21" spans="1:7" x14ac:dyDescent="0.3">
      <c r="A21" s="2" t="s">
        <v>12</v>
      </c>
      <c r="B21">
        <v>3.4610000000000002E-2</v>
      </c>
      <c r="C21">
        <v>9.0679999999999996</v>
      </c>
      <c r="D21">
        <v>1.7669999999999999</v>
      </c>
      <c r="E21" t="s">
        <v>128</v>
      </c>
      <c r="F21" s="12" t="str">
        <f t="shared" si="0"/>
        <v>Correct order</v>
      </c>
    </row>
    <row r="22" spans="1:7" x14ac:dyDescent="0.3">
      <c r="A22" s="10" t="s">
        <v>13</v>
      </c>
      <c r="B22">
        <v>3.7</v>
      </c>
      <c r="C22">
        <v>48.56</v>
      </c>
      <c r="D22">
        <v>26.23</v>
      </c>
      <c r="E22" t="s">
        <v>129</v>
      </c>
      <c r="F22" s="12" t="str">
        <f>IF(AND($D22&gt;$B22,$C22&gt;$D22),"Correct","Check order")</f>
        <v>Correct</v>
      </c>
    </row>
    <row r="23" spans="1:7" hidden="1" x14ac:dyDescent="0.3">
      <c r="A23" s="15" t="s">
        <v>24</v>
      </c>
      <c r="B23" s="15"/>
      <c r="C23" s="15"/>
      <c r="D23" s="15"/>
      <c r="E23" t="s">
        <v>130</v>
      </c>
      <c r="F23" s="12" t="str">
        <f t="shared" si="0"/>
        <v>Enter values</v>
      </c>
      <c r="G23" s="11"/>
    </row>
    <row r="24" spans="1:7" hidden="1" x14ac:dyDescent="0.3">
      <c r="A24" s="15" t="s">
        <v>28</v>
      </c>
      <c r="B24" s="15"/>
      <c r="C24" s="15"/>
      <c r="D24" s="15"/>
      <c r="E24" t="s">
        <v>131</v>
      </c>
      <c r="F24" s="12" t="str">
        <f t="shared" si="0"/>
        <v>Enter values</v>
      </c>
    </row>
    <row r="25" spans="1:7" hidden="1" x14ac:dyDescent="0.3">
      <c r="A25" s="15" t="s">
        <v>25</v>
      </c>
      <c r="B25" s="15"/>
      <c r="C25" s="15"/>
      <c r="D25" s="15"/>
      <c r="E25" t="s">
        <v>132</v>
      </c>
      <c r="F25" s="12" t="str">
        <f t="shared" si="0"/>
        <v>Enter values</v>
      </c>
    </row>
    <row r="26" spans="1:7" hidden="1" x14ac:dyDescent="0.3">
      <c r="A26" s="15" t="s">
        <v>26</v>
      </c>
      <c r="B26" s="15"/>
      <c r="C26" s="15"/>
      <c r="D26" s="15"/>
      <c r="E26" t="s">
        <v>133</v>
      </c>
      <c r="F26" s="12" t="str">
        <f t="shared" si="0"/>
        <v>Enter values</v>
      </c>
    </row>
    <row r="27" spans="1:7" hidden="1" x14ac:dyDescent="0.3">
      <c r="A27" s="15" t="s">
        <v>27</v>
      </c>
      <c r="B27" s="15"/>
      <c r="C27" s="15"/>
      <c r="D27" s="15"/>
      <c r="E27" t="s">
        <v>134</v>
      </c>
      <c r="F27" s="12" t="str">
        <f t="shared" si="0"/>
        <v>Enter values</v>
      </c>
    </row>
    <row r="28" spans="1:7" ht="15" thickBot="1" x14ac:dyDescent="0.35">
      <c r="A28" s="2" t="s">
        <v>41</v>
      </c>
      <c r="B28">
        <v>2.1229999999999999E-3</v>
      </c>
      <c r="C28">
        <v>4.8479999999999999</v>
      </c>
      <c r="D28">
        <v>1.04</v>
      </c>
      <c r="E28" t="s">
        <v>135</v>
      </c>
      <c r="F28" s="14" t="str">
        <f t="shared" si="0"/>
        <v>Correct order</v>
      </c>
    </row>
    <row r="29" spans="1:7" ht="15" thickBot="1" x14ac:dyDescent="0.35">
      <c r="D29" s="23">
        <f>SUM(D5:D10,D16:D22,D28)/100</f>
        <v>0.97862700000000014</v>
      </c>
    </row>
  </sheetData>
  <phoneticPr fontId="8" type="noConversion"/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8772D-9EEA-41B4-868A-6A99DF15ADDA}">
  <dimension ref="A1:H29"/>
  <sheetViews>
    <sheetView showGridLines="0" workbookViewId="0">
      <selection activeCell="A22" sqref="A22:D28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33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1.0940000000000001</v>
      </c>
      <c r="C5">
        <v>14.78</v>
      </c>
      <c r="D5">
        <v>5.4039999999999999</v>
      </c>
      <c r="E5" t="s">
        <v>45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20"/>
    </row>
    <row r="6" spans="1:8" x14ac:dyDescent="0.3">
      <c r="A6" s="2" t="s">
        <v>2</v>
      </c>
      <c r="B6">
        <v>0.1963</v>
      </c>
      <c r="C6">
        <v>10.92</v>
      </c>
      <c r="D6">
        <v>4.008</v>
      </c>
      <c r="E6" t="s">
        <v>46</v>
      </c>
      <c r="F6" s="12" t="str">
        <f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0.45419999999999999</v>
      </c>
      <c r="C7">
        <v>13.66</v>
      </c>
      <c r="D7">
        <v>4.8949999999999996</v>
      </c>
      <c r="E7" t="s">
        <v>47</v>
      </c>
      <c r="F7" s="12" t="str">
        <f>IF(AND(ISBLANK($B7),ISBLANK($C7),ISBLANK($D7)), "Enter values", IF(AND($B7 = 0,$C7 = 0, $D7 = 0),"Not a contributor", IF(AND($D7&gt;$B7,$C7&gt;$D7),"Correct order","Check order/values")))</f>
        <v>Correct order</v>
      </c>
      <c r="G7" s="11"/>
    </row>
    <row r="8" spans="1:8" x14ac:dyDescent="0.3">
      <c r="A8" s="2" t="s">
        <v>5</v>
      </c>
      <c r="B8">
        <v>40.49</v>
      </c>
      <c r="C8">
        <v>89.49</v>
      </c>
      <c r="D8">
        <v>69.180000000000007</v>
      </c>
      <c r="E8" t="s">
        <v>48</v>
      </c>
      <c r="F8" s="12" t="str">
        <f>IF(AND(ISBLANK($B8),ISBLANK($C8),ISBLANK($D8)), "Enter values", IF(AND($B8 = 0,$C8 = 0, $D8 = 0),"Not a contributor", IF(AND($D8&gt;$B8,$C8&gt;$D8),"Correct order","Check order/values")))</f>
        <v>Correct order</v>
      </c>
    </row>
    <row r="9" spans="1:8" x14ac:dyDescent="0.3">
      <c r="A9" s="8" t="s">
        <v>6</v>
      </c>
      <c r="B9" s="16"/>
      <c r="C9" s="16"/>
      <c r="D9" s="16"/>
      <c r="E9" t="s">
        <v>49</v>
      </c>
      <c r="F9" s="12" t="str">
        <f>IF(AND(ISBLANK($B9),ISBLANK($C9),ISBLANK($D9)), "Enter values", IF(AND($B9 = 0,$C9 = 0, $D9 = 0),"Not a contributor", IF(AND($D9&gt;$B9,$C9&gt;$D9),"Correct order","Check order/values")))</f>
        <v>Enter values</v>
      </c>
    </row>
    <row r="10" spans="1:8" x14ac:dyDescent="0.3">
      <c r="A10" s="3" t="s">
        <v>4</v>
      </c>
      <c r="B10">
        <v>0.45469999999999999</v>
      </c>
      <c r="C10">
        <v>12.64</v>
      </c>
      <c r="D10">
        <v>5.6189999999999998</v>
      </c>
      <c r="E10" t="s">
        <v>50</v>
      </c>
      <c r="F10" s="12" t="str">
        <f>IF(AND($D10&gt;$B10,$C10&gt;$D10),"Correct","Check order")</f>
        <v>Correct</v>
      </c>
      <c r="G10" s="11"/>
    </row>
    <row r="11" spans="1:8" hidden="1" x14ac:dyDescent="0.3">
      <c r="A11" s="15" t="s">
        <v>19</v>
      </c>
      <c r="B11" s="15"/>
      <c r="C11" s="15"/>
      <c r="D11" s="15"/>
      <c r="E11" t="s">
        <v>136</v>
      </c>
      <c r="F11" s="12" t="str">
        <f t="shared" ref="F11:F21" si="0">IF(AND(ISBLANK($B11),ISBLANK($C11),ISBLANK($D11)), "Enter values", IF(AND($B11 = 0,$C11 = 0, $D11 = 0),"Not a contributor", IF(AND($D11&gt;$B11,$C11&gt;$D11),"Correct order","Check order/values")))</f>
        <v>Enter values</v>
      </c>
      <c r="G11" s="11"/>
    </row>
    <row r="12" spans="1:8" hidden="1" x14ac:dyDescent="0.3">
      <c r="A12" s="15" t="s">
        <v>20</v>
      </c>
      <c r="B12" s="15"/>
      <c r="C12" s="15"/>
      <c r="D12" s="15"/>
      <c r="E12" t="s">
        <v>137</v>
      </c>
      <c r="F12" s="12" t="str">
        <f t="shared" si="0"/>
        <v>Enter values</v>
      </c>
    </row>
    <row r="13" spans="1:8" hidden="1" x14ac:dyDescent="0.3">
      <c r="A13" s="15" t="s">
        <v>21</v>
      </c>
      <c r="B13" s="15"/>
      <c r="C13" s="15"/>
      <c r="D13" s="15"/>
      <c r="E13" t="s">
        <v>138</v>
      </c>
      <c r="F13" s="12" t="str">
        <f t="shared" si="0"/>
        <v>Enter values</v>
      </c>
    </row>
    <row r="14" spans="1:8" hidden="1" x14ac:dyDescent="0.3">
      <c r="A14" s="15" t="s">
        <v>22</v>
      </c>
      <c r="B14" s="15"/>
      <c r="C14" s="15"/>
      <c r="D14" s="15"/>
      <c r="E14" t="s">
        <v>139</v>
      </c>
      <c r="F14" s="12" t="str">
        <f t="shared" si="0"/>
        <v>Enter values</v>
      </c>
    </row>
    <row r="15" spans="1:8" hidden="1" x14ac:dyDescent="0.3">
      <c r="A15" s="15" t="s">
        <v>23</v>
      </c>
      <c r="B15" s="15"/>
      <c r="C15" s="15"/>
      <c r="D15" s="15"/>
      <c r="E15" t="s">
        <v>140</v>
      </c>
      <c r="F15" s="12" t="str">
        <f t="shared" si="0"/>
        <v>Enter values</v>
      </c>
    </row>
    <row r="16" spans="1:8" x14ac:dyDescent="0.3">
      <c r="A16" s="8" t="s">
        <v>7</v>
      </c>
      <c r="B16" s="21"/>
      <c r="C16" s="21"/>
      <c r="D16" s="21"/>
      <c r="E16" t="s">
        <v>52</v>
      </c>
      <c r="F16" s="12" t="str">
        <f t="shared" si="0"/>
        <v>Enter values</v>
      </c>
    </row>
    <row r="17" spans="1:7" x14ac:dyDescent="0.3">
      <c r="A17" s="3" t="s">
        <v>8</v>
      </c>
      <c r="B17" s="18"/>
      <c r="C17" s="18"/>
      <c r="D17" s="18"/>
      <c r="E17" t="s">
        <v>53</v>
      </c>
      <c r="F17" s="12" t="str">
        <f t="shared" si="0"/>
        <v>Enter values</v>
      </c>
    </row>
    <row r="18" spans="1:7" x14ac:dyDescent="0.3">
      <c r="A18" s="8" t="s">
        <v>9</v>
      </c>
      <c r="B18" s="17"/>
      <c r="C18" s="17"/>
      <c r="D18" s="17"/>
      <c r="E18" t="s">
        <v>54</v>
      </c>
      <c r="F18" s="12" t="str">
        <f t="shared" si="0"/>
        <v>Enter values</v>
      </c>
    </row>
    <row r="19" spans="1:7" x14ac:dyDescent="0.3">
      <c r="A19" s="2" t="s">
        <v>10</v>
      </c>
      <c r="B19" s="18"/>
      <c r="C19" s="18"/>
      <c r="D19" s="18"/>
      <c r="E19" t="s">
        <v>55</v>
      </c>
      <c r="F19" s="12" t="str">
        <f t="shared" si="0"/>
        <v>Enter values</v>
      </c>
    </row>
    <row r="20" spans="1:7" x14ac:dyDescent="0.3">
      <c r="A20" s="8" t="s">
        <v>11</v>
      </c>
      <c r="B20" s="17"/>
      <c r="C20" s="17"/>
      <c r="D20" s="17"/>
      <c r="E20" t="s">
        <v>56</v>
      </c>
      <c r="F20" s="12" t="str">
        <f t="shared" si="0"/>
        <v>Enter values</v>
      </c>
    </row>
    <row r="21" spans="1:7" x14ac:dyDescent="0.3">
      <c r="A21" s="2" t="s">
        <v>12</v>
      </c>
      <c r="B21" s="19"/>
      <c r="C21" s="19"/>
      <c r="D21" s="19"/>
      <c r="E21" t="s">
        <v>57</v>
      </c>
      <c r="F21" s="12" t="str">
        <f t="shared" si="0"/>
        <v>Enter values</v>
      </c>
    </row>
    <row r="22" spans="1:7" x14ac:dyDescent="0.3">
      <c r="A22" s="10" t="s">
        <v>13</v>
      </c>
      <c r="B22">
        <v>0.56230000000000002</v>
      </c>
      <c r="C22">
        <v>14.44</v>
      </c>
      <c r="D22">
        <v>7.0309999999999997</v>
      </c>
      <c r="E22" t="s">
        <v>58</v>
      </c>
      <c r="F22" s="12" t="str">
        <f>IF(AND($D22&gt;$B22,$C22&gt;$D22),"Correct","Check order")</f>
        <v>Correct</v>
      </c>
    </row>
    <row r="23" spans="1:7" hidden="1" x14ac:dyDescent="0.3">
      <c r="A23" s="15" t="s">
        <v>24</v>
      </c>
      <c r="B23" s="15"/>
      <c r="C23" s="15"/>
      <c r="D23" s="15"/>
      <c r="E23" t="s">
        <v>141</v>
      </c>
      <c r="F23" s="12" t="str">
        <f>IF(AND(ISBLANK($B23),ISBLANK($C23),ISBLANK($D23)), "Enter values", IF(AND($B23 = 0,$C23 = 0, $D23 = 0),"Not a contributor", IF(AND($D23&gt;$B23,$C23&gt;$D23),"Correct order","Check order/values")))</f>
        <v>Enter values</v>
      </c>
      <c r="G23" s="11"/>
    </row>
    <row r="24" spans="1:7" hidden="1" x14ac:dyDescent="0.3">
      <c r="A24" s="15" t="s">
        <v>28</v>
      </c>
      <c r="B24" s="15"/>
      <c r="C24" s="15"/>
      <c r="D24" s="15"/>
      <c r="E24" t="s">
        <v>142</v>
      </c>
      <c r="F24" s="12" t="str">
        <f>IF(AND(ISBLANK($B24),ISBLANK($C24),ISBLANK($D24)), "Enter values", IF(AND($B24 = 0,$C24 = 0, $D24 = 0),"Not a contributor", IF(AND($D24&gt;$B24,$C24&gt;$D24),"Correct order","Check order/values")))</f>
        <v>Enter values</v>
      </c>
    </row>
    <row r="25" spans="1:7" hidden="1" x14ac:dyDescent="0.3">
      <c r="A25" s="15" t="s">
        <v>25</v>
      </c>
      <c r="B25" s="15"/>
      <c r="C25" s="15"/>
      <c r="D25" s="15"/>
      <c r="E25" t="s">
        <v>143</v>
      </c>
      <c r="F25" s="12" t="str">
        <f>IF(AND(ISBLANK($B25),ISBLANK($C25),ISBLANK($D25)), "Enter values", IF(AND($B25 = 0,$C25 = 0, $D25 = 0),"Not a contributor", IF(AND($D25&gt;$B25,$C25&gt;$D25),"Correct order","Check order/values")))</f>
        <v>Enter values</v>
      </c>
    </row>
    <row r="26" spans="1:7" hidden="1" x14ac:dyDescent="0.3">
      <c r="A26" s="15" t="s">
        <v>26</v>
      </c>
      <c r="B26" s="15"/>
      <c r="C26" s="15"/>
      <c r="D26" s="15"/>
      <c r="E26" t="s">
        <v>144</v>
      </c>
      <c r="F26" s="12" t="str">
        <f t="shared" ref="F26:F28" si="1">IF(AND(ISBLANK($B26),ISBLANK($C26),ISBLANK($D26)), "Enter values", IF(AND($B26 = 0,$C26 = 0, $D26 = 0),"Not a contributor", IF(AND($D26&gt;$B26,$C26&gt;$D26),"Correct order","Check order/values")))</f>
        <v>Enter values</v>
      </c>
    </row>
    <row r="27" spans="1:7" hidden="1" x14ac:dyDescent="0.3">
      <c r="A27" s="15" t="s">
        <v>27</v>
      </c>
      <c r="B27" s="15"/>
      <c r="C27" s="15"/>
      <c r="D27" s="15"/>
      <c r="E27" t="s">
        <v>145</v>
      </c>
      <c r="F27" s="12" t="str">
        <f t="shared" si="1"/>
        <v>Enter values</v>
      </c>
    </row>
    <row r="28" spans="1:7" ht="15" thickBot="1" x14ac:dyDescent="0.35">
      <c r="A28" s="2" t="s">
        <v>40</v>
      </c>
      <c r="B28">
        <v>2.8029999999999999E-3</v>
      </c>
      <c r="C28">
        <v>19.82</v>
      </c>
      <c r="D28">
        <v>10.72</v>
      </c>
      <c r="E28" t="s">
        <v>59</v>
      </c>
      <c r="F28" s="14" t="str">
        <f t="shared" si="1"/>
        <v>Correct order</v>
      </c>
    </row>
    <row r="29" spans="1:7" ht="15" thickBot="1" x14ac:dyDescent="0.35">
      <c r="D29" s="23">
        <f>SUM(D5:D10,D16:D22,D28)/100</f>
        <v>1.0685700000000002</v>
      </c>
    </row>
  </sheetData>
  <phoneticPr fontId="8" type="noConversion"/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07C9C-12BF-4D0D-9255-71FE515DB850}">
  <dimension ref="A1:H16"/>
  <sheetViews>
    <sheetView showGridLines="0" workbookViewId="0">
      <selection activeCell="D5" sqref="D5:D14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34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0.14380000000000001</v>
      </c>
      <c r="C5">
        <v>14.56</v>
      </c>
      <c r="D5">
        <v>4.21</v>
      </c>
      <c r="E5" t="s">
        <v>60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20"/>
    </row>
    <row r="6" spans="1:8" x14ac:dyDescent="0.3">
      <c r="A6" s="2" t="s">
        <v>2</v>
      </c>
      <c r="B6">
        <v>8.0189999999999997E-2</v>
      </c>
      <c r="C6">
        <v>8.3970000000000002</v>
      </c>
      <c r="D6">
        <v>2.508</v>
      </c>
      <c r="E6" t="s">
        <v>61</v>
      </c>
      <c r="F6" s="12" t="str">
        <f t="shared" ref="F6:F13" si="0"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0.25800000000000001</v>
      </c>
      <c r="C7">
        <v>24.89</v>
      </c>
      <c r="D7">
        <v>9.6440000000000001</v>
      </c>
      <c r="E7" t="s">
        <v>62</v>
      </c>
      <c r="F7" s="12" t="str">
        <f t="shared" si="0"/>
        <v>Correct order</v>
      </c>
      <c r="G7" s="11"/>
    </row>
    <row r="8" spans="1:8" x14ac:dyDescent="0.3">
      <c r="A8" s="2" t="s">
        <v>5</v>
      </c>
      <c r="B8">
        <v>4.3409999999999997E-2</v>
      </c>
      <c r="C8">
        <v>13.75</v>
      </c>
      <c r="D8">
        <v>2.968</v>
      </c>
      <c r="E8" t="s">
        <v>63</v>
      </c>
      <c r="F8" s="12" t="str">
        <f t="shared" si="0"/>
        <v>Correct order</v>
      </c>
    </row>
    <row r="9" spans="1:8" ht="22.2" customHeight="1" x14ac:dyDescent="0.3">
      <c r="A9" s="3" t="s">
        <v>4</v>
      </c>
      <c r="B9">
        <v>4.8620000000000001</v>
      </c>
      <c r="C9">
        <v>43.15</v>
      </c>
      <c r="D9">
        <v>16.010000000000002</v>
      </c>
      <c r="E9" t="s">
        <v>64</v>
      </c>
      <c r="F9" s="12" t="str">
        <f>IF(AND($D9&gt;$B9,$C9&gt;$D9),"Correct","Check order")</f>
        <v>Correct</v>
      </c>
      <c r="G9" s="11"/>
    </row>
    <row r="10" spans="1:8" x14ac:dyDescent="0.3">
      <c r="A10" s="8" t="s">
        <v>7</v>
      </c>
      <c r="B10">
        <v>1.4410000000000001</v>
      </c>
      <c r="C10">
        <v>37.75</v>
      </c>
      <c r="D10">
        <v>12</v>
      </c>
      <c r="E10" t="s">
        <v>65</v>
      </c>
      <c r="F10" s="12" t="str">
        <f t="shared" si="0"/>
        <v>Correct order</v>
      </c>
    </row>
    <row r="11" spans="1:8" x14ac:dyDescent="0.3">
      <c r="A11" s="3" t="s">
        <v>8</v>
      </c>
      <c r="B11">
        <v>0.21929999999999999</v>
      </c>
      <c r="C11">
        <v>16.059999999999999</v>
      </c>
      <c r="D11">
        <v>4.5149999999999997</v>
      </c>
      <c r="E11" t="s">
        <v>66</v>
      </c>
      <c r="F11" s="12" t="str">
        <f t="shared" si="0"/>
        <v>Correct order</v>
      </c>
    </row>
    <row r="12" spans="1:8" x14ac:dyDescent="0.3">
      <c r="A12" s="8" t="s">
        <v>9</v>
      </c>
      <c r="B12">
        <v>0.14760000000000001</v>
      </c>
      <c r="C12">
        <v>7.8239999999999998</v>
      </c>
      <c r="D12">
        <v>3.2730000000000001</v>
      </c>
      <c r="E12" t="s">
        <v>67</v>
      </c>
      <c r="F12" s="12" t="str">
        <f t="shared" si="0"/>
        <v>Correct order</v>
      </c>
    </row>
    <row r="13" spans="1:8" x14ac:dyDescent="0.3">
      <c r="A13" s="2" t="s">
        <v>10</v>
      </c>
      <c r="B13">
        <v>1.2010000000000001</v>
      </c>
      <c r="C13">
        <v>23.08</v>
      </c>
      <c r="D13">
        <v>12.8</v>
      </c>
      <c r="E13" t="s">
        <v>68</v>
      </c>
      <c r="F13" s="12" t="str">
        <f t="shared" si="0"/>
        <v>Correct order</v>
      </c>
    </row>
    <row r="14" spans="1:8" x14ac:dyDescent="0.3">
      <c r="A14" s="10" t="s">
        <v>13</v>
      </c>
      <c r="B14">
        <v>8.9640000000000004</v>
      </c>
      <c r="C14">
        <v>39.26</v>
      </c>
      <c r="D14">
        <v>23.54</v>
      </c>
      <c r="E14" t="s">
        <v>69</v>
      </c>
      <c r="F14" s="12" t="e">
        <f>IF(AND(#REF!&gt;#REF!,#REF!&gt;#REF!),"Correct","Check order")</f>
        <v>#REF!</v>
      </c>
    </row>
    <row r="15" spans="1:8" ht="15" thickBot="1" x14ac:dyDescent="0.35">
      <c r="A15" s="2" t="s">
        <v>18</v>
      </c>
      <c r="E15" t="s">
        <v>70</v>
      </c>
      <c r="F15" s="14" t="str">
        <f>IF(AND(ISBLANK($B14),ISBLANK($C14),ISBLANK($D14)), "Enter values", IF(AND($B14 = 0,$C14 = 0, $D14 = 0),"Not a contributor", IF(AND($D14&gt;$B14,$C14&gt;$D14),"Correct order","Check order/values")))</f>
        <v>Correct order</v>
      </c>
    </row>
    <row r="16" spans="1:8" ht="15" thickBot="1" x14ac:dyDescent="0.35">
      <c r="D16" s="23">
        <f>SUM(D5:D9,D10:D14,D15)/100</f>
        <v>0.91468000000000016</v>
      </c>
    </row>
  </sheetData>
  <phoneticPr fontId="8" type="noConversion"/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4BD6A-7876-4B6E-8558-5997E9A36D11}">
  <dimension ref="A1:H13"/>
  <sheetViews>
    <sheetView showGridLines="0" zoomScaleNormal="100" workbookViewId="0">
      <selection activeCell="D5" sqref="D5:D12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35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5.0309999999999997</v>
      </c>
      <c r="C5">
        <v>57.86</v>
      </c>
      <c r="D5">
        <v>22.05</v>
      </c>
      <c r="E5" t="s">
        <v>71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9"/>
    </row>
    <row r="6" spans="1:8" x14ac:dyDescent="0.3">
      <c r="A6" s="2" t="s">
        <v>2</v>
      </c>
      <c r="B6">
        <v>1.9730000000000001</v>
      </c>
      <c r="C6">
        <v>59.28</v>
      </c>
      <c r="D6">
        <v>22.46</v>
      </c>
      <c r="E6" t="s">
        <v>72</v>
      </c>
      <c r="F6" s="12" t="str">
        <f t="shared" ref="F6:F12" si="0"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1.6479999999999999</v>
      </c>
      <c r="C7">
        <v>39.24</v>
      </c>
      <c r="D7">
        <v>16.53</v>
      </c>
      <c r="E7" t="s">
        <v>73</v>
      </c>
      <c r="F7" s="12" t="str">
        <f t="shared" si="0"/>
        <v>Correct order</v>
      </c>
      <c r="G7" s="11"/>
    </row>
    <row r="8" spans="1:8" x14ac:dyDescent="0.3">
      <c r="A8" s="2" t="s">
        <v>5</v>
      </c>
      <c r="B8">
        <v>1</v>
      </c>
      <c r="C8">
        <v>12</v>
      </c>
      <c r="D8">
        <v>5</v>
      </c>
      <c r="E8" t="s">
        <v>74</v>
      </c>
      <c r="F8" s="12" t="str">
        <f t="shared" si="0"/>
        <v>Correct order</v>
      </c>
    </row>
    <row r="9" spans="1:8" x14ac:dyDescent="0.3">
      <c r="A9" s="3" t="s">
        <v>4</v>
      </c>
      <c r="B9">
        <v>6.7070000000000005E-2</v>
      </c>
      <c r="C9">
        <v>14.62</v>
      </c>
      <c r="D9">
        <v>4.5380000000000003</v>
      </c>
      <c r="E9" t="s">
        <v>75</v>
      </c>
      <c r="F9" s="12" t="str">
        <f>IF(AND($D9&gt;$B9,$C9&gt;$D9),"Correct","Check order")</f>
        <v>Correct</v>
      </c>
      <c r="G9" s="11"/>
    </row>
    <row r="10" spans="1:8" x14ac:dyDescent="0.3">
      <c r="A10" s="2" t="s">
        <v>10</v>
      </c>
      <c r="B10">
        <v>0.73699999999999999</v>
      </c>
      <c r="C10">
        <v>9.9710000000000001</v>
      </c>
      <c r="D10">
        <v>4.8179999999999996</v>
      </c>
      <c r="E10" t="s">
        <v>76</v>
      </c>
      <c r="F10" s="12" t="str">
        <f t="shared" si="0"/>
        <v>Correct order</v>
      </c>
    </row>
    <row r="11" spans="1:8" x14ac:dyDescent="0.3">
      <c r="A11" s="10" t="s">
        <v>13</v>
      </c>
      <c r="B11">
        <v>1.107</v>
      </c>
      <c r="C11">
        <v>47.29</v>
      </c>
      <c r="D11">
        <v>16.329999999999998</v>
      </c>
      <c r="E11" t="s">
        <v>77</v>
      </c>
      <c r="F11" s="12" t="str">
        <f>IF(AND($D11&gt;$B11,$C11&gt;$D11),"Correct","Check order")</f>
        <v>Correct</v>
      </c>
    </row>
    <row r="12" spans="1:8" ht="15" thickBot="1" x14ac:dyDescent="0.35">
      <c r="A12" s="2" t="s">
        <v>146</v>
      </c>
      <c r="B12">
        <v>1.1579999999999999</v>
      </c>
      <c r="C12">
        <v>37.71</v>
      </c>
      <c r="D12">
        <v>11.53</v>
      </c>
      <c r="E12" t="s">
        <v>78</v>
      </c>
      <c r="F12" s="14" t="str">
        <f t="shared" si="0"/>
        <v>Correct order</v>
      </c>
    </row>
    <row r="13" spans="1:8" ht="15" thickBot="1" x14ac:dyDescent="0.35">
      <c r="D13" s="23">
        <f>SUM(D5:D9,D10:D11,D12)/100</f>
        <v>1.0325599999999999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B299C-C00A-43BD-95F9-751C67F2F7BE}">
  <dimension ref="A1:H14"/>
  <sheetViews>
    <sheetView showGridLines="0" workbookViewId="0">
      <selection activeCell="C5" sqref="C5:C13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36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7.3150000000000004</v>
      </c>
      <c r="C5">
        <v>62.79</v>
      </c>
      <c r="D5">
        <v>36.299999999999997</v>
      </c>
      <c r="E5" t="s">
        <v>79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9"/>
    </row>
    <row r="6" spans="1:8" x14ac:dyDescent="0.3">
      <c r="A6" s="2" t="s">
        <v>2</v>
      </c>
      <c r="B6">
        <v>0.69110000000000005</v>
      </c>
      <c r="C6">
        <v>35.03</v>
      </c>
      <c r="D6">
        <v>8.6660000000000004</v>
      </c>
      <c r="E6" t="s">
        <v>80</v>
      </c>
      <c r="F6" s="12" t="str">
        <f t="shared" ref="F6:F13" si="0"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0.27550000000000002</v>
      </c>
      <c r="C7">
        <v>24.16</v>
      </c>
      <c r="D7">
        <v>5.734</v>
      </c>
      <c r="E7" t="s">
        <v>81</v>
      </c>
      <c r="F7" s="12" t="str">
        <f t="shared" si="0"/>
        <v>Correct order</v>
      </c>
      <c r="G7" s="11"/>
    </row>
    <row r="8" spans="1:8" x14ac:dyDescent="0.3">
      <c r="A8" s="3" t="s">
        <v>4</v>
      </c>
      <c r="B8">
        <v>0.40920000000000001</v>
      </c>
      <c r="C8">
        <v>37.630000000000003</v>
      </c>
      <c r="D8">
        <v>8.7370000000000001</v>
      </c>
      <c r="E8" t="s">
        <v>82</v>
      </c>
      <c r="F8" s="12" t="str">
        <f>IF(AND($D8&gt;$B8,$C8&gt;$D8),"Correct","Check order")</f>
        <v>Correct</v>
      </c>
      <c r="G8" s="11"/>
    </row>
    <row r="9" spans="1:8" x14ac:dyDescent="0.3">
      <c r="A9" s="2" t="s">
        <v>10</v>
      </c>
      <c r="B9">
        <v>0.70509999999999995</v>
      </c>
      <c r="C9">
        <v>10.65</v>
      </c>
      <c r="D9">
        <v>4.6189999999999998</v>
      </c>
      <c r="E9" t="s">
        <v>83</v>
      </c>
      <c r="F9" s="12" t="str">
        <f t="shared" si="0"/>
        <v>Correct order</v>
      </c>
    </row>
    <row r="10" spans="1:8" x14ac:dyDescent="0.3">
      <c r="A10" s="8" t="s">
        <v>11</v>
      </c>
      <c r="B10">
        <v>0.20469999999999999</v>
      </c>
      <c r="C10">
        <v>9.09</v>
      </c>
      <c r="D10">
        <v>2.93</v>
      </c>
      <c r="E10" t="s">
        <v>84</v>
      </c>
      <c r="F10" s="12" t="str">
        <f t="shared" si="0"/>
        <v>Correct order</v>
      </c>
    </row>
    <row r="11" spans="1:8" x14ac:dyDescent="0.3">
      <c r="A11" s="2" t="s">
        <v>12</v>
      </c>
      <c r="B11">
        <v>1.9130000000000001E-2</v>
      </c>
      <c r="C11">
        <v>4.7619999999999996</v>
      </c>
      <c r="D11">
        <v>1.4039999999999999</v>
      </c>
      <c r="E11" t="s">
        <v>85</v>
      </c>
      <c r="F11" s="12" t="str">
        <f t="shared" si="0"/>
        <v>Correct order</v>
      </c>
    </row>
    <row r="12" spans="1:8" x14ac:dyDescent="0.3">
      <c r="A12" s="10" t="s">
        <v>13</v>
      </c>
      <c r="B12">
        <v>5.0650000000000004</v>
      </c>
      <c r="C12">
        <v>56.43</v>
      </c>
      <c r="D12">
        <v>18.989999999999998</v>
      </c>
      <c r="E12" t="s">
        <v>86</v>
      </c>
      <c r="F12" s="12" t="str">
        <f>IF(AND($D12&gt;$B12,$C12&gt;$D12),"Correct","Check order")</f>
        <v>Correct</v>
      </c>
    </row>
    <row r="13" spans="1:8" ht="15" thickBot="1" x14ac:dyDescent="0.35">
      <c r="A13" s="2" t="s">
        <v>18</v>
      </c>
      <c r="B13">
        <v>1.2889999999999999</v>
      </c>
      <c r="C13">
        <v>19.95</v>
      </c>
      <c r="D13">
        <v>5.9820000000000002</v>
      </c>
      <c r="E13" t="s">
        <v>87</v>
      </c>
      <c r="F13" s="14" t="str">
        <f t="shared" si="0"/>
        <v>Correct order</v>
      </c>
    </row>
    <row r="14" spans="1:8" ht="15" thickBot="1" x14ac:dyDescent="0.35">
      <c r="D14" s="23">
        <f>SUM(D5:D8,D9:D12,D13)/100</f>
        <v>0.93361999999999989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1B236-7B3C-4A59-AED4-C46E29120CF7}">
  <dimension ref="A1:H12"/>
  <sheetViews>
    <sheetView showGridLines="0" workbookViewId="0">
      <selection activeCell="C5" sqref="C5:C11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37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0.44290000000000002</v>
      </c>
      <c r="C5">
        <v>29.94</v>
      </c>
      <c r="D5">
        <v>9.82</v>
      </c>
      <c r="E5" t="s">
        <v>88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20"/>
    </row>
    <row r="6" spans="1:8" x14ac:dyDescent="0.3">
      <c r="A6" s="2" t="s">
        <v>2</v>
      </c>
      <c r="B6">
        <v>0.46089999999999998</v>
      </c>
      <c r="C6">
        <v>29.66</v>
      </c>
      <c r="D6">
        <v>9.6289999999999996</v>
      </c>
      <c r="E6" t="s">
        <v>89</v>
      </c>
      <c r="F6" s="12" t="str">
        <f t="shared" ref="F6:F11" si="0"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11.83</v>
      </c>
      <c r="C7">
        <v>81.84</v>
      </c>
      <c r="D7">
        <v>54.5</v>
      </c>
      <c r="E7" t="s">
        <v>90</v>
      </c>
      <c r="F7" s="12" t="str">
        <f t="shared" si="0"/>
        <v>Correct order</v>
      </c>
      <c r="G7" s="11"/>
    </row>
    <row r="8" spans="1:8" x14ac:dyDescent="0.3">
      <c r="A8" s="3" t="s">
        <v>4</v>
      </c>
      <c r="B8">
        <v>0.33500000000000002</v>
      </c>
      <c r="C8">
        <v>26.53</v>
      </c>
      <c r="D8">
        <v>7.2279999999999998</v>
      </c>
      <c r="E8" t="s">
        <v>91</v>
      </c>
      <c r="F8" s="12" t="str">
        <f>IF(AND($D8&gt;$B8,$C8&gt;$D8),"Correct","Check order")</f>
        <v>Correct</v>
      </c>
      <c r="G8" s="11"/>
    </row>
    <row r="9" spans="1:8" x14ac:dyDescent="0.3">
      <c r="A9" s="8" t="s">
        <v>42</v>
      </c>
      <c r="B9">
        <v>9.8499999999999998E-4</v>
      </c>
      <c r="C9">
        <v>8</v>
      </c>
      <c r="D9">
        <v>2</v>
      </c>
      <c r="E9" t="s">
        <v>92</v>
      </c>
      <c r="F9" s="12" t="str">
        <f t="shared" si="0"/>
        <v>Correct order</v>
      </c>
    </row>
    <row r="10" spans="1:8" x14ac:dyDescent="0.3">
      <c r="A10" s="10" t="s">
        <v>13</v>
      </c>
      <c r="B10">
        <v>0.98150000000000004</v>
      </c>
      <c r="C10">
        <v>49.22</v>
      </c>
      <c r="D10">
        <v>16.14</v>
      </c>
      <c r="E10" t="s">
        <v>93</v>
      </c>
      <c r="F10" s="12" t="str">
        <f>IF(AND($D10&gt;$B10,$C10&gt;$D10),"Correct","Check order")</f>
        <v>Correct</v>
      </c>
    </row>
    <row r="11" spans="1:8" ht="15" thickBot="1" x14ac:dyDescent="0.35">
      <c r="A11" s="2" t="s">
        <v>43</v>
      </c>
      <c r="B11">
        <v>9.9400000000000009E-4</v>
      </c>
      <c r="C11">
        <v>95.42</v>
      </c>
      <c r="D11">
        <v>0.97570000000000001</v>
      </c>
      <c r="E11" t="s">
        <v>94</v>
      </c>
      <c r="F11" s="14" t="str">
        <f t="shared" si="0"/>
        <v>Correct order</v>
      </c>
    </row>
    <row r="12" spans="1:8" ht="15" thickBot="1" x14ac:dyDescent="0.35">
      <c r="D12" s="23">
        <f>SUM(D5:D8,D9:D10,D11)/100</f>
        <v>1.0029269999999999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07C81-5CDD-4AD1-AB6A-C2FD72F93181}">
  <dimension ref="A1:H8"/>
  <sheetViews>
    <sheetView showGridLines="0" workbookViewId="0">
      <selection activeCell="D5" sqref="D5:D7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38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7</v>
      </c>
      <c r="B5">
        <v>0.41020000000000001</v>
      </c>
      <c r="C5">
        <v>17.96</v>
      </c>
      <c r="D5">
        <v>8.31</v>
      </c>
      <c r="E5" t="s">
        <v>95</v>
      </c>
      <c r="F5" s="12" t="str">
        <f t="shared" ref="F5:F7" si="0">IF(AND(ISBLANK($B5),ISBLANK($C5),ISBLANK($D5)), "Enter values", IF(AND($B5 = 0,$C5 = 0, $D5 = 0),"Not a contributor", IF(AND($D5&gt;$B5,$C5&gt;$D5),"Correct order","Check order/values")))</f>
        <v>Correct order</v>
      </c>
    </row>
    <row r="6" spans="1:8" x14ac:dyDescent="0.3">
      <c r="A6" s="3" t="s">
        <v>8</v>
      </c>
      <c r="B6">
        <v>2.4220000000000002</v>
      </c>
      <c r="C6">
        <v>36.1</v>
      </c>
      <c r="D6">
        <v>15.51</v>
      </c>
      <c r="E6" t="s">
        <v>96</v>
      </c>
      <c r="F6" s="12" t="str">
        <f t="shared" si="0"/>
        <v>Correct order</v>
      </c>
    </row>
    <row r="7" spans="1:8" ht="15" thickBot="1" x14ac:dyDescent="0.35">
      <c r="A7" s="8" t="s">
        <v>9</v>
      </c>
      <c r="B7">
        <v>51.94</v>
      </c>
      <c r="C7">
        <v>94.71</v>
      </c>
      <c r="D7">
        <v>76.650000000000006</v>
      </c>
      <c r="E7" t="s">
        <v>97</v>
      </c>
      <c r="F7" s="12" t="str">
        <f t="shared" si="0"/>
        <v>Correct order</v>
      </c>
    </row>
    <row r="8" spans="1:8" ht="15" thickBot="1" x14ac:dyDescent="0.35">
      <c r="D8" s="23" t="e">
        <f>SUM(#REF!,D5:D7,#REF!)/100</f>
        <v>#REF!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4E5D9-940E-4367-ADE7-C8E629BEFAA4}">
  <dimension ref="A1:H19"/>
  <sheetViews>
    <sheetView showGridLines="0" topLeftCell="A4" zoomScale="110" zoomScaleNormal="110" workbookViewId="0">
      <selection activeCell="C5" sqref="C5:C18"/>
    </sheetView>
  </sheetViews>
  <sheetFormatPr defaultColWidth="8.6640625" defaultRowHeight="14.4" x14ac:dyDescent="0.3"/>
  <cols>
    <col min="1" max="1" width="28.88671875" customWidth="1"/>
    <col min="2" max="3" width="13.33203125" customWidth="1"/>
    <col min="4" max="4" width="12.5546875" customWidth="1"/>
    <col min="6" max="6" width="22.109375" customWidth="1"/>
    <col min="8" max="8" width="65.44140625" customWidth="1"/>
  </cols>
  <sheetData>
    <row r="1" spans="1:8" x14ac:dyDescent="0.3">
      <c r="A1" s="1" t="s">
        <v>39</v>
      </c>
    </row>
    <row r="2" spans="1:8" x14ac:dyDescent="0.3">
      <c r="G2" s="13"/>
    </row>
    <row r="3" spans="1:8" x14ac:dyDescent="0.3">
      <c r="A3" t="s">
        <v>0</v>
      </c>
      <c r="B3" s="4" t="s">
        <v>30</v>
      </c>
      <c r="C3" s="4" t="s">
        <v>31</v>
      </c>
      <c r="D3" s="4" t="s">
        <v>29</v>
      </c>
      <c r="E3" s="5"/>
      <c r="F3" s="1" t="s">
        <v>17</v>
      </c>
      <c r="H3" s="1"/>
    </row>
    <row r="4" spans="1:8" ht="30.6" customHeight="1" x14ac:dyDescent="0.3">
      <c r="B4" s="6" t="s">
        <v>14</v>
      </c>
      <c r="C4" s="6" t="s">
        <v>16</v>
      </c>
      <c r="D4" s="6" t="s">
        <v>15</v>
      </c>
      <c r="E4" s="7" t="s">
        <v>51</v>
      </c>
    </row>
    <row r="5" spans="1:8" x14ac:dyDescent="0.3">
      <c r="A5" s="8" t="s">
        <v>1</v>
      </c>
      <c r="B5">
        <v>0.13400000000000001</v>
      </c>
      <c r="C5">
        <v>15.18</v>
      </c>
      <c r="D5">
        <v>4.7329999999999997</v>
      </c>
      <c r="E5" t="s">
        <v>98</v>
      </c>
      <c r="F5" s="12" t="str">
        <f>IF(AND(ISBLANK($B5),ISBLANK($C5),ISBLANK($D5)), "Enter values", IF(AND($B5 = 0,$C5 = 0, $D5 = 0),"Not a contributor", IF(AND($D5&gt;$B5,$C5&gt;$D5),"Correct order","Check order/values")))</f>
        <v>Correct order</v>
      </c>
      <c r="G5" s="11"/>
      <c r="H5" s="9"/>
    </row>
    <row r="6" spans="1:8" x14ac:dyDescent="0.3">
      <c r="A6" s="2" t="s">
        <v>2</v>
      </c>
      <c r="B6">
        <v>0.1016</v>
      </c>
      <c r="C6">
        <v>15.15</v>
      </c>
      <c r="D6">
        <v>4.6669999999999998</v>
      </c>
      <c r="E6" t="s">
        <v>99</v>
      </c>
      <c r="F6" s="12" t="str">
        <f t="shared" ref="F6:F18" si="0">IF(AND(ISBLANK($B6),ISBLANK($C6),ISBLANK($D6)), "Enter values", IF(AND($B6 = 0,$C6 = 0, $D6 = 0),"Not a contributor", IF(AND($D6&gt;$B6,$C6&gt;$D6),"Correct order","Check order/values")))</f>
        <v>Correct order</v>
      </c>
      <c r="G6" s="11"/>
    </row>
    <row r="7" spans="1:8" x14ac:dyDescent="0.3">
      <c r="A7" s="8" t="s">
        <v>3</v>
      </c>
      <c r="B7">
        <v>0.1055</v>
      </c>
      <c r="C7">
        <v>15.02</v>
      </c>
      <c r="D7">
        <v>4.6900000000000004</v>
      </c>
      <c r="E7" t="s">
        <v>100</v>
      </c>
      <c r="F7" s="12" t="str">
        <f t="shared" si="0"/>
        <v>Correct order</v>
      </c>
      <c r="G7" s="11"/>
    </row>
    <row r="8" spans="1:8" x14ac:dyDescent="0.3">
      <c r="A8" s="2" t="s">
        <v>5</v>
      </c>
      <c r="B8">
        <v>0.11269999999999999</v>
      </c>
      <c r="C8">
        <v>17.440000000000001</v>
      </c>
      <c r="D8">
        <v>5.8479999999999999</v>
      </c>
      <c r="E8" t="s">
        <v>101</v>
      </c>
      <c r="F8" s="12" t="str">
        <f t="shared" si="0"/>
        <v>Correct order</v>
      </c>
    </row>
    <row r="9" spans="1:8" x14ac:dyDescent="0.3">
      <c r="A9" s="8" t="s">
        <v>6</v>
      </c>
      <c r="B9">
        <v>3.4759999999999999E-2</v>
      </c>
      <c r="C9">
        <v>8.1950000000000003</v>
      </c>
      <c r="D9">
        <v>2.5270000000000001</v>
      </c>
      <c r="E9" t="s">
        <v>102</v>
      </c>
      <c r="F9" s="12" t="str">
        <f t="shared" si="0"/>
        <v>Correct order</v>
      </c>
    </row>
    <row r="10" spans="1:8" x14ac:dyDescent="0.3">
      <c r="A10" s="3" t="s">
        <v>4</v>
      </c>
      <c r="B10">
        <v>0.80500000000000005</v>
      </c>
      <c r="C10">
        <v>19.47</v>
      </c>
      <c r="D10">
        <v>8.5109999999999992</v>
      </c>
      <c r="E10" t="s">
        <v>103</v>
      </c>
      <c r="F10" s="12" t="str">
        <f>IF(AND($D10&gt;$B10,$C10&gt;$D10),"Correct","Check order")</f>
        <v>Correct</v>
      </c>
      <c r="G10" s="11"/>
    </row>
    <row r="11" spans="1:8" x14ac:dyDescent="0.3">
      <c r="A11" s="8" t="s">
        <v>7</v>
      </c>
      <c r="B11">
        <v>1.2409999999999999E-3</v>
      </c>
      <c r="C11">
        <v>5.6150000000000002</v>
      </c>
      <c r="D11">
        <v>1.147</v>
      </c>
      <c r="E11" t="s">
        <v>104</v>
      </c>
      <c r="F11" s="12" t="str">
        <f t="shared" si="0"/>
        <v>Correct order</v>
      </c>
    </row>
    <row r="12" spans="1:8" x14ac:dyDescent="0.3">
      <c r="A12" s="3" t="s">
        <v>8</v>
      </c>
      <c r="B12">
        <v>1.008E-3</v>
      </c>
      <c r="C12">
        <v>7.3390000000000004</v>
      </c>
      <c r="D12">
        <v>3.9649999999999998E-2</v>
      </c>
      <c r="E12" t="s">
        <v>105</v>
      </c>
      <c r="F12" s="12" t="str">
        <f t="shared" si="0"/>
        <v>Correct order</v>
      </c>
    </row>
    <row r="13" spans="1:8" x14ac:dyDescent="0.3">
      <c r="A13" s="8" t="s">
        <v>9</v>
      </c>
      <c r="B13">
        <v>1.0009999999999999E-3</v>
      </c>
      <c r="C13">
        <v>4.8789999999999996</v>
      </c>
      <c r="D13">
        <v>2.1430000000000001E-2</v>
      </c>
      <c r="E13" t="s">
        <v>106</v>
      </c>
      <c r="F13" s="12" t="str">
        <f t="shared" si="0"/>
        <v>Correct order</v>
      </c>
    </row>
    <row r="14" spans="1:8" x14ac:dyDescent="0.3">
      <c r="A14" s="2" t="s">
        <v>10</v>
      </c>
      <c r="B14">
        <v>0.3095</v>
      </c>
      <c r="C14">
        <v>13.37</v>
      </c>
      <c r="D14">
        <v>4.3680000000000003</v>
      </c>
      <c r="E14" t="s">
        <v>107</v>
      </c>
      <c r="F14" s="12" t="str">
        <f t="shared" si="0"/>
        <v>Correct order</v>
      </c>
    </row>
    <row r="15" spans="1:8" x14ac:dyDescent="0.3">
      <c r="A15" s="8" t="s">
        <v>11</v>
      </c>
      <c r="B15">
        <v>8.1039999999999992</v>
      </c>
      <c r="C15">
        <v>75.459999999999994</v>
      </c>
      <c r="D15">
        <v>35.01</v>
      </c>
      <c r="E15" t="s">
        <v>108</v>
      </c>
      <c r="F15" s="12" t="str">
        <f t="shared" si="0"/>
        <v>Correct order</v>
      </c>
    </row>
    <row r="16" spans="1:8" x14ac:dyDescent="0.3">
      <c r="A16" s="2" t="s">
        <v>12</v>
      </c>
      <c r="B16">
        <v>3.1449999999999998E-3</v>
      </c>
      <c r="C16">
        <v>11.48</v>
      </c>
      <c r="D16">
        <v>1.54</v>
      </c>
      <c r="E16" t="s">
        <v>109</v>
      </c>
      <c r="F16" s="12" t="str">
        <f t="shared" si="0"/>
        <v>Correct order</v>
      </c>
    </row>
    <row r="17" spans="1:6" x14ac:dyDescent="0.3">
      <c r="A17" s="10" t="s">
        <v>13</v>
      </c>
      <c r="B17">
        <v>2.8159999999999998</v>
      </c>
      <c r="C17">
        <v>39.35</v>
      </c>
      <c r="D17">
        <v>15.41</v>
      </c>
      <c r="E17" t="s">
        <v>110</v>
      </c>
      <c r="F17" s="12" t="str">
        <f>IF(AND($D17&gt;$B17,$C17&gt;$D17),"Correct","Check order")</f>
        <v>Correct</v>
      </c>
    </row>
    <row r="18" spans="1:6" ht="15" thickBot="1" x14ac:dyDescent="0.35">
      <c r="A18" s="2" t="s">
        <v>44</v>
      </c>
      <c r="B18">
        <v>4.4169999999999999E-3</v>
      </c>
      <c r="C18">
        <v>14.79</v>
      </c>
      <c r="D18">
        <v>6.5730000000000004</v>
      </c>
      <c r="E18" t="s">
        <v>111</v>
      </c>
      <c r="F18" s="14" t="str">
        <f t="shared" si="0"/>
        <v>Correct order</v>
      </c>
    </row>
    <row r="19" spans="1:6" ht="15" thickBot="1" x14ac:dyDescent="0.35">
      <c r="D19" s="23">
        <f>SUM(D5:D10,D11:D17,D18)/100</f>
        <v>0.9508508</v>
      </c>
    </row>
  </sheetData>
  <pageMargins left="0.7" right="0.7" top="0.75" bottom="0.75" header="0.3" footer="0.3"/>
  <pageSetup paperSize="9" orientation="portrait" r:id="rId1"/>
  <headerFooter>
    <oddFooter>&amp;C&amp;1#&amp;"Arial Black"&amp;10&amp;KE4100EOFFICIAL: Sensitive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0165F-3260-4DDA-86E8-664AC9B94C7B}">
  <dimension ref="A1:E73"/>
  <sheetViews>
    <sheetView tabSelected="1" topLeftCell="A6" workbookViewId="0">
      <selection activeCell="D67" sqref="D67"/>
    </sheetView>
  </sheetViews>
  <sheetFormatPr defaultRowHeight="14.4" x14ac:dyDescent="0.3"/>
  <cols>
    <col min="1" max="1" width="26.6640625" customWidth="1"/>
    <col min="2" max="2" width="25.21875" customWidth="1"/>
    <col min="3" max="3" width="14.77734375" customWidth="1"/>
    <col min="4" max="4" width="15.5546875" customWidth="1"/>
    <col min="5" max="5" width="16" customWidth="1"/>
  </cols>
  <sheetData>
    <row r="1" spans="1:5" s="25" customFormat="1" ht="28.8" x14ac:dyDescent="0.3">
      <c r="A1" s="25" t="s">
        <v>147</v>
      </c>
      <c r="B1" s="25" t="s">
        <v>0</v>
      </c>
      <c r="C1" s="24" t="s">
        <v>150</v>
      </c>
      <c r="D1" s="25" t="s">
        <v>151</v>
      </c>
      <c r="E1" s="25" t="s">
        <v>152</v>
      </c>
    </row>
    <row r="2" spans="1:5" x14ac:dyDescent="0.3">
      <c r="A2" t="s">
        <v>148</v>
      </c>
      <c r="B2" s="8" t="s">
        <v>1</v>
      </c>
      <c r="C2">
        <v>1.127</v>
      </c>
      <c r="D2">
        <v>5.859</v>
      </c>
      <c r="E2">
        <v>14.41</v>
      </c>
    </row>
    <row r="3" spans="1:5" x14ac:dyDescent="0.3">
      <c r="B3" s="2" t="s">
        <v>2</v>
      </c>
      <c r="C3">
        <v>0.49619999999999997</v>
      </c>
      <c r="D3">
        <v>2.6320000000000001</v>
      </c>
      <c r="E3">
        <v>10.72</v>
      </c>
    </row>
    <row r="4" spans="1:5" x14ac:dyDescent="0.3">
      <c r="B4" s="8" t="s">
        <v>3</v>
      </c>
      <c r="C4">
        <v>0.52900000000000003</v>
      </c>
      <c r="D4">
        <v>3.9279999999999999</v>
      </c>
      <c r="E4">
        <v>13.57</v>
      </c>
    </row>
    <row r="5" spans="1:5" x14ac:dyDescent="0.3">
      <c r="B5" s="2" t="s">
        <v>5</v>
      </c>
      <c r="C5">
        <v>3.5110000000000001</v>
      </c>
      <c r="D5">
        <v>21.76</v>
      </c>
      <c r="E5">
        <v>46.79</v>
      </c>
    </row>
    <row r="6" spans="1:5" x14ac:dyDescent="0.3">
      <c r="B6" s="8" t="s">
        <v>6</v>
      </c>
      <c r="C6">
        <v>2.2799999999999998</v>
      </c>
      <c r="D6">
        <v>20.7</v>
      </c>
      <c r="E6">
        <v>50.74</v>
      </c>
    </row>
    <row r="7" spans="1:5" x14ac:dyDescent="0.3">
      <c r="B7" s="3" t="s">
        <v>4</v>
      </c>
      <c r="C7">
        <v>0.1108</v>
      </c>
      <c r="D7">
        <v>3.4470000000000001</v>
      </c>
      <c r="E7">
        <v>18.41</v>
      </c>
    </row>
    <row r="8" spans="1:5" x14ac:dyDescent="0.3">
      <c r="B8" s="8" t="s">
        <v>7</v>
      </c>
      <c r="C8">
        <v>1.194E-3</v>
      </c>
      <c r="D8">
        <v>0.97240000000000004</v>
      </c>
      <c r="E8">
        <v>3.569</v>
      </c>
    </row>
    <row r="9" spans="1:5" x14ac:dyDescent="0.3">
      <c r="B9" s="3" t="s">
        <v>8</v>
      </c>
      <c r="C9" s="22">
        <v>1.0669999999999999E-6</v>
      </c>
      <c r="D9">
        <v>0.15129999999999999</v>
      </c>
      <c r="E9">
        <v>4.05</v>
      </c>
    </row>
    <row r="10" spans="1:5" x14ac:dyDescent="0.3">
      <c r="B10" s="8" t="s">
        <v>9</v>
      </c>
      <c r="C10">
        <v>6.5010000000000003E-4</v>
      </c>
      <c r="D10">
        <v>1.105</v>
      </c>
      <c r="E10">
        <v>4.4720000000000004</v>
      </c>
    </row>
    <row r="11" spans="1:5" x14ac:dyDescent="0.3">
      <c r="B11" s="2" t="s">
        <v>10</v>
      </c>
      <c r="C11">
        <v>0.41260000000000002</v>
      </c>
      <c r="D11">
        <v>4.6689999999999996</v>
      </c>
      <c r="E11">
        <v>13.25</v>
      </c>
    </row>
    <row r="12" spans="1:5" x14ac:dyDescent="0.3">
      <c r="B12" s="8" t="s">
        <v>11</v>
      </c>
      <c r="C12">
        <v>6.5250000000000002E-2</v>
      </c>
      <c r="D12">
        <v>3.6019999999999999</v>
      </c>
      <c r="E12">
        <v>17.46</v>
      </c>
    </row>
    <row r="13" spans="1:5" x14ac:dyDescent="0.3">
      <c r="B13" s="2" t="s">
        <v>12</v>
      </c>
      <c r="C13">
        <v>3.4610000000000002E-2</v>
      </c>
      <c r="D13">
        <v>1.7669999999999999</v>
      </c>
      <c r="E13">
        <v>9.0679999999999996</v>
      </c>
    </row>
    <row r="14" spans="1:5" x14ac:dyDescent="0.3">
      <c r="B14" s="10" t="s">
        <v>13</v>
      </c>
      <c r="C14">
        <v>3.7</v>
      </c>
      <c r="D14" s="26">
        <v>26.23</v>
      </c>
      <c r="E14">
        <v>48.56</v>
      </c>
    </row>
    <row r="15" spans="1:5" x14ac:dyDescent="0.3">
      <c r="B15" s="2" t="s">
        <v>41</v>
      </c>
      <c r="C15">
        <v>2.1229999999999999E-3</v>
      </c>
      <c r="D15">
        <v>1.04</v>
      </c>
      <c r="E15">
        <v>4.8479999999999999</v>
      </c>
    </row>
    <row r="16" spans="1:5" x14ac:dyDescent="0.3">
      <c r="A16" t="s">
        <v>149</v>
      </c>
      <c r="B16" s="8" t="s">
        <v>1</v>
      </c>
      <c r="C16">
        <v>1.0940000000000001</v>
      </c>
      <c r="D16">
        <v>5.4039999999999999</v>
      </c>
      <c r="E16">
        <v>14.78</v>
      </c>
    </row>
    <row r="17" spans="1:5" x14ac:dyDescent="0.3">
      <c r="B17" s="2" t="s">
        <v>2</v>
      </c>
      <c r="C17">
        <v>0.1963</v>
      </c>
      <c r="D17">
        <v>4.008</v>
      </c>
      <c r="E17">
        <v>10.92</v>
      </c>
    </row>
    <row r="18" spans="1:5" x14ac:dyDescent="0.3">
      <c r="B18" s="8" t="s">
        <v>3</v>
      </c>
      <c r="C18">
        <v>0.45419999999999999</v>
      </c>
      <c r="D18">
        <v>4.8949999999999996</v>
      </c>
      <c r="E18">
        <v>13.66</v>
      </c>
    </row>
    <row r="19" spans="1:5" x14ac:dyDescent="0.3">
      <c r="B19" s="2" t="s">
        <v>5</v>
      </c>
      <c r="C19">
        <v>40.49</v>
      </c>
      <c r="D19" s="26">
        <v>69.180000000000007</v>
      </c>
      <c r="E19">
        <v>89.49</v>
      </c>
    </row>
    <row r="20" spans="1:5" x14ac:dyDescent="0.3">
      <c r="B20" s="3" t="s">
        <v>4</v>
      </c>
      <c r="C20">
        <v>0.45469999999999999</v>
      </c>
      <c r="D20">
        <v>5.6189999999999998</v>
      </c>
      <c r="E20">
        <v>12.64</v>
      </c>
    </row>
    <row r="21" spans="1:5" x14ac:dyDescent="0.3">
      <c r="B21" s="10" t="s">
        <v>13</v>
      </c>
      <c r="C21">
        <v>0.56230000000000002</v>
      </c>
      <c r="D21">
        <v>7.0309999999999997</v>
      </c>
      <c r="E21">
        <v>14.44</v>
      </c>
    </row>
    <row r="22" spans="1:5" x14ac:dyDescent="0.3">
      <c r="B22" s="2" t="s">
        <v>40</v>
      </c>
      <c r="C22">
        <v>2.8029999999999999E-3</v>
      </c>
      <c r="D22">
        <v>10.72</v>
      </c>
      <c r="E22">
        <v>19.82</v>
      </c>
    </row>
    <row r="23" spans="1:5" x14ac:dyDescent="0.3">
      <c r="A23" t="s">
        <v>153</v>
      </c>
      <c r="B23" s="8" t="s">
        <v>1</v>
      </c>
      <c r="C23">
        <v>0.14380000000000001</v>
      </c>
      <c r="D23">
        <v>4.21</v>
      </c>
      <c r="E23">
        <v>14.56</v>
      </c>
    </row>
    <row r="24" spans="1:5" x14ac:dyDescent="0.3">
      <c r="B24" s="2" t="s">
        <v>2</v>
      </c>
      <c r="C24">
        <v>8.0189999999999997E-2</v>
      </c>
      <c r="D24">
        <v>2.508</v>
      </c>
      <c r="E24">
        <v>8.3970000000000002</v>
      </c>
    </row>
    <row r="25" spans="1:5" x14ac:dyDescent="0.3">
      <c r="B25" s="8" t="s">
        <v>3</v>
      </c>
      <c r="C25">
        <v>0.25800000000000001</v>
      </c>
      <c r="D25">
        <v>9.6440000000000001</v>
      </c>
      <c r="E25">
        <v>24.89</v>
      </c>
    </row>
    <row r="26" spans="1:5" x14ac:dyDescent="0.3">
      <c r="B26" s="2" t="s">
        <v>5</v>
      </c>
      <c r="C26">
        <v>4.3409999999999997E-2</v>
      </c>
      <c r="D26">
        <v>2.968</v>
      </c>
      <c r="E26">
        <v>13.75</v>
      </c>
    </row>
    <row r="27" spans="1:5" x14ac:dyDescent="0.3">
      <c r="B27" s="3" t="s">
        <v>4</v>
      </c>
      <c r="C27">
        <v>4.8620000000000001</v>
      </c>
      <c r="D27">
        <v>16.010000000000002</v>
      </c>
      <c r="E27">
        <v>43.15</v>
      </c>
    </row>
    <row r="28" spans="1:5" x14ac:dyDescent="0.3">
      <c r="B28" s="8" t="s">
        <v>7</v>
      </c>
      <c r="C28">
        <v>1.4410000000000001</v>
      </c>
      <c r="D28">
        <v>12</v>
      </c>
      <c r="E28">
        <v>37.75</v>
      </c>
    </row>
    <row r="29" spans="1:5" x14ac:dyDescent="0.3">
      <c r="B29" s="3" t="s">
        <v>8</v>
      </c>
      <c r="C29">
        <v>0.21929999999999999</v>
      </c>
      <c r="D29">
        <v>4.5149999999999997</v>
      </c>
      <c r="E29">
        <v>16.059999999999999</v>
      </c>
    </row>
    <row r="30" spans="1:5" x14ac:dyDescent="0.3">
      <c r="B30" s="8" t="s">
        <v>9</v>
      </c>
      <c r="C30">
        <v>0.14760000000000001</v>
      </c>
      <c r="D30">
        <v>3.2730000000000001</v>
      </c>
      <c r="E30">
        <v>7.8239999999999998</v>
      </c>
    </row>
    <row r="31" spans="1:5" x14ac:dyDescent="0.3">
      <c r="B31" s="2" t="s">
        <v>10</v>
      </c>
      <c r="C31">
        <v>1.2010000000000001</v>
      </c>
      <c r="D31">
        <v>12.8</v>
      </c>
      <c r="E31">
        <v>23.08</v>
      </c>
    </row>
    <row r="32" spans="1:5" x14ac:dyDescent="0.3">
      <c r="B32" s="10" t="s">
        <v>13</v>
      </c>
      <c r="C32">
        <v>8.9640000000000004</v>
      </c>
      <c r="D32" s="26">
        <v>23.54</v>
      </c>
      <c r="E32">
        <v>39.26</v>
      </c>
    </row>
    <row r="33" spans="1:5" x14ac:dyDescent="0.3">
      <c r="A33" t="s">
        <v>154</v>
      </c>
      <c r="B33" s="8" t="s">
        <v>1</v>
      </c>
      <c r="C33">
        <v>5.0309999999999997</v>
      </c>
      <c r="D33" s="26">
        <v>22.05</v>
      </c>
      <c r="E33">
        <v>57.86</v>
      </c>
    </row>
    <row r="34" spans="1:5" x14ac:dyDescent="0.3">
      <c r="B34" s="2" t="s">
        <v>2</v>
      </c>
      <c r="C34">
        <v>1.9730000000000001</v>
      </c>
      <c r="D34" s="26">
        <v>22.46</v>
      </c>
      <c r="E34">
        <v>59.28</v>
      </c>
    </row>
    <row r="35" spans="1:5" x14ac:dyDescent="0.3">
      <c r="B35" s="8" t="s">
        <v>3</v>
      </c>
      <c r="C35">
        <v>1.6479999999999999</v>
      </c>
      <c r="D35">
        <v>16.53</v>
      </c>
      <c r="E35">
        <v>39.24</v>
      </c>
    </row>
    <row r="36" spans="1:5" x14ac:dyDescent="0.3">
      <c r="B36" s="2" t="s">
        <v>5</v>
      </c>
      <c r="C36">
        <v>1</v>
      </c>
      <c r="D36">
        <v>5</v>
      </c>
      <c r="E36">
        <v>12</v>
      </c>
    </row>
    <row r="37" spans="1:5" x14ac:dyDescent="0.3">
      <c r="B37" s="3" t="s">
        <v>4</v>
      </c>
      <c r="C37">
        <v>6.7070000000000005E-2</v>
      </c>
      <c r="D37">
        <v>4.5380000000000003</v>
      </c>
      <c r="E37">
        <v>14.62</v>
      </c>
    </row>
    <row r="38" spans="1:5" x14ac:dyDescent="0.3">
      <c r="B38" s="2" t="s">
        <v>10</v>
      </c>
      <c r="C38">
        <v>0.73699999999999999</v>
      </c>
      <c r="D38">
        <v>4.8179999999999996</v>
      </c>
      <c r="E38">
        <v>9.9710000000000001</v>
      </c>
    </row>
    <row r="39" spans="1:5" x14ac:dyDescent="0.3">
      <c r="B39" s="10" t="s">
        <v>13</v>
      </c>
      <c r="C39">
        <v>1.107</v>
      </c>
      <c r="D39">
        <v>16.329999999999998</v>
      </c>
      <c r="E39">
        <v>47.29</v>
      </c>
    </row>
    <row r="40" spans="1:5" x14ac:dyDescent="0.3">
      <c r="B40" s="2" t="s">
        <v>155</v>
      </c>
      <c r="C40">
        <v>1.1579999999999999</v>
      </c>
      <c r="D40">
        <v>11.53</v>
      </c>
      <c r="E40">
        <v>37.71</v>
      </c>
    </row>
    <row r="41" spans="1:5" x14ac:dyDescent="0.3">
      <c r="A41" t="s">
        <v>156</v>
      </c>
      <c r="B41" s="8" t="s">
        <v>1</v>
      </c>
      <c r="C41">
        <v>7.3150000000000004</v>
      </c>
      <c r="D41" s="26">
        <v>36.299999999999997</v>
      </c>
      <c r="E41">
        <v>62.79</v>
      </c>
    </row>
    <row r="42" spans="1:5" x14ac:dyDescent="0.3">
      <c r="B42" s="2" t="s">
        <v>2</v>
      </c>
      <c r="C42">
        <v>0.69110000000000005</v>
      </c>
      <c r="D42">
        <v>8.6660000000000004</v>
      </c>
      <c r="E42">
        <v>35.03</v>
      </c>
    </row>
    <row r="43" spans="1:5" x14ac:dyDescent="0.3">
      <c r="B43" s="8" t="s">
        <v>3</v>
      </c>
      <c r="C43">
        <v>0.27550000000000002</v>
      </c>
      <c r="D43">
        <v>5.734</v>
      </c>
      <c r="E43">
        <v>24.16</v>
      </c>
    </row>
    <row r="44" spans="1:5" x14ac:dyDescent="0.3">
      <c r="B44" s="3" t="s">
        <v>4</v>
      </c>
      <c r="C44">
        <v>0.40920000000000001</v>
      </c>
      <c r="D44">
        <v>8.7370000000000001</v>
      </c>
      <c r="E44">
        <v>37.630000000000003</v>
      </c>
    </row>
    <row r="45" spans="1:5" x14ac:dyDescent="0.3">
      <c r="B45" s="2" t="s">
        <v>10</v>
      </c>
      <c r="C45">
        <v>0.70509999999999995</v>
      </c>
      <c r="D45">
        <v>4.6189999999999998</v>
      </c>
      <c r="E45">
        <v>10.65</v>
      </c>
    </row>
    <row r="46" spans="1:5" x14ac:dyDescent="0.3">
      <c r="B46" s="8" t="s">
        <v>11</v>
      </c>
      <c r="C46">
        <v>0.20469999999999999</v>
      </c>
      <c r="D46">
        <v>2.93</v>
      </c>
      <c r="E46">
        <v>9.09</v>
      </c>
    </row>
    <row r="47" spans="1:5" x14ac:dyDescent="0.3">
      <c r="B47" s="2" t="s">
        <v>12</v>
      </c>
      <c r="C47">
        <v>1.9130000000000001E-2</v>
      </c>
      <c r="D47">
        <v>1.4039999999999999</v>
      </c>
      <c r="E47">
        <v>4.7619999999999996</v>
      </c>
    </row>
    <row r="48" spans="1:5" x14ac:dyDescent="0.3">
      <c r="B48" s="10" t="s">
        <v>13</v>
      </c>
      <c r="C48">
        <v>5.0650000000000004</v>
      </c>
      <c r="D48">
        <v>18.989999999999998</v>
      </c>
      <c r="E48">
        <v>56.43</v>
      </c>
    </row>
    <row r="49" spans="1:5" x14ac:dyDescent="0.3">
      <c r="B49" s="2" t="s">
        <v>18</v>
      </c>
      <c r="C49">
        <v>1.2889999999999999</v>
      </c>
      <c r="D49">
        <v>5.9820000000000002</v>
      </c>
      <c r="E49">
        <v>19.95</v>
      </c>
    </row>
    <row r="50" spans="1:5" x14ac:dyDescent="0.3">
      <c r="A50" t="s">
        <v>157</v>
      </c>
      <c r="B50" s="8" t="s">
        <v>1</v>
      </c>
      <c r="C50">
        <v>0.44290000000000002</v>
      </c>
      <c r="D50">
        <v>9.82</v>
      </c>
      <c r="E50">
        <v>29.94</v>
      </c>
    </row>
    <row r="51" spans="1:5" x14ac:dyDescent="0.3">
      <c r="B51" s="2" t="s">
        <v>2</v>
      </c>
      <c r="C51">
        <v>0.46089999999999998</v>
      </c>
      <c r="D51">
        <v>9.6289999999999996</v>
      </c>
      <c r="E51">
        <v>29.66</v>
      </c>
    </row>
    <row r="52" spans="1:5" x14ac:dyDescent="0.3">
      <c r="B52" s="8" t="s">
        <v>3</v>
      </c>
      <c r="C52">
        <v>11.83</v>
      </c>
      <c r="D52" s="26">
        <v>54.5</v>
      </c>
      <c r="E52">
        <v>81.84</v>
      </c>
    </row>
    <row r="53" spans="1:5" x14ac:dyDescent="0.3">
      <c r="B53" s="3" t="s">
        <v>4</v>
      </c>
      <c r="C53">
        <v>0.33500000000000002</v>
      </c>
      <c r="D53">
        <v>7.2279999999999998</v>
      </c>
      <c r="E53">
        <v>26.53</v>
      </c>
    </row>
    <row r="54" spans="1:5" x14ac:dyDescent="0.3">
      <c r="B54" s="8" t="s">
        <v>42</v>
      </c>
      <c r="C54">
        <v>9.8499999999999998E-4</v>
      </c>
      <c r="D54">
        <v>2</v>
      </c>
      <c r="E54">
        <v>8</v>
      </c>
    </row>
    <row r="55" spans="1:5" x14ac:dyDescent="0.3">
      <c r="B55" s="10" t="s">
        <v>13</v>
      </c>
      <c r="C55">
        <v>0.98150000000000004</v>
      </c>
      <c r="D55">
        <v>16.14</v>
      </c>
      <c r="E55">
        <v>49.22</v>
      </c>
    </row>
    <row r="56" spans="1:5" x14ac:dyDescent="0.3">
      <c r="B56" s="2" t="s">
        <v>43</v>
      </c>
      <c r="C56">
        <v>9.9400000000000009E-4</v>
      </c>
      <c r="D56">
        <v>0.97570000000000001</v>
      </c>
      <c r="E56">
        <v>95.42</v>
      </c>
    </row>
    <row r="57" spans="1:5" x14ac:dyDescent="0.3">
      <c r="A57" t="s">
        <v>158</v>
      </c>
      <c r="B57" s="8" t="s">
        <v>7</v>
      </c>
      <c r="C57">
        <v>0.41020000000000001</v>
      </c>
      <c r="D57">
        <v>8.31</v>
      </c>
      <c r="E57">
        <v>17.96</v>
      </c>
    </row>
    <row r="58" spans="1:5" x14ac:dyDescent="0.3">
      <c r="B58" s="3" t="s">
        <v>8</v>
      </c>
      <c r="C58">
        <v>2.4220000000000002</v>
      </c>
      <c r="D58">
        <v>15.51</v>
      </c>
      <c r="E58">
        <v>36.1</v>
      </c>
    </row>
    <row r="59" spans="1:5" x14ac:dyDescent="0.3">
      <c r="B59" s="8" t="s">
        <v>9</v>
      </c>
      <c r="C59">
        <v>51.94</v>
      </c>
      <c r="D59" s="26">
        <v>76.650000000000006</v>
      </c>
      <c r="E59">
        <v>94.71</v>
      </c>
    </row>
    <row r="60" spans="1:5" x14ac:dyDescent="0.3">
      <c r="A60" t="s">
        <v>159</v>
      </c>
      <c r="B60" s="8" t="s">
        <v>1</v>
      </c>
      <c r="C60">
        <v>0.13400000000000001</v>
      </c>
      <c r="D60">
        <v>4.7329999999999997</v>
      </c>
      <c r="E60">
        <v>15.18</v>
      </c>
    </row>
    <row r="61" spans="1:5" x14ac:dyDescent="0.3">
      <c r="B61" s="2" t="s">
        <v>2</v>
      </c>
      <c r="C61">
        <v>0.1016</v>
      </c>
      <c r="D61">
        <v>4.6669999999999998</v>
      </c>
      <c r="E61">
        <v>15.15</v>
      </c>
    </row>
    <row r="62" spans="1:5" x14ac:dyDescent="0.3">
      <c r="B62" s="8" t="s">
        <v>3</v>
      </c>
      <c r="C62">
        <v>0.1055</v>
      </c>
      <c r="D62">
        <v>4.6900000000000004</v>
      </c>
      <c r="E62">
        <v>15.02</v>
      </c>
    </row>
    <row r="63" spans="1:5" x14ac:dyDescent="0.3">
      <c r="B63" s="2" t="s">
        <v>5</v>
      </c>
      <c r="C63">
        <v>0.11269999999999999</v>
      </c>
      <c r="D63">
        <v>5.8479999999999999</v>
      </c>
      <c r="E63">
        <v>17.440000000000001</v>
      </c>
    </row>
    <row r="64" spans="1:5" x14ac:dyDescent="0.3">
      <c r="B64" s="8" t="s">
        <v>6</v>
      </c>
      <c r="C64">
        <v>3.4759999999999999E-2</v>
      </c>
      <c r="D64">
        <v>2.5270000000000001</v>
      </c>
      <c r="E64">
        <v>8.1950000000000003</v>
      </c>
    </row>
    <row r="65" spans="2:5" x14ac:dyDescent="0.3">
      <c r="B65" s="3" t="s">
        <v>4</v>
      </c>
      <c r="C65">
        <v>0.80500000000000005</v>
      </c>
      <c r="D65">
        <v>8.5109999999999992</v>
      </c>
      <c r="E65">
        <v>19.47</v>
      </c>
    </row>
    <row r="66" spans="2:5" x14ac:dyDescent="0.3">
      <c r="B66" s="8" t="s">
        <v>7</v>
      </c>
      <c r="C66">
        <v>1.2409999999999999E-3</v>
      </c>
      <c r="D66">
        <v>1.147</v>
      </c>
      <c r="E66">
        <v>5.6150000000000002</v>
      </c>
    </row>
    <row r="67" spans="2:5" x14ac:dyDescent="0.3">
      <c r="B67" s="3" t="s">
        <v>8</v>
      </c>
      <c r="C67">
        <v>1.008E-3</v>
      </c>
      <c r="D67">
        <v>3.9649999999999998E-2</v>
      </c>
      <c r="E67">
        <v>7.3390000000000004</v>
      </c>
    </row>
    <row r="68" spans="2:5" x14ac:dyDescent="0.3">
      <c r="B68" s="8" t="s">
        <v>9</v>
      </c>
      <c r="C68">
        <v>1.0009999999999999E-3</v>
      </c>
      <c r="D68">
        <v>2.1430000000000001E-2</v>
      </c>
      <c r="E68">
        <v>4.8789999999999996</v>
      </c>
    </row>
    <row r="69" spans="2:5" x14ac:dyDescent="0.3">
      <c r="B69" s="2" t="s">
        <v>10</v>
      </c>
      <c r="C69">
        <v>0.3095</v>
      </c>
      <c r="D69">
        <v>4.3680000000000003</v>
      </c>
      <c r="E69">
        <v>13.37</v>
      </c>
    </row>
    <row r="70" spans="2:5" x14ac:dyDescent="0.3">
      <c r="B70" s="8" t="s">
        <v>11</v>
      </c>
      <c r="C70">
        <v>8.1039999999999992</v>
      </c>
      <c r="D70" s="26">
        <v>35.01</v>
      </c>
      <c r="E70">
        <v>75.459999999999994</v>
      </c>
    </row>
    <row r="71" spans="2:5" x14ac:dyDescent="0.3">
      <c r="B71" s="2" t="s">
        <v>12</v>
      </c>
      <c r="C71">
        <v>3.1449999999999998E-3</v>
      </c>
      <c r="D71">
        <v>1.54</v>
      </c>
      <c r="E71">
        <v>11.48</v>
      </c>
    </row>
    <row r="72" spans="2:5" x14ac:dyDescent="0.3">
      <c r="B72" s="10" t="s">
        <v>13</v>
      </c>
      <c r="C72">
        <v>2.8159999999999998</v>
      </c>
      <c r="D72">
        <v>15.41</v>
      </c>
      <c r="E72">
        <v>39.35</v>
      </c>
    </row>
    <row r="73" spans="2:5" x14ac:dyDescent="0.3">
      <c r="B73" s="2" t="s">
        <v>44</v>
      </c>
      <c r="C73">
        <v>4.4169999999999999E-3</v>
      </c>
      <c r="D73">
        <v>6.5730000000000004</v>
      </c>
      <c r="E73">
        <v>14.79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dd3e03-66d9-416a-b274-b860b903fbbe" xsi:nil="true"/>
    <lcf76f155ced4ddcb4097134ff3c332f xmlns="978da32d-fed4-4941-b2f5-119e7d3957c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FSANZ Record" ma:contentTypeID="0x010100F5F252698E4843DFA3EBBF7EC57E522A00339C69B9FB0A0D49BC6B2960A5BA37BB" ma:contentTypeVersion="4" ma:contentTypeDescription="Files created by FSANZ including letters, draft documents and ideas for FSANZ business." ma:contentTypeScope="" ma:versionID="93297c81b1545bb997e448d1051f58ac">
  <xsd:schema xmlns:xsd="http://www.w3.org/2001/XMLSchema" xmlns:xs="http://www.w3.org/2001/XMLSchema" xmlns:p="http://schemas.microsoft.com/office/2006/metadata/properties" xmlns:ns2="0e0bee33-077a-46d4-80d5-abd1b3a3b85b" targetNamespace="http://schemas.microsoft.com/office/2006/metadata/properties" ma:root="true" ma:fieldsID="3cb21767986521ed8f88e34842c9a387" ns2:_="">
    <xsd:import namespace="0e0bee33-077a-46d4-80d5-abd1b3a3b85b"/>
    <xsd:element name="properties">
      <xsd:complexType>
        <xsd:sequence>
          <xsd:element name="documentManagement">
            <xsd:complexType>
              <xsd:all>
                <xsd:element ref="ns2:Related_x0020_project" minOccurs="0"/>
                <xsd:element ref="ns2:pb940a55b18746cdbb1d76ca362c0586" minOccurs="0"/>
                <xsd:element ref="ns2:TaxCatchAll" minOccurs="0"/>
                <xsd:element ref="ns2:TaxCatchAllLabel" minOccurs="0"/>
                <xsd:element ref="ns2:m5a168ed04b248b3bef91ad6e7b635a1" minOccurs="0"/>
                <xsd:element ref="ns2:jf6c16bbf41b473ebe1e583d28d77907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0bee33-077a-46d4-80d5-abd1b3a3b85b" elementFormDefault="qualified">
    <xsd:import namespace="http://schemas.microsoft.com/office/2006/documentManagement/types"/>
    <xsd:import namespace="http://schemas.microsoft.com/office/infopath/2007/PartnerControls"/>
    <xsd:element name="Related_x0020_project" ma:index="2" nillable="true" ma:displayName="Related project" ma:default="" ma:internalName="Related_x0020_project">
      <xsd:simpleType>
        <xsd:restriction base="dms:Text">
          <xsd:maxLength value="255"/>
        </xsd:restriction>
      </xsd:simpleType>
    </xsd:element>
    <xsd:element name="pb940a55b18746cdbb1d76ca362c0586" ma:index="9" nillable="true" ma:taxonomy="true" ma:internalName="pb940a55b18746cdbb1d76ca362c0586" ma:taxonomyFieldName="BCS" ma:displayName="BCS" ma:readOnly="false" ma:default="" ma:fieldId="{9b940a55-b187-46cd-bb1d-76ca362c0586}" ma:sspId="3a1b3197-b608-4b63-b007-dcf2f03aea39" ma:termSetId="2a9c21af-5beb-44a3-8177-89ab1efab15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83b03f2f-16b4-4c6a-a49f-c1f350629058}" ma:internalName="TaxCatchAll" ma:showField="CatchAllData" ma:web="f4668dcb-30fd-47bb-8dbf-4fa91f1a44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83b03f2f-16b4-4c6a-a49f-c1f350629058}" ma:internalName="TaxCatchAllLabel" ma:readOnly="true" ma:showField="CatchAllDataLabel" ma:web="f4668dcb-30fd-47bb-8dbf-4fa91f1a44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5a168ed04b248b3bef91ad6e7b635a1" ma:index="14" ma:taxonomy="true" ma:internalName="m5a168ed04b248b3bef91ad6e7b635a1" ma:taxonomyFieldName="Classification" ma:displayName="Classification" ma:default="1;#OFFICIAL|3776503d-ed4e-4d70-8dfd-8e17b238523b" ma:fieldId="{65a168ed-04b2-48b3-bef9-1ad6e7b635a1}" ma:sspId="3a1b3197-b608-4b63-b007-dcf2f03aea39" ma:termSetId="9210c0a9-329c-4252-a163-27394bbc015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jf6c16bbf41b473ebe1e583d28d77907" ma:index="16" nillable="true" ma:taxonomy="true" ma:internalName="jf6c16bbf41b473ebe1e583d28d77907" ma:taxonomyFieldName="Access" ma:displayName="Access" ma:default="" ma:fieldId="{3f6c16bb-f41b-473e-be1e-583d28d77907}" ma:sspId="3a1b3197-b608-4b63-b007-dcf2f03aea39" ma:termSetId="963b187e-b8ab-4edd-925d-91d38aa419e1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 ma:index="3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4BBC1BA4E5894C93220D9E05A4959F" ma:contentTypeVersion="11" ma:contentTypeDescription="Create a new document." ma:contentTypeScope="" ma:versionID="58eb4ef0fcb793178fdffee90bd961ec">
  <xsd:schema xmlns:xsd="http://www.w3.org/2001/XMLSchema" xmlns:xs="http://www.w3.org/2001/XMLSchema" xmlns:p="http://schemas.microsoft.com/office/2006/metadata/properties" xmlns:ns2="978da32d-fed4-4941-b2f5-119e7d3957c2" xmlns:ns3="bbdd3e03-66d9-416a-b274-b860b903fbbe" targetNamespace="http://schemas.microsoft.com/office/2006/metadata/properties" ma:root="true" ma:fieldsID="63f3724c80ed7c31793c3e15cbe8635f" ns2:_="" ns3:_="">
    <xsd:import namespace="978da32d-fed4-4941-b2f5-119e7d3957c2"/>
    <xsd:import namespace="bbdd3e03-66d9-416a-b274-b860b903fb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8da32d-fed4-4941-b2f5-119e7d3957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a1b3197-b608-4b63-b007-dcf2f03aea3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dd3e03-66d9-416a-b274-b860b903fbbe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8a74c9-33a3-4e22-9965-82cb678fa633}" ma:internalName="TaxCatchAll" ma:showField="CatchAllData" ma:web="bbdd3e03-66d9-416a-b274-b860b903fb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05FEB6-6F37-4ABC-B1F5-2CEB9613C3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1D43EE3-5E81-49CA-A0D6-A613024BD2E6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0e0bee33-077a-46d4-80d5-abd1b3a3b85b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F9CA173-F9AE-459C-9C9F-964B7C51D8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0bee33-077a-46d4-80d5-abd1b3a3b8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31A84AF-0C57-4E3C-8DB1-04CED8AFE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Non-typhoidal Salmonella sp</vt:lpstr>
      <vt:lpstr>Campylobacter spp.</vt:lpstr>
      <vt:lpstr>Listeria monocytogenes</vt:lpstr>
      <vt:lpstr>Toxoplasmosis gondii</vt:lpstr>
      <vt:lpstr>STEC</vt:lpstr>
      <vt:lpstr>Yersinia spp.</vt:lpstr>
      <vt:lpstr>Vibrio spp.</vt:lpstr>
      <vt:lpstr>Bacillus cereus</vt:lpstr>
      <vt:lpstr>Sheet1</vt:lpstr>
    </vt:vector>
  </TitlesOfParts>
  <Company>Food Standards Australia New Zealand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daughb</dc:creator>
  <cp:keywords>[SEC=UNOFFICIAL]</cp:keywords>
  <cp:lastModifiedBy>Anca Hanea</cp:lastModifiedBy>
  <dcterms:created xsi:type="dcterms:W3CDTF">2023-04-11T05:21:22Z</dcterms:created>
  <dcterms:modified xsi:type="dcterms:W3CDTF">2024-10-20T05:49:12Z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M_Namespace">
    <vt:lpwstr>gov.au</vt:lpwstr>
  </property>
  <property fmtid="{D5CDD505-2E9C-101B-9397-08002B2CF9AE}" pid="3" name="PM_Caveats_Count">
    <vt:lpwstr>0</vt:lpwstr>
  </property>
  <property fmtid="{D5CDD505-2E9C-101B-9397-08002B2CF9AE}" pid="4" name="PM_Version">
    <vt:lpwstr>2018.4</vt:lpwstr>
  </property>
  <property fmtid="{D5CDD505-2E9C-101B-9397-08002B2CF9AE}" pid="5" name="PM_Note">
    <vt:lpwstr/>
  </property>
  <property fmtid="{D5CDD505-2E9C-101B-9397-08002B2CF9AE}" pid="6" name="PMHMAC">
    <vt:lpwstr>v=2022.1;a=SHA256;h=97D370718EB5E32EF46BB9A9334A537AD81FE8ACE8D50895AE90E24041301139</vt:lpwstr>
  </property>
  <property fmtid="{D5CDD505-2E9C-101B-9397-08002B2CF9AE}" pid="7" name="PM_Qualifier">
    <vt:lpwstr/>
  </property>
  <property fmtid="{D5CDD505-2E9C-101B-9397-08002B2CF9AE}" pid="8" name="PM_SecurityClassification">
    <vt:lpwstr>UNOFFICIAL</vt:lpwstr>
  </property>
  <property fmtid="{D5CDD505-2E9C-101B-9397-08002B2CF9AE}" pid="9" name="PM_ProtectiveMarkingValue_Header">
    <vt:lpwstr>UNOFFICIAL</vt:lpwstr>
  </property>
  <property fmtid="{D5CDD505-2E9C-101B-9397-08002B2CF9AE}" pid="10" name="PM_OriginationTimeStamp">
    <vt:lpwstr>2023-04-11T06:30:12Z</vt:lpwstr>
  </property>
  <property fmtid="{D5CDD505-2E9C-101B-9397-08002B2CF9AE}" pid="11" name="PM_Markers">
    <vt:lpwstr/>
  </property>
  <property fmtid="{D5CDD505-2E9C-101B-9397-08002B2CF9AE}" pid="12" name="PM_InsertionValue">
    <vt:lpwstr>UNOFFICIAL</vt:lpwstr>
  </property>
  <property fmtid="{D5CDD505-2E9C-101B-9397-08002B2CF9AE}" pid="13" name="PM_Originator_Hash_SHA1">
    <vt:lpwstr>3306EDAEA0A7D3823EF955D0DE75A7A556A45989</vt:lpwstr>
  </property>
  <property fmtid="{D5CDD505-2E9C-101B-9397-08002B2CF9AE}" pid="14" name="PM_DisplayValueSecClassificationWithQualifier">
    <vt:lpwstr>UNOFFICIAL</vt:lpwstr>
  </property>
  <property fmtid="{D5CDD505-2E9C-101B-9397-08002B2CF9AE}" pid="15" name="PM_Originating_FileId">
    <vt:lpwstr>0EB693FA1B4842C381D9E45ED200E410</vt:lpwstr>
  </property>
  <property fmtid="{D5CDD505-2E9C-101B-9397-08002B2CF9AE}" pid="16" name="PM_ProtectiveMarkingValue_Footer">
    <vt:lpwstr>UNOFFICIAL</vt:lpwstr>
  </property>
  <property fmtid="{D5CDD505-2E9C-101B-9397-08002B2CF9AE}" pid="17" name="PM_ProtectiveMarkingImage_Header">
    <vt:lpwstr>C:\Program Files\Common Files\janusNET Shared\janusSEAL\Images\DocumentSlashBlue.png</vt:lpwstr>
  </property>
  <property fmtid="{D5CDD505-2E9C-101B-9397-08002B2CF9AE}" pid="18" name="PM_ProtectiveMarkingImage_Footer">
    <vt:lpwstr>C:\Program Files\Common Files\janusNET Shared\janusSEAL\Images\DocumentSlashBlue.png</vt:lpwstr>
  </property>
  <property fmtid="{D5CDD505-2E9C-101B-9397-08002B2CF9AE}" pid="19" name="PM_Display">
    <vt:lpwstr>UNOFFICIAL</vt:lpwstr>
  </property>
  <property fmtid="{D5CDD505-2E9C-101B-9397-08002B2CF9AE}" pid="20" name="PM_OriginatorUserAccountName_SHA256">
    <vt:lpwstr>4368F89E255B04426FF7FACF4E3986068D9B09C43807811199F4E3E943EFB11E</vt:lpwstr>
  </property>
  <property fmtid="{D5CDD505-2E9C-101B-9397-08002B2CF9AE}" pid="21" name="PM_OriginatorDomainName_SHA256">
    <vt:lpwstr>1728E66681E435764AE865ABE664C38F2A2F6D4B1DC4AC4803028F4FC406745D</vt:lpwstr>
  </property>
  <property fmtid="{D5CDD505-2E9C-101B-9397-08002B2CF9AE}" pid="22" name="PMUuid">
    <vt:lpwstr>v=2022.2;d=gov.au;g=65417EFE-F3B9-5E66-BD91-1E689FEC2EA6</vt:lpwstr>
  </property>
  <property fmtid="{D5CDD505-2E9C-101B-9397-08002B2CF9AE}" pid="23" name="PM_Hash_Version">
    <vt:lpwstr>2022.1</vt:lpwstr>
  </property>
  <property fmtid="{D5CDD505-2E9C-101B-9397-08002B2CF9AE}" pid="24" name="PM_Hash_Salt_Prev">
    <vt:lpwstr>D90293F7B8C784E2EFE0F1DE525F0C14</vt:lpwstr>
  </property>
  <property fmtid="{D5CDD505-2E9C-101B-9397-08002B2CF9AE}" pid="25" name="PM_Hash_Salt">
    <vt:lpwstr>8D51A5D02CE73DBD648A7BB0ED88AF85</vt:lpwstr>
  </property>
  <property fmtid="{D5CDD505-2E9C-101B-9397-08002B2CF9AE}" pid="26" name="PM_Hash_SHA1">
    <vt:lpwstr>D45E500E070A3A4376CC5B7BAAB70F06C2FDEC69</vt:lpwstr>
  </property>
  <property fmtid="{D5CDD505-2E9C-101B-9397-08002B2CF9AE}" pid="27" name="PM_PrintOutPlacement_XLS">
    <vt:lpwstr/>
  </property>
  <property fmtid="{D5CDD505-2E9C-101B-9397-08002B2CF9AE}" pid="28" name="PM_SecurityClassification_Prev">
    <vt:lpwstr>UNOFFICIAL</vt:lpwstr>
  </property>
  <property fmtid="{D5CDD505-2E9C-101B-9397-08002B2CF9AE}" pid="29" name="PM_Qualifier_Prev">
    <vt:lpwstr/>
  </property>
  <property fmtid="{D5CDD505-2E9C-101B-9397-08002B2CF9AE}" pid="30" name="ContentTypeId">
    <vt:lpwstr>0x010100684BBC1BA4E5894C93220D9E05A4959F</vt:lpwstr>
  </property>
  <property fmtid="{D5CDD505-2E9C-101B-9397-08002B2CF9AE}" pid="31" name="Classification">
    <vt:lpwstr>1;#OFFICIAL|3776503d-ed4e-4d70-8dfd-8e17b238523b</vt:lpwstr>
  </property>
  <property fmtid="{D5CDD505-2E9C-101B-9397-08002B2CF9AE}" pid="32" name="BCS">
    <vt:lpwstr/>
  </property>
  <property fmtid="{D5CDD505-2E9C-101B-9397-08002B2CF9AE}" pid="33" name="Access">
    <vt:lpwstr/>
  </property>
  <property fmtid="{D5CDD505-2E9C-101B-9397-08002B2CF9AE}" pid="34" name="MSIP_Label_f6c7d016-c0e8-4bc1-9071-158a5ecbe94b_Enabled">
    <vt:lpwstr>true</vt:lpwstr>
  </property>
  <property fmtid="{D5CDD505-2E9C-101B-9397-08002B2CF9AE}" pid="35" name="MSIP_Label_f6c7d016-c0e8-4bc1-9071-158a5ecbe94b_SetDate">
    <vt:lpwstr>2023-05-07T12:32:29Z</vt:lpwstr>
  </property>
  <property fmtid="{D5CDD505-2E9C-101B-9397-08002B2CF9AE}" pid="36" name="MSIP_Label_f6c7d016-c0e8-4bc1-9071-158a5ecbe94b_Method">
    <vt:lpwstr>Privileged</vt:lpwstr>
  </property>
  <property fmtid="{D5CDD505-2E9C-101B-9397-08002B2CF9AE}" pid="37" name="MSIP_Label_f6c7d016-c0e8-4bc1-9071-158a5ecbe94b_Name">
    <vt:lpwstr>f6c7d016-c0e8-4bc1-9071-158a5ecbe94b</vt:lpwstr>
  </property>
  <property fmtid="{D5CDD505-2E9C-101B-9397-08002B2CF9AE}" pid="38" name="MSIP_Label_f6c7d016-c0e8-4bc1-9071-158a5ecbe94b_SiteId">
    <vt:lpwstr>c0e0601f-0fac-449c-9c88-a104c4eb9f28</vt:lpwstr>
  </property>
  <property fmtid="{D5CDD505-2E9C-101B-9397-08002B2CF9AE}" pid="39" name="MSIP_Label_f6c7d016-c0e8-4bc1-9071-158a5ecbe94b_ActionId">
    <vt:lpwstr>bc0c3e07-8dc7-48d8-b370-a609b76c6265</vt:lpwstr>
  </property>
  <property fmtid="{D5CDD505-2E9C-101B-9397-08002B2CF9AE}" pid="40" name="MSIP_Label_f6c7d016-c0e8-4bc1-9071-158a5ecbe94b_ContentBits">
    <vt:lpwstr>2</vt:lpwstr>
  </property>
  <property fmtid="{D5CDD505-2E9C-101B-9397-08002B2CF9AE}" pid="41" name="MediaServiceImageTags">
    <vt:lpwstr/>
  </property>
</Properties>
</file>