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queryTables/queryTable1.xml" ContentType="application/vnd.openxmlformats-officedocument.spreadsheetml.query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8"/>
  <workbookPr/>
  <mc:AlternateContent xmlns:mc="http://schemas.openxmlformats.org/markup-compatibility/2006">
    <mc:Choice Requires="x15">
      <x15ac:absPath xmlns:x15ac="http://schemas.microsoft.com/office/spreadsheetml/2010/11/ac" url="/Users/marriyapillais/Desktop/mfa_chennai/docs/"/>
    </mc:Choice>
  </mc:AlternateContent>
  <xr:revisionPtr revIDLastSave="0" documentId="13_ncr:1_{0F8236C1-65E9-384C-85DC-0D7AFC4A590C}" xr6:coauthVersionLast="47" xr6:coauthVersionMax="47" xr10:uidLastSave="{00000000-0000-0000-0000-000000000000}"/>
  <bookViews>
    <workbookView xWindow="34280" yWindow="500" windowWidth="38400" windowHeight="21600" activeTab="4" xr2:uid="{00000000-000D-0000-FFFF-FFFF00000000}"/>
  </bookViews>
  <sheets>
    <sheet name="CoverSheet" sheetId="2" r:id="rId1"/>
    <sheet name="OutputData" sheetId="8" r:id="rId2"/>
    <sheet name="InputData" sheetId="7" r:id="rId3"/>
    <sheet name="RawData_WasteGeneration" sheetId="3" r:id="rId4"/>
    <sheet name="RawData_InformalSector" sheetId="4" r:id="rId5"/>
    <sheet name="RawData_FormalSector" sheetId="5" r:id="rId6"/>
    <sheet name="RawData_Other" sheetId="6" r:id="rId7"/>
  </sheets>
  <definedNames>
    <definedName name="Results_2" localSheetId="1">OutputData!$A$1:$E$36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6" i="3" l="1"/>
  <c r="C57" i="3"/>
  <c r="C21" i="6"/>
  <c r="C20" i="6"/>
  <c r="C19" i="6"/>
  <c r="C13" i="5"/>
  <c r="C17" i="5" s="1"/>
  <c r="C12" i="5"/>
  <c r="C16" i="5" s="1"/>
  <c r="C11" i="5"/>
  <c r="C15" i="5" s="1"/>
  <c r="C111" i="4"/>
  <c r="C77" i="4"/>
  <c r="C76" i="4"/>
  <c r="C67" i="4"/>
  <c r="C65" i="4"/>
  <c r="C64" i="4"/>
  <c r="C63"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BD9DCE5-2804-484E-80CB-E69D734E58AA}" name="Results1" type="6" refreshedVersion="8" background="1" saveData="1">
    <textPr sourceFile="/Users/marriyapillais/Desktop/mfa_chennai/results/Results.csv" tab="0" comma="1">
      <textFields count="5">
        <textField/>
        <textField/>
        <textField/>
        <textField/>
        <textField/>
      </textFields>
    </textPr>
  </connection>
</connections>
</file>

<file path=xl/sharedStrings.xml><?xml version="1.0" encoding="utf-8"?>
<sst xmlns="http://schemas.openxmlformats.org/spreadsheetml/2006/main" count="847" uniqueCount="377">
  <si>
    <r>
      <t xml:space="preserve">           </t>
    </r>
    <r>
      <rPr>
        <sz val="10.5"/>
        <color rgb="FF000000"/>
        <rFont val="Arial Rounded MT Bold"/>
        <family val="2"/>
      </rPr>
      <t>SUPPORTING INFORMATION FOR:</t>
    </r>
  </si>
  <si>
    <t>Journal of Industrial Ecology – www.wileyonlinelibrary.com/journal/jie</t>
  </si>
  <si>
    <t>Region</t>
  </si>
  <si>
    <t>Name</t>
  </si>
  <si>
    <t>Value</t>
  </si>
  <si>
    <t>Unit</t>
  </si>
  <si>
    <t>Source</t>
  </si>
  <si>
    <t>Year of data (if known)</t>
  </si>
  <si>
    <t>National and State level data</t>
  </si>
  <si>
    <t>Total waste generated</t>
  </si>
  <si>
    <t>India</t>
  </si>
  <si>
    <t>Total waste generated by urban india</t>
  </si>
  <si>
    <t>million tons per annum</t>
  </si>
  <si>
    <t>Hande (2021)</t>
  </si>
  <si>
    <t>% of total waste generated in India that is recyclable</t>
  </si>
  <si>
    <t>%</t>
  </si>
  <si>
    <t>Total plastic waste generated</t>
  </si>
  <si>
    <t>Rafey and Siddique (2021)</t>
  </si>
  <si>
    <t>Ahmed et al. (2022)</t>
  </si>
  <si>
    <t>CPCB (2012)</t>
  </si>
  <si>
    <t>tons per annum</t>
  </si>
  <si>
    <t>Chennai data</t>
  </si>
  <si>
    <t>MSW and Plastic waste generation</t>
  </si>
  <si>
    <t>Chennai</t>
  </si>
  <si>
    <t>Total (MSW) waste generated</t>
  </si>
  <si>
    <t>tons per day</t>
  </si>
  <si>
    <t>Parvathamma (2014)</t>
  </si>
  <si>
    <t>tons per month</t>
  </si>
  <si>
    <t>Ananthakrishnan G (2023)</t>
  </si>
  <si>
    <t>ENVIS Centre (2016)</t>
  </si>
  <si>
    <t>Hande (2019)</t>
  </si>
  <si>
    <t>CPCB (2015)</t>
  </si>
  <si>
    <t>Total generation of recylable plastic</t>
  </si>
  <si>
    <t>Komal Gautam (2023)</t>
  </si>
  <si>
    <t>Los (2022)</t>
  </si>
  <si>
    <t>% of plastic waste in total MSW generated</t>
  </si>
  <si>
    <t>CMDA (n.d.)</t>
  </si>
  <si>
    <t>Source of MSW</t>
  </si>
  <si>
    <t>% Contribution of Households</t>
  </si>
  <si>
    <t>% of total waste generated that is from small and medium generators</t>
  </si>
  <si>
    <t>Contribution of households to total waste generated</t>
  </si>
  <si>
    <t>Data from specific surveys conducted within Chennai</t>
  </si>
  <si>
    <t>Survey of Ward 100 in Chennai</t>
  </si>
  <si>
    <t>Ward 100, Chennai</t>
  </si>
  <si>
    <t>Population</t>
  </si>
  <si>
    <t>2017-2019</t>
  </si>
  <si>
    <t>Total waste generation per day</t>
  </si>
  <si>
    <t>MT</t>
  </si>
  <si>
    <t>Total per capita waste generation per day</t>
  </si>
  <si>
    <t>kg</t>
  </si>
  <si>
    <t>Number of streets</t>
  </si>
  <si>
    <t>Composition of waste generated</t>
  </si>
  <si>
    <t>Wet waste</t>
  </si>
  <si>
    <t>Paper</t>
  </si>
  <si>
    <t>Plastic</t>
  </si>
  <si>
    <t xml:space="preserve">Glass </t>
  </si>
  <si>
    <t>Metal</t>
  </si>
  <si>
    <t>Hazardous and inerts</t>
  </si>
  <si>
    <t xml:space="preserve">(Indoor) Brand Audit of Plastic Waste in Chennai, 2021 </t>
  </si>
  <si>
    <t>Composition of plastic waste</t>
  </si>
  <si>
    <t>Narayanan and Kapilavai (2021)</t>
  </si>
  <si>
    <t>PET</t>
  </si>
  <si>
    <t>HDPE</t>
  </si>
  <si>
    <t>PVC</t>
  </si>
  <si>
    <t>LDPE</t>
  </si>
  <si>
    <t>PP</t>
  </si>
  <si>
    <t>PS</t>
  </si>
  <si>
    <t>Other/no information</t>
  </si>
  <si>
    <t>Plastic Use Composition</t>
  </si>
  <si>
    <t>Food packaging</t>
  </si>
  <si>
    <t>Packing material</t>
  </si>
  <si>
    <t>Personal care</t>
  </si>
  <si>
    <t>Household products</t>
  </si>
  <si>
    <t>(Outdoor) Brand Audit of Plastic Waste in Chennai, 2022</t>
  </si>
  <si>
    <t>% of Multi-Layered Plastic in plastic waste audited</t>
  </si>
  <si>
    <t>Narayanan and Rajkumar (2022)</t>
  </si>
  <si>
    <t>Notes (if estimated)</t>
  </si>
  <si>
    <t>Number of workers</t>
  </si>
  <si>
    <t>Global, National and other regions</t>
  </si>
  <si>
    <t>Global</t>
  </si>
  <si>
    <t>Number of Waste pickers</t>
  </si>
  <si>
    <t>Lizner and Lange (2013)</t>
  </si>
  <si>
    <t>Total number of wastepickers in India</t>
  </si>
  <si>
    <t>million</t>
  </si>
  <si>
    <t>Bonner (2008)</t>
  </si>
  <si>
    <t>Delhi</t>
  </si>
  <si>
    <t xml:space="preserve"> </t>
  </si>
  <si>
    <t>Number of waste pickers</t>
  </si>
  <si>
    <t>RANGE: 22780 - 29110</t>
  </si>
  <si>
    <t>22780-25244</t>
  </si>
  <si>
    <t>Hande (2021); Census of India (2011) ; GCC (n.d.)</t>
  </si>
  <si>
    <t>Extrapolated from Ward 100 data (Hande, 2021) by scaling with the ratio of the population of Ward 100 to the population of Chennai</t>
  </si>
  <si>
    <t>26269-29110</t>
  </si>
  <si>
    <t>Lau et al. (2020); Chaturvedi (2010); Census of India (n.d.)</t>
  </si>
  <si>
    <t>Estimated from % of urban population (0.41%) × total population of Chennai (6407000)</t>
  </si>
  <si>
    <t>Ward 100</t>
  </si>
  <si>
    <t>Total number of IWBs</t>
  </si>
  <si>
    <t>RANGE: 2050-3566</t>
  </si>
  <si>
    <t>Total IWBs in Chennai, extrapolated from ward 132</t>
  </si>
  <si>
    <t xml:space="preserve">Interview, Census of India (2011) </t>
  </si>
  <si>
    <t>Extrapolated by projecting population of ward 132 from 2011 Census data (58648) to 2023 by using growth rate of total population of Chennai from 2011 to 2023 (1.379%) and scaling using populations in 2023</t>
  </si>
  <si>
    <t>Total IWBs in Chennai, extrapolated from Pammal region</t>
  </si>
  <si>
    <t>Interview</t>
  </si>
  <si>
    <t>Extrapolated number of IWBs in Pammal region to Chennai by scaling with population</t>
  </si>
  <si>
    <t>Ward 132</t>
  </si>
  <si>
    <t>Approximate number of IWBs in Ward 132, Chennai</t>
  </si>
  <si>
    <t>Pammal region</t>
  </si>
  <si>
    <t>Number of IWBs in Pammal region (population of 100,000)</t>
  </si>
  <si>
    <t>Number of IWBs per scrap shop</t>
  </si>
  <si>
    <t>Number of small scrap shops</t>
  </si>
  <si>
    <t>RANGE: 1970 - 2524</t>
  </si>
  <si>
    <t>Total number of small scrap shops</t>
  </si>
  <si>
    <t>Total number of L1 aggregators</t>
  </si>
  <si>
    <t>Estimate of total number of scrap shops</t>
  </si>
  <si>
    <t>2278 - 2524</t>
  </si>
  <si>
    <t>Hande (2021); Census of India (2011); GCC (n.d.)</t>
  </si>
  <si>
    <t>Extrapolated from Ward 100 data from Hande (2021)</t>
  </si>
  <si>
    <t>Number of scrap shops</t>
  </si>
  <si>
    <t>Number of L2 aggregators (all materials)</t>
  </si>
  <si>
    <t>Number of processors (all materials)</t>
  </si>
  <si>
    <t>Number of employees in a small scrap shop</t>
  </si>
  <si>
    <t>1 to 2</t>
  </si>
  <si>
    <t>employees</t>
  </si>
  <si>
    <t>Average shop size for small scrap shop</t>
  </si>
  <si>
    <t>sq feet</t>
  </si>
  <si>
    <t>Number of employees in a large scrap shop</t>
  </si>
  <si>
    <t>7 to 10</t>
  </si>
  <si>
    <t>Average shop size for large scrap shop</t>
  </si>
  <si>
    <t>Waste Handled by IWS</t>
  </si>
  <si>
    <t>% of plastic recycling done by informal sector</t>
  </si>
  <si>
    <t>% of generated plastic that is recovered by the IWS</t>
  </si>
  <si>
    <t>% of recovery of post-consumer plastic by IWS</t>
  </si>
  <si>
    <t>% of total recyclables handled by IWS</t>
  </si>
  <si>
    <t>Aneez (2017)</t>
  </si>
  <si>
    <t>% of recyclable waste collected by IWS</t>
  </si>
  <si>
    <t>Komal Gautham (2023)</t>
  </si>
  <si>
    <t>Amount of material collected by the informal sector</t>
  </si>
  <si>
    <t xml:space="preserve">Total waste recovery by ragpickers and IWBs </t>
  </si>
  <si>
    <t>Amount of plastic collected by the informal sector</t>
  </si>
  <si>
    <t>RANGE: 1667 - 2307</t>
  </si>
  <si>
    <t>Estimated from total material recovered by IWS and % of plastic among material collected by IWS</t>
  </si>
  <si>
    <t xml:space="preserve">% by volume of plastic among all material handled by IWS  </t>
  </si>
  <si>
    <t>Hande (2019); Hande (2021)</t>
  </si>
  <si>
    <t>Estimated from total plastic collected by IWS and total material collected by IWS</t>
  </si>
  <si>
    <t>Waste handled per worker</t>
  </si>
  <si>
    <t>Average amount of plastic collected per waste picker (by foot)</t>
  </si>
  <si>
    <t>RANGE: 1.38 - 10.7</t>
  </si>
  <si>
    <t>kg/day</t>
  </si>
  <si>
    <t>Range of estimates</t>
  </si>
  <si>
    <t>1.38 - 2.61</t>
  </si>
  <si>
    <t>Agarwal et al. (2005); Sharholy et al. (2008); Chandramohan et al (2010)</t>
  </si>
  <si>
    <t>Estimated from total waste collected per wastepicker and applying composition of plastic among that (15.38% plastic among total volume handled by IWS)</t>
  </si>
  <si>
    <t>Range of values directly reported in literature</t>
  </si>
  <si>
    <t>6.23 - 10.7</t>
  </si>
  <si>
    <t>Chandramohan et al. (2010); Hande (2019); Lau et al. (2020)</t>
  </si>
  <si>
    <t>Average amount of plastic collected per IWB (pushcart)</t>
  </si>
  <si>
    <t>RANGE: 10.77 - 30.76</t>
  </si>
  <si>
    <t>Estimate</t>
  </si>
  <si>
    <t>Agarwal et al., (2005)</t>
  </si>
  <si>
    <t>Directly reported in literature</t>
  </si>
  <si>
    <t>kg/month</t>
  </si>
  <si>
    <t>Global, national, and other regions</t>
  </si>
  <si>
    <t>Plastic collected per wastepicker in urban archetypes from:</t>
  </si>
  <si>
    <t>Dumpsites</t>
  </si>
  <si>
    <t>Lau et al. (2020)</t>
  </si>
  <si>
    <t>Streets</t>
  </si>
  <si>
    <t>Average</t>
  </si>
  <si>
    <t>Average amount of waste collected by informal collectors</t>
  </si>
  <si>
    <t>on foot</t>
  </si>
  <si>
    <t>9-17</t>
  </si>
  <si>
    <t>on cycle</t>
  </si>
  <si>
    <t>14-25</t>
  </si>
  <si>
    <t>on pushcarts</t>
  </si>
  <si>
    <t>Average quantity of solid waste materials collected by one rag picker</t>
  </si>
  <si>
    <t>10-15</t>
  </si>
  <si>
    <t>Sharholy et al. 2008</t>
  </si>
  <si>
    <t>Average quantity of recyclables collected by one ragpicker</t>
  </si>
  <si>
    <t>Agarwal et al. (2005); Nandy et al. (2015)</t>
  </si>
  <si>
    <t>Trichy</t>
  </si>
  <si>
    <t>Average volume of waste collected by ragpickers</t>
  </si>
  <si>
    <t>Chandramohan, et al. (2010)</t>
  </si>
  <si>
    <t>Average volume of plastic collected by ragpickers</t>
  </si>
  <si>
    <t>Average volume of waste collected by informal workers</t>
  </si>
  <si>
    <t>Average waste collected by L0 aggregator (IWBs, and wastepickers)</t>
  </si>
  <si>
    <t>Average waste collected by waste pickers on foot from garbage bins in a day</t>
  </si>
  <si>
    <t>Average volume of plastic waste collected by informal workers</t>
  </si>
  <si>
    <t>Average volume of plastic of a L0 aggregator (IWBs and WPs)</t>
  </si>
  <si>
    <t>Average volume of plastic handled by L1 aggregator</t>
  </si>
  <si>
    <t>RANGE: 800-1517</t>
  </si>
  <si>
    <t>Kabadiwalla Connect (2021)</t>
  </si>
  <si>
    <t>tons/month</t>
  </si>
  <si>
    <t>Average amount of plastic scrap handled by L2 aggregators</t>
  </si>
  <si>
    <t>Distribution of destination of non-recyclable plastic scrap from L2 aggregator</t>
  </si>
  <si>
    <t>Recycling</t>
  </si>
  <si>
    <t>5-10</t>
  </si>
  <si>
    <t>Pyrolysis Plants</t>
  </si>
  <si>
    <t>Cement Plants</t>
  </si>
  <si>
    <t>Waste generated at L1 aggregator (small scrap shops)</t>
  </si>
  <si>
    <t>% of total waste collected</t>
  </si>
  <si>
    <t>10-20</t>
  </si>
  <si>
    <t>Calculated from % of urban population (0.41% × 1.196e9)</t>
  </si>
  <si>
    <t>Infrastructure</t>
  </si>
  <si>
    <t>Total number of bins on the roads</t>
  </si>
  <si>
    <t>Jayaraman (2023)</t>
  </si>
  <si>
    <t>Number of tricycles</t>
  </si>
  <si>
    <t>GCC (n.d.)</t>
  </si>
  <si>
    <t xml:space="preserve">Number of transfer stations </t>
  </si>
  <si>
    <t>Total number of BOVs</t>
  </si>
  <si>
    <t>Number of centres for plastic baling to be sent to cement factories</t>
  </si>
  <si>
    <t>Gautam (2023)</t>
  </si>
  <si>
    <t>Capacity of one BOV</t>
  </si>
  <si>
    <t>kg per trip</t>
  </si>
  <si>
    <t>Capacity of one corporation bin</t>
  </si>
  <si>
    <t>Capacity of one tricycle</t>
  </si>
  <si>
    <t>kgs per trip</t>
  </si>
  <si>
    <t>Total capacity of BOVs for MSW</t>
  </si>
  <si>
    <t>Hande (2021); GCC (n.d.)</t>
  </si>
  <si>
    <t>Total capacity of corporation bins for MSW</t>
  </si>
  <si>
    <t>Total capacity of tricycles for MSW</t>
  </si>
  <si>
    <t>Sweepers</t>
  </si>
  <si>
    <t>Sanjeevi and Shahabudeen (2016)</t>
  </si>
  <si>
    <t>Number of workers with Tricycles collecting waste</t>
  </si>
  <si>
    <t>Total workforce</t>
  </si>
  <si>
    <t>Total number of sanitary workers (sweeping, door-to-door collection, transporting)</t>
  </si>
  <si>
    <t>Nileena MS (2016)</t>
  </si>
  <si>
    <t>Number of permanent employees</t>
  </si>
  <si>
    <t>Total workers employed</t>
  </si>
  <si>
    <t>Permanent workers</t>
  </si>
  <si>
    <t>Panchayat/NMR/Consolidated</t>
  </si>
  <si>
    <t>NULM (SHGs) Temporary</t>
  </si>
  <si>
    <t>Ramky (private contractor)</t>
  </si>
  <si>
    <t>Landfill</t>
  </si>
  <si>
    <t>% of waste from the city that goes to each landfill</t>
  </si>
  <si>
    <t>(CMDA, n.d.)</t>
  </si>
  <si>
    <t>Kodungaiyur</t>
  </si>
  <si>
    <t>Perungudi</t>
  </si>
  <si>
    <t>% of MSW dumped in landfills</t>
  </si>
  <si>
    <t>% of waste dumped in open landfills</t>
  </si>
  <si>
    <t>Daily waste disposed in landfill</t>
  </si>
  <si>
    <t>Kondungaiyur landfill</t>
  </si>
  <si>
    <t>2600 - 2800</t>
  </si>
  <si>
    <t>tonnes per day</t>
  </si>
  <si>
    <t>Perungudi landfill</t>
  </si>
  <si>
    <t>2400-2600</t>
  </si>
  <si>
    <t>Waste collected</t>
  </si>
  <si>
    <t>Total solid waste collected every day</t>
  </si>
  <si>
    <t>Daily quantity of waste transferred to transfer stations</t>
  </si>
  <si>
    <t>Recyclable plastic waste that is disposed off properly, including IWS</t>
  </si>
  <si>
    <t>Amount of recyclable waste sorted by conservancy workers</t>
  </si>
  <si>
    <t>Nonsaleable dry waste collected by formal sector</t>
  </si>
  <si>
    <t>Kavya NV (2019)</t>
  </si>
  <si>
    <t>Plastic waste collected per worker in a BOV</t>
  </si>
  <si>
    <t>Recyclable plastic scrap that is sold to informal scrap shop</t>
  </si>
  <si>
    <t>Interviews</t>
  </si>
  <si>
    <t>Non-recyclable plastic scrap</t>
  </si>
  <si>
    <t>Number of BOVs</t>
  </si>
  <si>
    <t>Total capacity of BOVs in Ward 100</t>
  </si>
  <si>
    <t>tons per trip</t>
  </si>
  <si>
    <t>Number of corporation bins</t>
  </si>
  <si>
    <t>Total capacity of corporation bins in Ward 100</t>
  </si>
  <si>
    <t>Tricycles</t>
  </si>
  <si>
    <t>Total capacity of tricycles in Ward 100</t>
  </si>
  <si>
    <t>Year of data</t>
  </si>
  <si>
    <t>Census of India (2011)</t>
  </si>
  <si>
    <t>Number of zones</t>
  </si>
  <si>
    <t>Number of wards</t>
  </si>
  <si>
    <t>Population of Ward 100</t>
  </si>
  <si>
    <t>(Hande 2021)</t>
  </si>
  <si>
    <t>Downstream plastic waste hotspot mapping around Adyar and Cooum rivers</t>
  </si>
  <si>
    <t>Total plastic waste generation</t>
  </si>
  <si>
    <t>Kabadiwalla Connect (2023)</t>
  </si>
  <si>
    <t>Uncollected waste</t>
  </si>
  <si>
    <t>Retained on land</t>
  </si>
  <si>
    <t>Openly burnt plastic waste</t>
  </si>
  <si>
    <t>Estimated % of uncollected MSW out of all plastic waste generated</t>
  </si>
  <si>
    <t>Estimated % of uncollected waste that is retained on land (including street sweeping)</t>
  </si>
  <si>
    <t>Estimated % of openly burnt plastic waste out of all uncollected waste</t>
  </si>
  <si>
    <t>Population of Chennai  in 2023</t>
  </si>
  <si>
    <t>Chennai demographic data and administrative boundaries</t>
  </si>
  <si>
    <t>Symbol</t>
  </si>
  <si>
    <t>Minimum</t>
  </si>
  <si>
    <t>Maximum</t>
  </si>
  <si>
    <t>Units</t>
  </si>
  <si>
    <t>F1</t>
  </si>
  <si>
    <t>F2</t>
  </si>
  <si>
    <t xml:space="preserve">Plastic scrap collected door-to-door by IWBs from households </t>
  </si>
  <si>
    <t>F3</t>
  </si>
  <si>
    <t>F6</t>
  </si>
  <si>
    <t>Plastic scrap recovered by wastepickers from MSW in corporation bins</t>
  </si>
  <si>
    <t>F7</t>
  </si>
  <si>
    <t>Plastic scrap by wastepickers from unsegregated waste in landfills</t>
  </si>
  <si>
    <t>F9</t>
  </si>
  <si>
    <t>Recyclable Plastic scrap sold by formal workers to small scrap shops</t>
  </si>
  <si>
    <t>F12</t>
  </si>
  <si>
    <t>Non-recyclable plastic collected by formal workers to MRFs</t>
  </si>
  <si>
    <t>F14</t>
  </si>
  <si>
    <t>Sorted recyclable plastic scrap sold by small scrap shops to large aggregators</t>
  </si>
  <si>
    <t>F4</t>
  </si>
  <si>
    <t>Plastic waste collected with MSW as unsegregated waste from corporation bins</t>
  </si>
  <si>
    <t>F5</t>
  </si>
  <si>
    <t>F8</t>
  </si>
  <si>
    <t>F10</t>
  </si>
  <si>
    <t>F11</t>
  </si>
  <si>
    <t>F13</t>
  </si>
  <si>
    <t>F15</t>
  </si>
  <si>
    <t>F16</t>
  </si>
  <si>
    <t>F17</t>
  </si>
  <si>
    <t>F18</t>
  </si>
  <si>
    <t>F19</t>
  </si>
  <si>
    <t>F20</t>
  </si>
  <si>
    <t>F21</t>
  </si>
  <si>
    <t>F22</t>
  </si>
  <si>
    <t>F23</t>
  </si>
  <si>
    <t>F24</t>
  </si>
  <si>
    <t>F25</t>
  </si>
  <si>
    <t>Number of IWBs in Chennai</t>
  </si>
  <si>
    <t>units</t>
  </si>
  <si>
    <t>Number of Waste pickers in Chennai</t>
  </si>
  <si>
    <t>Number of Waste pickers in landfills in Chennai</t>
  </si>
  <si>
    <t>Number of small scrap shops in Chennai</t>
  </si>
  <si>
    <t>Number of BOVs in Chennai</t>
  </si>
  <si>
    <t>Total MSW collected by formal sector</t>
  </si>
  <si>
    <t>Average plastic collected per IWB</t>
  </si>
  <si>
    <t>Average plastic collected per waste picker</t>
  </si>
  <si>
    <t>Average recyclable plastic collected per BOV</t>
  </si>
  <si>
    <t>Average non-recyclable plastic collected per BOV</t>
  </si>
  <si>
    <t>% of uncollected waste among total plastic waste generated</t>
  </si>
  <si>
    <t>Leakage % from scrap shops</t>
  </si>
  <si>
    <t>% of recyclable plastic from L2 aggregator that is sent to recyclers</t>
  </si>
  <si>
    <t>% of non-recyclable plastic from L2 aggregator that is sent to pyrolysis plants</t>
  </si>
  <si>
    <t>% of uncollected waste that is openly burned</t>
  </si>
  <si>
    <t>% of contribution of households in MSW</t>
  </si>
  <si>
    <t>Plastic composition of MSW</t>
  </si>
  <si>
    <t>% of mismanagement in landfills in Chennai</t>
  </si>
  <si>
    <t>% of non-recyclable plastic in plastic waste generated from households</t>
  </si>
  <si>
    <t>% of PET in total plastic waste generated from households</t>
  </si>
  <si>
    <t>Median</t>
  </si>
  <si>
    <t>Model Input parameters</t>
  </si>
  <si>
    <t>Model Input Variables</t>
  </si>
  <si>
    <t>Variable</t>
  </si>
  <si>
    <t>5th Percentile</t>
  </si>
  <si>
    <t>Max Likelihood solution</t>
  </si>
  <si>
    <t>95th Percentile</t>
  </si>
  <si>
    <t>Mismanagement Rate</t>
  </si>
  <si>
    <t>Management Rate</t>
  </si>
  <si>
    <t>Recovery Rate</t>
  </si>
  <si>
    <t>Recycling Rate</t>
  </si>
  <si>
    <t>RP Recovery Rate</t>
  </si>
  <si>
    <t>NRP Recovery Rate</t>
  </si>
  <si>
    <t>IWS Recovery Rate</t>
  </si>
  <si>
    <t>PET Recovery Rate</t>
  </si>
  <si>
    <t>Per cap Plastic Waste Gen (min)</t>
  </si>
  <si>
    <t>kg per person per day</t>
  </si>
  <si>
    <t>Per cap Plastic Waste Gen (max)</t>
  </si>
  <si>
    <r>
      <t xml:space="preserve">Ravisandiran, S., Navarre, N., Mogollón, J.M. &amp; Cucurachi, S. Quantification of Plastic Recovery by the Informal Waste Sector through a Probabilistic Approach. </t>
    </r>
    <r>
      <rPr>
        <i/>
        <sz val="14"/>
        <color rgb="FF000000"/>
        <rFont val="Arial"/>
        <family val="2"/>
      </rPr>
      <t xml:space="preserve">Journal of Industrial Ecology. </t>
    </r>
  </si>
  <si>
    <t>Input Parameter</t>
  </si>
  <si>
    <t>RawData_FormalSector</t>
  </si>
  <si>
    <t>Formula</t>
  </si>
  <si>
    <t>RawData_InformalSector</t>
  </si>
  <si>
    <t>This supporting information contains the results of the model, input data, and collected raw data. The results of the Monte Carlo Simulations consists of the 90% interpercentile intervals of input flow variables and output variables (flow and model outcomes) along with their maximum likelihood solutions. The input data includes the minimum, maximum and median values of the input parameters and variables used in the model estimation. Raw data includes the data collected from different sources, organised according to the categories: waste generation, informal sector, formal sector, and other. The sheet containing the input data contains the formulae used to estimate each input variable and the corresponding sheet where raw data was extracted from. The raw data sheet indicate the input parameter that correspond to the raw data entries.</t>
  </si>
  <si>
    <t>RawData_Other</t>
  </si>
  <si>
    <t>RawData_WasteGeneration</t>
  </si>
  <si>
    <t>RawData_FormalSector, RawData_WasteGeneration</t>
  </si>
  <si>
    <t>Corresponding sheet(s) for raw data</t>
  </si>
  <si>
    <t xml:space="preserve">        Reyclable polymers (PET, HDPE, PVC, LDPE, PP)</t>
  </si>
  <si>
    <t xml:space="preserve">        Non-Reyclable polymers (PS, Other/no information)</t>
  </si>
  <si>
    <t xml:space="preserve">% PET in plastics recovered by the IWS </t>
  </si>
  <si>
    <t>% of recyclable plastic in plastic waste generated from households</t>
  </si>
  <si>
    <t>% of PET in recovered recyclable plastics</t>
  </si>
  <si>
    <t>Landfill Mismanagement</t>
  </si>
  <si>
    <t>Percentage of waste mismanaged in landfills in lower-middle-income countries</t>
  </si>
  <si>
    <t>Borrelle et al. (2020)</t>
  </si>
  <si>
    <t>Percentage of sanitary landfills among waste dumped in landfills and open dumps in South asia</t>
  </si>
  <si>
    <t>Kaza et al. (2018)</t>
  </si>
  <si>
    <t>South Asia</t>
  </si>
  <si>
    <t>Number of Waste pickers in landfills</t>
  </si>
  <si>
    <t>Ravi and Kumar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</si>
</sst>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name val="Arial"/>
      <family val="2"/>
    </font>
    <font>
      <sz val="10"/>
      <name val="Arial"/>
      <family val="2"/>
    </font>
    <font>
      <sz val="14"/>
      <color rgb="FF000000"/>
      <name val="Arial"/>
      <family val="2"/>
    </font>
    <font>
      <sz val="10.5"/>
      <color rgb="FF000000"/>
      <name val="Arial Rounded MT Bold"/>
      <family val="2"/>
    </font>
    <font>
      <i/>
      <sz val="14"/>
      <color rgb="FF000000"/>
      <name val="Arial"/>
      <family val="2"/>
    </font>
    <font>
      <sz val="11"/>
      <color rgb="FF000000"/>
      <name val="Arial"/>
      <family val="2"/>
    </font>
    <font>
      <u/>
      <sz val="11"/>
      <color theme="10"/>
      <name val="Calibri"/>
      <family val="2"/>
      <scheme val="minor"/>
    </font>
    <font>
      <i/>
      <sz val="12"/>
      <color theme="1"/>
      <name val="Garamond"/>
      <family val="1"/>
    </font>
    <font>
      <b/>
      <sz val="14"/>
      <color theme="1"/>
      <name val="MinionPro-Regular"/>
    </font>
    <font>
      <sz val="11"/>
      <color theme="1"/>
      <name val="MinionPro-Regular"/>
    </font>
    <font>
      <b/>
      <sz val="13"/>
      <color theme="1"/>
      <name val="MinionPro-Regular"/>
    </font>
    <font>
      <b/>
      <sz val="11"/>
      <color theme="1"/>
      <name val="MinionPro-Regular"/>
    </font>
    <font>
      <b/>
      <sz val="11"/>
      <name val="MinionPro-Regular"/>
    </font>
    <font>
      <sz val="11"/>
      <name val="MinionPro-Regular"/>
    </font>
    <font>
      <sz val="11"/>
      <color rgb="FFFF0000"/>
      <name val="MinionPro-Regular"/>
    </font>
    <font>
      <b/>
      <sz val="15"/>
      <color theme="1"/>
      <name val="MinionPro-Regular"/>
    </font>
    <font>
      <sz val="12"/>
      <color rgb="FF000000"/>
      <name val="Aptos Narrow"/>
      <family val="2"/>
    </font>
    <font>
      <sz val="11"/>
      <color theme="1"/>
      <name val="Cambria Math"/>
      <family val="1"/>
    </font>
    <font>
      <i/>
      <sz val="11"/>
      <color theme="1"/>
      <name val="Cambria Math"/>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applyAlignment="1">
      <alignment vertical="center"/>
    </xf>
    <xf numFmtId="0" fontId="24" fillId="0" borderId="0" xfId="42" applyAlignment="1">
      <alignment vertical="center"/>
    </xf>
    <xf numFmtId="0" fontId="19" fillId="0" borderId="0" xfId="0" applyFont="1"/>
    <xf numFmtId="0" fontId="20" fillId="0" borderId="0" xfId="0" applyFont="1" applyAlignment="1">
      <alignment vertical="center"/>
    </xf>
    <xf numFmtId="0" fontId="20" fillId="0" borderId="0" xfId="0" applyFont="1" applyAlignment="1">
      <alignment vertical="center" wrapText="1"/>
    </xf>
    <xf numFmtId="0" fontId="23" fillId="0" borderId="0" xfId="0" applyFont="1" applyAlignment="1">
      <alignment vertical="top" wrapText="1"/>
    </xf>
    <xf numFmtId="0" fontId="25" fillId="0" borderId="0" xfId="0" applyFont="1" applyAlignment="1">
      <alignment vertical="center"/>
    </xf>
    <xf numFmtId="0" fontId="20" fillId="0" borderId="0" xfId="0" applyFont="1" applyAlignment="1">
      <alignment horizontal="left" vertical="center" wrapText="1"/>
    </xf>
    <xf numFmtId="0" fontId="26" fillId="33" borderId="10" xfId="2" applyFont="1" applyFill="1" applyBorder="1"/>
    <xf numFmtId="0" fontId="27" fillId="0" borderId="0" xfId="0" applyFont="1"/>
    <xf numFmtId="9" fontId="27" fillId="0" borderId="0" xfId="0" applyNumberFormat="1" applyFont="1"/>
    <xf numFmtId="0" fontId="29" fillId="0" borderId="0" xfId="0" applyFont="1" applyAlignment="1">
      <alignment horizontal="left"/>
    </xf>
    <xf numFmtId="0" fontId="27" fillId="0" borderId="0" xfId="0" applyFont="1" applyAlignment="1">
      <alignment horizontal="left"/>
    </xf>
    <xf numFmtId="0" fontId="27" fillId="0" borderId="0" xfId="0" applyFont="1" applyAlignment="1">
      <alignment horizontal="left" indent="3"/>
    </xf>
    <xf numFmtId="0" fontId="29" fillId="0" borderId="0" xfId="0" applyFont="1"/>
    <xf numFmtId="3" fontId="27" fillId="0" borderId="0" xfId="0" applyNumberFormat="1" applyFont="1"/>
    <xf numFmtId="0" fontId="27" fillId="0" borderId="0" xfId="0" applyFont="1" applyAlignment="1">
      <alignment horizontal="right"/>
    </xf>
    <xf numFmtId="0" fontId="30" fillId="0" borderId="0" xfId="0" applyFont="1"/>
    <xf numFmtId="0" fontId="27" fillId="0" borderId="0" xfId="0" applyFont="1" applyAlignment="1">
      <alignment horizontal="left" indent="4"/>
    </xf>
    <xf numFmtId="16" fontId="27" fillId="0" borderId="0" xfId="0" applyNumberFormat="1" applyFont="1" applyAlignment="1">
      <alignment horizontal="right"/>
    </xf>
    <xf numFmtId="16" fontId="27" fillId="0" borderId="0" xfId="0" applyNumberFormat="1" applyFont="1"/>
    <xf numFmtId="10" fontId="27" fillId="0" borderId="0" xfId="0" applyNumberFormat="1" applyFont="1"/>
    <xf numFmtId="0" fontId="31" fillId="0" borderId="0" xfId="0" applyFont="1" applyAlignment="1">
      <alignment horizontal="left" indent="3"/>
    </xf>
    <xf numFmtId="0" fontId="31" fillId="0" borderId="0" xfId="0" applyFont="1"/>
    <xf numFmtId="0" fontId="32" fillId="0" borderId="0" xfId="0" applyFont="1"/>
    <xf numFmtId="49" fontId="27" fillId="0" borderId="0" xfId="0" applyNumberFormat="1" applyFont="1" applyAlignment="1">
      <alignment horizontal="right"/>
    </xf>
    <xf numFmtId="3" fontId="27" fillId="0" borderId="0" xfId="0" applyNumberFormat="1" applyFont="1" applyAlignment="1">
      <alignment horizontal="right"/>
    </xf>
    <xf numFmtId="0" fontId="29" fillId="0" borderId="0" xfId="0"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0" fontId="27" fillId="0" borderId="0" xfId="0" applyFont="1" applyAlignment="1">
      <alignment horizontal="left" vertical="center" wrapText="1" indent="3"/>
    </xf>
    <xf numFmtId="0" fontId="33" fillId="33" borderId="10" xfId="2" applyFont="1" applyFill="1" applyBorder="1"/>
    <xf numFmtId="0" fontId="27" fillId="0" borderId="11" xfId="0" applyFont="1" applyBorder="1"/>
    <xf numFmtId="0" fontId="31" fillId="0" borderId="0" xfId="0" applyFont="1" applyAlignment="1">
      <alignment horizontal="center"/>
    </xf>
    <xf numFmtId="0" fontId="31" fillId="0" borderId="0" xfId="0" applyFont="1" applyAlignment="1">
      <alignment horizontal="left"/>
    </xf>
    <xf numFmtId="0" fontId="34" fillId="0" borderId="0" xfId="0" applyFont="1"/>
    <xf numFmtId="0" fontId="26" fillId="33" borderId="10" xfId="2" applyFont="1" applyFill="1" applyBorder="1" applyAlignment="1">
      <alignment horizontal="center"/>
    </xf>
    <xf numFmtId="1" fontId="27" fillId="0" borderId="0" xfId="0" applyNumberFormat="1" applyFont="1"/>
    <xf numFmtId="0" fontId="35" fillId="0" borderId="0" xfId="0" applyFont="1"/>
    <xf numFmtId="0" fontId="33" fillId="33" borderId="10" xfId="2" applyFont="1" applyFill="1" applyBorder="1" applyAlignment="1">
      <alignment horizontal="center"/>
    </xf>
    <xf numFmtId="0" fontId="16" fillId="0" borderId="0" xfId="0" applyFont="1"/>
    <xf numFmtId="0" fontId="36" fillId="0" borderId="0" xfId="0" applyFont="1"/>
    <xf numFmtId="0" fontId="23" fillId="0" borderId="0" xfId="0" applyFont="1" applyAlignment="1">
      <alignment horizontal="left" vertical="top" wrapText="1"/>
    </xf>
    <xf numFmtId="0" fontId="20" fillId="0" borderId="0" xfId="0" applyFont="1" applyAlignment="1">
      <alignment horizontal="left" vertical="center" wrapText="1"/>
    </xf>
    <xf numFmtId="0" fontId="29" fillId="33" borderId="0" xfId="0" applyFont="1" applyFill="1" applyAlignment="1">
      <alignment horizontal="center"/>
    </xf>
    <xf numFmtId="0" fontId="28" fillId="33" borderId="10" xfId="3" applyFont="1" applyFill="1" applyBorder="1" applyAlignment="1">
      <alignment horizontal="center"/>
    </xf>
    <xf numFmtId="0" fontId="28" fillId="33" borderId="10" xfId="0" applyFont="1" applyFill="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25400</xdr:colOff>
      <xdr:row>9</xdr:row>
      <xdr:rowOff>139700</xdr:rowOff>
    </xdr:from>
    <xdr:to>
      <xdr:col>9</xdr:col>
      <xdr:colOff>114300</xdr:colOff>
      <xdr:row>11</xdr:row>
      <xdr:rowOff>25400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2133600"/>
          <a:ext cx="33909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101600</xdr:rowOff>
    </xdr:from>
    <xdr:to>
      <xdr:col>7</xdr:col>
      <xdr:colOff>254000</xdr:colOff>
      <xdr:row>4</xdr:row>
      <xdr:rowOff>0</xdr:rowOff>
    </xdr:to>
    <xdr:pic>
      <xdr:nvPicPr>
        <xdr:cNvPr id="3" name="Picture 2" descr="esupp new graphic">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2100"/>
          <a:ext cx="603250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xdr:row>
      <xdr:rowOff>114300</xdr:rowOff>
    </xdr:from>
    <xdr:to>
      <xdr:col>4</xdr:col>
      <xdr:colOff>342900</xdr:colOff>
      <xdr:row>8</xdr:row>
      <xdr:rowOff>25400</xdr:rowOff>
    </xdr:to>
    <xdr:pic>
      <xdr:nvPicPr>
        <xdr:cNvPr id="4" name="Object 5" hidden="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1435100"/>
          <a:ext cx="3644900" cy="101600"/>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6</xdr:row>
          <xdr:rowOff>127000</xdr:rowOff>
        </xdr:from>
        <xdr:to>
          <xdr:col>4</xdr:col>
          <xdr:colOff>254000</xdr:colOff>
          <xdr:row>7</xdr:row>
          <xdr:rowOff>165100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7</xdr:col>
      <xdr:colOff>10160</xdr:colOff>
      <xdr:row>8</xdr:row>
      <xdr:rowOff>15663</xdr:rowOff>
    </xdr:from>
    <xdr:ext cx="731867" cy="182614"/>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2070080" y="1631103"/>
              <a:ext cx="731867"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i="1">
                            <a:latin typeface="Cambria Math" panose="02040503050406030204" pitchFamily="18" charset="0"/>
                          </a:rPr>
                        </m:ctrlPr>
                      </m:sSubPr>
                      <m:e>
                        <m:r>
                          <a:rPr lang="en-GB" sz="1100" i="1">
                            <a:latin typeface="Cambria Math" panose="02040503050406030204" pitchFamily="18" charset="0"/>
                          </a:rPr>
                          <m:t>𝑁</m:t>
                        </m:r>
                      </m:e>
                      <m:sub>
                        <m:r>
                          <a:rPr lang="en-GB" sz="1100" i="1">
                            <a:latin typeface="Cambria Math" panose="02040503050406030204" pitchFamily="18" charset="0"/>
                          </a:rPr>
                          <m:t>𝐵𝑉</m:t>
                        </m:r>
                      </m:sub>
                    </m:sSub>
                    <m:r>
                      <a:rPr lang="en-GB" sz="1100" i="1">
                        <a:latin typeface="Cambria Math" panose="02040503050406030204" pitchFamily="18" charset="0"/>
                      </a:rPr>
                      <m:t>×</m:t>
                    </m:r>
                    <m:sSub>
                      <m:sSubPr>
                        <m:ctrlPr>
                          <a:rPr lang="en-GB" sz="1100" i="1">
                            <a:latin typeface="Cambria Math" panose="02040503050406030204" pitchFamily="18" charset="0"/>
                          </a:rPr>
                        </m:ctrlPr>
                      </m:sSubPr>
                      <m:e>
                        <m:r>
                          <a:rPr lang="en-GB" sz="1100" i="1">
                            <a:latin typeface="Cambria Math" panose="02040503050406030204" pitchFamily="18" charset="0"/>
                          </a:rPr>
                          <m:t>𝑝</m:t>
                        </m:r>
                      </m:e>
                      <m:sub>
                        <m:r>
                          <a:rPr lang="en-GB" sz="1100" i="1">
                            <a:latin typeface="Cambria Math" panose="02040503050406030204" pitchFamily="18" charset="0"/>
                          </a:rPr>
                          <m:t>𝑟𝑝</m:t>
                        </m:r>
                        <m:r>
                          <a:rPr lang="en-GB" sz="1100" i="1">
                            <a:latin typeface="Cambria Math" panose="02040503050406030204" pitchFamily="18" charset="0"/>
                          </a:rPr>
                          <m:t>,</m:t>
                        </m:r>
                        <m:r>
                          <a:rPr lang="en-GB" sz="1100" i="1">
                            <a:latin typeface="Cambria Math" panose="02040503050406030204" pitchFamily="18" charset="0"/>
                          </a:rPr>
                          <m:t>𝐵𝑉</m:t>
                        </m:r>
                      </m:sub>
                    </m:sSub>
                  </m:oMath>
                </m:oMathPara>
              </a14:m>
              <a:endParaRPr lang="en-GB" sz="1100"/>
            </a:p>
          </xdr:txBody>
        </xdr:sp>
      </mc:Choice>
      <mc:Fallback xmlns="">
        <xdr:sp macro="" textlink="">
          <xdr:nvSpPr>
            <xdr:cNvPr id="3" name="TextBox 2">
              <a:extLst>
                <a:ext uri="{FF2B5EF4-FFF2-40B4-BE49-F238E27FC236}">
                  <a16:creationId xmlns:a16="http://schemas.microsoft.com/office/drawing/2014/main" id="{67156832-28B3-1DBE-530C-FB1C21BC265B}"/>
                </a:ext>
              </a:extLst>
            </xdr:cNvPr>
            <xdr:cNvSpPr txBox="1"/>
          </xdr:nvSpPr>
          <xdr:spPr>
            <a:xfrm>
              <a:off x="12070080" y="1631103"/>
              <a:ext cx="731867"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i="0">
                  <a:latin typeface="Cambria Math" panose="02040503050406030204" pitchFamily="18" charset="0"/>
                </a:rPr>
                <a:t>𝑁_𝐵𝑉×𝑝_(𝑟𝑝,𝐵𝑉)</a:t>
              </a:r>
              <a:endParaRPr lang="en-GB" sz="1100"/>
            </a:p>
          </xdr:txBody>
        </xdr:sp>
      </mc:Fallback>
    </mc:AlternateContent>
    <xdr:clientData/>
  </xdr:oneCellAnchor>
  <xdr:oneCellAnchor>
    <xdr:from>
      <xdr:col>7</xdr:col>
      <xdr:colOff>2964</xdr:colOff>
      <xdr:row>9</xdr:row>
      <xdr:rowOff>22860</xdr:rowOff>
    </xdr:from>
    <xdr:ext cx="796565" cy="182614"/>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2062884" y="1831340"/>
              <a:ext cx="796565"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i="1">
                            <a:latin typeface="Cambria Math" panose="02040503050406030204" pitchFamily="18" charset="0"/>
                          </a:rPr>
                        </m:ctrlPr>
                      </m:sSubPr>
                      <m:e>
                        <m:r>
                          <a:rPr lang="en-GB" sz="1100" i="1">
                            <a:latin typeface="Cambria Math" panose="02040503050406030204" pitchFamily="18" charset="0"/>
                          </a:rPr>
                          <m:t>𝑁</m:t>
                        </m:r>
                      </m:e>
                      <m:sub>
                        <m:r>
                          <a:rPr lang="en-GB" sz="1100" i="1">
                            <a:latin typeface="Cambria Math" panose="02040503050406030204" pitchFamily="18" charset="0"/>
                          </a:rPr>
                          <m:t>𝐵𝑉</m:t>
                        </m:r>
                      </m:sub>
                    </m:sSub>
                    <m:r>
                      <a:rPr lang="en-GB" sz="1100" i="1">
                        <a:latin typeface="Cambria Math" panose="02040503050406030204" pitchFamily="18" charset="0"/>
                      </a:rPr>
                      <m:t>×</m:t>
                    </m:r>
                    <m:sSub>
                      <m:sSubPr>
                        <m:ctrlPr>
                          <a:rPr lang="en-GB" sz="1100" i="1">
                            <a:latin typeface="Cambria Math" panose="02040503050406030204" pitchFamily="18" charset="0"/>
                          </a:rPr>
                        </m:ctrlPr>
                      </m:sSubPr>
                      <m:e>
                        <m:r>
                          <a:rPr lang="en-GB" sz="1100" i="1">
                            <a:latin typeface="Cambria Math" panose="02040503050406030204" pitchFamily="18" charset="0"/>
                          </a:rPr>
                          <m:t>𝑝</m:t>
                        </m:r>
                      </m:e>
                      <m:sub>
                        <m:r>
                          <m:rPr>
                            <m:sty m:val="p"/>
                          </m:rPr>
                          <a:rPr lang="en-US" sz="1100" b="0" i="1">
                            <a:latin typeface="Cambria Math" panose="02040503050406030204" pitchFamily="18" charset="0"/>
                          </a:rPr>
                          <m:t>n</m:t>
                        </m:r>
                        <m:r>
                          <a:rPr lang="en-GB" sz="1100" i="1">
                            <a:latin typeface="Cambria Math" panose="02040503050406030204" pitchFamily="18" charset="0"/>
                          </a:rPr>
                          <m:t>𝑟𝑝</m:t>
                        </m:r>
                        <m:r>
                          <a:rPr lang="en-GB" sz="1100" i="1">
                            <a:latin typeface="Cambria Math" panose="02040503050406030204" pitchFamily="18" charset="0"/>
                          </a:rPr>
                          <m:t>,</m:t>
                        </m:r>
                        <m:r>
                          <a:rPr lang="en-GB" sz="1100" i="1">
                            <a:latin typeface="Cambria Math" panose="02040503050406030204" pitchFamily="18" charset="0"/>
                          </a:rPr>
                          <m:t>𝐵𝑉</m:t>
                        </m:r>
                      </m:sub>
                    </m:sSub>
                  </m:oMath>
                </m:oMathPara>
              </a14:m>
              <a:endParaRPr lang="en-GB" sz="1100"/>
            </a:p>
          </xdr:txBody>
        </xdr:sp>
      </mc:Choice>
      <mc:Fallback xmlns="">
        <xdr:sp macro="" textlink="">
          <xdr:nvSpPr>
            <xdr:cNvPr id="4" name="TextBox 3">
              <a:extLst>
                <a:ext uri="{FF2B5EF4-FFF2-40B4-BE49-F238E27FC236}">
                  <a16:creationId xmlns:a16="http://schemas.microsoft.com/office/drawing/2014/main" id="{74014E33-3458-CE4B-B18C-E2191C731B16}"/>
                </a:ext>
              </a:extLst>
            </xdr:cNvPr>
            <xdr:cNvSpPr txBox="1"/>
          </xdr:nvSpPr>
          <xdr:spPr>
            <a:xfrm>
              <a:off x="12062884" y="1831340"/>
              <a:ext cx="796565"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i="0">
                  <a:latin typeface="Cambria Math" panose="02040503050406030204" pitchFamily="18" charset="0"/>
                </a:rPr>
                <a:t>𝑁_𝐵𝑉×𝑝_(</a:t>
              </a:r>
              <a:r>
                <a:rPr lang="en-US" sz="1100" b="0" i="0">
                  <a:latin typeface="Cambria Math" panose="02040503050406030204" pitchFamily="18" charset="0"/>
                </a:rPr>
                <a:t>n</a:t>
              </a:r>
              <a:r>
                <a:rPr lang="en-GB" sz="1100" i="0">
                  <a:latin typeface="Cambria Math" panose="02040503050406030204" pitchFamily="18" charset="0"/>
                </a:rPr>
                <a:t>𝑟𝑝,𝐵𝑉)</a:t>
              </a:r>
              <a:endParaRPr lang="en-GB" sz="1100"/>
            </a:p>
          </xdr:txBody>
        </xdr:sp>
      </mc:Fallback>
    </mc:AlternateContent>
    <xdr:clientData/>
  </xdr:oneCellAnchor>
  <xdr:oneCellAnchor>
    <xdr:from>
      <xdr:col>6</xdr:col>
      <xdr:colOff>3209713</xdr:colOff>
      <xdr:row>7</xdr:row>
      <xdr:rowOff>15663</xdr:rowOff>
    </xdr:from>
    <xdr:ext cx="710964" cy="176972"/>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2059073" y="1438063"/>
              <a:ext cx="710964"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i="1">
                            <a:latin typeface="Cambria Math" panose="02040503050406030204" pitchFamily="18" charset="0"/>
                          </a:rPr>
                        </m:ctrlPr>
                      </m:sSubPr>
                      <m:e>
                        <m:r>
                          <a:rPr lang="en-GB" sz="1100" i="1">
                            <a:latin typeface="Cambria Math" panose="02040503050406030204" pitchFamily="18" charset="0"/>
                          </a:rPr>
                          <m:t>𝑁</m:t>
                        </m:r>
                      </m:e>
                      <m:sub>
                        <m:r>
                          <a:rPr lang="en-GB" sz="1100" i="1">
                            <a:latin typeface="Cambria Math" panose="02040503050406030204" pitchFamily="18" charset="0"/>
                          </a:rPr>
                          <m:t>𝑙</m:t>
                        </m:r>
                        <m:r>
                          <a:rPr lang="en-GB" sz="1100" i="1">
                            <a:latin typeface="Cambria Math" panose="02040503050406030204" pitchFamily="18" charset="0"/>
                          </a:rPr>
                          <m:t>,</m:t>
                        </m:r>
                        <m:r>
                          <a:rPr lang="en-GB" sz="1100" i="1">
                            <a:latin typeface="Cambria Math" panose="02040503050406030204" pitchFamily="18" charset="0"/>
                          </a:rPr>
                          <m:t>𝑊𝑃</m:t>
                        </m:r>
                      </m:sub>
                    </m:sSub>
                    <m:r>
                      <a:rPr lang="en-GB" sz="1100" i="1">
                        <a:latin typeface="Cambria Math" panose="02040503050406030204" pitchFamily="18" charset="0"/>
                      </a:rPr>
                      <m:t>×</m:t>
                    </m:r>
                    <m:sSub>
                      <m:sSubPr>
                        <m:ctrlPr>
                          <a:rPr lang="en-GB" sz="1100" i="1">
                            <a:latin typeface="Cambria Math" panose="02040503050406030204" pitchFamily="18" charset="0"/>
                          </a:rPr>
                        </m:ctrlPr>
                      </m:sSubPr>
                      <m:e>
                        <m:r>
                          <a:rPr lang="en-GB" sz="1100" i="1">
                            <a:latin typeface="Cambria Math" panose="02040503050406030204" pitchFamily="18" charset="0"/>
                          </a:rPr>
                          <m:t>𝑝</m:t>
                        </m:r>
                      </m:e>
                      <m:sub>
                        <m:r>
                          <a:rPr lang="en-GB" sz="1100" i="1">
                            <a:latin typeface="Cambria Math" panose="02040503050406030204" pitchFamily="18" charset="0"/>
                          </a:rPr>
                          <m:t>𝑊𝑃</m:t>
                        </m:r>
                      </m:sub>
                    </m:sSub>
                  </m:oMath>
                </m:oMathPara>
              </a14:m>
              <a:endParaRPr lang="en-GB" sz="1100"/>
            </a:p>
          </xdr:txBody>
        </xdr:sp>
      </mc:Choice>
      <mc:Fallback xmlns="">
        <xdr:sp macro="" textlink="">
          <xdr:nvSpPr>
            <xdr:cNvPr id="5" name="TextBox 4">
              <a:extLst>
                <a:ext uri="{FF2B5EF4-FFF2-40B4-BE49-F238E27FC236}">
                  <a16:creationId xmlns:a16="http://schemas.microsoft.com/office/drawing/2014/main" id="{FF83015D-B6FF-D9AD-AD68-DD2B3A7AE043}"/>
                </a:ext>
              </a:extLst>
            </xdr:cNvPr>
            <xdr:cNvSpPr txBox="1"/>
          </xdr:nvSpPr>
          <xdr:spPr>
            <a:xfrm>
              <a:off x="12059073" y="1438063"/>
              <a:ext cx="710964"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i="0">
                  <a:latin typeface="Cambria Math" panose="02040503050406030204" pitchFamily="18" charset="0"/>
                </a:rPr>
                <a:t>𝑁_(𝑙,𝑊𝑃)×𝑝_𝑊𝑃</a:t>
              </a:r>
              <a:endParaRPr lang="en-GB" sz="1100"/>
            </a:p>
          </xdr:txBody>
        </xdr:sp>
      </mc:Fallback>
    </mc:AlternateContent>
    <xdr:clientData/>
  </xdr:oneCellAnchor>
  <xdr:oneCellAnchor>
    <xdr:from>
      <xdr:col>7</xdr:col>
      <xdr:colOff>21167</xdr:colOff>
      <xdr:row>15</xdr:row>
      <xdr:rowOff>21166</xdr:rowOff>
    </xdr:from>
    <xdr:ext cx="319831" cy="172227"/>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2583584" y="2952749"/>
              <a:ext cx="31983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23</m:t>
                        </m:r>
                      </m:sub>
                    </m:sSub>
                  </m:oMath>
                </m:oMathPara>
              </a14:m>
              <a:endParaRPr lang="en-US" sz="1100" b="0"/>
            </a:p>
          </xdr:txBody>
        </xdr:sp>
      </mc:Choice>
      <mc:Fallback xmlns="">
        <xdr:sp macro="" textlink="">
          <xdr:nvSpPr>
            <xdr:cNvPr id="6" name="TextBox 5">
              <a:extLst>
                <a:ext uri="{FF2B5EF4-FFF2-40B4-BE49-F238E27FC236}">
                  <a16:creationId xmlns:a16="http://schemas.microsoft.com/office/drawing/2014/main" id="{C4C4DC40-EDCA-D64B-8178-96EB489B0EE2}"/>
                </a:ext>
              </a:extLst>
            </xdr:cNvPr>
            <xdr:cNvSpPr txBox="1"/>
          </xdr:nvSpPr>
          <xdr:spPr>
            <a:xfrm>
              <a:off x="12583584" y="2952749"/>
              <a:ext cx="31983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𝑇𝐶_23</a:t>
              </a:r>
              <a:endParaRPr lang="en-US" sz="1100" b="0"/>
            </a:p>
          </xdr:txBody>
        </xdr:sp>
      </mc:Fallback>
    </mc:AlternateContent>
    <xdr:clientData/>
  </xdr:oneCellAnchor>
  <xdr:oneCellAnchor>
    <xdr:from>
      <xdr:col>7</xdr:col>
      <xdr:colOff>10584</xdr:colOff>
      <xdr:row>11</xdr:row>
      <xdr:rowOff>10583</xdr:rowOff>
    </xdr:from>
    <xdr:ext cx="260199" cy="172227"/>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12573001" y="2180166"/>
              <a:ext cx="26019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5</m:t>
                        </m:r>
                      </m:sub>
                    </m:sSub>
                  </m:oMath>
                </m:oMathPara>
              </a14:m>
              <a:endParaRPr lang="en-US" sz="1100" b="0"/>
            </a:p>
          </xdr:txBody>
        </xdr:sp>
      </mc:Choice>
      <mc:Fallback xmlns="">
        <xdr:sp macro="" textlink="">
          <xdr:nvSpPr>
            <xdr:cNvPr id="7" name="TextBox 6">
              <a:extLst>
                <a:ext uri="{FF2B5EF4-FFF2-40B4-BE49-F238E27FC236}">
                  <a16:creationId xmlns:a16="http://schemas.microsoft.com/office/drawing/2014/main" id="{B0F08C00-CA08-BF4C-B6D6-D8E8267903D0}"/>
                </a:ext>
              </a:extLst>
            </xdr:cNvPr>
            <xdr:cNvSpPr txBox="1"/>
          </xdr:nvSpPr>
          <xdr:spPr>
            <a:xfrm>
              <a:off x="12573001" y="2180166"/>
              <a:ext cx="26019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𝑇𝐶_5</a:t>
              </a:r>
              <a:endParaRPr lang="en-US" sz="1100" b="0"/>
            </a:p>
          </xdr:txBody>
        </xdr:sp>
      </mc:Fallback>
    </mc:AlternateContent>
    <xdr:clientData/>
  </xdr:oneCellAnchor>
  <xdr:oneCellAnchor>
    <xdr:from>
      <xdr:col>6</xdr:col>
      <xdr:colOff>3206750</xdr:colOff>
      <xdr:row>5</xdr:row>
      <xdr:rowOff>13335</xdr:rowOff>
    </xdr:from>
    <xdr:ext cx="1343381" cy="172227"/>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12056110" y="1049655"/>
              <a:ext cx="134338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n-GB" sz="1100" i="1">
                            <a:latin typeface="Cambria Math" panose="02040503050406030204" pitchFamily="18" charset="0"/>
                          </a:rPr>
                        </m:ctrlPr>
                      </m:dPr>
                      <m:e>
                        <m:sSub>
                          <m:sSubPr>
                            <m:ctrlPr>
                              <a:rPr lang="en-GB" sz="1100" i="1">
                                <a:latin typeface="Cambria Math" panose="02040503050406030204" pitchFamily="18" charset="0"/>
                              </a:rPr>
                            </m:ctrlPr>
                          </m:sSubPr>
                          <m:e>
                            <m:r>
                              <a:rPr lang="en-GB" sz="1100" i="1">
                                <a:latin typeface="Cambria Math" panose="02040503050406030204" pitchFamily="18" charset="0"/>
                              </a:rPr>
                              <m:t>𝑊</m:t>
                            </m:r>
                          </m:e>
                          <m:sub>
                            <m:r>
                              <a:rPr lang="en-GB" sz="1100" i="1">
                                <a:latin typeface="Cambria Math" panose="02040503050406030204" pitchFamily="18" charset="0"/>
                              </a:rPr>
                              <m:t>𝐹𝑆</m:t>
                            </m:r>
                          </m:sub>
                        </m:sSub>
                        <m:r>
                          <a:rPr lang="en-GB" sz="1100" i="1">
                            <a:latin typeface="Cambria Math" panose="02040503050406030204" pitchFamily="18" charset="0"/>
                          </a:rPr>
                          <m:t>×</m:t>
                        </m:r>
                        <m:r>
                          <a:rPr lang="en-GB" sz="1100" i="1">
                            <a:latin typeface="Cambria Math" panose="02040503050406030204" pitchFamily="18" charset="0"/>
                          </a:rPr>
                          <m:t>𝐻𝐻</m:t>
                        </m:r>
                        <m:r>
                          <a:rPr lang="en-GB" sz="1100" i="1">
                            <a:latin typeface="Cambria Math" panose="02040503050406030204" pitchFamily="18" charset="0"/>
                          </a:rPr>
                          <m:t>×</m:t>
                        </m:r>
                        <m:sSub>
                          <m:sSubPr>
                            <m:ctrlPr>
                              <a:rPr lang="en-GB" sz="1100" i="1">
                                <a:latin typeface="Cambria Math" panose="02040503050406030204" pitchFamily="18" charset="0"/>
                              </a:rPr>
                            </m:ctrlPr>
                          </m:sSubPr>
                          <m:e>
                            <m:r>
                              <a:rPr lang="en-GB" sz="1100" i="1">
                                <a:latin typeface="Cambria Math" panose="02040503050406030204" pitchFamily="18" charset="0"/>
                              </a:rPr>
                              <m:t>𝜇</m:t>
                            </m:r>
                          </m:e>
                          <m:sub>
                            <m:r>
                              <a:rPr lang="en-GB" sz="1100" i="1">
                                <a:latin typeface="Cambria Math" panose="02040503050406030204" pitchFamily="18" charset="0"/>
                              </a:rPr>
                              <m:t>𝐹𝑆</m:t>
                            </m:r>
                          </m:sub>
                        </m:sSub>
                      </m:e>
                    </m:d>
                    <m:r>
                      <a:rPr lang="en-GB" sz="1100" i="1">
                        <a:latin typeface="Cambria Math" panose="02040503050406030204" pitchFamily="18" charset="0"/>
                      </a:rPr>
                      <m:t>−</m:t>
                    </m:r>
                    <m:r>
                      <a:rPr lang="en-GB" sz="1100" i="1">
                        <a:latin typeface="Cambria Math" panose="02040503050406030204" pitchFamily="18" charset="0"/>
                      </a:rPr>
                      <m:t>𝐹</m:t>
                    </m:r>
                    <m:r>
                      <a:rPr lang="en-GB" sz="1100" i="1">
                        <a:latin typeface="Cambria Math" panose="02040503050406030204" pitchFamily="18" charset="0"/>
                      </a:rPr>
                      <m:t>3</m:t>
                    </m:r>
                  </m:oMath>
                </m:oMathPara>
              </a14:m>
              <a:endParaRPr lang="en-GB" sz="1100"/>
            </a:p>
          </xdr:txBody>
        </xdr:sp>
      </mc:Choice>
      <mc:Fallback xmlns="">
        <xdr:sp macro="" textlink="">
          <xdr:nvSpPr>
            <xdr:cNvPr id="8" name="TextBox 7">
              <a:extLst>
                <a:ext uri="{FF2B5EF4-FFF2-40B4-BE49-F238E27FC236}">
                  <a16:creationId xmlns:a16="http://schemas.microsoft.com/office/drawing/2014/main" id="{2DCD0ECC-6477-6239-9F58-56DE59554449}"/>
                </a:ext>
              </a:extLst>
            </xdr:cNvPr>
            <xdr:cNvSpPr txBox="1"/>
          </xdr:nvSpPr>
          <xdr:spPr>
            <a:xfrm>
              <a:off x="12056110" y="1049655"/>
              <a:ext cx="134338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i="0">
                  <a:latin typeface="Cambria Math" panose="02040503050406030204" pitchFamily="18" charset="0"/>
                </a:rPr>
                <a:t>(𝑊_𝐹𝑆×𝐻𝐻×𝜇_𝐹𝑆 )−𝐹3</a:t>
              </a:r>
              <a:endParaRPr lang="en-GB" sz="1100"/>
            </a:p>
          </xdr:txBody>
        </xdr:sp>
      </mc:Fallback>
    </mc:AlternateContent>
    <xdr:clientData/>
  </xdr:oneCellAnchor>
  <xdr:oneCellAnchor>
    <xdr:from>
      <xdr:col>0</xdr:col>
      <xdr:colOff>280922</xdr:colOff>
      <xdr:row>24</xdr:row>
      <xdr:rowOff>23411</xdr:rowOff>
    </xdr:from>
    <xdr:ext cx="276294" cy="172227"/>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280922" y="4746406"/>
              <a:ext cx="27629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𝐹𝑆</m:t>
                        </m:r>
                      </m:sub>
                    </m:sSub>
                  </m:oMath>
                </m:oMathPara>
              </a14:m>
              <a:endParaRPr lang="en-US" sz="1100" b="0"/>
            </a:p>
          </xdr:txBody>
        </xdr:sp>
      </mc:Choice>
      <mc:Fallback xmlns="">
        <xdr:sp macro="" textlink="">
          <xdr:nvSpPr>
            <xdr:cNvPr id="9" name="TextBox 8">
              <a:extLst>
                <a:ext uri="{FF2B5EF4-FFF2-40B4-BE49-F238E27FC236}">
                  <a16:creationId xmlns:a16="http://schemas.microsoft.com/office/drawing/2014/main" id="{35C00FD6-C1FE-464D-8E7D-0F4D14D022AC}"/>
                </a:ext>
              </a:extLst>
            </xdr:cNvPr>
            <xdr:cNvSpPr txBox="1"/>
          </xdr:nvSpPr>
          <xdr:spPr>
            <a:xfrm>
              <a:off x="280922" y="4746406"/>
              <a:ext cx="27629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𝑊_𝐹𝑆</a:t>
              </a:r>
              <a:endParaRPr lang="en-US" sz="1100" b="0"/>
            </a:p>
          </xdr:txBody>
        </xdr:sp>
      </mc:Fallback>
    </mc:AlternateContent>
    <xdr:clientData/>
  </xdr:oneCellAnchor>
  <xdr:oneCellAnchor>
    <xdr:from>
      <xdr:col>0</xdr:col>
      <xdr:colOff>298479</xdr:colOff>
      <xdr:row>20</xdr:row>
      <xdr:rowOff>23409</xdr:rowOff>
    </xdr:from>
    <xdr:ext cx="299248" cy="172227"/>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298479" y="3962165"/>
              <a:ext cx="29924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𝑁</m:t>
                        </m:r>
                      </m:e>
                      <m:sub>
                        <m:r>
                          <a:rPr lang="en-US" sz="1100" b="0" i="1">
                            <a:latin typeface="Cambria Math" panose="02040503050406030204" pitchFamily="18" charset="0"/>
                          </a:rPr>
                          <m:t>𝑊𝑃</m:t>
                        </m:r>
                      </m:sub>
                    </m:sSub>
                  </m:oMath>
                </m:oMathPara>
              </a14:m>
              <a:endParaRPr lang="en-US" sz="1100" b="0"/>
            </a:p>
          </xdr:txBody>
        </xdr:sp>
      </mc:Choice>
      <mc:Fallback xmlns="">
        <xdr:sp macro="" textlink="">
          <xdr:nvSpPr>
            <xdr:cNvPr id="10" name="TextBox 9">
              <a:extLst>
                <a:ext uri="{FF2B5EF4-FFF2-40B4-BE49-F238E27FC236}">
                  <a16:creationId xmlns:a16="http://schemas.microsoft.com/office/drawing/2014/main" id="{56F2172E-8DE8-784D-8C4F-D22A04BB64ED}"/>
                </a:ext>
              </a:extLst>
            </xdr:cNvPr>
            <xdr:cNvSpPr txBox="1"/>
          </xdr:nvSpPr>
          <xdr:spPr>
            <a:xfrm>
              <a:off x="298479" y="3962165"/>
              <a:ext cx="29924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𝑁_𝑊𝑃</a:t>
              </a:r>
              <a:endParaRPr lang="en-US" sz="1100" b="0"/>
            </a:p>
          </xdr:txBody>
        </xdr:sp>
      </mc:Fallback>
    </mc:AlternateContent>
    <xdr:clientData/>
  </xdr:oneCellAnchor>
  <xdr:oneCellAnchor>
    <xdr:from>
      <xdr:col>0</xdr:col>
      <xdr:colOff>263364</xdr:colOff>
      <xdr:row>21</xdr:row>
      <xdr:rowOff>17557</xdr:rowOff>
    </xdr:from>
    <xdr:ext cx="360162" cy="176972"/>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263364" y="4149446"/>
              <a:ext cx="360162"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𝑁</m:t>
                        </m:r>
                      </m:e>
                      <m:sub>
                        <m:r>
                          <a:rPr lang="en-US" sz="1100" b="0" i="1">
                            <a:latin typeface="Cambria Math" panose="02040503050406030204" pitchFamily="18" charset="0"/>
                          </a:rPr>
                          <m:t>𝑙</m:t>
                        </m:r>
                        <m:r>
                          <a:rPr lang="en-US" sz="1100" b="0" i="1">
                            <a:latin typeface="Cambria Math" panose="02040503050406030204" pitchFamily="18" charset="0"/>
                          </a:rPr>
                          <m:t>, </m:t>
                        </m:r>
                        <m:r>
                          <a:rPr lang="en-US" sz="1100" b="0" i="1">
                            <a:latin typeface="Cambria Math" panose="02040503050406030204" pitchFamily="18" charset="0"/>
                          </a:rPr>
                          <m:t>𝑊𝑃</m:t>
                        </m:r>
                      </m:sub>
                    </m:sSub>
                  </m:oMath>
                </m:oMathPara>
              </a14:m>
              <a:endParaRPr lang="en-US" sz="1100" b="0"/>
            </a:p>
          </xdr:txBody>
        </xdr:sp>
      </mc:Choice>
      <mc:Fallback xmlns="">
        <xdr:sp macro="" textlink="">
          <xdr:nvSpPr>
            <xdr:cNvPr id="11" name="TextBox 10">
              <a:extLst>
                <a:ext uri="{FF2B5EF4-FFF2-40B4-BE49-F238E27FC236}">
                  <a16:creationId xmlns:a16="http://schemas.microsoft.com/office/drawing/2014/main" id="{EA7B3987-E56E-FC49-9CDF-E683A257FB14}"/>
                </a:ext>
              </a:extLst>
            </xdr:cNvPr>
            <xdr:cNvSpPr txBox="1"/>
          </xdr:nvSpPr>
          <xdr:spPr>
            <a:xfrm>
              <a:off x="263364" y="4149446"/>
              <a:ext cx="360162"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𝑁_(𝑙, 𝑊𝑃)</a:t>
              </a:r>
              <a:endParaRPr lang="en-US" sz="1100" b="0"/>
            </a:p>
          </xdr:txBody>
        </xdr:sp>
      </mc:Fallback>
    </mc:AlternateContent>
    <xdr:clientData/>
  </xdr:oneCellAnchor>
  <xdr:oneCellAnchor>
    <xdr:from>
      <xdr:col>0</xdr:col>
      <xdr:colOff>292627</xdr:colOff>
      <xdr:row>22</xdr:row>
      <xdr:rowOff>29262</xdr:rowOff>
    </xdr:from>
    <xdr:ext cx="241092" cy="172227"/>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292627" y="4365990"/>
              <a:ext cx="24109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𝑁</m:t>
                        </m:r>
                      </m:e>
                      <m:sub>
                        <m:r>
                          <a:rPr lang="en-US" sz="1100" b="0" i="1">
                            <a:latin typeface="Cambria Math" panose="02040503050406030204" pitchFamily="18" charset="0"/>
                          </a:rPr>
                          <m:t>𝑆𝑆</m:t>
                        </m:r>
                      </m:sub>
                    </m:sSub>
                  </m:oMath>
                </m:oMathPara>
              </a14:m>
              <a:endParaRPr lang="en-US" sz="1100" b="0"/>
            </a:p>
          </xdr:txBody>
        </xdr:sp>
      </mc:Choice>
      <mc:Fallback xmlns="">
        <xdr:sp macro="" textlink="">
          <xdr:nvSpPr>
            <xdr:cNvPr id="12" name="TextBox 11">
              <a:extLst>
                <a:ext uri="{FF2B5EF4-FFF2-40B4-BE49-F238E27FC236}">
                  <a16:creationId xmlns:a16="http://schemas.microsoft.com/office/drawing/2014/main" id="{58E69362-4110-6F4D-88B5-9FA5DB790E85}"/>
                </a:ext>
              </a:extLst>
            </xdr:cNvPr>
            <xdr:cNvSpPr txBox="1"/>
          </xdr:nvSpPr>
          <xdr:spPr>
            <a:xfrm>
              <a:off x="292627" y="4365990"/>
              <a:ext cx="24109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𝑁_𝑆𝑆</a:t>
              </a:r>
              <a:endParaRPr lang="en-US" sz="1100" b="0"/>
            </a:p>
          </xdr:txBody>
        </xdr:sp>
      </mc:Fallback>
    </mc:AlternateContent>
    <xdr:clientData/>
  </xdr:oneCellAnchor>
  <xdr:oneCellAnchor>
    <xdr:from>
      <xdr:col>0</xdr:col>
      <xdr:colOff>321889</xdr:colOff>
      <xdr:row>19</xdr:row>
      <xdr:rowOff>5852</xdr:rowOff>
    </xdr:from>
    <xdr:ext cx="242118" cy="17222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321889" y="3751474"/>
              <a:ext cx="24211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𝑁</m:t>
                        </m:r>
                      </m:e>
                      <m:sub>
                        <m:r>
                          <a:rPr lang="en-US" sz="1100" b="0" i="1">
                            <a:latin typeface="Cambria Math" panose="02040503050406030204" pitchFamily="18" charset="0"/>
                          </a:rPr>
                          <m:t>𝐼𝐵</m:t>
                        </m:r>
                      </m:sub>
                    </m:sSub>
                  </m:oMath>
                </m:oMathPara>
              </a14:m>
              <a:endParaRPr lang="en-US" sz="1100" b="0"/>
            </a:p>
          </xdr:txBody>
        </xdr:sp>
      </mc:Choice>
      <mc:Fallback xmlns="">
        <xdr:sp macro="" textlink="">
          <xdr:nvSpPr>
            <xdr:cNvPr id="13" name="TextBox 12">
              <a:extLst>
                <a:ext uri="{FF2B5EF4-FFF2-40B4-BE49-F238E27FC236}">
                  <a16:creationId xmlns:a16="http://schemas.microsoft.com/office/drawing/2014/main" id="{6D248074-EAC2-A348-A219-94F6D3B59E5B}"/>
                </a:ext>
              </a:extLst>
            </xdr:cNvPr>
            <xdr:cNvSpPr txBox="1"/>
          </xdr:nvSpPr>
          <xdr:spPr>
            <a:xfrm>
              <a:off x="321889" y="3751474"/>
              <a:ext cx="24211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𝑁_𝐼𝐵</a:t>
              </a:r>
              <a:endParaRPr lang="en-US" sz="1100" b="0"/>
            </a:p>
          </xdr:txBody>
        </xdr:sp>
      </mc:Fallback>
    </mc:AlternateContent>
    <xdr:clientData/>
  </xdr:oneCellAnchor>
  <xdr:oneCellAnchor>
    <xdr:from>
      <xdr:col>0</xdr:col>
      <xdr:colOff>280922</xdr:colOff>
      <xdr:row>26</xdr:row>
      <xdr:rowOff>17557</xdr:rowOff>
    </xdr:from>
    <xdr:ext cx="281872" cy="172227"/>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280922" y="5126820"/>
              <a:ext cx="28187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i="1">
                            <a:latin typeface="Cambria Math" panose="02040503050406030204" pitchFamily="18" charset="0"/>
                          </a:rPr>
                        </m:ctrlPr>
                      </m:sSubPr>
                      <m:e>
                        <m:r>
                          <a:rPr lang="en-GB" sz="1100" i="1">
                            <a:latin typeface="Cambria Math" panose="02040503050406030204" pitchFamily="18" charset="0"/>
                          </a:rPr>
                          <m:t>𝑝</m:t>
                        </m:r>
                      </m:e>
                      <m:sub>
                        <m:r>
                          <a:rPr lang="en-GB" sz="1100" i="1">
                            <a:latin typeface="Cambria Math" panose="02040503050406030204" pitchFamily="18" charset="0"/>
                          </a:rPr>
                          <m:t>𝑊𝑃</m:t>
                        </m:r>
                      </m:sub>
                    </m:sSub>
                  </m:oMath>
                </m:oMathPara>
              </a14:m>
              <a:endParaRPr lang="en-GB" sz="1100"/>
            </a:p>
          </xdr:txBody>
        </xdr:sp>
      </mc:Choice>
      <mc:Fallback xmlns="">
        <xdr:sp macro="" textlink="">
          <xdr:nvSpPr>
            <xdr:cNvPr id="14" name="TextBox 13">
              <a:extLst>
                <a:ext uri="{FF2B5EF4-FFF2-40B4-BE49-F238E27FC236}">
                  <a16:creationId xmlns:a16="http://schemas.microsoft.com/office/drawing/2014/main" id="{44753963-6F3F-474A-BE76-6F46B08B33A9}"/>
                </a:ext>
              </a:extLst>
            </xdr:cNvPr>
            <xdr:cNvSpPr txBox="1"/>
          </xdr:nvSpPr>
          <xdr:spPr>
            <a:xfrm>
              <a:off x="280922" y="5126820"/>
              <a:ext cx="28187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i="0">
                  <a:latin typeface="Cambria Math" panose="02040503050406030204" pitchFamily="18" charset="0"/>
                </a:rPr>
                <a:t>𝑝_𝑊𝑃</a:t>
              </a:r>
              <a:endParaRPr lang="en-GB" sz="1100"/>
            </a:p>
          </xdr:txBody>
        </xdr:sp>
      </mc:Fallback>
    </mc:AlternateContent>
    <xdr:clientData/>
  </xdr:oneCellAnchor>
  <xdr:oneCellAnchor>
    <xdr:from>
      <xdr:col>0</xdr:col>
      <xdr:colOff>298479</xdr:colOff>
      <xdr:row>25</xdr:row>
      <xdr:rowOff>5852</xdr:rowOff>
    </xdr:from>
    <xdr:ext cx="224741" cy="172227"/>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298479" y="4921981"/>
              <a:ext cx="22474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𝑝</m:t>
                        </m:r>
                      </m:e>
                      <m:sub>
                        <m:r>
                          <a:rPr lang="en-US" sz="1100" b="0" i="1">
                            <a:latin typeface="Cambria Math" panose="02040503050406030204" pitchFamily="18" charset="0"/>
                          </a:rPr>
                          <m:t>𝐼𝐵</m:t>
                        </m:r>
                      </m:sub>
                    </m:sSub>
                  </m:oMath>
                </m:oMathPara>
              </a14:m>
              <a:endParaRPr lang="en-US" sz="1100" b="0"/>
            </a:p>
          </xdr:txBody>
        </xdr:sp>
      </mc:Choice>
      <mc:Fallback xmlns="">
        <xdr:sp macro="" textlink="">
          <xdr:nvSpPr>
            <xdr:cNvPr id="16" name="TextBox 15">
              <a:extLst>
                <a:ext uri="{FF2B5EF4-FFF2-40B4-BE49-F238E27FC236}">
                  <a16:creationId xmlns:a16="http://schemas.microsoft.com/office/drawing/2014/main" id="{AE62DB00-503C-704B-B5DE-93285CC00EC8}"/>
                </a:ext>
              </a:extLst>
            </xdr:cNvPr>
            <xdr:cNvSpPr txBox="1"/>
          </xdr:nvSpPr>
          <xdr:spPr>
            <a:xfrm>
              <a:off x="298479" y="4921981"/>
              <a:ext cx="22474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𝑝_𝐼𝐵</a:t>
              </a:r>
              <a:endParaRPr lang="en-US" sz="1100" b="0"/>
            </a:p>
          </xdr:txBody>
        </xdr:sp>
      </mc:Fallback>
    </mc:AlternateContent>
    <xdr:clientData/>
  </xdr:oneCellAnchor>
  <xdr:oneCellAnchor>
    <xdr:from>
      <xdr:col>0</xdr:col>
      <xdr:colOff>263365</xdr:colOff>
      <xdr:row>15</xdr:row>
      <xdr:rowOff>29262</xdr:rowOff>
    </xdr:from>
    <xdr:ext cx="319831" cy="172227"/>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263365" y="3002350"/>
              <a:ext cx="31983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23</m:t>
                        </m:r>
                      </m:sub>
                    </m:sSub>
                  </m:oMath>
                </m:oMathPara>
              </a14:m>
              <a:endParaRPr lang="en-US" sz="1100" b="0"/>
            </a:p>
          </xdr:txBody>
        </xdr:sp>
      </mc:Choice>
      <mc:Fallback xmlns="">
        <xdr:sp macro="" textlink="">
          <xdr:nvSpPr>
            <xdr:cNvPr id="17" name="TextBox 16">
              <a:extLst>
                <a:ext uri="{FF2B5EF4-FFF2-40B4-BE49-F238E27FC236}">
                  <a16:creationId xmlns:a16="http://schemas.microsoft.com/office/drawing/2014/main" id="{2AC32811-A812-754D-9448-02990CB11560}"/>
                </a:ext>
              </a:extLst>
            </xdr:cNvPr>
            <xdr:cNvSpPr txBox="1"/>
          </xdr:nvSpPr>
          <xdr:spPr>
            <a:xfrm>
              <a:off x="263365" y="3002350"/>
              <a:ext cx="31983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𝑇𝐶_23</a:t>
              </a:r>
              <a:endParaRPr lang="en-US" sz="1100" b="0"/>
            </a:p>
          </xdr:txBody>
        </xdr:sp>
      </mc:Fallback>
    </mc:AlternateContent>
    <xdr:clientData/>
  </xdr:oneCellAnchor>
  <xdr:oneCellAnchor>
    <xdr:from>
      <xdr:col>0</xdr:col>
      <xdr:colOff>269216</xdr:colOff>
      <xdr:row>14</xdr:row>
      <xdr:rowOff>35116</xdr:rowOff>
    </xdr:from>
    <xdr:ext cx="313740" cy="172227"/>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269216" y="2815070"/>
              <a:ext cx="31374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19</m:t>
                        </m:r>
                      </m:sub>
                    </m:sSub>
                  </m:oMath>
                </m:oMathPara>
              </a14:m>
              <a:endParaRPr lang="en-US" sz="1100" b="0"/>
            </a:p>
          </xdr:txBody>
        </xdr:sp>
      </mc:Choice>
      <mc:Fallback xmlns="">
        <xdr:sp macro="" textlink="">
          <xdr:nvSpPr>
            <xdr:cNvPr id="18" name="TextBox 17">
              <a:extLst>
                <a:ext uri="{FF2B5EF4-FFF2-40B4-BE49-F238E27FC236}">
                  <a16:creationId xmlns:a16="http://schemas.microsoft.com/office/drawing/2014/main" id="{D633A2AB-0EF3-4949-90A8-DE1985335339}"/>
                </a:ext>
              </a:extLst>
            </xdr:cNvPr>
            <xdr:cNvSpPr txBox="1"/>
          </xdr:nvSpPr>
          <xdr:spPr>
            <a:xfrm>
              <a:off x="269216" y="2815070"/>
              <a:ext cx="31374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𝑇𝐶_19</a:t>
              </a:r>
              <a:endParaRPr lang="en-US" sz="1100" b="0"/>
            </a:p>
          </xdr:txBody>
        </xdr:sp>
      </mc:Fallback>
    </mc:AlternateContent>
    <xdr:clientData/>
  </xdr:oneCellAnchor>
  <xdr:oneCellAnchor>
    <xdr:from>
      <xdr:col>0</xdr:col>
      <xdr:colOff>286774</xdr:colOff>
      <xdr:row>13</xdr:row>
      <xdr:rowOff>23410</xdr:rowOff>
    </xdr:from>
    <xdr:ext cx="316561" cy="17222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00000000-0008-0000-0200-000013000000}"/>
                </a:ext>
              </a:extLst>
            </xdr:cNvPr>
            <xdr:cNvSpPr txBox="1"/>
          </xdr:nvSpPr>
          <xdr:spPr>
            <a:xfrm>
              <a:off x="286774" y="2610230"/>
              <a:ext cx="31656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17</m:t>
                        </m:r>
                      </m:sub>
                    </m:sSub>
                  </m:oMath>
                </m:oMathPara>
              </a14:m>
              <a:endParaRPr lang="en-US" sz="1100" b="0"/>
            </a:p>
          </xdr:txBody>
        </xdr:sp>
      </mc:Choice>
      <mc:Fallback xmlns="">
        <xdr:sp macro="" textlink="">
          <xdr:nvSpPr>
            <xdr:cNvPr id="19" name="TextBox 18">
              <a:extLst>
                <a:ext uri="{FF2B5EF4-FFF2-40B4-BE49-F238E27FC236}">
                  <a16:creationId xmlns:a16="http://schemas.microsoft.com/office/drawing/2014/main" id="{B25CD3AF-DDD8-F242-9840-86168BEF2BDC}"/>
                </a:ext>
              </a:extLst>
            </xdr:cNvPr>
            <xdr:cNvSpPr txBox="1"/>
          </xdr:nvSpPr>
          <xdr:spPr>
            <a:xfrm>
              <a:off x="286774" y="2610230"/>
              <a:ext cx="31656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𝑇𝐶_17</a:t>
              </a:r>
              <a:endParaRPr lang="en-US" sz="1100" b="0"/>
            </a:p>
          </xdr:txBody>
        </xdr:sp>
      </mc:Fallback>
    </mc:AlternateContent>
    <xdr:clientData/>
  </xdr:oneCellAnchor>
  <xdr:oneCellAnchor>
    <xdr:from>
      <xdr:col>0</xdr:col>
      <xdr:colOff>298479</xdr:colOff>
      <xdr:row>12</xdr:row>
      <xdr:rowOff>23410</xdr:rowOff>
    </xdr:from>
    <xdr:ext cx="316561" cy="17222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298479" y="2417097"/>
              <a:ext cx="31656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11</m:t>
                        </m:r>
                      </m:sub>
                    </m:sSub>
                  </m:oMath>
                </m:oMathPara>
              </a14:m>
              <a:endParaRPr lang="en-US" sz="1100" b="0"/>
            </a:p>
          </xdr:txBody>
        </xdr:sp>
      </mc:Choice>
      <mc:Fallback xmlns="">
        <xdr:sp macro="" textlink="">
          <xdr:nvSpPr>
            <xdr:cNvPr id="20" name="TextBox 19">
              <a:extLst>
                <a:ext uri="{FF2B5EF4-FFF2-40B4-BE49-F238E27FC236}">
                  <a16:creationId xmlns:a16="http://schemas.microsoft.com/office/drawing/2014/main" id="{EB55B52E-0D04-834E-B118-B310FB96597D}"/>
                </a:ext>
              </a:extLst>
            </xdr:cNvPr>
            <xdr:cNvSpPr txBox="1"/>
          </xdr:nvSpPr>
          <xdr:spPr>
            <a:xfrm>
              <a:off x="298479" y="2417097"/>
              <a:ext cx="31656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𝑇𝐶_11</a:t>
              </a:r>
              <a:endParaRPr lang="en-US" sz="1100" b="0"/>
            </a:p>
          </xdr:txBody>
        </xdr:sp>
      </mc:Fallback>
    </mc:AlternateContent>
    <xdr:clientData/>
  </xdr:oneCellAnchor>
  <xdr:oneCellAnchor>
    <xdr:from>
      <xdr:col>0</xdr:col>
      <xdr:colOff>310184</xdr:colOff>
      <xdr:row>11</xdr:row>
      <xdr:rowOff>17557</xdr:rowOff>
    </xdr:from>
    <xdr:ext cx="260199" cy="172227"/>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00000000-0008-0000-0200-000015000000}"/>
                </a:ext>
              </a:extLst>
            </xdr:cNvPr>
            <xdr:cNvSpPr txBox="1"/>
          </xdr:nvSpPr>
          <xdr:spPr>
            <a:xfrm>
              <a:off x="310184" y="2218110"/>
              <a:ext cx="26019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5</m:t>
                        </m:r>
                      </m:sub>
                    </m:sSub>
                  </m:oMath>
                </m:oMathPara>
              </a14:m>
              <a:endParaRPr lang="en-US" sz="1100" b="0"/>
            </a:p>
          </xdr:txBody>
        </xdr:sp>
      </mc:Choice>
      <mc:Fallback xmlns="">
        <xdr:sp macro="" textlink="">
          <xdr:nvSpPr>
            <xdr:cNvPr id="21" name="TextBox 20">
              <a:extLst>
                <a:ext uri="{FF2B5EF4-FFF2-40B4-BE49-F238E27FC236}">
                  <a16:creationId xmlns:a16="http://schemas.microsoft.com/office/drawing/2014/main" id="{935037BE-22ED-F342-ACCC-45188F83F3EF}"/>
                </a:ext>
              </a:extLst>
            </xdr:cNvPr>
            <xdr:cNvSpPr txBox="1"/>
          </xdr:nvSpPr>
          <xdr:spPr>
            <a:xfrm>
              <a:off x="310184" y="2218110"/>
              <a:ext cx="26019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𝑇𝐶_5</a:t>
              </a:r>
              <a:endParaRPr lang="en-US" sz="1100" b="0"/>
            </a:p>
          </xdr:txBody>
        </xdr:sp>
      </mc:Fallback>
    </mc:AlternateContent>
    <xdr:clientData/>
  </xdr:oneCellAnchor>
  <xdr:oneCellAnchor>
    <xdr:from>
      <xdr:col>7</xdr:col>
      <xdr:colOff>17791</xdr:colOff>
      <xdr:row>12</xdr:row>
      <xdr:rowOff>29496</xdr:rowOff>
    </xdr:from>
    <xdr:ext cx="316561" cy="17222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00000000-0008-0000-0200-000016000000}"/>
                </a:ext>
              </a:extLst>
            </xdr:cNvPr>
            <xdr:cNvSpPr txBox="1"/>
          </xdr:nvSpPr>
          <xdr:spPr>
            <a:xfrm>
              <a:off x="12589035" y="2423183"/>
              <a:ext cx="31656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11</m:t>
                        </m:r>
                      </m:sub>
                    </m:sSub>
                  </m:oMath>
                </m:oMathPara>
              </a14:m>
              <a:endParaRPr lang="en-US" sz="1100" b="0"/>
            </a:p>
          </xdr:txBody>
        </xdr:sp>
      </mc:Choice>
      <mc:Fallback xmlns="">
        <xdr:sp macro="" textlink="">
          <xdr:nvSpPr>
            <xdr:cNvPr id="22" name="TextBox 21">
              <a:extLst>
                <a:ext uri="{FF2B5EF4-FFF2-40B4-BE49-F238E27FC236}">
                  <a16:creationId xmlns:a16="http://schemas.microsoft.com/office/drawing/2014/main" id="{B850DED9-2E07-7D4A-AEA1-4D3162517D81}"/>
                </a:ext>
              </a:extLst>
            </xdr:cNvPr>
            <xdr:cNvSpPr txBox="1"/>
          </xdr:nvSpPr>
          <xdr:spPr>
            <a:xfrm>
              <a:off x="12589035" y="2423183"/>
              <a:ext cx="31656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𝑇𝐶_11</a:t>
              </a:r>
              <a:endParaRPr lang="en-US" sz="1100" b="0"/>
            </a:p>
          </xdr:txBody>
        </xdr:sp>
      </mc:Fallback>
    </mc:AlternateContent>
    <xdr:clientData/>
  </xdr:oneCellAnchor>
  <xdr:oneCellAnchor>
    <xdr:from>
      <xdr:col>7</xdr:col>
      <xdr:colOff>11939</xdr:colOff>
      <xdr:row>13</xdr:row>
      <xdr:rowOff>17792</xdr:rowOff>
    </xdr:from>
    <xdr:ext cx="316561" cy="17222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00000000-0008-0000-0200-000017000000}"/>
                </a:ext>
              </a:extLst>
            </xdr:cNvPr>
            <xdr:cNvSpPr txBox="1"/>
          </xdr:nvSpPr>
          <xdr:spPr>
            <a:xfrm>
              <a:off x="12583183" y="2604612"/>
              <a:ext cx="31656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17</m:t>
                        </m:r>
                      </m:sub>
                    </m:sSub>
                  </m:oMath>
                </m:oMathPara>
              </a14:m>
              <a:endParaRPr lang="en-US" sz="1100" b="0"/>
            </a:p>
          </xdr:txBody>
        </xdr:sp>
      </mc:Choice>
      <mc:Fallback xmlns="">
        <xdr:sp macro="" textlink="">
          <xdr:nvSpPr>
            <xdr:cNvPr id="23" name="TextBox 22">
              <a:extLst>
                <a:ext uri="{FF2B5EF4-FFF2-40B4-BE49-F238E27FC236}">
                  <a16:creationId xmlns:a16="http://schemas.microsoft.com/office/drawing/2014/main" id="{6186C297-1561-9F42-B608-2FEDBCB48191}"/>
                </a:ext>
              </a:extLst>
            </xdr:cNvPr>
            <xdr:cNvSpPr txBox="1"/>
          </xdr:nvSpPr>
          <xdr:spPr>
            <a:xfrm>
              <a:off x="12583183" y="2604612"/>
              <a:ext cx="31656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𝑇𝐶_17</a:t>
              </a:r>
              <a:endParaRPr lang="en-US" sz="1100" b="0"/>
            </a:p>
          </xdr:txBody>
        </xdr:sp>
      </mc:Fallback>
    </mc:AlternateContent>
    <xdr:clientData/>
  </xdr:oneCellAnchor>
  <xdr:oneCellAnchor>
    <xdr:from>
      <xdr:col>7</xdr:col>
      <xdr:colOff>6087</xdr:colOff>
      <xdr:row>14</xdr:row>
      <xdr:rowOff>11940</xdr:rowOff>
    </xdr:from>
    <xdr:ext cx="313740" cy="172227"/>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12577331" y="2791894"/>
              <a:ext cx="31374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19</m:t>
                        </m:r>
                      </m:sub>
                    </m:sSub>
                  </m:oMath>
                </m:oMathPara>
              </a14:m>
              <a:endParaRPr lang="en-US" sz="1100" b="0"/>
            </a:p>
          </xdr:txBody>
        </xdr:sp>
      </mc:Choice>
      <mc:Fallback xmlns="">
        <xdr:sp macro="" textlink="">
          <xdr:nvSpPr>
            <xdr:cNvPr id="24" name="TextBox 23">
              <a:extLst>
                <a:ext uri="{FF2B5EF4-FFF2-40B4-BE49-F238E27FC236}">
                  <a16:creationId xmlns:a16="http://schemas.microsoft.com/office/drawing/2014/main" id="{E17ADE50-8807-154B-A27D-44AFEE556C55}"/>
                </a:ext>
              </a:extLst>
            </xdr:cNvPr>
            <xdr:cNvSpPr txBox="1"/>
          </xdr:nvSpPr>
          <xdr:spPr>
            <a:xfrm>
              <a:off x="12577331" y="2791894"/>
              <a:ext cx="31374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𝑇𝐶_19</a:t>
              </a:r>
              <a:endParaRPr lang="en-US" sz="1100" b="0"/>
            </a:p>
          </xdr:txBody>
        </xdr:sp>
      </mc:Fallback>
    </mc:AlternateContent>
    <xdr:clientData/>
  </xdr:oneCellAnchor>
  <xdr:oneCellAnchor>
    <xdr:from>
      <xdr:col>0</xdr:col>
      <xdr:colOff>297777</xdr:colOff>
      <xdr:row>29</xdr:row>
      <xdr:rowOff>22707</xdr:rowOff>
    </xdr:from>
    <xdr:ext cx="241348" cy="172227"/>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00000000-0008-0000-0200-000019000000}"/>
                </a:ext>
              </a:extLst>
            </xdr:cNvPr>
            <xdr:cNvSpPr txBox="1"/>
          </xdr:nvSpPr>
          <xdr:spPr>
            <a:xfrm>
              <a:off x="297777" y="5711371"/>
              <a:ext cx="24134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𝐻𝐻</m:t>
                    </m:r>
                  </m:oMath>
                </m:oMathPara>
              </a14:m>
              <a:endParaRPr lang="en-GB" sz="1100" i="1"/>
            </a:p>
          </xdr:txBody>
        </xdr:sp>
      </mc:Choice>
      <mc:Fallback xmlns="">
        <xdr:sp macro="" textlink="">
          <xdr:nvSpPr>
            <xdr:cNvPr id="25" name="TextBox 24">
              <a:extLst>
                <a:ext uri="{FF2B5EF4-FFF2-40B4-BE49-F238E27FC236}">
                  <a16:creationId xmlns:a16="http://schemas.microsoft.com/office/drawing/2014/main" id="{D358F8C1-85B1-4F24-28F0-41D68C82A947}"/>
                </a:ext>
              </a:extLst>
            </xdr:cNvPr>
            <xdr:cNvSpPr txBox="1"/>
          </xdr:nvSpPr>
          <xdr:spPr>
            <a:xfrm>
              <a:off x="297777" y="5711371"/>
              <a:ext cx="24134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𝐻𝐻</a:t>
              </a:r>
              <a:endParaRPr lang="en-GB" sz="1100" i="1"/>
            </a:p>
          </xdr:txBody>
        </xdr:sp>
      </mc:Fallback>
    </mc:AlternateContent>
    <xdr:clientData/>
  </xdr:oneCellAnchor>
  <xdr:oneCellAnchor>
    <xdr:from>
      <xdr:col>0</xdr:col>
      <xdr:colOff>292626</xdr:colOff>
      <xdr:row>29</xdr:row>
      <xdr:rowOff>204838</xdr:rowOff>
    </xdr:from>
    <xdr:ext cx="238399" cy="172227"/>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00000000-0008-0000-0200-00001A000000}"/>
                </a:ext>
              </a:extLst>
            </xdr:cNvPr>
            <xdr:cNvSpPr txBox="1"/>
          </xdr:nvSpPr>
          <xdr:spPr>
            <a:xfrm>
              <a:off x="292626" y="5893502"/>
              <a:ext cx="23839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𝜇</m:t>
                        </m:r>
                      </m:e>
                      <m:sub>
                        <m:r>
                          <a:rPr lang="en-US" sz="1100" b="0" i="1">
                            <a:latin typeface="Cambria Math" panose="02040503050406030204" pitchFamily="18" charset="0"/>
                          </a:rPr>
                          <m:t>𝐹𝑆</m:t>
                        </m:r>
                      </m:sub>
                    </m:sSub>
                  </m:oMath>
                </m:oMathPara>
              </a14:m>
              <a:endParaRPr lang="en-GB" sz="1100"/>
            </a:p>
          </xdr:txBody>
        </xdr:sp>
      </mc:Choice>
      <mc:Fallback xmlns="">
        <xdr:sp macro="" textlink="">
          <xdr:nvSpPr>
            <xdr:cNvPr id="26" name="TextBox 25">
              <a:extLst>
                <a:ext uri="{FF2B5EF4-FFF2-40B4-BE49-F238E27FC236}">
                  <a16:creationId xmlns:a16="http://schemas.microsoft.com/office/drawing/2014/main" id="{79D403CE-5AEB-2446-BDCE-85FC1062ADF4}"/>
                </a:ext>
              </a:extLst>
            </xdr:cNvPr>
            <xdr:cNvSpPr txBox="1"/>
          </xdr:nvSpPr>
          <xdr:spPr>
            <a:xfrm>
              <a:off x="292626" y="5893502"/>
              <a:ext cx="23839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𝜇_𝐹𝑆</a:t>
              </a:r>
              <a:endParaRPr lang="en-GB" sz="1100"/>
            </a:p>
          </xdr:txBody>
        </xdr:sp>
      </mc:Fallback>
    </mc:AlternateContent>
    <xdr:clientData/>
  </xdr:oneCellAnchor>
  <xdr:oneCellAnchor>
    <xdr:from>
      <xdr:col>0</xdr:col>
      <xdr:colOff>222396</xdr:colOff>
      <xdr:row>28</xdr:row>
      <xdr:rowOff>4837</xdr:rowOff>
    </xdr:from>
    <xdr:ext cx="458331" cy="182614"/>
    <mc:AlternateContent xmlns:mc="http://schemas.openxmlformats.org/markup-compatibility/2006" xmlns:a14="http://schemas.microsoft.com/office/drawing/2010/main">
      <mc:Choice Requires="a14">
        <xdr:sp macro="" textlink="">
          <xdr:nvSpPr>
            <xdr:cNvPr id="27" name="TextBox 26">
              <a:extLst>
                <a:ext uri="{FF2B5EF4-FFF2-40B4-BE49-F238E27FC236}">
                  <a16:creationId xmlns:a16="http://schemas.microsoft.com/office/drawing/2014/main" id="{00000000-0008-0000-0200-00001B000000}"/>
                </a:ext>
              </a:extLst>
            </xdr:cNvPr>
            <xdr:cNvSpPr txBox="1"/>
          </xdr:nvSpPr>
          <xdr:spPr>
            <a:xfrm>
              <a:off x="222396" y="5500367"/>
              <a:ext cx="458331"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GB" sz="1100" i="1">
                            <a:latin typeface="Cambria Math" panose="02040503050406030204" pitchFamily="18" charset="0"/>
                          </a:rPr>
                        </m:ctrlPr>
                      </m:sSubPr>
                      <m:e>
                        <m:r>
                          <a:rPr lang="en-GB" sz="1100" i="1">
                            <a:latin typeface="Cambria Math" panose="02040503050406030204" pitchFamily="18" charset="0"/>
                          </a:rPr>
                          <m:t>𝑝</m:t>
                        </m:r>
                      </m:e>
                      <m:sub>
                        <m:r>
                          <m:rPr>
                            <m:sty m:val="p"/>
                          </m:rPr>
                          <a:rPr lang="en-US" sz="1100" b="0" i="1">
                            <a:latin typeface="Cambria Math" panose="02040503050406030204" pitchFamily="18" charset="0"/>
                          </a:rPr>
                          <m:t>n</m:t>
                        </m:r>
                        <m:r>
                          <a:rPr lang="en-GB" sz="1100" i="1">
                            <a:latin typeface="Cambria Math" panose="02040503050406030204" pitchFamily="18" charset="0"/>
                          </a:rPr>
                          <m:t>𝑟𝑝</m:t>
                        </m:r>
                        <m:r>
                          <a:rPr lang="en-GB" sz="1100" i="1">
                            <a:latin typeface="Cambria Math" panose="02040503050406030204" pitchFamily="18" charset="0"/>
                          </a:rPr>
                          <m:t>,</m:t>
                        </m:r>
                        <m:r>
                          <a:rPr lang="en-GB" sz="1100" i="1">
                            <a:latin typeface="Cambria Math" panose="02040503050406030204" pitchFamily="18" charset="0"/>
                          </a:rPr>
                          <m:t>𝐵𝑉</m:t>
                        </m:r>
                      </m:sub>
                    </m:sSub>
                  </m:oMath>
                </m:oMathPara>
              </a14:m>
              <a:endParaRPr lang="en-GB" sz="1100"/>
            </a:p>
          </xdr:txBody>
        </xdr:sp>
      </mc:Choice>
      <mc:Fallback xmlns="">
        <xdr:sp macro="" textlink="">
          <xdr:nvSpPr>
            <xdr:cNvPr id="27" name="TextBox 26">
              <a:extLst>
                <a:ext uri="{FF2B5EF4-FFF2-40B4-BE49-F238E27FC236}">
                  <a16:creationId xmlns:a16="http://schemas.microsoft.com/office/drawing/2014/main" id="{FC7CD105-B5A5-9040-85C2-971C59872AF0}"/>
                </a:ext>
              </a:extLst>
            </xdr:cNvPr>
            <xdr:cNvSpPr txBox="1"/>
          </xdr:nvSpPr>
          <xdr:spPr>
            <a:xfrm>
              <a:off x="222396" y="5500367"/>
              <a:ext cx="458331"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100" i="0">
                  <a:latin typeface="Cambria Math" panose="02040503050406030204" pitchFamily="18" charset="0"/>
                </a:rPr>
                <a:t>𝑝_(</a:t>
              </a:r>
              <a:r>
                <a:rPr lang="en-US" sz="1100" b="0" i="0">
                  <a:latin typeface="Cambria Math" panose="02040503050406030204" pitchFamily="18" charset="0"/>
                </a:rPr>
                <a:t>n</a:t>
              </a:r>
              <a:r>
                <a:rPr lang="en-GB" sz="1100" i="0">
                  <a:latin typeface="Cambria Math" panose="02040503050406030204" pitchFamily="18" charset="0"/>
                </a:rPr>
                <a:t>𝑟𝑝,𝐵𝑉)</a:t>
              </a:r>
              <a:endParaRPr lang="en-GB" sz="1100"/>
            </a:p>
          </xdr:txBody>
        </xdr:sp>
      </mc:Fallback>
    </mc:AlternateContent>
    <xdr:clientData/>
  </xdr:oneCellAnchor>
  <xdr:oneCellAnchor>
    <xdr:from>
      <xdr:col>0</xdr:col>
      <xdr:colOff>226630</xdr:colOff>
      <xdr:row>27</xdr:row>
      <xdr:rowOff>11705</xdr:rowOff>
    </xdr:from>
    <xdr:ext cx="393634" cy="182614"/>
    <mc:AlternateContent xmlns:mc="http://schemas.openxmlformats.org/markup-compatibility/2006" xmlns:a14="http://schemas.microsoft.com/office/drawing/2010/main">
      <mc:Choice Requires="a14">
        <xdr:sp macro="" textlink="">
          <xdr:nvSpPr>
            <xdr:cNvPr id="28" name="TextBox 27">
              <a:extLst>
                <a:ext uri="{FF2B5EF4-FFF2-40B4-BE49-F238E27FC236}">
                  <a16:creationId xmlns:a16="http://schemas.microsoft.com/office/drawing/2014/main" id="{00000000-0008-0000-0200-00001C000000}"/>
                </a:ext>
              </a:extLst>
            </xdr:cNvPr>
            <xdr:cNvSpPr txBox="1"/>
          </xdr:nvSpPr>
          <xdr:spPr>
            <a:xfrm>
              <a:off x="226630" y="5314101"/>
              <a:ext cx="393634"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GB" sz="1100" i="1">
                            <a:latin typeface="Cambria Math" panose="02040503050406030204" pitchFamily="18" charset="0"/>
                          </a:rPr>
                        </m:ctrlPr>
                      </m:sSubPr>
                      <m:e>
                        <m:r>
                          <a:rPr lang="en-GB" sz="1100" i="1">
                            <a:latin typeface="Cambria Math" panose="02040503050406030204" pitchFamily="18" charset="0"/>
                          </a:rPr>
                          <m:t>𝑝</m:t>
                        </m:r>
                      </m:e>
                      <m:sub>
                        <m:r>
                          <a:rPr lang="en-GB" sz="1100" i="1">
                            <a:latin typeface="Cambria Math" panose="02040503050406030204" pitchFamily="18" charset="0"/>
                          </a:rPr>
                          <m:t>𝑟𝑝</m:t>
                        </m:r>
                        <m:r>
                          <a:rPr lang="en-GB" sz="1100" i="1">
                            <a:latin typeface="Cambria Math" panose="02040503050406030204" pitchFamily="18" charset="0"/>
                          </a:rPr>
                          <m:t>,</m:t>
                        </m:r>
                        <m:r>
                          <a:rPr lang="en-GB" sz="1100" i="1">
                            <a:latin typeface="Cambria Math" panose="02040503050406030204" pitchFamily="18" charset="0"/>
                          </a:rPr>
                          <m:t>𝐵𝑉</m:t>
                        </m:r>
                      </m:sub>
                    </m:sSub>
                  </m:oMath>
                </m:oMathPara>
              </a14:m>
              <a:endParaRPr lang="en-GB" sz="1100"/>
            </a:p>
          </xdr:txBody>
        </xdr:sp>
      </mc:Choice>
      <mc:Fallback xmlns="">
        <xdr:sp macro="" textlink="">
          <xdr:nvSpPr>
            <xdr:cNvPr id="28" name="TextBox 27">
              <a:extLst>
                <a:ext uri="{FF2B5EF4-FFF2-40B4-BE49-F238E27FC236}">
                  <a16:creationId xmlns:a16="http://schemas.microsoft.com/office/drawing/2014/main" id="{F90608CE-C824-8947-9377-71F487AC4E79}"/>
                </a:ext>
              </a:extLst>
            </xdr:cNvPr>
            <xdr:cNvSpPr txBox="1"/>
          </xdr:nvSpPr>
          <xdr:spPr>
            <a:xfrm>
              <a:off x="226630" y="5314101"/>
              <a:ext cx="393634"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100" i="0">
                  <a:latin typeface="Cambria Math" panose="02040503050406030204" pitchFamily="18" charset="0"/>
                </a:rPr>
                <a:t>𝑝_(𝑟𝑝,𝐵𝑉)</a:t>
              </a:r>
              <a:endParaRPr lang="en-GB" sz="1100"/>
            </a:p>
          </xdr:txBody>
        </xdr:sp>
      </mc:Fallback>
    </mc:AlternateContent>
    <xdr:clientData/>
  </xdr:oneCellAnchor>
  <xdr:oneCellAnchor>
    <xdr:from>
      <xdr:col>0</xdr:col>
      <xdr:colOff>99493</xdr:colOff>
      <xdr:row>23</xdr:row>
      <xdr:rowOff>29262</xdr:rowOff>
    </xdr:from>
    <xdr:ext cx="637117" cy="172227"/>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00000000-0008-0000-0200-00001D000000}"/>
                </a:ext>
              </a:extLst>
            </xdr:cNvPr>
            <xdr:cNvSpPr txBox="1"/>
          </xdr:nvSpPr>
          <xdr:spPr>
            <a:xfrm>
              <a:off x="99493" y="4559124"/>
              <a:ext cx="63711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𝑁</m:t>
                        </m:r>
                      </m:e>
                      <m:sub>
                        <m:r>
                          <a:rPr lang="en-US" sz="1100" b="0" i="1">
                            <a:latin typeface="Cambria Math" panose="02040503050406030204" pitchFamily="18" charset="0"/>
                          </a:rPr>
                          <m:t>𝐵𝑉</m:t>
                        </m:r>
                      </m:sub>
                    </m:sSub>
                  </m:oMath>
                </m:oMathPara>
              </a14:m>
              <a:endParaRPr lang="en-US" sz="1100" b="0"/>
            </a:p>
          </xdr:txBody>
        </xdr:sp>
      </mc:Choice>
      <mc:Fallback xmlns="">
        <xdr:sp macro="" textlink="">
          <xdr:nvSpPr>
            <xdr:cNvPr id="29" name="TextBox 28">
              <a:extLst>
                <a:ext uri="{FF2B5EF4-FFF2-40B4-BE49-F238E27FC236}">
                  <a16:creationId xmlns:a16="http://schemas.microsoft.com/office/drawing/2014/main" id="{2A666C7B-2A5F-2B46-9595-4C6DDE3A4D60}"/>
                </a:ext>
              </a:extLst>
            </xdr:cNvPr>
            <xdr:cNvSpPr txBox="1"/>
          </xdr:nvSpPr>
          <xdr:spPr>
            <a:xfrm>
              <a:off x="99493" y="4559124"/>
              <a:ext cx="63711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100" b="0" i="0">
                  <a:latin typeface="Cambria Math" panose="02040503050406030204" pitchFamily="18" charset="0"/>
                </a:rPr>
                <a:t>𝑁_𝐵𝑉</a:t>
              </a:r>
              <a:endParaRPr lang="en-US" sz="1100" b="0"/>
            </a:p>
          </xdr:txBody>
        </xdr:sp>
      </mc:Fallback>
    </mc:AlternateContent>
    <xdr:clientData/>
  </xdr:oneCellAnchor>
  <xdr:oneCellAnchor>
    <xdr:from>
      <xdr:col>6</xdr:col>
      <xdr:colOff>3209713</xdr:colOff>
      <xdr:row>10</xdr:row>
      <xdr:rowOff>15663</xdr:rowOff>
    </xdr:from>
    <xdr:ext cx="537327" cy="172227"/>
    <mc:AlternateContent xmlns:mc="http://schemas.openxmlformats.org/markup-compatibility/2006" xmlns:a14="http://schemas.microsoft.com/office/drawing/2010/main">
      <mc:Choice Requires="a14">
        <xdr:sp macro="" textlink="">
          <xdr:nvSpPr>
            <xdr:cNvPr id="30" name="TextBox 29">
              <a:extLst>
                <a:ext uri="{FF2B5EF4-FFF2-40B4-BE49-F238E27FC236}">
                  <a16:creationId xmlns:a16="http://schemas.microsoft.com/office/drawing/2014/main" id="{00000000-0008-0000-0200-00001E000000}"/>
                </a:ext>
              </a:extLst>
            </xdr:cNvPr>
            <xdr:cNvSpPr txBox="1"/>
          </xdr:nvSpPr>
          <xdr:spPr>
            <a:xfrm>
              <a:off x="12059073" y="2017183"/>
              <a:ext cx="53732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i="1">
                            <a:latin typeface="Cambria Math" panose="02040503050406030204" pitchFamily="18" charset="0"/>
                          </a:rPr>
                        </m:ctrlPr>
                      </m:sSubPr>
                      <m:e>
                        <m:r>
                          <a:rPr lang="en-GB" sz="1100" i="1">
                            <a:latin typeface="Cambria Math" panose="02040503050406030204" pitchFamily="18" charset="0"/>
                          </a:rPr>
                          <m:t>𝑁</m:t>
                        </m:r>
                      </m:e>
                      <m:sub>
                        <m:r>
                          <a:rPr lang="en-US" sz="1100" b="0" i="1">
                            <a:latin typeface="Cambria Math" panose="02040503050406030204" pitchFamily="18" charset="0"/>
                          </a:rPr>
                          <m:t>𝑆𝑆</m:t>
                        </m:r>
                      </m:sub>
                    </m:sSub>
                    <m:r>
                      <a:rPr lang="en-GB" sz="1100" i="1">
                        <a:latin typeface="Cambria Math" panose="02040503050406030204" pitchFamily="18" charset="0"/>
                      </a:rPr>
                      <m:t>×</m:t>
                    </m:r>
                    <m:sSub>
                      <m:sSubPr>
                        <m:ctrlPr>
                          <a:rPr lang="en-GB" sz="1100" i="1">
                            <a:latin typeface="Cambria Math" panose="02040503050406030204" pitchFamily="18" charset="0"/>
                          </a:rPr>
                        </m:ctrlPr>
                      </m:sSubPr>
                      <m:e>
                        <m:r>
                          <a:rPr lang="en-GB" sz="1100" i="1">
                            <a:latin typeface="Cambria Math" panose="02040503050406030204" pitchFamily="18" charset="0"/>
                          </a:rPr>
                          <m:t>𝑝</m:t>
                        </m:r>
                      </m:e>
                      <m:sub>
                        <m:r>
                          <a:rPr lang="en-US" sz="1100" b="0" i="1">
                            <a:latin typeface="Cambria Math" panose="02040503050406030204" pitchFamily="18" charset="0"/>
                          </a:rPr>
                          <m:t>𝑆𝑆</m:t>
                        </m:r>
                      </m:sub>
                    </m:sSub>
                  </m:oMath>
                </m:oMathPara>
              </a14:m>
              <a:endParaRPr lang="en-GB" sz="1100"/>
            </a:p>
          </xdr:txBody>
        </xdr:sp>
      </mc:Choice>
      <mc:Fallback xmlns="">
        <xdr:sp macro="" textlink="">
          <xdr:nvSpPr>
            <xdr:cNvPr id="30" name="TextBox 29">
              <a:extLst>
                <a:ext uri="{FF2B5EF4-FFF2-40B4-BE49-F238E27FC236}">
                  <a16:creationId xmlns:a16="http://schemas.microsoft.com/office/drawing/2014/main" id="{CA48B1F7-C913-5646-95AD-77B2CD25F418}"/>
                </a:ext>
              </a:extLst>
            </xdr:cNvPr>
            <xdr:cNvSpPr txBox="1"/>
          </xdr:nvSpPr>
          <xdr:spPr>
            <a:xfrm>
              <a:off x="12059073" y="2017183"/>
              <a:ext cx="53732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i="0">
                  <a:latin typeface="Cambria Math" panose="02040503050406030204" pitchFamily="18" charset="0"/>
                </a:rPr>
                <a:t>𝑁_</a:t>
              </a:r>
              <a:r>
                <a:rPr lang="en-US" sz="1100" b="0" i="0">
                  <a:latin typeface="Cambria Math" panose="02040503050406030204" pitchFamily="18" charset="0"/>
                </a:rPr>
                <a:t>𝑆𝑆</a:t>
              </a:r>
              <a:r>
                <a:rPr lang="en-GB" sz="1100" i="0">
                  <a:latin typeface="Cambria Math" panose="02040503050406030204" pitchFamily="18" charset="0"/>
                </a:rPr>
                <a:t>×𝑝_</a:t>
              </a:r>
              <a:r>
                <a:rPr lang="en-US" sz="1100" b="0" i="0">
                  <a:latin typeface="Cambria Math" panose="02040503050406030204" pitchFamily="18" charset="0"/>
                </a:rPr>
                <a:t>𝑆𝑆</a:t>
              </a:r>
              <a:endParaRPr lang="en-GB" sz="1100"/>
            </a:p>
          </xdr:txBody>
        </xdr:sp>
      </mc:Fallback>
    </mc:AlternateContent>
    <xdr:clientData/>
  </xdr:oneCellAnchor>
  <xdr:oneCellAnchor>
    <xdr:from>
      <xdr:col>7</xdr:col>
      <xdr:colOff>9313</xdr:colOff>
      <xdr:row>4</xdr:row>
      <xdr:rowOff>15663</xdr:rowOff>
    </xdr:from>
    <xdr:ext cx="530658" cy="172227"/>
    <mc:AlternateContent xmlns:mc="http://schemas.openxmlformats.org/markup-compatibility/2006" xmlns:a14="http://schemas.microsoft.com/office/drawing/2010/main">
      <mc:Choice Requires="a14">
        <xdr:sp macro="" textlink="">
          <xdr:nvSpPr>
            <xdr:cNvPr id="31" name="TextBox 30">
              <a:extLst>
                <a:ext uri="{FF2B5EF4-FFF2-40B4-BE49-F238E27FC236}">
                  <a16:creationId xmlns:a16="http://schemas.microsoft.com/office/drawing/2014/main" id="{00000000-0008-0000-0200-00001F000000}"/>
                </a:ext>
              </a:extLst>
            </xdr:cNvPr>
            <xdr:cNvSpPr txBox="1"/>
          </xdr:nvSpPr>
          <xdr:spPr>
            <a:xfrm>
              <a:off x="12069233" y="858943"/>
              <a:ext cx="53065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i="1">
                            <a:latin typeface="Cambria Math" panose="02040503050406030204" pitchFamily="18" charset="0"/>
                          </a:rPr>
                        </m:ctrlPr>
                      </m:sSubPr>
                      <m:e>
                        <m:r>
                          <a:rPr lang="en-GB" sz="1100" i="1">
                            <a:latin typeface="Cambria Math" panose="02040503050406030204" pitchFamily="18" charset="0"/>
                          </a:rPr>
                          <m:t>𝑁</m:t>
                        </m:r>
                      </m:e>
                      <m:sub>
                        <m:r>
                          <a:rPr lang="en-US" sz="1100" b="0" i="1">
                            <a:latin typeface="Cambria Math" panose="02040503050406030204" pitchFamily="18" charset="0"/>
                          </a:rPr>
                          <m:t>𝐼𝐵</m:t>
                        </m:r>
                      </m:sub>
                    </m:sSub>
                    <m:r>
                      <a:rPr lang="en-GB" sz="1100" i="1">
                        <a:latin typeface="Cambria Math" panose="02040503050406030204" pitchFamily="18" charset="0"/>
                      </a:rPr>
                      <m:t>×</m:t>
                    </m:r>
                    <m:sSub>
                      <m:sSubPr>
                        <m:ctrlPr>
                          <a:rPr lang="en-GB" sz="1100" i="1">
                            <a:latin typeface="Cambria Math" panose="02040503050406030204" pitchFamily="18" charset="0"/>
                          </a:rPr>
                        </m:ctrlPr>
                      </m:sSubPr>
                      <m:e>
                        <m:r>
                          <a:rPr lang="en-GB" sz="1100" i="1">
                            <a:latin typeface="Cambria Math" panose="02040503050406030204" pitchFamily="18" charset="0"/>
                          </a:rPr>
                          <m:t>𝑝</m:t>
                        </m:r>
                      </m:e>
                      <m:sub>
                        <m:r>
                          <a:rPr lang="en-US" sz="1100" b="0" i="1">
                            <a:latin typeface="Cambria Math" panose="02040503050406030204" pitchFamily="18" charset="0"/>
                          </a:rPr>
                          <m:t>𝐼𝐵</m:t>
                        </m:r>
                      </m:sub>
                    </m:sSub>
                  </m:oMath>
                </m:oMathPara>
              </a14:m>
              <a:endParaRPr lang="en-GB" sz="1100"/>
            </a:p>
          </xdr:txBody>
        </xdr:sp>
      </mc:Choice>
      <mc:Fallback xmlns="">
        <xdr:sp macro="" textlink="">
          <xdr:nvSpPr>
            <xdr:cNvPr id="31" name="TextBox 30">
              <a:extLst>
                <a:ext uri="{FF2B5EF4-FFF2-40B4-BE49-F238E27FC236}">
                  <a16:creationId xmlns:a16="http://schemas.microsoft.com/office/drawing/2014/main" id="{9C00CA9C-EFA9-B54C-AFC0-12ADC0A7B4DD}"/>
                </a:ext>
              </a:extLst>
            </xdr:cNvPr>
            <xdr:cNvSpPr txBox="1"/>
          </xdr:nvSpPr>
          <xdr:spPr>
            <a:xfrm>
              <a:off x="12069233" y="858943"/>
              <a:ext cx="53065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i="0">
                  <a:latin typeface="Cambria Math" panose="02040503050406030204" pitchFamily="18" charset="0"/>
                </a:rPr>
                <a:t>𝑁_</a:t>
              </a:r>
              <a:r>
                <a:rPr lang="en-US" sz="1100" b="0" i="0">
                  <a:latin typeface="Cambria Math" panose="02040503050406030204" pitchFamily="18" charset="0"/>
                </a:rPr>
                <a:t>𝐼𝐵</a:t>
              </a:r>
              <a:r>
                <a:rPr lang="en-GB" sz="1100" i="0">
                  <a:latin typeface="Cambria Math" panose="02040503050406030204" pitchFamily="18" charset="0"/>
                </a:rPr>
                <a:t>×𝑝_</a:t>
              </a:r>
              <a:r>
                <a:rPr lang="en-US" sz="1100" b="0" i="0">
                  <a:latin typeface="Cambria Math" panose="02040503050406030204" pitchFamily="18" charset="0"/>
                </a:rPr>
                <a:t>𝐼𝐵</a:t>
              </a:r>
              <a:endParaRPr lang="en-GB" sz="1100"/>
            </a:p>
          </xdr:txBody>
        </xdr:sp>
      </mc:Fallback>
    </mc:AlternateContent>
    <xdr:clientData/>
  </xdr:oneCellAnchor>
  <xdr:oneCellAnchor>
    <xdr:from>
      <xdr:col>6</xdr:col>
      <xdr:colOff>3209713</xdr:colOff>
      <xdr:row>6</xdr:row>
      <xdr:rowOff>15663</xdr:rowOff>
    </xdr:from>
    <xdr:ext cx="1126462" cy="185885"/>
    <mc:AlternateContent xmlns:mc="http://schemas.openxmlformats.org/markup-compatibility/2006" xmlns:a14="http://schemas.microsoft.com/office/drawing/2010/main">
      <mc:Choice Requires="a14">
        <xdr:sp macro="" textlink="">
          <xdr:nvSpPr>
            <xdr:cNvPr id="32" name="TextBox 31">
              <a:extLst>
                <a:ext uri="{FF2B5EF4-FFF2-40B4-BE49-F238E27FC236}">
                  <a16:creationId xmlns:a16="http://schemas.microsoft.com/office/drawing/2014/main" id="{00000000-0008-0000-0200-000020000000}"/>
                </a:ext>
              </a:extLst>
            </xdr:cNvPr>
            <xdr:cNvSpPr txBox="1"/>
          </xdr:nvSpPr>
          <xdr:spPr>
            <a:xfrm>
              <a:off x="12059073" y="1245023"/>
              <a:ext cx="1126462" cy="185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m:t>
                    </m:r>
                    <m:sSub>
                      <m:sSubPr>
                        <m:ctrlPr>
                          <a:rPr lang="en-GB" sz="1100" i="1">
                            <a:latin typeface="Cambria Math" panose="02040503050406030204" pitchFamily="18" charset="0"/>
                          </a:rPr>
                        </m:ctrlPr>
                      </m:sSubPr>
                      <m:e>
                        <m:r>
                          <a:rPr lang="en-GB" sz="1100" i="1">
                            <a:latin typeface="Cambria Math" panose="02040503050406030204" pitchFamily="18" charset="0"/>
                          </a:rPr>
                          <m:t>𝑁</m:t>
                        </m:r>
                      </m:e>
                      <m:sub>
                        <m:r>
                          <a:rPr lang="en-GB" sz="1100" i="1">
                            <a:latin typeface="Cambria Math" panose="02040503050406030204" pitchFamily="18" charset="0"/>
                          </a:rPr>
                          <m:t>𝑊𝑃</m:t>
                        </m:r>
                      </m:sub>
                    </m:sSub>
                    <m:r>
                      <a:rPr lang="en-US" sz="1100" b="0" i="1">
                        <a:latin typeface="Cambria Math" panose="02040503050406030204" pitchFamily="18" charset="0"/>
                      </a:rPr>
                      <m:t>−</m:t>
                    </m:r>
                    <m:sSub>
                      <m:sSubPr>
                        <m:ctrlPr>
                          <a:rPr lang="en-GB" sz="1100" i="1">
                            <a:latin typeface="Cambria Math" panose="02040503050406030204" pitchFamily="18" charset="0"/>
                          </a:rPr>
                        </m:ctrlPr>
                      </m:sSubPr>
                      <m:e>
                        <m:r>
                          <a:rPr lang="en-GB" sz="1100" i="1">
                            <a:latin typeface="Cambria Math" panose="02040503050406030204" pitchFamily="18" charset="0"/>
                          </a:rPr>
                          <m:t>𝑁</m:t>
                        </m:r>
                      </m:e>
                      <m:sub>
                        <m:r>
                          <a:rPr lang="en-GB" sz="1100" i="1">
                            <a:latin typeface="Cambria Math" panose="02040503050406030204" pitchFamily="18" charset="0"/>
                          </a:rPr>
                          <m:t>𝑙</m:t>
                        </m:r>
                        <m:r>
                          <a:rPr lang="en-GB" sz="1100" i="1">
                            <a:latin typeface="Cambria Math" panose="02040503050406030204" pitchFamily="18" charset="0"/>
                          </a:rPr>
                          <m:t>,</m:t>
                        </m:r>
                        <m:r>
                          <a:rPr lang="en-GB" sz="1100" i="1">
                            <a:latin typeface="Cambria Math" panose="02040503050406030204" pitchFamily="18" charset="0"/>
                          </a:rPr>
                          <m:t>𝑊𝑃</m:t>
                        </m:r>
                        <m:r>
                          <a:rPr lang="en-US" sz="1100" b="0" i="1">
                            <a:latin typeface="Cambria Math" panose="02040503050406030204" pitchFamily="18" charset="0"/>
                          </a:rPr>
                          <m:t>)</m:t>
                        </m:r>
                      </m:sub>
                    </m:sSub>
                    <m:r>
                      <a:rPr lang="en-GB" sz="1100" i="1">
                        <a:latin typeface="Cambria Math" panose="02040503050406030204" pitchFamily="18" charset="0"/>
                      </a:rPr>
                      <m:t>×</m:t>
                    </m:r>
                    <m:sSub>
                      <m:sSubPr>
                        <m:ctrlPr>
                          <a:rPr lang="en-GB" sz="1100" i="1">
                            <a:latin typeface="Cambria Math" panose="02040503050406030204" pitchFamily="18" charset="0"/>
                          </a:rPr>
                        </m:ctrlPr>
                      </m:sSubPr>
                      <m:e>
                        <m:r>
                          <a:rPr lang="en-GB" sz="1100" i="1">
                            <a:latin typeface="Cambria Math" panose="02040503050406030204" pitchFamily="18" charset="0"/>
                          </a:rPr>
                          <m:t>𝑝</m:t>
                        </m:r>
                      </m:e>
                      <m:sub>
                        <m:r>
                          <a:rPr lang="en-GB" sz="1100" i="1">
                            <a:latin typeface="Cambria Math" panose="02040503050406030204" pitchFamily="18" charset="0"/>
                          </a:rPr>
                          <m:t>𝑊𝑃</m:t>
                        </m:r>
                      </m:sub>
                    </m:sSub>
                  </m:oMath>
                </m:oMathPara>
              </a14:m>
              <a:endParaRPr lang="en-GB" sz="1100"/>
            </a:p>
          </xdr:txBody>
        </xdr:sp>
      </mc:Choice>
      <mc:Fallback xmlns="">
        <xdr:sp macro="" textlink="">
          <xdr:nvSpPr>
            <xdr:cNvPr id="32" name="TextBox 31">
              <a:extLst>
                <a:ext uri="{FF2B5EF4-FFF2-40B4-BE49-F238E27FC236}">
                  <a16:creationId xmlns:a16="http://schemas.microsoft.com/office/drawing/2014/main" id="{F5B3370E-20A9-194B-B41E-4ED2EE4CDC23}"/>
                </a:ext>
              </a:extLst>
            </xdr:cNvPr>
            <xdr:cNvSpPr txBox="1"/>
          </xdr:nvSpPr>
          <xdr:spPr>
            <a:xfrm>
              <a:off x="12059073" y="1245023"/>
              <a:ext cx="1126462" cy="185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a:t>
              </a:r>
              <a:r>
                <a:rPr lang="en-GB" sz="1100" i="0">
                  <a:latin typeface="Cambria Math" panose="02040503050406030204" pitchFamily="18" charset="0"/>
                </a:rPr>
                <a:t>𝑁_𝑊𝑃</a:t>
              </a:r>
              <a:r>
                <a:rPr lang="en-US" sz="1100" b="0" i="0">
                  <a:latin typeface="Cambria Math" panose="02040503050406030204" pitchFamily="18" charset="0"/>
                </a:rPr>
                <a:t>-</a:t>
              </a:r>
              <a:r>
                <a:rPr lang="en-GB" sz="1100" i="0">
                  <a:latin typeface="Cambria Math" panose="02040503050406030204" pitchFamily="18" charset="0"/>
                </a:rPr>
                <a:t>𝑁_(𝑙,𝑊𝑃</a:t>
              </a:r>
              <a:r>
                <a:rPr lang="en-US" sz="1100" b="0" i="0">
                  <a:latin typeface="Cambria Math" panose="02040503050406030204" pitchFamily="18" charset="0"/>
                </a:rPr>
                <a:t>)</a:t>
              </a:r>
              <a:r>
                <a:rPr lang="en-GB" sz="1100" b="0" i="0">
                  <a:latin typeface="Cambria Math" panose="02040503050406030204" pitchFamily="18" charset="0"/>
                </a:rPr>
                <a:t>)</a:t>
              </a:r>
              <a:r>
                <a:rPr lang="en-GB" sz="1100" i="0">
                  <a:latin typeface="Cambria Math" panose="02040503050406030204" pitchFamily="18" charset="0"/>
                </a:rPr>
                <a:t>×𝑝_𝑊𝑃</a:t>
              </a:r>
              <a:endParaRPr lang="en-GB" sz="1100"/>
            </a:p>
          </xdr:txBody>
        </xdr:sp>
      </mc:Fallback>
    </mc:AlternateContent>
    <xdr:clientData/>
  </xdr:oneCellAnchor>
  <xdr:oneCellAnchor>
    <xdr:from>
      <xdr:col>0</xdr:col>
      <xdr:colOff>254000</xdr:colOff>
      <xdr:row>32</xdr:row>
      <xdr:rowOff>0</xdr:rowOff>
    </xdr:from>
    <xdr:ext cx="413447" cy="182614"/>
    <mc:AlternateContent xmlns:mc="http://schemas.openxmlformats.org/markup-compatibility/2006" xmlns:a14="http://schemas.microsoft.com/office/drawing/2010/main">
      <mc:Choice Requires="a14">
        <xdr:sp macro="" textlink="">
          <xdr:nvSpPr>
            <xdr:cNvPr id="36" name="TextBox 35">
              <a:extLst>
                <a:ext uri="{FF2B5EF4-FFF2-40B4-BE49-F238E27FC236}">
                  <a16:creationId xmlns:a16="http://schemas.microsoft.com/office/drawing/2014/main" id="{00000000-0008-0000-0200-000024000000}"/>
                </a:ext>
              </a:extLst>
            </xdr:cNvPr>
            <xdr:cNvSpPr txBox="1"/>
          </xdr:nvSpPr>
          <xdr:spPr>
            <a:xfrm>
              <a:off x="254000" y="6289040"/>
              <a:ext cx="413447"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𝛽</m:t>
                        </m:r>
                      </m:e>
                      <m:sub>
                        <m:r>
                          <a:rPr lang="en-US" sz="1100" b="0" i="1">
                            <a:latin typeface="Cambria Math" panose="02040503050406030204" pitchFamily="18" charset="0"/>
                          </a:rPr>
                          <m:t>𝑟𝑝</m:t>
                        </m:r>
                        <m:r>
                          <a:rPr lang="en-US" sz="1100" b="0" i="1">
                            <a:latin typeface="Cambria Math" panose="02040503050406030204" pitchFamily="18" charset="0"/>
                          </a:rPr>
                          <m:t>,</m:t>
                        </m:r>
                        <m:r>
                          <a:rPr lang="en-US" sz="1100" b="0" i="1">
                            <a:latin typeface="Cambria Math" panose="02040503050406030204" pitchFamily="18" charset="0"/>
                          </a:rPr>
                          <m:t>𝐻𝐻</m:t>
                        </m:r>
                      </m:sub>
                    </m:sSub>
                  </m:oMath>
                </m:oMathPara>
              </a14:m>
              <a:endParaRPr lang="en-GB" sz="1100"/>
            </a:p>
          </xdr:txBody>
        </xdr:sp>
      </mc:Choice>
      <mc:Fallback xmlns="">
        <xdr:sp macro="" textlink="">
          <xdr:nvSpPr>
            <xdr:cNvPr id="36" name="TextBox 35">
              <a:extLst>
                <a:ext uri="{FF2B5EF4-FFF2-40B4-BE49-F238E27FC236}">
                  <a16:creationId xmlns:a16="http://schemas.microsoft.com/office/drawing/2014/main" id="{28314792-4264-657E-59D3-1BA681FF52DF}"/>
                </a:ext>
              </a:extLst>
            </xdr:cNvPr>
            <xdr:cNvSpPr txBox="1"/>
          </xdr:nvSpPr>
          <xdr:spPr>
            <a:xfrm>
              <a:off x="254000" y="6289040"/>
              <a:ext cx="413447"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𝛽_(𝑟𝑝,𝐻𝐻)</a:t>
              </a:r>
              <a:endParaRPr lang="en-GB" sz="1100"/>
            </a:p>
          </xdr:txBody>
        </xdr:sp>
      </mc:Fallback>
    </mc:AlternateContent>
    <xdr:clientData/>
  </xdr:oneCellAnchor>
  <xdr:oneCellAnchor>
    <xdr:from>
      <xdr:col>0</xdr:col>
      <xdr:colOff>254000</xdr:colOff>
      <xdr:row>32</xdr:row>
      <xdr:rowOff>193040</xdr:rowOff>
    </xdr:from>
    <xdr:ext cx="478144" cy="182614"/>
    <mc:AlternateContent xmlns:mc="http://schemas.openxmlformats.org/markup-compatibility/2006" xmlns:a14="http://schemas.microsoft.com/office/drawing/2010/main">
      <mc:Choice Requires="a14">
        <xdr:sp macro="" textlink="">
          <xdr:nvSpPr>
            <xdr:cNvPr id="37" name="TextBox 36">
              <a:extLst>
                <a:ext uri="{FF2B5EF4-FFF2-40B4-BE49-F238E27FC236}">
                  <a16:creationId xmlns:a16="http://schemas.microsoft.com/office/drawing/2014/main" id="{00000000-0008-0000-0200-000025000000}"/>
                </a:ext>
              </a:extLst>
            </xdr:cNvPr>
            <xdr:cNvSpPr txBox="1"/>
          </xdr:nvSpPr>
          <xdr:spPr>
            <a:xfrm>
              <a:off x="254000" y="6482080"/>
              <a:ext cx="478144"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𝛽</m:t>
                        </m:r>
                      </m:e>
                      <m:sub>
                        <m:r>
                          <a:rPr lang="en-US" sz="1100" b="0" i="1">
                            <a:latin typeface="Cambria Math" panose="02040503050406030204" pitchFamily="18" charset="0"/>
                          </a:rPr>
                          <m:t>𝑛𝑟𝑝</m:t>
                        </m:r>
                        <m:r>
                          <a:rPr lang="en-US" sz="1100" b="0" i="1">
                            <a:latin typeface="Cambria Math" panose="02040503050406030204" pitchFamily="18" charset="0"/>
                          </a:rPr>
                          <m:t>,</m:t>
                        </m:r>
                        <m:r>
                          <a:rPr lang="en-US" sz="1100" b="0" i="1">
                            <a:latin typeface="Cambria Math" panose="02040503050406030204" pitchFamily="18" charset="0"/>
                          </a:rPr>
                          <m:t>𝐻𝐻</m:t>
                        </m:r>
                      </m:sub>
                    </m:sSub>
                  </m:oMath>
                </m:oMathPara>
              </a14:m>
              <a:endParaRPr lang="en-GB" sz="1100"/>
            </a:p>
          </xdr:txBody>
        </xdr:sp>
      </mc:Choice>
      <mc:Fallback xmlns="">
        <xdr:sp macro="" textlink="">
          <xdr:nvSpPr>
            <xdr:cNvPr id="37" name="TextBox 36">
              <a:extLst>
                <a:ext uri="{FF2B5EF4-FFF2-40B4-BE49-F238E27FC236}">
                  <a16:creationId xmlns:a16="http://schemas.microsoft.com/office/drawing/2014/main" id="{565F6EAD-D0CB-1F4C-A657-D939501E34ED}"/>
                </a:ext>
              </a:extLst>
            </xdr:cNvPr>
            <xdr:cNvSpPr txBox="1"/>
          </xdr:nvSpPr>
          <xdr:spPr>
            <a:xfrm>
              <a:off x="254000" y="6482080"/>
              <a:ext cx="478144"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𝛽_(𝑛𝑟𝑝,𝐻𝐻)</a:t>
              </a:r>
              <a:endParaRPr lang="en-GB" sz="1100"/>
            </a:p>
          </xdr:txBody>
        </xdr:sp>
      </mc:Fallback>
    </mc:AlternateContent>
    <xdr:clientData/>
  </xdr:oneCellAnchor>
  <xdr:oneCellAnchor>
    <xdr:from>
      <xdr:col>0</xdr:col>
      <xdr:colOff>233680</xdr:colOff>
      <xdr:row>35</xdr:row>
      <xdr:rowOff>10160</xdr:rowOff>
    </xdr:from>
    <xdr:ext cx="491032" cy="176972"/>
    <mc:AlternateContent xmlns:mc="http://schemas.openxmlformats.org/markup-compatibility/2006" xmlns:a14="http://schemas.microsoft.com/office/drawing/2010/main">
      <mc:Choice Requires="a14">
        <xdr:sp macro="" textlink="">
          <xdr:nvSpPr>
            <xdr:cNvPr id="38" name="TextBox 37">
              <a:extLst>
                <a:ext uri="{FF2B5EF4-FFF2-40B4-BE49-F238E27FC236}">
                  <a16:creationId xmlns:a16="http://schemas.microsoft.com/office/drawing/2014/main" id="{00000000-0008-0000-0200-000026000000}"/>
                </a:ext>
              </a:extLst>
            </xdr:cNvPr>
            <xdr:cNvSpPr txBox="1"/>
          </xdr:nvSpPr>
          <xdr:spPr>
            <a:xfrm>
              <a:off x="233680" y="6908800"/>
              <a:ext cx="491032"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𝛽</m:t>
                        </m:r>
                      </m:e>
                      <m:sub>
                        <m:r>
                          <a:rPr lang="en-US" sz="1100" b="0" i="1">
                            <a:latin typeface="Cambria Math" panose="02040503050406030204" pitchFamily="18" charset="0"/>
                          </a:rPr>
                          <m:t>𝑃𝐸𝑇</m:t>
                        </m:r>
                        <m:r>
                          <a:rPr lang="en-US" sz="1100" b="0" i="1">
                            <a:latin typeface="Cambria Math" panose="02040503050406030204" pitchFamily="18" charset="0"/>
                          </a:rPr>
                          <m:t>,</m:t>
                        </m:r>
                        <m:r>
                          <a:rPr lang="en-US" sz="1100" b="0" i="1">
                            <a:latin typeface="Cambria Math" panose="02040503050406030204" pitchFamily="18" charset="0"/>
                          </a:rPr>
                          <m:t>𝐻𝐻</m:t>
                        </m:r>
                      </m:sub>
                    </m:sSub>
                  </m:oMath>
                </m:oMathPara>
              </a14:m>
              <a:endParaRPr lang="en-GB" sz="1100" i="1"/>
            </a:p>
          </xdr:txBody>
        </xdr:sp>
      </mc:Choice>
      <mc:Fallback xmlns="">
        <xdr:sp macro="" textlink="">
          <xdr:nvSpPr>
            <xdr:cNvPr id="38" name="TextBox 37">
              <a:extLst>
                <a:ext uri="{FF2B5EF4-FFF2-40B4-BE49-F238E27FC236}">
                  <a16:creationId xmlns:a16="http://schemas.microsoft.com/office/drawing/2014/main" id="{ECD4C9FC-B8BF-3F4A-862D-CFAFE2D9ABDE}"/>
                </a:ext>
              </a:extLst>
            </xdr:cNvPr>
            <xdr:cNvSpPr txBox="1"/>
          </xdr:nvSpPr>
          <xdr:spPr>
            <a:xfrm>
              <a:off x="233680" y="6908800"/>
              <a:ext cx="491032"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𝛽_(𝑃𝐸𝑇,𝐻𝐻)</a:t>
              </a:r>
              <a:endParaRPr lang="en-GB" sz="1100" i="1"/>
            </a:p>
          </xdr:txBody>
        </xdr:sp>
      </mc:Fallback>
    </mc:AlternateContent>
    <xdr:clientData/>
  </xdr:oneCellAnchor>
  <xdr:oneCellAnchor>
    <xdr:from>
      <xdr:col>0</xdr:col>
      <xdr:colOff>233680</xdr:colOff>
      <xdr:row>34</xdr:row>
      <xdr:rowOff>0</xdr:rowOff>
    </xdr:from>
    <xdr:ext cx="534121" cy="176972"/>
    <mc:AlternateContent xmlns:mc="http://schemas.openxmlformats.org/markup-compatibility/2006" xmlns:a14="http://schemas.microsoft.com/office/drawing/2010/main">
      <mc:Choice Requires="a14">
        <xdr:sp macro="" textlink="">
          <xdr:nvSpPr>
            <xdr:cNvPr id="39" name="TextBox 38">
              <a:extLst>
                <a:ext uri="{FF2B5EF4-FFF2-40B4-BE49-F238E27FC236}">
                  <a16:creationId xmlns:a16="http://schemas.microsoft.com/office/drawing/2014/main" id="{00000000-0008-0000-0200-000027000000}"/>
                </a:ext>
              </a:extLst>
            </xdr:cNvPr>
            <xdr:cNvSpPr txBox="1"/>
          </xdr:nvSpPr>
          <xdr:spPr>
            <a:xfrm>
              <a:off x="233680" y="6695440"/>
              <a:ext cx="53412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𝛽</m:t>
                        </m:r>
                      </m:e>
                      <m:sub>
                        <m:r>
                          <a:rPr lang="en-US" sz="1100" b="0" i="1">
                            <a:latin typeface="Cambria Math" panose="02040503050406030204" pitchFamily="18" charset="0"/>
                          </a:rPr>
                          <m:t>𝑃𝐸𝑇</m:t>
                        </m:r>
                        <m:r>
                          <a:rPr lang="en-US" sz="1100" b="0" i="1">
                            <a:latin typeface="Cambria Math" panose="02040503050406030204" pitchFamily="18" charset="0"/>
                          </a:rPr>
                          <m:t>, </m:t>
                        </m:r>
                        <m:r>
                          <a:rPr lang="en-US" sz="1100" b="0" i="1">
                            <a:latin typeface="Cambria Math" panose="02040503050406030204" pitchFamily="18" charset="0"/>
                          </a:rPr>
                          <m:t>𝐼𝑊𝑆</m:t>
                        </m:r>
                      </m:sub>
                    </m:sSub>
                  </m:oMath>
                </m:oMathPara>
              </a14:m>
              <a:endParaRPr lang="en-GB" sz="1100"/>
            </a:p>
          </xdr:txBody>
        </xdr:sp>
      </mc:Choice>
      <mc:Fallback xmlns="">
        <xdr:sp macro="" textlink="">
          <xdr:nvSpPr>
            <xdr:cNvPr id="39" name="TextBox 38">
              <a:extLst>
                <a:ext uri="{FF2B5EF4-FFF2-40B4-BE49-F238E27FC236}">
                  <a16:creationId xmlns:a16="http://schemas.microsoft.com/office/drawing/2014/main" id="{0E926DA1-EB31-404C-87E8-6869D681AC59}"/>
                </a:ext>
              </a:extLst>
            </xdr:cNvPr>
            <xdr:cNvSpPr txBox="1"/>
          </xdr:nvSpPr>
          <xdr:spPr>
            <a:xfrm>
              <a:off x="233680" y="6695440"/>
              <a:ext cx="53412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𝛽_(𝑃𝐸𝑇, 𝐼𝑊𝑆)</a:t>
              </a:r>
              <a:endParaRPr lang="en-GB" sz="1100"/>
            </a:p>
          </xdr:txBody>
        </xdr:sp>
      </mc:Fallback>
    </mc:AlternateContent>
    <xdr:clientData/>
  </xdr:oneCellAnchor>
  <xdr:oneCellAnchor>
    <xdr:from>
      <xdr:col>0</xdr:col>
      <xdr:colOff>337202</xdr:colOff>
      <xdr:row>31</xdr:row>
      <xdr:rowOff>7936</xdr:rowOff>
    </xdr:from>
    <xdr:ext cx="120738" cy="172227"/>
    <mc:AlternateContent xmlns:mc="http://schemas.openxmlformats.org/markup-compatibility/2006" xmlns:a14="http://schemas.microsoft.com/office/drawing/2010/main">
      <mc:Choice Requires="a14">
        <xdr:sp macro="" textlink="">
          <xdr:nvSpPr>
            <xdr:cNvPr id="41" name="TextBox 40">
              <a:extLst>
                <a:ext uri="{FF2B5EF4-FFF2-40B4-BE49-F238E27FC236}">
                  <a16:creationId xmlns:a16="http://schemas.microsoft.com/office/drawing/2014/main" id="{00000000-0008-0000-0200-000029000000}"/>
                </a:ext>
              </a:extLst>
            </xdr:cNvPr>
            <xdr:cNvSpPr txBox="1"/>
          </xdr:nvSpPr>
          <xdr:spPr>
            <a:xfrm>
              <a:off x="337202" y="5975860"/>
              <a:ext cx="12073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𝛼</m:t>
                    </m:r>
                  </m:oMath>
                </m:oMathPara>
              </a14:m>
              <a:endParaRPr lang="en-GB" sz="1100"/>
            </a:p>
          </xdr:txBody>
        </xdr:sp>
      </mc:Choice>
      <mc:Fallback xmlns="">
        <xdr:sp macro="" textlink="">
          <xdr:nvSpPr>
            <xdr:cNvPr id="41" name="TextBox 40">
              <a:extLst>
                <a:ext uri="{FF2B5EF4-FFF2-40B4-BE49-F238E27FC236}">
                  <a16:creationId xmlns:a16="http://schemas.microsoft.com/office/drawing/2014/main" id="{41D5EE91-C0BD-D368-AD13-B4B2B1CEB2CC}"/>
                </a:ext>
              </a:extLst>
            </xdr:cNvPr>
            <xdr:cNvSpPr txBox="1"/>
          </xdr:nvSpPr>
          <xdr:spPr>
            <a:xfrm>
              <a:off x="337202" y="5975860"/>
              <a:ext cx="12073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𝛼</a:t>
              </a:r>
              <a:endParaRPr lang="en-GB"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6</xdr:col>
      <xdr:colOff>36146</xdr:colOff>
      <xdr:row>32</xdr:row>
      <xdr:rowOff>41031</xdr:rowOff>
    </xdr:from>
    <xdr:ext cx="241348" cy="172227"/>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1231684" y="6478954"/>
              <a:ext cx="24134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𝐻𝐻</m:t>
                    </m:r>
                  </m:oMath>
                </m:oMathPara>
              </a14:m>
              <a:endParaRPr lang="en-GB" sz="1100" i="1"/>
            </a:p>
          </xdr:txBody>
        </xdr:sp>
      </mc:Choice>
      <mc:Fallback xmlns="">
        <xdr:sp macro="" textlink="">
          <xdr:nvSpPr>
            <xdr:cNvPr id="2" name="TextBox 1">
              <a:extLst>
                <a:ext uri="{FF2B5EF4-FFF2-40B4-BE49-F238E27FC236}">
                  <a16:creationId xmlns:a16="http://schemas.microsoft.com/office/drawing/2014/main" id="{6F11433C-5490-3A01-3496-B8984FFBB8EA}"/>
                </a:ext>
              </a:extLst>
            </xdr:cNvPr>
            <xdr:cNvSpPr txBox="1"/>
          </xdr:nvSpPr>
          <xdr:spPr>
            <a:xfrm>
              <a:off x="11231684" y="6478954"/>
              <a:ext cx="24134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𝐻𝐻</a:t>
              </a:r>
              <a:endParaRPr lang="en-GB" sz="1100" i="1"/>
            </a:p>
          </xdr:txBody>
        </xdr:sp>
      </mc:Fallback>
    </mc:AlternateContent>
    <xdr:clientData/>
  </xdr:oneCellAnchor>
  <xdr:oneCellAnchor>
    <xdr:from>
      <xdr:col>6</xdr:col>
      <xdr:colOff>75223</xdr:colOff>
      <xdr:row>26</xdr:row>
      <xdr:rowOff>1953</xdr:rowOff>
    </xdr:from>
    <xdr:ext cx="238399" cy="172227"/>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270761" y="5267568"/>
              <a:ext cx="23839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𝜇</m:t>
                        </m:r>
                      </m:e>
                      <m:sub>
                        <m:r>
                          <a:rPr lang="en-US" sz="1100" b="0" i="1">
                            <a:latin typeface="Cambria Math" panose="02040503050406030204" pitchFamily="18" charset="0"/>
                          </a:rPr>
                          <m:t>𝐹𝑆</m:t>
                        </m:r>
                      </m:sub>
                    </m:sSub>
                  </m:oMath>
                </m:oMathPara>
              </a14:m>
              <a:endParaRPr lang="en-GB" sz="1100"/>
            </a:p>
          </xdr:txBody>
        </xdr:sp>
      </mc:Choice>
      <mc:Fallback xmlns="">
        <xdr:sp macro="" textlink="">
          <xdr:nvSpPr>
            <xdr:cNvPr id="3" name="TextBox 2">
              <a:extLst>
                <a:ext uri="{FF2B5EF4-FFF2-40B4-BE49-F238E27FC236}">
                  <a16:creationId xmlns:a16="http://schemas.microsoft.com/office/drawing/2014/main" id="{18A8D651-0667-C939-FF4A-DFA5EA77DFE3}"/>
                </a:ext>
              </a:extLst>
            </xdr:cNvPr>
            <xdr:cNvSpPr txBox="1"/>
          </xdr:nvSpPr>
          <xdr:spPr>
            <a:xfrm>
              <a:off x="11270761" y="5267568"/>
              <a:ext cx="23839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𝜇_𝐹𝑆</a:t>
              </a:r>
              <a:endParaRPr lang="en-GB" sz="1100"/>
            </a:p>
          </xdr:txBody>
        </xdr:sp>
      </mc:Fallback>
    </mc:AlternateContent>
    <xdr:clientData/>
  </xdr:oneCellAnchor>
  <xdr:oneCellAnchor>
    <xdr:from>
      <xdr:col>6</xdr:col>
      <xdr:colOff>19539</xdr:colOff>
      <xdr:row>55</xdr:row>
      <xdr:rowOff>19539</xdr:rowOff>
    </xdr:from>
    <xdr:ext cx="413447" cy="182614"/>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1215077" y="11009924"/>
              <a:ext cx="413447"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𝛽</m:t>
                        </m:r>
                      </m:e>
                      <m:sub>
                        <m:r>
                          <a:rPr lang="en-US" sz="1100" b="0" i="1">
                            <a:latin typeface="Cambria Math" panose="02040503050406030204" pitchFamily="18" charset="0"/>
                          </a:rPr>
                          <m:t>𝑟𝑝</m:t>
                        </m:r>
                        <m:r>
                          <a:rPr lang="en-US" sz="1100" b="0" i="1">
                            <a:latin typeface="Cambria Math" panose="02040503050406030204" pitchFamily="18" charset="0"/>
                          </a:rPr>
                          <m:t>,</m:t>
                        </m:r>
                        <m:r>
                          <a:rPr lang="en-US" sz="1100" b="0" i="1">
                            <a:latin typeface="Cambria Math" panose="02040503050406030204" pitchFamily="18" charset="0"/>
                          </a:rPr>
                          <m:t>𝐻𝐻</m:t>
                        </m:r>
                      </m:sub>
                    </m:sSub>
                  </m:oMath>
                </m:oMathPara>
              </a14:m>
              <a:endParaRPr lang="en-GB" sz="1100"/>
            </a:p>
          </xdr:txBody>
        </xdr:sp>
      </mc:Choice>
      <mc:Fallback xmlns="">
        <xdr:sp macro="" textlink="">
          <xdr:nvSpPr>
            <xdr:cNvPr id="4" name="TextBox 3">
              <a:extLst>
                <a:ext uri="{FF2B5EF4-FFF2-40B4-BE49-F238E27FC236}">
                  <a16:creationId xmlns:a16="http://schemas.microsoft.com/office/drawing/2014/main" id="{5DDBFC2F-B1AE-EA4D-A36D-23DE3A124939}"/>
                </a:ext>
              </a:extLst>
            </xdr:cNvPr>
            <xdr:cNvSpPr txBox="1"/>
          </xdr:nvSpPr>
          <xdr:spPr>
            <a:xfrm>
              <a:off x="11215077" y="11009924"/>
              <a:ext cx="413447"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𝛽_(𝑟𝑝,𝐻𝐻)</a:t>
              </a:r>
              <a:endParaRPr lang="en-GB" sz="1100"/>
            </a:p>
          </xdr:txBody>
        </xdr:sp>
      </mc:Fallback>
    </mc:AlternateContent>
    <xdr:clientData/>
  </xdr:oneCellAnchor>
  <xdr:oneCellAnchor>
    <xdr:from>
      <xdr:col>6</xdr:col>
      <xdr:colOff>15631</xdr:colOff>
      <xdr:row>55</xdr:row>
      <xdr:rowOff>191476</xdr:rowOff>
    </xdr:from>
    <xdr:ext cx="478144" cy="182614"/>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1211169" y="11181861"/>
              <a:ext cx="478144"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𝛽</m:t>
                        </m:r>
                      </m:e>
                      <m:sub>
                        <m:r>
                          <a:rPr lang="en-US" sz="1100" b="0" i="1">
                            <a:latin typeface="Cambria Math" panose="02040503050406030204" pitchFamily="18" charset="0"/>
                          </a:rPr>
                          <m:t>𝑛𝑟𝑝</m:t>
                        </m:r>
                        <m:r>
                          <a:rPr lang="en-US" sz="1100" b="0" i="1">
                            <a:latin typeface="Cambria Math" panose="02040503050406030204" pitchFamily="18" charset="0"/>
                          </a:rPr>
                          <m:t>,</m:t>
                        </m:r>
                        <m:r>
                          <a:rPr lang="en-US" sz="1100" b="0" i="1">
                            <a:latin typeface="Cambria Math" panose="02040503050406030204" pitchFamily="18" charset="0"/>
                          </a:rPr>
                          <m:t>𝐻𝐻</m:t>
                        </m:r>
                      </m:sub>
                    </m:sSub>
                  </m:oMath>
                </m:oMathPara>
              </a14:m>
              <a:endParaRPr lang="en-GB" sz="1100"/>
            </a:p>
          </xdr:txBody>
        </xdr:sp>
      </mc:Choice>
      <mc:Fallback xmlns="">
        <xdr:sp macro="" textlink="">
          <xdr:nvSpPr>
            <xdr:cNvPr id="5" name="TextBox 4">
              <a:extLst>
                <a:ext uri="{FF2B5EF4-FFF2-40B4-BE49-F238E27FC236}">
                  <a16:creationId xmlns:a16="http://schemas.microsoft.com/office/drawing/2014/main" id="{61E7CEE5-F658-5645-A03E-AE5FA0A61A75}"/>
                </a:ext>
              </a:extLst>
            </xdr:cNvPr>
            <xdr:cNvSpPr txBox="1"/>
          </xdr:nvSpPr>
          <xdr:spPr>
            <a:xfrm>
              <a:off x="11211169" y="11181861"/>
              <a:ext cx="478144"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𝛽_(𝑛𝑟𝑝,𝐻𝐻)</a:t>
              </a:r>
              <a:endParaRPr lang="en-GB" sz="1100"/>
            </a:p>
          </xdr:txBody>
        </xdr:sp>
      </mc:Fallback>
    </mc:AlternateContent>
    <xdr:clientData/>
  </xdr:oneCellAnchor>
  <xdr:oneCellAnchor>
    <xdr:from>
      <xdr:col>6</xdr:col>
      <xdr:colOff>19538</xdr:colOff>
      <xdr:row>57</xdr:row>
      <xdr:rowOff>9770</xdr:rowOff>
    </xdr:from>
    <xdr:ext cx="491032" cy="176972"/>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1215076" y="11390924"/>
              <a:ext cx="491032"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𝛽</m:t>
                        </m:r>
                      </m:e>
                      <m:sub>
                        <m:r>
                          <a:rPr lang="en-US" sz="1100" b="0" i="1">
                            <a:latin typeface="Cambria Math" panose="02040503050406030204" pitchFamily="18" charset="0"/>
                          </a:rPr>
                          <m:t>𝑃𝐸𝑇</m:t>
                        </m:r>
                        <m:r>
                          <a:rPr lang="en-US" sz="1100" b="0" i="1">
                            <a:latin typeface="Cambria Math" panose="02040503050406030204" pitchFamily="18" charset="0"/>
                          </a:rPr>
                          <m:t>,</m:t>
                        </m:r>
                        <m:r>
                          <a:rPr lang="en-US" sz="1100" b="0" i="1">
                            <a:latin typeface="Cambria Math" panose="02040503050406030204" pitchFamily="18" charset="0"/>
                          </a:rPr>
                          <m:t>𝐻𝐻</m:t>
                        </m:r>
                      </m:sub>
                    </m:sSub>
                  </m:oMath>
                </m:oMathPara>
              </a14:m>
              <a:endParaRPr lang="en-GB" sz="1100"/>
            </a:p>
          </xdr:txBody>
        </xdr:sp>
      </mc:Choice>
      <mc:Fallback xmlns="">
        <xdr:sp macro="" textlink="">
          <xdr:nvSpPr>
            <xdr:cNvPr id="6" name="TextBox 5">
              <a:extLst>
                <a:ext uri="{FF2B5EF4-FFF2-40B4-BE49-F238E27FC236}">
                  <a16:creationId xmlns:a16="http://schemas.microsoft.com/office/drawing/2014/main" id="{E468F2BC-E263-5E49-9AC1-6E163E74198F}"/>
                </a:ext>
              </a:extLst>
            </xdr:cNvPr>
            <xdr:cNvSpPr txBox="1"/>
          </xdr:nvSpPr>
          <xdr:spPr>
            <a:xfrm>
              <a:off x="11215076" y="11390924"/>
              <a:ext cx="491032"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𝛽_(𝑃𝐸𝑇,𝐻𝐻)</a:t>
              </a:r>
              <a:endParaRPr lang="en-GB"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7</xdr:col>
      <xdr:colOff>21981</xdr:colOff>
      <xdr:row>13</xdr:row>
      <xdr:rowOff>25400</xdr:rowOff>
    </xdr:from>
    <xdr:ext cx="299248" cy="172227"/>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6737135" y="2692400"/>
              <a:ext cx="29924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𝑁</m:t>
                        </m:r>
                      </m:e>
                      <m:sub>
                        <m:r>
                          <a:rPr lang="en-US" sz="1100" b="0" i="1">
                            <a:latin typeface="Cambria Math" panose="02040503050406030204" pitchFamily="18" charset="0"/>
                          </a:rPr>
                          <m:t>𝑊𝑃</m:t>
                        </m:r>
                      </m:sub>
                    </m:sSub>
                  </m:oMath>
                </m:oMathPara>
              </a14:m>
              <a:endParaRPr lang="en-US" sz="1100" b="0"/>
            </a:p>
          </xdr:txBody>
        </xdr:sp>
      </mc:Choice>
      <mc:Fallback xmlns="">
        <xdr:sp macro="" textlink="">
          <xdr:nvSpPr>
            <xdr:cNvPr id="3" name="TextBox 2">
              <a:extLst>
                <a:ext uri="{FF2B5EF4-FFF2-40B4-BE49-F238E27FC236}">
                  <a16:creationId xmlns:a16="http://schemas.microsoft.com/office/drawing/2014/main" id="{27B25DF4-589B-0993-1EDB-4A7D04F9667E}"/>
                </a:ext>
              </a:extLst>
            </xdr:cNvPr>
            <xdr:cNvSpPr txBox="1"/>
          </xdr:nvSpPr>
          <xdr:spPr>
            <a:xfrm>
              <a:off x="16737135" y="2692400"/>
              <a:ext cx="29924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𝑁_𝑊𝑃</a:t>
              </a:r>
              <a:endParaRPr lang="en-US" sz="1100" b="0"/>
            </a:p>
          </xdr:txBody>
        </xdr:sp>
      </mc:Fallback>
    </mc:AlternateContent>
    <xdr:clientData/>
  </xdr:oneCellAnchor>
  <xdr:oneCellAnchor>
    <xdr:from>
      <xdr:col>7</xdr:col>
      <xdr:colOff>26377</xdr:colOff>
      <xdr:row>21</xdr:row>
      <xdr:rowOff>26376</xdr:rowOff>
    </xdr:from>
    <xdr:ext cx="242118" cy="172227"/>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6741531" y="3865684"/>
              <a:ext cx="24211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𝑁</m:t>
                        </m:r>
                      </m:e>
                      <m:sub>
                        <m:r>
                          <a:rPr lang="en-US" sz="1100" b="0" i="1">
                            <a:latin typeface="Cambria Math" panose="02040503050406030204" pitchFamily="18" charset="0"/>
                          </a:rPr>
                          <m:t>𝐼𝐵</m:t>
                        </m:r>
                      </m:sub>
                    </m:sSub>
                  </m:oMath>
                </m:oMathPara>
              </a14:m>
              <a:endParaRPr lang="en-US" sz="1100" b="0"/>
            </a:p>
          </xdr:txBody>
        </xdr:sp>
      </mc:Choice>
      <mc:Fallback xmlns="">
        <xdr:sp macro="" textlink="">
          <xdr:nvSpPr>
            <xdr:cNvPr id="5" name="TextBox 4">
              <a:extLst>
                <a:ext uri="{FF2B5EF4-FFF2-40B4-BE49-F238E27FC236}">
                  <a16:creationId xmlns:a16="http://schemas.microsoft.com/office/drawing/2014/main" id="{B5AB2070-1F4B-1C42-C464-6E7E7A1A0749}"/>
                </a:ext>
              </a:extLst>
            </xdr:cNvPr>
            <xdr:cNvSpPr txBox="1"/>
          </xdr:nvSpPr>
          <xdr:spPr>
            <a:xfrm>
              <a:off x="16741531" y="3865684"/>
              <a:ext cx="24211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𝑁_𝐼𝐵</a:t>
              </a:r>
              <a:endParaRPr lang="en-US" sz="1100" b="0"/>
            </a:p>
          </xdr:txBody>
        </xdr:sp>
      </mc:Fallback>
    </mc:AlternateContent>
    <xdr:clientData/>
  </xdr:oneCellAnchor>
  <xdr:oneCellAnchor>
    <xdr:from>
      <xdr:col>7</xdr:col>
      <xdr:colOff>16607</xdr:colOff>
      <xdr:row>29</xdr:row>
      <xdr:rowOff>16607</xdr:rowOff>
    </xdr:from>
    <xdr:ext cx="241092" cy="172227"/>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16731761" y="5418992"/>
              <a:ext cx="24109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𝑁</m:t>
                        </m:r>
                      </m:e>
                      <m:sub>
                        <m:r>
                          <a:rPr lang="en-US" sz="1100" b="0" i="1">
                            <a:latin typeface="Cambria Math" panose="02040503050406030204" pitchFamily="18" charset="0"/>
                          </a:rPr>
                          <m:t>𝑆𝑆</m:t>
                        </m:r>
                      </m:sub>
                    </m:sSub>
                  </m:oMath>
                </m:oMathPara>
              </a14:m>
              <a:endParaRPr lang="en-US" sz="1100" b="0"/>
            </a:p>
          </xdr:txBody>
        </xdr:sp>
      </mc:Choice>
      <mc:Fallback xmlns="">
        <xdr:sp macro="" textlink="">
          <xdr:nvSpPr>
            <xdr:cNvPr id="6" name="TextBox 5">
              <a:extLst>
                <a:ext uri="{FF2B5EF4-FFF2-40B4-BE49-F238E27FC236}">
                  <a16:creationId xmlns:a16="http://schemas.microsoft.com/office/drawing/2014/main" id="{02C8E85A-0417-4B93-4E93-FA8B63811455}"/>
                </a:ext>
              </a:extLst>
            </xdr:cNvPr>
            <xdr:cNvSpPr txBox="1"/>
          </xdr:nvSpPr>
          <xdr:spPr>
            <a:xfrm>
              <a:off x="16731761" y="5418992"/>
              <a:ext cx="24109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𝑁_𝑆𝑆</a:t>
              </a:r>
              <a:endParaRPr lang="en-US" sz="1100" b="0"/>
            </a:p>
          </xdr:txBody>
        </xdr:sp>
      </mc:Fallback>
    </mc:AlternateContent>
    <xdr:clientData/>
  </xdr:oneCellAnchor>
  <xdr:oneCellAnchor>
    <xdr:from>
      <xdr:col>7</xdr:col>
      <xdr:colOff>55684</xdr:colOff>
      <xdr:row>70</xdr:row>
      <xdr:rowOff>6839</xdr:rowOff>
    </xdr:from>
    <xdr:ext cx="281872" cy="172227"/>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6770838" y="13146454"/>
              <a:ext cx="28187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i="1">
                            <a:latin typeface="Cambria Math" panose="02040503050406030204" pitchFamily="18" charset="0"/>
                          </a:rPr>
                        </m:ctrlPr>
                      </m:sSubPr>
                      <m:e>
                        <m:r>
                          <a:rPr lang="en-GB" sz="1100" i="1">
                            <a:latin typeface="Cambria Math" panose="02040503050406030204" pitchFamily="18" charset="0"/>
                          </a:rPr>
                          <m:t>𝑝</m:t>
                        </m:r>
                      </m:e>
                      <m:sub>
                        <m:r>
                          <a:rPr lang="en-GB" sz="1100" i="1">
                            <a:latin typeface="Cambria Math" panose="02040503050406030204" pitchFamily="18" charset="0"/>
                          </a:rPr>
                          <m:t>𝑊𝑃</m:t>
                        </m:r>
                      </m:sub>
                    </m:sSub>
                  </m:oMath>
                </m:oMathPara>
              </a14:m>
              <a:endParaRPr lang="en-GB" sz="1100"/>
            </a:p>
          </xdr:txBody>
        </xdr:sp>
      </mc:Choice>
      <mc:Fallback xmlns="">
        <xdr:sp macro="" textlink="">
          <xdr:nvSpPr>
            <xdr:cNvPr id="7" name="TextBox 6">
              <a:extLst>
                <a:ext uri="{FF2B5EF4-FFF2-40B4-BE49-F238E27FC236}">
                  <a16:creationId xmlns:a16="http://schemas.microsoft.com/office/drawing/2014/main" id="{6E018F48-096F-96F5-A0A2-A8885B36E29C}"/>
                </a:ext>
              </a:extLst>
            </xdr:cNvPr>
            <xdr:cNvSpPr txBox="1"/>
          </xdr:nvSpPr>
          <xdr:spPr>
            <a:xfrm>
              <a:off x="16770838" y="13146454"/>
              <a:ext cx="28187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i="0">
                  <a:latin typeface="Cambria Math" panose="02040503050406030204" pitchFamily="18" charset="0"/>
                </a:rPr>
                <a:t>𝑝_𝑊𝑃</a:t>
              </a:r>
              <a:endParaRPr lang="en-GB" sz="1100"/>
            </a:p>
          </xdr:txBody>
        </xdr:sp>
      </mc:Fallback>
    </mc:AlternateContent>
    <xdr:clientData/>
  </xdr:oneCellAnchor>
  <xdr:oneCellAnchor>
    <xdr:from>
      <xdr:col>7</xdr:col>
      <xdr:colOff>45916</xdr:colOff>
      <xdr:row>73</xdr:row>
      <xdr:rowOff>182685</xdr:rowOff>
    </xdr:from>
    <xdr:ext cx="224741" cy="172227"/>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6761070" y="13908454"/>
              <a:ext cx="22474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𝑝</m:t>
                        </m:r>
                      </m:e>
                      <m:sub>
                        <m:r>
                          <a:rPr lang="en-US" sz="1100" b="0" i="1">
                            <a:latin typeface="Cambria Math" panose="02040503050406030204" pitchFamily="18" charset="0"/>
                          </a:rPr>
                          <m:t>𝐼𝐵</m:t>
                        </m:r>
                      </m:sub>
                    </m:sSub>
                  </m:oMath>
                </m:oMathPara>
              </a14:m>
              <a:endParaRPr lang="en-US" sz="1100" b="0"/>
            </a:p>
          </xdr:txBody>
        </xdr:sp>
      </mc:Choice>
      <mc:Fallback xmlns="">
        <xdr:sp macro="" textlink="">
          <xdr:nvSpPr>
            <xdr:cNvPr id="9" name="TextBox 8">
              <a:extLst>
                <a:ext uri="{FF2B5EF4-FFF2-40B4-BE49-F238E27FC236}">
                  <a16:creationId xmlns:a16="http://schemas.microsoft.com/office/drawing/2014/main" id="{F08B561F-0B92-15E9-83D4-B81E372D9E07}"/>
                </a:ext>
              </a:extLst>
            </xdr:cNvPr>
            <xdr:cNvSpPr txBox="1"/>
          </xdr:nvSpPr>
          <xdr:spPr>
            <a:xfrm>
              <a:off x="16761070" y="13908454"/>
              <a:ext cx="22474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𝑝_𝐼𝐵</a:t>
              </a:r>
              <a:endParaRPr lang="en-US" sz="1100" b="0"/>
            </a:p>
          </xdr:txBody>
        </xdr:sp>
      </mc:Fallback>
    </mc:AlternateContent>
    <xdr:clientData/>
  </xdr:oneCellAnchor>
  <xdr:oneCellAnchor>
    <xdr:from>
      <xdr:col>7</xdr:col>
      <xdr:colOff>34405</xdr:colOff>
      <xdr:row>106</xdr:row>
      <xdr:rowOff>15739</xdr:rowOff>
    </xdr:from>
    <xdr:ext cx="226665" cy="172227"/>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16749559" y="20189201"/>
              <a:ext cx="2266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𝑝</m:t>
                        </m:r>
                      </m:e>
                      <m:sub>
                        <m:r>
                          <a:rPr lang="en-US" sz="1100" b="0" i="1">
                            <a:latin typeface="Cambria Math" panose="02040503050406030204" pitchFamily="18" charset="0"/>
                          </a:rPr>
                          <m:t>𝑆𝑆</m:t>
                        </m:r>
                      </m:sub>
                    </m:sSub>
                  </m:oMath>
                </m:oMathPara>
              </a14:m>
              <a:endParaRPr lang="en-US" sz="1100" b="0"/>
            </a:p>
          </xdr:txBody>
        </xdr:sp>
      </mc:Choice>
      <mc:Fallback xmlns="">
        <xdr:sp macro="" textlink="">
          <xdr:nvSpPr>
            <xdr:cNvPr id="10" name="TextBox 9">
              <a:extLst>
                <a:ext uri="{FF2B5EF4-FFF2-40B4-BE49-F238E27FC236}">
                  <a16:creationId xmlns:a16="http://schemas.microsoft.com/office/drawing/2014/main" id="{5ADEB2CF-2894-B937-B5BD-28568A8281E5}"/>
                </a:ext>
              </a:extLst>
            </xdr:cNvPr>
            <xdr:cNvSpPr txBox="1"/>
          </xdr:nvSpPr>
          <xdr:spPr>
            <a:xfrm>
              <a:off x="16749559" y="20189201"/>
              <a:ext cx="2266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𝑝_𝑆𝑆</a:t>
              </a:r>
              <a:endParaRPr lang="en-US" sz="1100" b="0"/>
            </a:p>
          </xdr:txBody>
        </xdr:sp>
      </mc:Fallback>
    </mc:AlternateContent>
    <xdr:clientData/>
  </xdr:oneCellAnchor>
  <xdr:oneCellAnchor>
    <xdr:from>
      <xdr:col>7</xdr:col>
      <xdr:colOff>36145</xdr:colOff>
      <xdr:row>120</xdr:row>
      <xdr:rowOff>36146</xdr:rowOff>
    </xdr:from>
    <xdr:ext cx="316562" cy="172227"/>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16751299" y="22954761"/>
              <a:ext cx="31656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11</m:t>
                        </m:r>
                      </m:sub>
                    </m:sSub>
                  </m:oMath>
                </m:oMathPara>
              </a14:m>
              <a:endParaRPr lang="en-US" sz="1100" b="0"/>
            </a:p>
          </xdr:txBody>
        </xdr:sp>
      </mc:Choice>
      <mc:Fallback xmlns="">
        <xdr:sp macro="" textlink="">
          <xdr:nvSpPr>
            <xdr:cNvPr id="11" name="TextBox 10">
              <a:extLst>
                <a:ext uri="{FF2B5EF4-FFF2-40B4-BE49-F238E27FC236}">
                  <a16:creationId xmlns:a16="http://schemas.microsoft.com/office/drawing/2014/main" id="{423EB2EA-0B2E-436A-F1D9-28D9E1EFA832}"/>
                </a:ext>
              </a:extLst>
            </xdr:cNvPr>
            <xdr:cNvSpPr txBox="1"/>
          </xdr:nvSpPr>
          <xdr:spPr>
            <a:xfrm>
              <a:off x="16751299" y="22954761"/>
              <a:ext cx="31656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𝑇𝐶_11</a:t>
              </a:r>
              <a:endParaRPr lang="en-US" sz="1100" b="0"/>
            </a:p>
          </xdr:txBody>
        </xdr:sp>
      </mc:Fallback>
    </mc:AlternateContent>
    <xdr:clientData/>
  </xdr:oneCellAnchor>
  <xdr:oneCellAnchor>
    <xdr:from>
      <xdr:col>7</xdr:col>
      <xdr:colOff>12699</xdr:colOff>
      <xdr:row>115</xdr:row>
      <xdr:rowOff>32238</xdr:rowOff>
    </xdr:from>
    <xdr:ext cx="316562" cy="172227"/>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16727853" y="21964161"/>
              <a:ext cx="31656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17</m:t>
                        </m:r>
                      </m:sub>
                    </m:sSub>
                  </m:oMath>
                </m:oMathPara>
              </a14:m>
              <a:endParaRPr lang="en-US" sz="1100" b="0"/>
            </a:p>
          </xdr:txBody>
        </xdr:sp>
      </mc:Choice>
      <mc:Fallback xmlns="">
        <xdr:sp macro="" textlink="">
          <xdr:nvSpPr>
            <xdr:cNvPr id="12" name="TextBox 11">
              <a:extLst>
                <a:ext uri="{FF2B5EF4-FFF2-40B4-BE49-F238E27FC236}">
                  <a16:creationId xmlns:a16="http://schemas.microsoft.com/office/drawing/2014/main" id="{C5D51BBC-0713-AE40-836B-6F22A6D73C42}"/>
                </a:ext>
              </a:extLst>
            </xdr:cNvPr>
            <xdr:cNvSpPr txBox="1"/>
          </xdr:nvSpPr>
          <xdr:spPr>
            <a:xfrm>
              <a:off x="16727853" y="21964161"/>
              <a:ext cx="31656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𝑇𝐶_17</a:t>
              </a:r>
              <a:endParaRPr lang="en-US" sz="1100" b="0"/>
            </a:p>
          </xdr:txBody>
        </xdr:sp>
      </mc:Fallback>
    </mc:AlternateContent>
    <xdr:clientData/>
  </xdr:oneCellAnchor>
  <xdr:oneCellAnchor>
    <xdr:from>
      <xdr:col>7</xdr:col>
      <xdr:colOff>8792</xdr:colOff>
      <xdr:row>116</xdr:row>
      <xdr:rowOff>18560</xdr:rowOff>
    </xdr:from>
    <xdr:ext cx="313740" cy="17222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6723946" y="22145868"/>
              <a:ext cx="31374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19</m:t>
                        </m:r>
                      </m:sub>
                    </m:sSub>
                  </m:oMath>
                </m:oMathPara>
              </a14:m>
              <a:endParaRPr lang="en-US" sz="1100" b="0"/>
            </a:p>
          </xdr:txBody>
        </xdr:sp>
      </mc:Choice>
      <mc:Fallback xmlns="">
        <xdr:sp macro="" textlink="">
          <xdr:nvSpPr>
            <xdr:cNvPr id="13" name="TextBox 12">
              <a:extLst>
                <a:ext uri="{FF2B5EF4-FFF2-40B4-BE49-F238E27FC236}">
                  <a16:creationId xmlns:a16="http://schemas.microsoft.com/office/drawing/2014/main" id="{883DB69B-FC99-274C-8509-5489B717E206}"/>
                </a:ext>
              </a:extLst>
            </xdr:cNvPr>
            <xdr:cNvSpPr txBox="1"/>
          </xdr:nvSpPr>
          <xdr:spPr>
            <a:xfrm>
              <a:off x="16723946" y="22145868"/>
              <a:ext cx="31374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𝑇𝐶_19</a:t>
              </a:r>
              <a:endParaRPr lang="en-US" sz="1100" b="0"/>
            </a:p>
          </xdr:txBody>
        </xdr:sp>
      </mc:Fallback>
    </mc:AlternateContent>
    <xdr:clientData/>
  </xdr:oneCellAnchor>
  <xdr:oneCellAnchor>
    <xdr:from>
      <xdr:col>7</xdr:col>
      <xdr:colOff>19539</xdr:colOff>
      <xdr:row>55</xdr:row>
      <xdr:rowOff>0</xdr:rowOff>
    </xdr:from>
    <xdr:ext cx="534121" cy="176972"/>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16734693" y="10541000"/>
              <a:ext cx="53412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𝛽</m:t>
                        </m:r>
                      </m:e>
                      <m:sub>
                        <m:r>
                          <a:rPr lang="en-US" sz="1100" b="0" i="1">
                            <a:latin typeface="Cambria Math" panose="02040503050406030204" pitchFamily="18" charset="0"/>
                          </a:rPr>
                          <m:t>𝑃𝐸𝑇</m:t>
                        </m:r>
                        <m:r>
                          <a:rPr lang="en-US" sz="1100" b="0" i="1">
                            <a:latin typeface="Cambria Math" panose="02040503050406030204" pitchFamily="18" charset="0"/>
                          </a:rPr>
                          <m:t>, </m:t>
                        </m:r>
                        <m:r>
                          <a:rPr lang="en-US" sz="1100" b="0" i="1">
                            <a:latin typeface="Cambria Math" panose="02040503050406030204" pitchFamily="18" charset="0"/>
                          </a:rPr>
                          <m:t>𝐼𝑊𝑆</m:t>
                        </m:r>
                      </m:sub>
                    </m:sSub>
                  </m:oMath>
                </m:oMathPara>
              </a14:m>
              <a:endParaRPr lang="en-GB" sz="1100"/>
            </a:p>
          </xdr:txBody>
        </xdr:sp>
      </mc:Choice>
      <mc:Fallback xmlns="">
        <xdr:sp macro="" textlink="">
          <xdr:nvSpPr>
            <xdr:cNvPr id="14" name="TextBox 13">
              <a:extLst>
                <a:ext uri="{FF2B5EF4-FFF2-40B4-BE49-F238E27FC236}">
                  <a16:creationId xmlns:a16="http://schemas.microsoft.com/office/drawing/2014/main" id="{702B20EE-0785-5F46-B150-AACCEAE589B1}"/>
                </a:ext>
              </a:extLst>
            </xdr:cNvPr>
            <xdr:cNvSpPr txBox="1"/>
          </xdr:nvSpPr>
          <xdr:spPr>
            <a:xfrm>
              <a:off x="16734693" y="10541000"/>
              <a:ext cx="53412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𝛽_(𝑃𝐸𝑇, 𝐼𝑊𝑆)</a:t>
              </a:r>
              <a:endParaRPr lang="en-GB" sz="1100"/>
            </a:p>
          </xdr:txBody>
        </xdr:sp>
      </mc:Fallback>
    </mc:AlternateContent>
    <xdr:clientData/>
  </xdr:oneCellAnchor>
  <xdr:oneCellAnchor>
    <xdr:from>
      <xdr:col>7</xdr:col>
      <xdr:colOff>0</xdr:colOff>
      <xdr:row>19</xdr:row>
      <xdr:rowOff>0</xdr:rowOff>
    </xdr:from>
    <xdr:ext cx="360163" cy="176972"/>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16715154" y="3839308"/>
              <a:ext cx="360163"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i="1">
                            <a:latin typeface="Cambria Math" panose="02040503050406030204" pitchFamily="18" charset="0"/>
                          </a:rPr>
                        </m:ctrlPr>
                      </m:sSubPr>
                      <m:e>
                        <m:r>
                          <a:rPr lang="en-GB" sz="1100" i="1">
                            <a:latin typeface="Cambria Math" panose="02040503050406030204" pitchFamily="18" charset="0"/>
                          </a:rPr>
                          <m:t>𝑁</m:t>
                        </m:r>
                      </m:e>
                      <m:sub>
                        <m:r>
                          <a:rPr lang="en-GB" sz="1100" i="1">
                            <a:latin typeface="Cambria Math" panose="02040503050406030204" pitchFamily="18" charset="0"/>
                          </a:rPr>
                          <m:t>𝑙</m:t>
                        </m:r>
                        <m:r>
                          <a:rPr lang="en-GB" sz="1100" i="1">
                            <a:latin typeface="Cambria Math" panose="02040503050406030204" pitchFamily="18" charset="0"/>
                          </a:rPr>
                          <m:t>,</m:t>
                        </m:r>
                        <m:r>
                          <a:rPr lang="en-GB" sz="1100" i="1">
                            <a:latin typeface="Cambria Math" panose="02040503050406030204" pitchFamily="18" charset="0"/>
                          </a:rPr>
                          <m:t>𝑊𝑃</m:t>
                        </m:r>
                      </m:sub>
                    </m:sSub>
                  </m:oMath>
                </m:oMathPara>
              </a14:m>
              <a:endParaRPr lang="en-GB" sz="1100"/>
            </a:p>
          </xdr:txBody>
        </xdr:sp>
      </mc:Choice>
      <mc:Fallback xmlns="">
        <xdr:sp macro="" textlink="">
          <xdr:nvSpPr>
            <xdr:cNvPr id="15" name="TextBox 14">
              <a:extLst>
                <a:ext uri="{FF2B5EF4-FFF2-40B4-BE49-F238E27FC236}">
                  <a16:creationId xmlns:a16="http://schemas.microsoft.com/office/drawing/2014/main" id="{67400F3D-C5EE-204A-BE46-9FB1221ED69A}"/>
                </a:ext>
              </a:extLst>
            </xdr:cNvPr>
            <xdr:cNvSpPr txBox="1"/>
          </xdr:nvSpPr>
          <xdr:spPr>
            <a:xfrm>
              <a:off x="16715154" y="3839308"/>
              <a:ext cx="360163"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i="0">
                  <a:latin typeface="Cambria Math" panose="02040503050406030204" pitchFamily="18" charset="0"/>
                </a:rPr>
                <a:t>𝑁_(𝑙,𝑊𝑃)</a:t>
              </a:r>
              <a:endParaRPr lang="en-GB" sz="11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oneCellAnchor>
    <xdr:from>
      <xdr:col>6</xdr:col>
      <xdr:colOff>40217</xdr:colOff>
      <xdr:row>58</xdr:row>
      <xdr:rowOff>188383</xdr:rowOff>
    </xdr:from>
    <xdr:ext cx="458331" cy="182614"/>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1946467" y="11576050"/>
              <a:ext cx="458331"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GB" sz="1100" i="1">
                            <a:latin typeface="Cambria Math" panose="02040503050406030204" pitchFamily="18" charset="0"/>
                          </a:rPr>
                        </m:ctrlPr>
                      </m:sSubPr>
                      <m:e>
                        <m:r>
                          <a:rPr lang="en-GB" sz="1100" i="1">
                            <a:latin typeface="Cambria Math" panose="02040503050406030204" pitchFamily="18" charset="0"/>
                          </a:rPr>
                          <m:t>𝑝</m:t>
                        </m:r>
                      </m:e>
                      <m:sub>
                        <m:r>
                          <m:rPr>
                            <m:sty m:val="p"/>
                          </m:rPr>
                          <a:rPr lang="en-US" sz="1100" b="0" i="1">
                            <a:latin typeface="Cambria Math" panose="02040503050406030204" pitchFamily="18" charset="0"/>
                          </a:rPr>
                          <m:t>n</m:t>
                        </m:r>
                        <m:r>
                          <a:rPr lang="en-GB" sz="1100" i="1">
                            <a:latin typeface="Cambria Math" panose="02040503050406030204" pitchFamily="18" charset="0"/>
                          </a:rPr>
                          <m:t>𝑟𝑝</m:t>
                        </m:r>
                        <m:r>
                          <a:rPr lang="en-GB" sz="1100" i="1">
                            <a:latin typeface="Cambria Math" panose="02040503050406030204" pitchFamily="18" charset="0"/>
                          </a:rPr>
                          <m:t>,</m:t>
                        </m:r>
                        <m:r>
                          <a:rPr lang="en-GB" sz="1100" i="1">
                            <a:latin typeface="Cambria Math" panose="02040503050406030204" pitchFamily="18" charset="0"/>
                          </a:rPr>
                          <m:t>𝐵𝑉</m:t>
                        </m:r>
                      </m:sub>
                    </m:sSub>
                  </m:oMath>
                </m:oMathPara>
              </a14:m>
              <a:endParaRPr lang="en-GB" sz="1100"/>
            </a:p>
          </xdr:txBody>
        </xdr:sp>
      </mc:Choice>
      <mc:Fallback xmlns="">
        <xdr:sp macro="" textlink="">
          <xdr:nvSpPr>
            <xdr:cNvPr id="2" name="TextBox 1">
              <a:extLst>
                <a:ext uri="{FF2B5EF4-FFF2-40B4-BE49-F238E27FC236}">
                  <a16:creationId xmlns:a16="http://schemas.microsoft.com/office/drawing/2014/main" id="{D01AB1C0-BE1C-4476-9755-A0AA8645CE13}"/>
                </a:ext>
              </a:extLst>
            </xdr:cNvPr>
            <xdr:cNvSpPr txBox="1"/>
          </xdr:nvSpPr>
          <xdr:spPr>
            <a:xfrm>
              <a:off x="11946467" y="11576050"/>
              <a:ext cx="458331"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100" i="0">
                  <a:latin typeface="Cambria Math" panose="02040503050406030204" pitchFamily="18" charset="0"/>
                </a:rPr>
                <a:t>𝑝_(</a:t>
              </a:r>
              <a:r>
                <a:rPr lang="en-US" sz="1100" b="0" i="0">
                  <a:latin typeface="Cambria Math" panose="02040503050406030204" pitchFamily="18" charset="0"/>
                </a:rPr>
                <a:t>n</a:t>
              </a:r>
              <a:r>
                <a:rPr lang="en-GB" sz="1100" i="0">
                  <a:latin typeface="Cambria Math" panose="02040503050406030204" pitchFamily="18" charset="0"/>
                </a:rPr>
                <a:t>𝑟𝑝,𝐵𝑉)</a:t>
              </a:r>
              <a:endParaRPr lang="en-GB" sz="1100"/>
            </a:p>
          </xdr:txBody>
        </xdr:sp>
      </mc:Fallback>
    </mc:AlternateContent>
    <xdr:clientData/>
  </xdr:oneCellAnchor>
  <xdr:oneCellAnchor>
    <xdr:from>
      <xdr:col>6</xdr:col>
      <xdr:colOff>44451</xdr:colOff>
      <xdr:row>58</xdr:row>
      <xdr:rowOff>2117</xdr:rowOff>
    </xdr:from>
    <xdr:ext cx="393634" cy="182614"/>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1950701" y="11389784"/>
              <a:ext cx="393634"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GB" sz="1100" i="1">
                            <a:latin typeface="Cambria Math" panose="02040503050406030204" pitchFamily="18" charset="0"/>
                          </a:rPr>
                        </m:ctrlPr>
                      </m:sSubPr>
                      <m:e>
                        <m:r>
                          <a:rPr lang="en-GB" sz="1100" i="1">
                            <a:latin typeface="Cambria Math" panose="02040503050406030204" pitchFamily="18" charset="0"/>
                          </a:rPr>
                          <m:t>𝑝</m:t>
                        </m:r>
                      </m:e>
                      <m:sub>
                        <m:r>
                          <a:rPr lang="en-GB" sz="1100" i="1">
                            <a:latin typeface="Cambria Math" panose="02040503050406030204" pitchFamily="18" charset="0"/>
                          </a:rPr>
                          <m:t>𝑟𝑝</m:t>
                        </m:r>
                        <m:r>
                          <a:rPr lang="en-GB" sz="1100" i="1">
                            <a:latin typeface="Cambria Math" panose="02040503050406030204" pitchFamily="18" charset="0"/>
                          </a:rPr>
                          <m:t>,</m:t>
                        </m:r>
                        <m:r>
                          <a:rPr lang="en-GB" sz="1100" i="1">
                            <a:latin typeface="Cambria Math" panose="02040503050406030204" pitchFamily="18" charset="0"/>
                          </a:rPr>
                          <m:t>𝐵𝑉</m:t>
                        </m:r>
                      </m:sub>
                    </m:sSub>
                  </m:oMath>
                </m:oMathPara>
              </a14:m>
              <a:endParaRPr lang="en-GB" sz="1100"/>
            </a:p>
          </xdr:txBody>
        </xdr:sp>
      </mc:Choice>
      <mc:Fallback xmlns="">
        <xdr:sp macro="" textlink="">
          <xdr:nvSpPr>
            <xdr:cNvPr id="3" name="TextBox 2">
              <a:extLst>
                <a:ext uri="{FF2B5EF4-FFF2-40B4-BE49-F238E27FC236}">
                  <a16:creationId xmlns:a16="http://schemas.microsoft.com/office/drawing/2014/main" id="{8AFBEE6F-0C86-B348-A7E8-7AADAB89D051}"/>
                </a:ext>
              </a:extLst>
            </xdr:cNvPr>
            <xdr:cNvSpPr txBox="1"/>
          </xdr:nvSpPr>
          <xdr:spPr>
            <a:xfrm>
              <a:off x="11950701" y="11389784"/>
              <a:ext cx="393634"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100" i="0">
                  <a:latin typeface="Cambria Math" panose="02040503050406030204" pitchFamily="18" charset="0"/>
                </a:rPr>
                <a:t>𝑝_(𝑟𝑝,𝐵𝑉)</a:t>
              </a:r>
              <a:endParaRPr lang="en-GB" sz="1100"/>
            </a:p>
          </xdr:txBody>
        </xdr:sp>
      </mc:Fallback>
    </mc:AlternateContent>
    <xdr:clientData/>
  </xdr:oneCellAnchor>
  <xdr:oneCellAnchor>
    <xdr:from>
      <xdr:col>5</xdr:col>
      <xdr:colOff>1989667</xdr:colOff>
      <xdr:row>7</xdr:row>
      <xdr:rowOff>8466</xdr:rowOff>
    </xdr:from>
    <xdr:ext cx="637117" cy="17222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1334750" y="1490133"/>
              <a:ext cx="63711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𝑁</m:t>
                        </m:r>
                      </m:e>
                      <m:sub>
                        <m:r>
                          <a:rPr lang="en-US" sz="1100" b="0" i="1">
                            <a:latin typeface="Cambria Math" panose="02040503050406030204" pitchFamily="18" charset="0"/>
                          </a:rPr>
                          <m:t>𝐵𝑉</m:t>
                        </m:r>
                      </m:sub>
                    </m:sSub>
                  </m:oMath>
                </m:oMathPara>
              </a14:m>
              <a:endParaRPr lang="en-US" sz="1100" b="0"/>
            </a:p>
          </xdr:txBody>
        </xdr:sp>
      </mc:Choice>
      <mc:Fallback xmlns="">
        <xdr:sp macro="" textlink="">
          <xdr:nvSpPr>
            <xdr:cNvPr id="4" name="TextBox 3">
              <a:extLst>
                <a:ext uri="{FF2B5EF4-FFF2-40B4-BE49-F238E27FC236}">
                  <a16:creationId xmlns:a16="http://schemas.microsoft.com/office/drawing/2014/main" id="{F2F2C428-8BB8-14DA-6978-AECE0D14D917}"/>
                </a:ext>
              </a:extLst>
            </xdr:cNvPr>
            <xdr:cNvSpPr txBox="1"/>
          </xdr:nvSpPr>
          <xdr:spPr>
            <a:xfrm>
              <a:off x="11334750" y="1490133"/>
              <a:ext cx="63711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100" b="0" i="0">
                  <a:latin typeface="Cambria Math" panose="02040503050406030204" pitchFamily="18" charset="0"/>
                </a:rPr>
                <a:t>𝑁_𝐵𝑉</a:t>
              </a:r>
              <a:endParaRPr lang="en-US" sz="1100" b="0"/>
            </a:p>
          </xdr:txBody>
        </xdr:sp>
      </mc:Fallback>
    </mc:AlternateContent>
    <xdr:clientData/>
  </xdr:oneCellAnchor>
  <xdr:oneCellAnchor>
    <xdr:from>
      <xdr:col>6</xdr:col>
      <xdr:colOff>19049</xdr:colOff>
      <xdr:row>48</xdr:row>
      <xdr:rowOff>24341</xdr:rowOff>
    </xdr:from>
    <xdr:ext cx="276294" cy="172227"/>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1438466" y="9507008"/>
              <a:ext cx="27629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𝐹𝑆</m:t>
                        </m:r>
                      </m:sub>
                    </m:sSub>
                  </m:oMath>
                </m:oMathPara>
              </a14:m>
              <a:endParaRPr lang="en-US" sz="1100" b="0"/>
            </a:p>
          </xdr:txBody>
        </xdr:sp>
      </mc:Choice>
      <mc:Fallback xmlns="">
        <xdr:sp macro="" textlink="">
          <xdr:nvSpPr>
            <xdr:cNvPr id="5" name="TextBox 4">
              <a:extLst>
                <a:ext uri="{FF2B5EF4-FFF2-40B4-BE49-F238E27FC236}">
                  <a16:creationId xmlns:a16="http://schemas.microsoft.com/office/drawing/2014/main" id="{7F12482E-EEA8-A887-DC65-98DF200BD131}"/>
                </a:ext>
              </a:extLst>
            </xdr:cNvPr>
            <xdr:cNvSpPr txBox="1"/>
          </xdr:nvSpPr>
          <xdr:spPr>
            <a:xfrm>
              <a:off x="11438466" y="9507008"/>
              <a:ext cx="27629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𝑊_𝐹𝑆</a:t>
              </a:r>
              <a:endParaRPr lang="en-US" sz="1100" b="0"/>
            </a:p>
          </xdr:txBody>
        </xdr:sp>
      </mc:Fallback>
    </mc:AlternateContent>
    <xdr:clientData/>
  </xdr:oneCellAnchor>
</xdr:wsDr>
</file>

<file path=xl/drawings/drawing6.xml><?xml version="1.0" encoding="utf-8"?>
<xdr:wsDr xmlns:xdr="http://schemas.openxmlformats.org/drawingml/2006/spreadsheetDrawing" xmlns:a="http://schemas.openxmlformats.org/drawingml/2006/main">
  <xdr:oneCellAnchor>
    <xdr:from>
      <xdr:col>6</xdr:col>
      <xdr:colOff>57150</xdr:colOff>
      <xdr:row>18</xdr:row>
      <xdr:rowOff>19050</xdr:rowOff>
    </xdr:from>
    <xdr:ext cx="260199" cy="172227"/>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0052050" y="3663950"/>
              <a:ext cx="26019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5</m:t>
                        </m:r>
                      </m:sub>
                    </m:sSub>
                  </m:oMath>
                </m:oMathPara>
              </a14:m>
              <a:endParaRPr lang="en-US" sz="1100" b="0"/>
            </a:p>
          </xdr:txBody>
        </xdr:sp>
      </mc:Choice>
      <mc:Fallback xmlns="">
        <xdr:sp macro="" textlink="">
          <xdr:nvSpPr>
            <xdr:cNvPr id="2" name="TextBox 1">
              <a:extLst>
                <a:ext uri="{FF2B5EF4-FFF2-40B4-BE49-F238E27FC236}">
                  <a16:creationId xmlns:a16="http://schemas.microsoft.com/office/drawing/2014/main" id="{BA654776-4638-4166-2759-692516885064}"/>
                </a:ext>
              </a:extLst>
            </xdr:cNvPr>
            <xdr:cNvSpPr txBox="1"/>
          </xdr:nvSpPr>
          <xdr:spPr>
            <a:xfrm>
              <a:off x="10052050" y="3663950"/>
              <a:ext cx="26019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𝑇𝐶_5</a:t>
              </a:r>
              <a:endParaRPr lang="en-US" sz="1100" b="0"/>
            </a:p>
          </xdr:txBody>
        </xdr:sp>
      </mc:Fallback>
    </mc:AlternateContent>
    <xdr:clientData/>
  </xdr:oneCellAnchor>
  <xdr:oneCellAnchor>
    <xdr:from>
      <xdr:col>6</xdr:col>
      <xdr:colOff>31750</xdr:colOff>
      <xdr:row>20</xdr:row>
      <xdr:rowOff>31750</xdr:rowOff>
    </xdr:from>
    <xdr:ext cx="319831" cy="172227"/>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0026650" y="4057650"/>
              <a:ext cx="31983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23</m:t>
                        </m:r>
                      </m:sub>
                    </m:sSub>
                  </m:oMath>
                </m:oMathPara>
              </a14:m>
              <a:endParaRPr lang="en-US" sz="1100" b="0"/>
            </a:p>
          </xdr:txBody>
        </xdr:sp>
      </mc:Choice>
      <mc:Fallback xmlns="">
        <xdr:sp macro="" textlink="">
          <xdr:nvSpPr>
            <xdr:cNvPr id="3" name="TextBox 2">
              <a:extLst>
                <a:ext uri="{FF2B5EF4-FFF2-40B4-BE49-F238E27FC236}">
                  <a16:creationId xmlns:a16="http://schemas.microsoft.com/office/drawing/2014/main" id="{DC8DB8B6-0975-3A4F-BBBE-56872B57F187}"/>
                </a:ext>
              </a:extLst>
            </xdr:cNvPr>
            <xdr:cNvSpPr txBox="1"/>
          </xdr:nvSpPr>
          <xdr:spPr>
            <a:xfrm>
              <a:off x="10026650" y="4057650"/>
              <a:ext cx="31983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𝑇𝐶_23</a:t>
              </a:r>
              <a:endParaRPr lang="en-US" sz="1100" b="0"/>
            </a:p>
          </xdr:txBody>
        </xdr:sp>
      </mc:Fallback>
    </mc:AlternateContent>
    <xdr:clientData/>
  </xdr:oneCellAnchor>
  <xdr:oneCellAnchor>
    <xdr:from>
      <xdr:col>6</xdr:col>
      <xdr:colOff>0</xdr:colOff>
      <xdr:row>24</xdr:row>
      <xdr:rowOff>0</xdr:rowOff>
    </xdr:from>
    <xdr:ext cx="120738" cy="17222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0003692" y="4953000"/>
              <a:ext cx="12073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𝛼</m:t>
                    </m:r>
                  </m:oMath>
                </m:oMathPara>
              </a14:m>
              <a:endParaRPr lang="en-GB" sz="1100"/>
            </a:p>
          </xdr:txBody>
        </xdr:sp>
      </mc:Choice>
      <mc:Fallback xmlns="">
        <xdr:sp macro="" textlink="">
          <xdr:nvSpPr>
            <xdr:cNvPr id="4" name="TextBox 3">
              <a:extLst>
                <a:ext uri="{FF2B5EF4-FFF2-40B4-BE49-F238E27FC236}">
                  <a16:creationId xmlns:a16="http://schemas.microsoft.com/office/drawing/2014/main" id="{ACD3CEF5-FC4C-034E-8B23-A5A16F077B5A}"/>
                </a:ext>
              </a:extLst>
            </xdr:cNvPr>
            <xdr:cNvSpPr txBox="1"/>
          </xdr:nvSpPr>
          <xdr:spPr>
            <a:xfrm>
              <a:off x="10003692" y="4953000"/>
              <a:ext cx="12073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𝛼</a:t>
              </a:r>
              <a:endParaRPr lang="en-GB" sz="1100"/>
            </a:p>
          </xdr:txBody>
        </xdr:sp>
      </mc:Fallback>
    </mc:AlternateContent>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esults_2" connectionId="1" xr16:uid="{A96FE5E0-8560-E54A-8638-0AE667281156}"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ileyonlinelibrary.com/journal/jie"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workbookViewId="0">
      <selection activeCell="F17" sqref="F17"/>
    </sheetView>
  </sheetViews>
  <sheetFormatPr baseColWidth="10" defaultColWidth="10.83203125" defaultRowHeight="15"/>
  <sheetData>
    <row r="1" spans="1:13">
      <c r="A1" s="2" t="s">
        <v>1</v>
      </c>
      <c r="B1" s="1"/>
      <c r="C1" s="1"/>
      <c r="D1" s="1"/>
      <c r="E1" s="1"/>
      <c r="F1" s="1"/>
      <c r="G1" s="1"/>
      <c r="H1" s="3"/>
      <c r="I1" s="3"/>
      <c r="J1" s="3"/>
      <c r="K1" s="3"/>
      <c r="L1" s="3"/>
      <c r="M1" s="3"/>
    </row>
    <row r="2" spans="1:13">
      <c r="A2" s="3"/>
      <c r="B2" s="3"/>
      <c r="C2" s="3"/>
      <c r="D2" s="3"/>
      <c r="E2" s="3"/>
      <c r="F2" s="3"/>
      <c r="G2" s="3"/>
      <c r="H2" s="3"/>
      <c r="I2" s="3"/>
      <c r="J2" s="3"/>
      <c r="K2" s="3"/>
      <c r="L2" s="3"/>
      <c r="M2" s="3"/>
    </row>
    <row r="3" spans="1:13" ht="18">
      <c r="A3" s="4" t="s">
        <v>0</v>
      </c>
      <c r="B3" s="3"/>
      <c r="C3" s="3"/>
      <c r="D3" s="3"/>
      <c r="E3" s="3"/>
      <c r="F3" s="3"/>
      <c r="G3" s="3"/>
      <c r="H3" s="3"/>
      <c r="I3" s="3"/>
      <c r="J3" s="3"/>
      <c r="K3" s="3"/>
      <c r="L3" s="3"/>
      <c r="M3" s="3"/>
    </row>
    <row r="4" spans="1:13" ht="18">
      <c r="A4" s="4"/>
      <c r="B4" s="3"/>
      <c r="C4" s="3"/>
      <c r="D4" s="3"/>
      <c r="E4" s="3"/>
      <c r="F4" s="3"/>
      <c r="G4" s="3"/>
      <c r="H4" s="3"/>
      <c r="I4" s="3"/>
      <c r="J4" s="3"/>
      <c r="K4" s="3"/>
      <c r="L4" s="3"/>
      <c r="M4" s="3"/>
    </row>
    <row r="5" spans="1:13" ht="36" customHeight="1">
      <c r="A5" s="44" t="s">
        <v>354</v>
      </c>
      <c r="B5" s="44"/>
      <c r="C5" s="44"/>
      <c r="D5" s="44"/>
      <c r="E5" s="44"/>
      <c r="F5" s="44"/>
      <c r="G5" s="44"/>
      <c r="H5" s="44"/>
      <c r="I5" s="44"/>
      <c r="J5" s="5"/>
      <c r="K5" s="5"/>
      <c r="L5" s="5"/>
      <c r="M5" s="5"/>
    </row>
    <row r="6" spans="1:13">
      <c r="A6" s="44"/>
      <c r="B6" s="44"/>
      <c r="C6" s="44"/>
      <c r="D6" s="44"/>
      <c r="E6" s="44"/>
      <c r="F6" s="44"/>
      <c r="G6" s="44"/>
      <c r="H6" s="44"/>
      <c r="I6" s="44"/>
    </row>
    <row r="7" spans="1:13" ht="18">
      <c r="A7" s="8"/>
      <c r="B7" s="8"/>
      <c r="C7" s="8"/>
      <c r="D7" s="8"/>
      <c r="E7" s="8"/>
      <c r="F7" s="8"/>
      <c r="G7" s="8"/>
      <c r="H7" s="8"/>
      <c r="I7" s="8"/>
    </row>
    <row r="8" spans="1:13">
      <c r="A8" s="3"/>
      <c r="B8" s="3"/>
      <c r="C8" s="3"/>
      <c r="D8" s="3"/>
      <c r="E8" s="3"/>
      <c r="F8" s="3"/>
      <c r="G8" s="3"/>
      <c r="H8" s="3"/>
      <c r="I8" s="3"/>
      <c r="J8" s="3"/>
      <c r="K8" s="3"/>
      <c r="L8" s="3"/>
      <c r="M8" s="3"/>
    </row>
    <row r="9" spans="1:13" ht="59" customHeight="1">
      <c r="A9" s="43" t="s">
        <v>359</v>
      </c>
      <c r="B9" s="43"/>
      <c r="C9" s="43"/>
      <c r="D9" s="43"/>
      <c r="E9" s="43"/>
      <c r="F9" s="43"/>
      <c r="G9" s="43"/>
      <c r="H9" s="43"/>
      <c r="I9" s="6"/>
      <c r="J9" s="6"/>
      <c r="K9" s="6"/>
      <c r="L9" s="6"/>
      <c r="M9" s="6"/>
    </row>
    <row r="10" spans="1:13" ht="74" customHeight="1">
      <c r="A10" s="43"/>
      <c r="B10" s="43"/>
      <c r="C10" s="43"/>
      <c r="D10" s="43"/>
      <c r="E10" s="43"/>
      <c r="F10" s="43"/>
      <c r="G10" s="43"/>
      <c r="H10" s="43"/>
      <c r="I10" s="6"/>
      <c r="J10" s="6"/>
      <c r="K10" s="6"/>
      <c r="L10" s="6"/>
      <c r="M10" s="6"/>
    </row>
    <row r="11" spans="1:13">
      <c r="A11" s="6"/>
      <c r="B11" s="6"/>
      <c r="C11" s="6"/>
      <c r="D11" s="6"/>
      <c r="E11" s="6"/>
      <c r="F11" s="6"/>
      <c r="G11" s="6"/>
      <c r="H11" s="6"/>
      <c r="I11" s="6"/>
      <c r="J11" s="6"/>
      <c r="K11" s="6"/>
      <c r="L11" s="6"/>
      <c r="M11" s="6"/>
    </row>
    <row r="12" spans="1:13">
      <c r="A12" s="6"/>
      <c r="B12" s="6"/>
      <c r="C12" s="6"/>
      <c r="D12" s="6"/>
      <c r="E12" s="6"/>
      <c r="F12" s="6"/>
      <c r="G12" s="6"/>
      <c r="H12" s="6"/>
      <c r="I12" s="6"/>
      <c r="J12" s="6"/>
      <c r="K12" s="6"/>
      <c r="L12" s="6"/>
      <c r="M12" s="6"/>
    </row>
    <row r="19" spans="1:1" ht="16">
      <c r="A19" s="7"/>
    </row>
  </sheetData>
  <mergeCells count="2">
    <mergeCell ref="A9:H10"/>
    <mergeCell ref="A5:I6"/>
  </mergeCells>
  <hyperlinks>
    <hyperlink ref="A1" r:id="rId1" display="2017 Journal of Industrial Ecology – www.wileyonlinelibrary.com/journal/jie" xr:uid="{00000000-0004-0000-0000-000000000000}"/>
  </hyperlinks>
  <pageMargins left="0.7" right="0.7" top="0.75" bottom="0.75" header="0.3" footer="0.3"/>
  <pageSetup orientation="portrait" horizontalDpi="1200" verticalDpi="1200" r:id="rId2"/>
  <headerFooter>
    <oddFooter>&amp;L_x000D_&amp;1#&amp;"Aptos"&amp;10&amp;K000000 Classified as Internal | Intern</oddFooter>
  </headerFooter>
  <drawing r:id="rId3"/>
  <legacyDrawing r:id="rId4"/>
  <oleObjects>
    <mc:AlternateContent xmlns:mc="http://schemas.openxmlformats.org/markup-compatibility/2006">
      <mc:Choice Requires="x14">
        <oleObject progId="PBrush" shapeId="1025" r:id="rId5">
          <objectPr defaultSize="0" r:id="rId6">
            <anchor moveWithCells="1" sizeWithCells="1">
              <from>
                <xdr:col>0</xdr:col>
                <xdr:colOff>0</xdr:colOff>
                <xdr:row>6</xdr:row>
                <xdr:rowOff>127000</xdr:rowOff>
              </from>
              <to>
                <xdr:col>4</xdr:col>
                <xdr:colOff>254000</xdr:colOff>
                <xdr:row>7</xdr:row>
                <xdr:rowOff>165100</xdr:rowOff>
              </to>
            </anchor>
          </objectPr>
        </oleObject>
      </mc:Choice>
      <mc:Fallback>
        <oleObject progId="PBrush" shapeId="102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048CF-4B76-C84E-94C7-DFDF4F260C10}">
  <dimension ref="A1:E36"/>
  <sheetViews>
    <sheetView workbookViewId="0">
      <selection activeCell="D13" sqref="D13"/>
    </sheetView>
  </sheetViews>
  <sheetFormatPr baseColWidth="10" defaultRowHeight="15"/>
  <cols>
    <col min="1" max="1" width="25.1640625" bestFit="1" customWidth="1"/>
    <col min="2" max="2" width="15.5" customWidth="1"/>
    <col min="3" max="3" width="25.1640625" customWidth="1"/>
    <col min="4" max="4" width="15.83203125" customWidth="1"/>
    <col min="5" max="5" width="17.1640625" bestFit="1" customWidth="1"/>
  </cols>
  <sheetData>
    <row r="1" spans="1:5" ht="21">
      <c r="A1" s="37" t="s">
        <v>339</v>
      </c>
      <c r="B1" s="37" t="s">
        <v>340</v>
      </c>
      <c r="C1" s="37" t="s">
        <v>341</v>
      </c>
      <c r="D1" s="37" t="s">
        <v>342</v>
      </c>
      <c r="E1" s="37" t="s">
        <v>5</v>
      </c>
    </row>
    <row r="2" spans="1:5">
      <c r="A2" s="10" t="s">
        <v>283</v>
      </c>
      <c r="B2" s="38">
        <v>15646.4309092356</v>
      </c>
      <c r="C2" s="38">
        <v>20299.275494466401</v>
      </c>
      <c r="D2" s="38">
        <v>24641.4174909508</v>
      </c>
      <c r="E2" s="10" t="s">
        <v>27</v>
      </c>
    </row>
    <row r="3" spans="1:5">
      <c r="A3" s="10" t="s">
        <v>284</v>
      </c>
      <c r="B3" s="38">
        <v>699.84234763148095</v>
      </c>
      <c r="C3" s="38">
        <v>1069.1920493504999</v>
      </c>
      <c r="D3" s="38">
        <v>1927.2456428149701</v>
      </c>
      <c r="E3" s="10" t="s">
        <v>27</v>
      </c>
    </row>
    <row r="4" spans="1:5">
      <c r="A4" s="10" t="s">
        <v>286</v>
      </c>
      <c r="B4" s="38">
        <v>2871.4178593234401</v>
      </c>
      <c r="C4" s="38">
        <v>3482.6541768521301</v>
      </c>
      <c r="D4" s="38">
        <v>4039.4350432931501</v>
      </c>
      <c r="E4" s="10" t="s">
        <v>27</v>
      </c>
    </row>
    <row r="5" spans="1:5">
      <c r="A5" s="10" t="s">
        <v>297</v>
      </c>
      <c r="B5" s="38">
        <v>6482.7888555092404</v>
      </c>
      <c r="C5" s="38">
        <v>9465.7805248552995</v>
      </c>
      <c r="D5" s="38">
        <v>12400.3759799667</v>
      </c>
      <c r="E5" s="10" t="s">
        <v>27</v>
      </c>
    </row>
    <row r="6" spans="1:5">
      <c r="A6" s="10" t="s">
        <v>299</v>
      </c>
      <c r="B6" s="38">
        <v>4604.7975874165704</v>
      </c>
      <c r="C6" s="38">
        <v>6281.6487434085102</v>
      </c>
      <c r="D6" s="38">
        <v>7767.6290621958997</v>
      </c>
      <c r="E6" s="10" t="s">
        <v>27</v>
      </c>
    </row>
    <row r="7" spans="1:5">
      <c r="A7" s="10" t="s">
        <v>287</v>
      </c>
      <c r="B7" s="38">
        <v>936.28105301107701</v>
      </c>
      <c r="C7" s="38">
        <v>1118.3163594663999</v>
      </c>
      <c r="D7" s="38">
        <v>2102.5394546867301</v>
      </c>
      <c r="E7" s="10" t="s">
        <v>27</v>
      </c>
    </row>
    <row r="8" spans="1:5">
      <c r="A8" s="10" t="s">
        <v>289</v>
      </c>
      <c r="B8" s="38">
        <v>50.253322857992998</v>
      </c>
      <c r="C8" s="38">
        <v>103.303850888204</v>
      </c>
      <c r="D8" s="38">
        <v>288.675448391256</v>
      </c>
      <c r="E8" s="10" t="s">
        <v>27</v>
      </c>
    </row>
    <row r="9" spans="1:5">
      <c r="A9" s="10" t="s">
        <v>300</v>
      </c>
      <c r="B9" s="38">
        <v>699.84234763148095</v>
      </c>
      <c r="C9" s="38">
        <v>1069.1920493504999</v>
      </c>
      <c r="D9" s="38">
        <v>1927.2456428149701</v>
      </c>
      <c r="E9" s="10" t="s">
        <v>27</v>
      </c>
    </row>
    <row r="10" spans="1:5">
      <c r="A10" s="10" t="s">
        <v>291</v>
      </c>
      <c r="B10" s="38">
        <v>907.61800579198598</v>
      </c>
      <c r="C10" s="38">
        <v>1079.65921565487</v>
      </c>
      <c r="D10" s="38">
        <v>1670.5227802442</v>
      </c>
      <c r="E10" s="10" t="s">
        <v>27</v>
      </c>
    </row>
    <row r="11" spans="1:5">
      <c r="A11" s="10" t="s">
        <v>301</v>
      </c>
      <c r="B11" s="38">
        <v>1070.5281032359601</v>
      </c>
      <c r="C11" s="38">
        <v>1221.62021035461</v>
      </c>
      <c r="D11" s="38">
        <v>2270.9522225655301</v>
      </c>
      <c r="E11" s="10" t="s">
        <v>27</v>
      </c>
    </row>
    <row r="12" spans="1:5">
      <c r="A12" s="10" t="s">
        <v>302</v>
      </c>
      <c r="B12" s="38">
        <v>395.652440391428</v>
      </c>
      <c r="C12" s="38">
        <v>366.58886605149399</v>
      </c>
      <c r="D12" s="38">
        <v>855.41109508367003</v>
      </c>
      <c r="E12" s="10" t="s">
        <v>27</v>
      </c>
    </row>
    <row r="13" spans="1:5">
      <c r="A13" s="10" t="s">
        <v>293</v>
      </c>
      <c r="B13" s="38">
        <v>1803.5646690323799</v>
      </c>
      <c r="C13" s="38">
        <v>2402.9949611972602</v>
      </c>
      <c r="D13" s="38">
        <v>2598.6013941108999</v>
      </c>
      <c r="E13" s="10" t="s">
        <v>27</v>
      </c>
    </row>
    <row r="14" spans="1:5">
      <c r="A14" s="10" t="s">
        <v>303</v>
      </c>
      <c r="B14" s="38">
        <v>5803.6231913136298</v>
      </c>
      <c r="C14" s="38">
        <v>8714.0530314403895</v>
      </c>
      <c r="D14" s="38">
        <v>11674.301238035599</v>
      </c>
      <c r="E14" s="10" t="s">
        <v>27</v>
      </c>
    </row>
    <row r="15" spans="1:5">
      <c r="A15" s="10" t="s">
        <v>295</v>
      </c>
      <c r="B15" s="38">
        <v>2723.2805566964498</v>
      </c>
      <c r="C15" s="38">
        <v>3003.8826093084899</v>
      </c>
      <c r="D15" s="38">
        <v>3788.3350634878102</v>
      </c>
      <c r="E15" s="10" t="s">
        <v>27</v>
      </c>
    </row>
    <row r="16" spans="1:5">
      <c r="A16" s="10" t="s">
        <v>304</v>
      </c>
      <c r="B16" s="38">
        <v>1803.5646690323799</v>
      </c>
      <c r="C16" s="38">
        <v>2402.9949611972602</v>
      </c>
      <c r="D16" s="38">
        <v>2598.6013941108999</v>
      </c>
      <c r="E16" s="10" t="s">
        <v>27</v>
      </c>
    </row>
    <row r="17" spans="1:5">
      <c r="A17" s="10" t="s">
        <v>305</v>
      </c>
      <c r="B17" s="38">
        <v>2723.2805566964498</v>
      </c>
      <c r="C17" s="38">
        <v>3003.8826093084899</v>
      </c>
      <c r="D17" s="38">
        <v>3788.3350634878102</v>
      </c>
      <c r="E17" s="10" t="s">
        <v>27</v>
      </c>
    </row>
    <row r="18" spans="1:5">
      <c r="A18" s="10" t="s">
        <v>306</v>
      </c>
      <c r="B18" s="38">
        <v>108.473314729808</v>
      </c>
      <c r="C18" s="38">
        <v>178.40223912620999</v>
      </c>
      <c r="D18" s="38">
        <v>232.05268095450401</v>
      </c>
      <c r="E18" s="10" t="s">
        <v>27</v>
      </c>
    </row>
    <row r="19" spans="1:5">
      <c r="A19" s="10" t="s">
        <v>307</v>
      </c>
      <c r="B19" s="38">
        <v>2885.4061060282202</v>
      </c>
      <c r="C19" s="38">
        <v>3182.2848484347001</v>
      </c>
      <c r="D19" s="38">
        <v>3953.94317619299</v>
      </c>
      <c r="E19" s="10" t="s">
        <v>27</v>
      </c>
    </row>
    <row r="20" spans="1:5">
      <c r="A20" s="10" t="s">
        <v>308</v>
      </c>
      <c r="B20" s="38">
        <v>176.09723593677001</v>
      </c>
      <c r="C20" s="38">
        <v>227.428107928017</v>
      </c>
      <c r="D20" s="38">
        <v>269.09570384841498</v>
      </c>
      <c r="E20" s="10" t="s">
        <v>27</v>
      </c>
    </row>
    <row r="21" spans="1:5">
      <c r="A21" s="10" t="s">
        <v>309</v>
      </c>
      <c r="B21" s="38">
        <v>1486.13221608464</v>
      </c>
      <c r="C21" s="38">
        <v>1997.1646141430299</v>
      </c>
      <c r="D21" s="38">
        <v>2148.1806508724899</v>
      </c>
      <c r="E21" s="10" t="s">
        <v>27</v>
      </c>
    </row>
    <row r="22" spans="1:5">
      <c r="A22" s="10" t="s">
        <v>310</v>
      </c>
      <c r="B22" s="38">
        <v>5803.6231913136298</v>
      </c>
      <c r="C22" s="38">
        <v>8714.0530314403895</v>
      </c>
      <c r="D22" s="38">
        <v>11674.301238035599</v>
      </c>
      <c r="E22" s="10" t="s">
        <v>27</v>
      </c>
    </row>
    <row r="23" spans="1:5">
      <c r="A23" s="10" t="s">
        <v>311</v>
      </c>
      <c r="B23" s="38">
        <v>4283.3932906300497</v>
      </c>
      <c r="C23" s="38">
        <v>5821.9935615025497</v>
      </c>
      <c r="D23" s="38">
        <v>7221.4904458909696</v>
      </c>
      <c r="E23" s="10" t="s">
        <v>27</v>
      </c>
    </row>
    <row r="24" spans="1:5">
      <c r="A24" s="10" t="s">
        <v>312</v>
      </c>
      <c r="B24" s="38">
        <v>317.32832553886198</v>
      </c>
      <c r="C24" s="38">
        <v>459.655181905961</v>
      </c>
      <c r="D24" s="38">
        <v>552.70075909453101</v>
      </c>
      <c r="E24" s="10" t="s">
        <v>27</v>
      </c>
    </row>
    <row r="25" spans="1:5">
      <c r="A25" s="10" t="s">
        <v>313</v>
      </c>
      <c r="B25" s="38">
        <v>4283.3932906300497</v>
      </c>
      <c r="C25" s="38">
        <v>5821.9935615025497</v>
      </c>
      <c r="D25" s="38">
        <v>7221.4904458909696</v>
      </c>
      <c r="E25" s="10" t="s">
        <v>27</v>
      </c>
    </row>
    <row r="26" spans="1:5">
      <c r="A26" s="10" t="s">
        <v>314</v>
      </c>
      <c r="B26" s="38">
        <v>317.32832553886198</v>
      </c>
      <c r="C26" s="38">
        <v>459.655181905961</v>
      </c>
      <c r="D26" s="38">
        <v>552.70075909453101</v>
      </c>
      <c r="E26" s="10" t="s">
        <v>27</v>
      </c>
    </row>
    <row r="27" spans="1:5">
      <c r="A27" s="10" t="s">
        <v>343</v>
      </c>
      <c r="B27" s="38">
        <v>51.170343954497703</v>
      </c>
      <c r="C27" s="38">
        <v>56.396585458730002</v>
      </c>
      <c r="D27" s="38">
        <v>59.169845074119898</v>
      </c>
      <c r="E27" s="10" t="s">
        <v>15</v>
      </c>
    </row>
    <row r="28" spans="1:5">
      <c r="A28" s="10" t="s">
        <v>344</v>
      </c>
      <c r="B28" s="38">
        <v>40.830154925880002</v>
      </c>
      <c r="C28" s="38">
        <v>43.603414541269899</v>
      </c>
      <c r="D28" s="38">
        <v>48.829656045502297</v>
      </c>
      <c r="E28" s="10" t="s">
        <v>15</v>
      </c>
    </row>
    <row r="29" spans="1:5">
      <c r="A29" s="10" t="s">
        <v>345</v>
      </c>
      <c r="B29" s="38">
        <v>22.193463923910301</v>
      </c>
      <c r="C29" s="38">
        <v>26.63581550967</v>
      </c>
      <c r="D29" s="38">
        <v>34.394722742189501</v>
      </c>
      <c r="E29" s="10" t="s">
        <v>15</v>
      </c>
    </row>
    <row r="30" spans="1:5">
      <c r="A30" s="10" t="s">
        <v>346</v>
      </c>
      <c r="B30" s="38">
        <v>13.654588913045099</v>
      </c>
      <c r="C30" s="38">
        <v>15.6768395468211</v>
      </c>
      <c r="D30" s="38">
        <v>21.405436041267301</v>
      </c>
      <c r="E30" s="10" t="s">
        <v>15</v>
      </c>
    </row>
    <row r="31" spans="1:5">
      <c r="A31" s="10" t="s">
        <v>347</v>
      </c>
      <c r="B31" s="38">
        <v>42.670590353266</v>
      </c>
      <c r="C31" s="38">
        <v>48.990123583816199</v>
      </c>
      <c r="D31" s="38">
        <v>66.891987628960607</v>
      </c>
      <c r="E31" s="10" t="s">
        <v>15</v>
      </c>
    </row>
    <row r="32" spans="1:5">
      <c r="A32" s="10" t="s">
        <v>348</v>
      </c>
      <c r="B32" s="38">
        <v>11.1592495916404</v>
      </c>
      <c r="C32" s="38">
        <v>16.116141121836499</v>
      </c>
      <c r="D32" s="38">
        <v>20.125453741074399</v>
      </c>
      <c r="E32" s="10" t="s">
        <v>15</v>
      </c>
    </row>
    <row r="33" spans="1:5">
      <c r="A33" s="10" t="s">
        <v>349</v>
      </c>
      <c r="B33" s="38">
        <v>12.929169961562801</v>
      </c>
      <c r="C33" s="38">
        <v>14.797979416198</v>
      </c>
      <c r="D33" s="38">
        <v>20.426204554661901</v>
      </c>
      <c r="E33" s="10" t="s">
        <v>15</v>
      </c>
    </row>
    <row r="34" spans="1:5">
      <c r="A34" s="10" t="s">
        <v>350</v>
      </c>
      <c r="B34" s="38">
        <v>62.066313241114202</v>
      </c>
      <c r="C34" s="38">
        <v>71.258361576459905</v>
      </c>
      <c r="D34" s="38">
        <v>97.297436551215398</v>
      </c>
      <c r="E34" s="10" t="s">
        <v>15</v>
      </c>
    </row>
    <row r="35" spans="1:5">
      <c r="A35" s="10" t="s">
        <v>351</v>
      </c>
      <c r="B35" s="38">
        <v>73.457422109087503</v>
      </c>
      <c r="C35" s="38">
        <v>95.301762884818999</v>
      </c>
      <c r="D35" s="38">
        <v>115.687406060802</v>
      </c>
      <c r="E35" s="10" t="s">
        <v>352</v>
      </c>
    </row>
    <row r="36" spans="1:5">
      <c r="A36" s="10" t="s">
        <v>353</v>
      </c>
      <c r="B36" s="38">
        <v>81.402793347045602</v>
      </c>
      <c r="C36" s="38">
        <v>105.60988239148</v>
      </c>
      <c r="D36" s="38">
        <v>128.200496805321</v>
      </c>
      <c r="E36" s="10" t="s">
        <v>352</v>
      </c>
    </row>
  </sheetData>
  <pageMargins left="0.7" right="0.7" top="0.75" bottom="0.75" header="0.3" footer="0.3"/>
  <headerFooter>
    <oddFooter>&amp;L_x000D_&amp;1#&amp;"Aptos"&amp;10&amp;K000000 Classified as Internal | Intern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8719-3CB4-AD48-821C-4849C1647C12}">
  <dimension ref="A1:H36"/>
  <sheetViews>
    <sheetView zoomScale="125" zoomScaleNormal="120" workbookViewId="0">
      <selection activeCell="L31" sqref="L31"/>
    </sheetView>
  </sheetViews>
  <sheetFormatPr baseColWidth="10" defaultRowHeight="15"/>
  <cols>
    <col min="1" max="1" width="11.1640625" bestFit="1" customWidth="1"/>
    <col min="2" max="2" width="60.83203125" bestFit="1" customWidth="1"/>
    <col min="3" max="3" width="11.33203125" bestFit="1" customWidth="1"/>
    <col min="4" max="4" width="8.83203125" bestFit="1" customWidth="1"/>
    <col min="5" max="5" width="11.5" bestFit="1" customWidth="1"/>
    <col min="6" max="6" width="12.5" bestFit="1" customWidth="1"/>
    <col min="7" max="7" width="42.1640625" customWidth="1"/>
    <col min="8" max="8" width="22.5" customWidth="1"/>
  </cols>
  <sheetData>
    <row r="1" spans="1:8" ht="21">
      <c r="A1" s="37" t="s">
        <v>279</v>
      </c>
      <c r="B1" s="37" t="s">
        <v>3</v>
      </c>
      <c r="C1" s="37" t="s">
        <v>280</v>
      </c>
      <c r="D1" s="37" t="s">
        <v>336</v>
      </c>
      <c r="E1" s="37" t="s">
        <v>281</v>
      </c>
      <c r="F1" s="37" t="s">
        <v>282</v>
      </c>
      <c r="G1" s="37" t="s">
        <v>363</v>
      </c>
      <c r="H1" s="37" t="s">
        <v>357</v>
      </c>
    </row>
    <row r="3" spans="1:8">
      <c r="A3" s="45" t="s">
        <v>338</v>
      </c>
      <c r="B3" s="45"/>
      <c r="C3" s="45"/>
      <c r="D3" s="45"/>
      <c r="E3" s="45"/>
      <c r="F3" s="45"/>
      <c r="G3" s="45"/>
      <c r="H3" s="45"/>
    </row>
    <row r="5" spans="1:8">
      <c r="A5" s="34" t="s">
        <v>284</v>
      </c>
      <c r="B5" s="35" t="s">
        <v>285</v>
      </c>
      <c r="C5" s="34">
        <v>662</v>
      </c>
      <c r="D5" s="34">
        <v>1973</v>
      </c>
      <c r="E5" s="34">
        <v>3284</v>
      </c>
      <c r="F5" s="35" t="s">
        <v>27</v>
      </c>
      <c r="G5" t="s">
        <v>358</v>
      </c>
    </row>
    <row r="6" spans="1:8">
      <c r="A6" s="34" t="s">
        <v>297</v>
      </c>
      <c r="B6" s="35" t="s">
        <v>298</v>
      </c>
      <c r="C6" s="34">
        <v>3843</v>
      </c>
      <c r="D6" s="34">
        <v>8274</v>
      </c>
      <c r="E6" s="34">
        <v>12704</v>
      </c>
      <c r="F6" s="35" t="s">
        <v>27</v>
      </c>
      <c r="G6" t="s">
        <v>362</v>
      </c>
    </row>
    <row r="7" spans="1:8">
      <c r="A7" s="34" t="s">
        <v>287</v>
      </c>
      <c r="B7" s="35" t="s">
        <v>288</v>
      </c>
      <c r="C7" s="34">
        <v>904</v>
      </c>
      <c r="D7" s="34">
        <v>4972</v>
      </c>
      <c r="E7" s="34">
        <v>9039</v>
      </c>
      <c r="F7" s="35" t="s">
        <v>27</v>
      </c>
      <c r="G7" t="s">
        <v>358</v>
      </c>
    </row>
    <row r="8" spans="1:8">
      <c r="A8" s="34" t="s">
        <v>289</v>
      </c>
      <c r="B8" s="35" t="s">
        <v>290</v>
      </c>
      <c r="C8" s="34">
        <v>39</v>
      </c>
      <c r="D8" s="34">
        <v>172</v>
      </c>
      <c r="E8" s="34">
        <v>305</v>
      </c>
      <c r="F8" s="35" t="s">
        <v>27</v>
      </c>
      <c r="G8" t="s">
        <v>358</v>
      </c>
    </row>
    <row r="9" spans="1:8">
      <c r="A9" s="34" t="s">
        <v>291</v>
      </c>
      <c r="B9" s="24" t="s">
        <v>292</v>
      </c>
      <c r="C9" s="34">
        <v>879</v>
      </c>
      <c r="D9" s="34">
        <v>1319</v>
      </c>
      <c r="E9" s="34">
        <v>1759</v>
      </c>
      <c r="F9" s="35" t="s">
        <v>27</v>
      </c>
      <c r="G9" t="s">
        <v>356</v>
      </c>
    </row>
    <row r="10" spans="1:8">
      <c r="A10" s="34" t="s">
        <v>293</v>
      </c>
      <c r="B10" s="24" t="s">
        <v>294</v>
      </c>
      <c r="C10" s="34">
        <v>1759</v>
      </c>
      <c r="D10" s="34">
        <v>2199</v>
      </c>
      <c r="E10" s="34">
        <v>2638</v>
      </c>
      <c r="F10" s="35" t="s">
        <v>27</v>
      </c>
      <c r="G10" t="s">
        <v>356</v>
      </c>
    </row>
    <row r="11" spans="1:8">
      <c r="A11" s="34" t="s">
        <v>295</v>
      </c>
      <c r="B11" s="35" t="s">
        <v>296</v>
      </c>
      <c r="C11" s="34">
        <v>1576</v>
      </c>
      <c r="D11" s="34">
        <v>2702</v>
      </c>
      <c r="E11" s="34">
        <v>3829</v>
      </c>
      <c r="F11" s="35" t="s">
        <v>27</v>
      </c>
      <c r="G11" t="s">
        <v>358</v>
      </c>
    </row>
    <row r="12" spans="1:8">
      <c r="A12" s="34"/>
      <c r="B12" s="35" t="s">
        <v>326</v>
      </c>
      <c r="C12" s="34">
        <v>27</v>
      </c>
      <c r="D12" s="34">
        <v>30</v>
      </c>
      <c r="E12" s="35">
        <v>33</v>
      </c>
      <c r="F12" s="35" t="s">
        <v>15</v>
      </c>
      <c r="G12" t="s">
        <v>360</v>
      </c>
    </row>
    <row r="13" spans="1:8">
      <c r="A13" s="34"/>
      <c r="B13" s="35" t="s">
        <v>327</v>
      </c>
      <c r="C13" s="34">
        <v>10</v>
      </c>
      <c r="D13" s="34">
        <v>15</v>
      </c>
      <c r="E13" s="35">
        <v>20</v>
      </c>
      <c r="F13" s="35" t="s">
        <v>15</v>
      </c>
      <c r="G13" t="s">
        <v>358</v>
      </c>
    </row>
    <row r="14" spans="1:8">
      <c r="A14" s="34"/>
      <c r="B14" s="35" t="s">
        <v>328</v>
      </c>
      <c r="C14" s="34">
        <v>5</v>
      </c>
      <c r="D14" s="34">
        <v>8</v>
      </c>
      <c r="E14" s="35">
        <v>10</v>
      </c>
      <c r="F14" s="35" t="s">
        <v>15</v>
      </c>
      <c r="G14" t="s">
        <v>358</v>
      </c>
    </row>
    <row r="15" spans="1:8">
      <c r="A15" s="34"/>
      <c r="B15" s="35" t="s">
        <v>329</v>
      </c>
      <c r="C15" s="34">
        <v>9</v>
      </c>
      <c r="D15" s="34">
        <v>10</v>
      </c>
      <c r="E15" s="35">
        <v>11</v>
      </c>
      <c r="F15" s="35" t="s">
        <v>15</v>
      </c>
      <c r="G15" t="s">
        <v>358</v>
      </c>
    </row>
    <row r="16" spans="1:8">
      <c r="A16" s="34"/>
      <c r="B16" s="35" t="s">
        <v>330</v>
      </c>
      <c r="C16" s="34">
        <v>6.3</v>
      </c>
      <c r="D16" s="34">
        <v>7</v>
      </c>
      <c r="E16" s="35">
        <v>7.7</v>
      </c>
      <c r="F16" s="35" t="s">
        <v>15</v>
      </c>
      <c r="G16" t="s">
        <v>360</v>
      </c>
    </row>
    <row r="18" spans="1:8">
      <c r="A18" s="45" t="s">
        <v>337</v>
      </c>
      <c r="B18" s="45"/>
      <c r="C18" s="45"/>
      <c r="D18" s="45"/>
      <c r="E18" s="45"/>
      <c r="F18" s="45"/>
      <c r="G18" s="45"/>
      <c r="H18" s="45"/>
    </row>
    <row r="20" spans="1:8">
      <c r="A20" s="34"/>
      <c r="B20" s="35" t="s">
        <v>315</v>
      </c>
      <c r="C20" s="34">
        <v>2050</v>
      </c>
      <c r="D20" s="34">
        <v>2808</v>
      </c>
      <c r="E20" s="35">
        <v>3566</v>
      </c>
      <c r="F20" s="35" t="s">
        <v>316</v>
      </c>
      <c r="G20" t="s">
        <v>358</v>
      </c>
    </row>
    <row r="21" spans="1:8">
      <c r="A21" s="34"/>
      <c r="B21" s="35" t="s">
        <v>317</v>
      </c>
      <c r="C21" s="34">
        <v>22780</v>
      </c>
      <c r="D21" s="34">
        <v>25945</v>
      </c>
      <c r="E21" s="35">
        <v>29110</v>
      </c>
      <c r="F21" s="35" t="s">
        <v>316</v>
      </c>
      <c r="G21" t="s">
        <v>358</v>
      </c>
    </row>
    <row r="22" spans="1:8" ht="16">
      <c r="A22" s="34"/>
      <c r="B22" s="35" t="s">
        <v>318</v>
      </c>
      <c r="C22" s="36"/>
      <c r="D22" s="34">
        <v>950</v>
      </c>
      <c r="E22" s="36"/>
      <c r="F22" s="35" t="s">
        <v>316</v>
      </c>
      <c r="G22" t="s">
        <v>358</v>
      </c>
    </row>
    <row r="23" spans="1:8">
      <c r="A23" s="34"/>
      <c r="B23" s="35" t="s">
        <v>319</v>
      </c>
      <c r="C23" s="34">
        <v>1970</v>
      </c>
      <c r="D23" s="34">
        <v>2247</v>
      </c>
      <c r="E23" s="35">
        <v>2524</v>
      </c>
      <c r="F23" s="35" t="s">
        <v>316</v>
      </c>
      <c r="G23" t="s">
        <v>358</v>
      </c>
    </row>
    <row r="24" spans="1:8">
      <c r="A24" s="34"/>
      <c r="B24" s="35" t="s">
        <v>320</v>
      </c>
      <c r="C24" s="34"/>
      <c r="D24" s="34">
        <v>5863</v>
      </c>
      <c r="E24" s="35"/>
      <c r="F24" s="35" t="s">
        <v>316</v>
      </c>
      <c r="G24" t="s">
        <v>356</v>
      </c>
    </row>
    <row r="25" spans="1:8">
      <c r="A25" s="34"/>
      <c r="B25" s="35" t="s">
        <v>321</v>
      </c>
      <c r="C25" s="34"/>
      <c r="D25" s="34">
        <v>162000</v>
      </c>
      <c r="E25" s="35"/>
      <c r="F25" s="35" t="s">
        <v>27</v>
      </c>
      <c r="G25" t="s">
        <v>356</v>
      </c>
    </row>
    <row r="26" spans="1:8">
      <c r="A26" s="34"/>
      <c r="B26" s="35" t="s">
        <v>322</v>
      </c>
      <c r="C26" s="34">
        <v>10.8</v>
      </c>
      <c r="D26" s="34">
        <v>21</v>
      </c>
      <c r="E26" s="35">
        <v>30.8</v>
      </c>
      <c r="F26" s="35" t="s">
        <v>147</v>
      </c>
      <c r="G26" t="s">
        <v>358</v>
      </c>
    </row>
    <row r="27" spans="1:8">
      <c r="A27" s="34"/>
      <c r="B27" s="35" t="s">
        <v>323</v>
      </c>
      <c r="C27" s="34">
        <v>1.38</v>
      </c>
      <c r="D27" s="34">
        <v>6</v>
      </c>
      <c r="E27" s="35">
        <v>10.7</v>
      </c>
      <c r="F27" s="35" t="s">
        <v>147</v>
      </c>
      <c r="G27" t="s">
        <v>358</v>
      </c>
    </row>
    <row r="28" spans="1:8">
      <c r="A28" s="34"/>
      <c r="B28" s="35" t="s">
        <v>324</v>
      </c>
      <c r="C28" s="34">
        <v>5</v>
      </c>
      <c r="D28" s="34">
        <v>8</v>
      </c>
      <c r="E28" s="35">
        <v>10</v>
      </c>
      <c r="F28" s="35" t="s">
        <v>147</v>
      </c>
      <c r="G28" t="s">
        <v>356</v>
      </c>
    </row>
    <row r="29" spans="1:8">
      <c r="A29" s="34"/>
      <c r="B29" s="35" t="s">
        <v>325</v>
      </c>
      <c r="C29" s="34">
        <v>10</v>
      </c>
      <c r="D29" s="34">
        <v>13</v>
      </c>
      <c r="E29" s="35">
        <v>15</v>
      </c>
      <c r="F29" s="35" t="s">
        <v>147</v>
      </c>
      <c r="G29" t="s">
        <v>356</v>
      </c>
    </row>
    <row r="30" spans="1:8" ht="16">
      <c r="A30" s="42"/>
      <c r="B30" s="35" t="s">
        <v>331</v>
      </c>
      <c r="C30" s="36"/>
      <c r="D30" s="34">
        <v>68</v>
      </c>
      <c r="E30" s="36"/>
      <c r="F30" s="35" t="s">
        <v>15</v>
      </c>
      <c r="G30" t="s">
        <v>361</v>
      </c>
    </row>
    <row r="31" spans="1:8" ht="16">
      <c r="A31" s="34"/>
      <c r="B31" s="35" t="s">
        <v>332</v>
      </c>
      <c r="C31" s="36"/>
      <c r="D31" s="34">
        <v>7.48</v>
      </c>
      <c r="E31" s="36"/>
      <c r="F31" s="35" t="s">
        <v>15</v>
      </c>
      <c r="G31" t="s">
        <v>361</v>
      </c>
    </row>
    <row r="32" spans="1:8" ht="16">
      <c r="A32" s="34"/>
      <c r="B32" s="35" t="s">
        <v>333</v>
      </c>
      <c r="C32" s="36"/>
      <c r="D32" s="34">
        <v>60</v>
      </c>
      <c r="E32" s="36"/>
      <c r="F32" s="35" t="s">
        <v>15</v>
      </c>
      <c r="G32" t="s">
        <v>360</v>
      </c>
    </row>
    <row r="33" spans="1:7" ht="16">
      <c r="A33" s="34"/>
      <c r="B33" s="35" t="s">
        <v>367</v>
      </c>
      <c r="C33" s="36"/>
      <c r="D33" s="34">
        <v>32.1</v>
      </c>
      <c r="E33" s="36"/>
      <c r="F33" s="35" t="s">
        <v>15</v>
      </c>
      <c r="G33" t="s">
        <v>361</v>
      </c>
    </row>
    <row r="34" spans="1:7" ht="16">
      <c r="A34" s="34"/>
      <c r="B34" s="35" t="s">
        <v>334</v>
      </c>
      <c r="C34" s="36"/>
      <c r="D34" s="34">
        <v>67.900000000000006</v>
      </c>
      <c r="E34" s="36"/>
      <c r="F34" s="35" t="s">
        <v>15</v>
      </c>
      <c r="G34" t="s">
        <v>361</v>
      </c>
    </row>
    <row r="35" spans="1:7" ht="16">
      <c r="A35" s="34"/>
      <c r="B35" s="35" t="s">
        <v>368</v>
      </c>
      <c r="C35" s="36"/>
      <c r="D35" s="34">
        <v>24.9</v>
      </c>
      <c r="E35" s="36"/>
      <c r="F35" s="35" t="s">
        <v>15</v>
      </c>
      <c r="G35" t="s">
        <v>358</v>
      </c>
    </row>
    <row r="36" spans="1:7" ht="16">
      <c r="A36" s="34"/>
      <c r="B36" s="35" t="s">
        <v>335</v>
      </c>
      <c r="C36" s="36"/>
      <c r="D36" s="34">
        <v>5.5</v>
      </c>
      <c r="E36" s="36"/>
      <c r="F36" s="35" t="s">
        <v>15</v>
      </c>
      <c r="G36" t="s">
        <v>361</v>
      </c>
    </row>
  </sheetData>
  <mergeCells count="2">
    <mergeCell ref="A3:H3"/>
    <mergeCell ref="A18:H18"/>
  </mergeCells>
  <pageMargins left="0.7" right="0.7" top="0.75" bottom="0.75" header="0.3" footer="0.3"/>
  <headerFooter>
    <oddFooter>&amp;L_x000D_&amp;1#&amp;"Aptos"&amp;10&amp;K000000 Classified as Internal | Intern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68E06-E7BE-4EBF-8CA6-346909802968}">
  <dimension ref="A1:G88"/>
  <sheetViews>
    <sheetView zoomScale="130" zoomScaleNormal="130" workbookViewId="0">
      <selection activeCell="A7" sqref="A7:XFD7"/>
    </sheetView>
  </sheetViews>
  <sheetFormatPr baseColWidth="10" defaultColWidth="8.83203125" defaultRowHeight="15"/>
  <cols>
    <col min="1" max="1" width="15.5" bestFit="1" customWidth="1"/>
    <col min="2" max="2" width="55.5" bestFit="1" customWidth="1"/>
    <col min="3" max="3" width="6.6640625" bestFit="1" customWidth="1"/>
    <col min="4" max="4" width="18.83203125" bestFit="1" customWidth="1"/>
    <col min="5" max="5" width="25.5" bestFit="1" customWidth="1"/>
    <col min="6" max="6" width="24.83203125" customWidth="1"/>
    <col min="7" max="7" width="19.33203125" customWidth="1"/>
  </cols>
  <sheetData>
    <row r="1" spans="1:7" ht="21">
      <c r="A1" s="9" t="s">
        <v>2</v>
      </c>
      <c r="B1" s="9" t="s">
        <v>3</v>
      </c>
      <c r="C1" s="9" t="s">
        <v>4</v>
      </c>
      <c r="D1" s="9" t="s">
        <v>5</v>
      </c>
      <c r="E1" s="9" t="s">
        <v>6</v>
      </c>
      <c r="F1" s="9" t="s">
        <v>7</v>
      </c>
      <c r="G1" s="9" t="s">
        <v>355</v>
      </c>
    </row>
    <row r="2" spans="1:7">
      <c r="A2" s="10"/>
      <c r="B2" s="10"/>
      <c r="C2" s="10"/>
      <c r="D2" s="10"/>
      <c r="E2" s="10"/>
      <c r="F2" s="10"/>
    </row>
    <row r="3" spans="1:7" ht="20">
      <c r="A3" s="46" t="s">
        <v>8</v>
      </c>
      <c r="B3" s="46"/>
      <c r="C3" s="46"/>
      <c r="D3" s="46"/>
      <c r="E3" s="46"/>
      <c r="F3" s="46"/>
      <c r="G3" s="46"/>
    </row>
    <row r="4" spans="1:7">
      <c r="A4" s="10"/>
      <c r="B4" s="10"/>
      <c r="C4" s="10"/>
      <c r="D4" s="10"/>
      <c r="E4" s="10"/>
      <c r="F4" s="10"/>
    </row>
    <row r="5" spans="1:7">
      <c r="A5" s="45" t="s">
        <v>9</v>
      </c>
      <c r="B5" s="45"/>
      <c r="C5" s="45"/>
      <c r="D5" s="45"/>
      <c r="E5" s="45"/>
      <c r="F5" s="45"/>
      <c r="G5" s="45"/>
    </row>
    <row r="6" spans="1:7">
      <c r="A6" s="10"/>
      <c r="B6" s="10"/>
      <c r="C6" s="10"/>
      <c r="D6" s="10"/>
      <c r="E6" s="10"/>
      <c r="F6" s="10"/>
    </row>
    <row r="7" spans="1:7">
      <c r="A7" s="10" t="s">
        <v>10</v>
      </c>
      <c r="B7" s="10" t="s">
        <v>11</v>
      </c>
      <c r="C7" s="10">
        <v>68.8</v>
      </c>
      <c r="D7" s="10" t="s">
        <v>12</v>
      </c>
      <c r="E7" s="10" t="s">
        <v>13</v>
      </c>
      <c r="F7" s="10"/>
    </row>
    <row r="8" spans="1:7">
      <c r="A8" s="10" t="s">
        <v>10</v>
      </c>
      <c r="B8" s="10" t="s">
        <v>14</v>
      </c>
      <c r="C8" s="10">
        <v>20</v>
      </c>
      <c r="D8" s="11" t="s">
        <v>15</v>
      </c>
      <c r="E8" s="10" t="s">
        <v>13</v>
      </c>
      <c r="F8" s="10"/>
    </row>
    <row r="9" spans="1:7">
      <c r="A9" s="10" t="s">
        <v>10</v>
      </c>
      <c r="B9" s="12" t="s">
        <v>16</v>
      </c>
      <c r="C9" s="10">
        <v>1.28</v>
      </c>
      <c r="D9" s="10" t="s">
        <v>12</v>
      </c>
      <c r="E9" s="13" t="s">
        <v>17</v>
      </c>
      <c r="F9" s="10"/>
    </row>
    <row r="10" spans="1:7">
      <c r="A10" s="10"/>
      <c r="B10" s="14"/>
      <c r="C10" s="10">
        <v>9.49</v>
      </c>
      <c r="D10" s="10" t="s">
        <v>12</v>
      </c>
      <c r="E10" s="13" t="s">
        <v>18</v>
      </c>
      <c r="F10" s="10"/>
    </row>
    <row r="11" spans="1:7">
      <c r="A11" s="10"/>
      <c r="B11" s="14"/>
      <c r="C11" s="10">
        <v>5.6</v>
      </c>
      <c r="D11" s="10" t="s">
        <v>12</v>
      </c>
      <c r="E11" s="10" t="s">
        <v>19</v>
      </c>
      <c r="F11" s="10">
        <v>2012</v>
      </c>
    </row>
    <row r="12" spans="1:7">
      <c r="A12" s="10"/>
      <c r="B12" s="10"/>
      <c r="C12" s="10"/>
      <c r="D12" s="10"/>
      <c r="E12" s="10"/>
      <c r="F12" s="10"/>
    </row>
    <row r="13" spans="1:7" ht="20">
      <c r="A13" s="46" t="s">
        <v>21</v>
      </c>
      <c r="B13" s="46"/>
      <c r="C13" s="46"/>
      <c r="D13" s="46"/>
      <c r="E13" s="46"/>
      <c r="F13" s="46"/>
      <c r="G13" s="46"/>
    </row>
    <row r="14" spans="1:7">
      <c r="A14" s="10"/>
      <c r="B14" s="10"/>
      <c r="C14" s="10"/>
      <c r="D14" s="10"/>
      <c r="E14" s="10"/>
      <c r="F14" s="10"/>
    </row>
    <row r="15" spans="1:7">
      <c r="A15" s="45" t="s">
        <v>22</v>
      </c>
      <c r="B15" s="45"/>
      <c r="C15" s="45"/>
      <c r="D15" s="45"/>
      <c r="E15" s="45"/>
      <c r="F15" s="45"/>
      <c r="G15" s="45"/>
    </row>
    <row r="16" spans="1:7">
      <c r="A16" s="10"/>
      <c r="B16" s="10"/>
      <c r="C16" s="10"/>
      <c r="D16" s="10"/>
      <c r="E16" s="10"/>
      <c r="F16" s="10"/>
    </row>
    <row r="17" spans="1:7">
      <c r="A17" s="10" t="s">
        <v>23</v>
      </c>
      <c r="B17" s="15" t="s">
        <v>24</v>
      </c>
      <c r="C17" s="10">
        <v>6404</v>
      </c>
      <c r="D17" s="10" t="s">
        <v>25</v>
      </c>
      <c r="E17" s="10" t="s">
        <v>26</v>
      </c>
      <c r="F17" s="10"/>
    </row>
    <row r="18" spans="1:7">
      <c r="A18" s="10"/>
      <c r="B18" s="14"/>
      <c r="C18" s="10">
        <v>130000</v>
      </c>
      <c r="D18" s="10" t="s">
        <v>27</v>
      </c>
      <c r="E18" s="10" t="s">
        <v>28</v>
      </c>
      <c r="F18" s="10">
        <v>2022</v>
      </c>
    </row>
    <row r="19" spans="1:7">
      <c r="A19" s="10"/>
      <c r="B19" s="10"/>
      <c r="C19" s="10"/>
      <c r="D19" s="10"/>
      <c r="E19" s="10"/>
      <c r="F19" s="10"/>
    </row>
    <row r="20" spans="1:7">
      <c r="A20" s="10" t="s">
        <v>23</v>
      </c>
      <c r="B20" s="15" t="s">
        <v>16</v>
      </c>
      <c r="C20" s="10">
        <v>116212</v>
      </c>
      <c r="D20" s="10" t="s">
        <v>20</v>
      </c>
      <c r="E20" s="10" t="s">
        <v>29</v>
      </c>
      <c r="F20" s="10">
        <v>2013</v>
      </c>
    </row>
    <row r="21" spans="1:7">
      <c r="A21" s="10"/>
      <c r="B21" s="14"/>
      <c r="C21" s="10">
        <v>8000</v>
      </c>
      <c r="D21" s="10" t="s">
        <v>27</v>
      </c>
      <c r="E21" s="10" t="s">
        <v>30</v>
      </c>
      <c r="F21" s="10"/>
    </row>
    <row r="22" spans="1:7">
      <c r="A22" s="10"/>
      <c r="B22" s="14"/>
      <c r="C22" s="16">
        <v>130000</v>
      </c>
      <c r="D22" s="10" t="s">
        <v>20</v>
      </c>
      <c r="E22" s="10" t="s">
        <v>31</v>
      </c>
      <c r="F22" s="10"/>
    </row>
    <row r="23" spans="1:7">
      <c r="A23" s="10"/>
      <c r="B23" s="10"/>
      <c r="C23" s="10"/>
      <c r="D23" s="10"/>
      <c r="E23" s="10"/>
      <c r="F23" s="10"/>
    </row>
    <row r="24" spans="1:7">
      <c r="A24" s="10"/>
      <c r="B24" s="13" t="s">
        <v>32</v>
      </c>
      <c r="C24" s="10">
        <v>140000</v>
      </c>
      <c r="D24" s="10" t="s">
        <v>20</v>
      </c>
      <c r="E24" s="10" t="s">
        <v>33</v>
      </c>
      <c r="F24" s="10">
        <v>2023</v>
      </c>
    </row>
    <row r="25" spans="1:7">
      <c r="A25" s="10"/>
      <c r="B25" s="14"/>
      <c r="C25" s="10">
        <v>205313</v>
      </c>
      <c r="D25" s="10" t="s">
        <v>20</v>
      </c>
      <c r="E25" s="10" t="s">
        <v>34</v>
      </c>
      <c r="F25" s="10"/>
    </row>
    <row r="26" spans="1:7">
      <c r="A26" s="10"/>
      <c r="B26" s="10"/>
    </row>
    <row r="27" spans="1:7">
      <c r="A27" s="10" t="s">
        <v>23</v>
      </c>
      <c r="B27" s="15" t="s">
        <v>35</v>
      </c>
      <c r="C27" s="10">
        <v>7.48</v>
      </c>
      <c r="D27" s="10" t="s">
        <v>15</v>
      </c>
      <c r="E27" s="10" t="s">
        <v>36</v>
      </c>
      <c r="F27" s="10">
        <v>2006</v>
      </c>
    </row>
    <row r="28" spans="1:7">
      <c r="A28" s="10"/>
      <c r="B28" s="14"/>
      <c r="C28" s="10">
        <v>7.04</v>
      </c>
      <c r="D28" s="10" t="s">
        <v>15</v>
      </c>
      <c r="E28" s="10" t="s">
        <v>29</v>
      </c>
      <c r="F28" s="10">
        <v>2015</v>
      </c>
    </row>
    <row r="29" spans="1:7">
      <c r="A29" s="10"/>
      <c r="B29" s="14"/>
      <c r="C29" s="10"/>
      <c r="D29" s="10"/>
      <c r="E29" s="10"/>
      <c r="F29" s="10"/>
    </row>
    <row r="30" spans="1:7">
      <c r="A30" s="45" t="s">
        <v>37</v>
      </c>
      <c r="B30" s="45"/>
      <c r="C30" s="45"/>
      <c r="D30" s="45"/>
      <c r="E30" s="45"/>
      <c r="F30" s="45"/>
      <c r="G30" s="45"/>
    </row>
    <row r="31" spans="1:7">
      <c r="A31" s="10"/>
      <c r="B31" s="10"/>
      <c r="C31" s="10"/>
      <c r="D31" s="10"/>
      <c r="E31" s="10"/>
      <c r="F31" s="10"/>
    </row>
    <row r="32" spans="1:7">
      <c r="A32" s="10" t="s">
        <v>23</v>
      </c>
      <c r="B32" s="15" t="s">
        <v>38</v>
      </c>
      <c r="C32" s="10"/>
      <c r="D32" s="10"/>
      <c r="E32" s="10"/>
      <c r="F32" s="10"/>
    </row>
    <row r="33" spans="1:7">
      <c r="A33" s="10"/>
      <c r="B33" s="14" t="s">
        <v>39</v>
      </c>
      <c r="C33" s="10">
        <v>70</v>
      </c>
      <c r="D33" s="11" t="s">
        <v>15</v>
      </c>
      <c r="E33" s="10" t="s">
        <v>13</v>
      </c>
      <c r="F33" s="10"/>
    </row>
    <row r="34" spans="1:7">
      <c r="A34" s="10"/>
      <c r="B34" s="14" t="s">
        <v>40</v>
      </c>
      <c r="C34" s="10">
        <v>68</v>
      </c>
      <c r="D34" s="11" t="s">
        <v>15</v>
      </c>
      <c r="E34" s="10" t="s">
        <v>36</v>
      </c>
      <c r="F34" s="10">
        <v>1996</v>
      </c>
    </row>
    <row r="35" spans="1:7">
      <c r="A35" s="10"/>
      <c r="B35" s="14" t="s">
        <v>40</v>
      </c>
      <c r="C35" s="10">
        <v>68</v>
      </c>
      <c r="D35" s="11" t="s">
        <v>15</v>
      </c>
      <c r="E35" s="10" t="s">
        <v>29</v>
      </c>
      <c r="F35" s="10">
        <v>2015</v>
      </c>
    </row>
    <row r="36" spans="1:7">
      <c r="A36" s="10"/>
      <c r="B36" s="10"/>
      <c r="C36" s="10"/>
      <c r="D36" s="10"/>
      <c r="E36" s="10"/>
      <c r="F36" s="10"/>
    </row>
    <row r="37" spans="1:7" ht="20">
      <c r="A37" s="46" t="s">
        <v>41</v>
      </c>
      <c r="B37" s="46"/>
      <c r="C37" s="46"/>
      <c r="D37" s="46"/>
      <c r="E37" s="46"/>
      <c r="F37" s="46"/>
      <c r="G37" s="46"/>
    </row>
    <row r="38" spans="1:7">
      <c r="A38" s="10"/>
      <c r="B38" s="10"/>
      <c r="C38" s="10"/>
      <c r="D38" s="10"/>
      <c r="E38" s="10"/>
      <c r="F38" s="10"/>
    </row>
    <row r="39" spans="1:7">
      <c r="A39" s="45" t="s">
        <v>42</v>
      </c>
      <c r="B39" s="45"/>
      <c r="C39" s="45"/>
      <c r="D39" s="45"/>
      <c r="E39" s="45"/>
      <c r="F39" s="45"/>
      <c r="G39" s="45"/>
    </row>
    <row r="40" spans="1:7">
      <c r="A40" s="10"/>
      <c r="B40" s="10"/>
      <c r="C40" s="10"/>
      <c r="D40" s="10"/>
      <c r="E40" s="10"/>
      <c r="F40" s="10"/>
    </row>
    <row r="41" spans="1:7">
      <c r="A41" s="10" t="s">
        <v>43</v>
      </c>
      <c r="B41" s="10" t="s">
        <v>44</v>
      </c>
      <c r="C41" s="10">
        <v>45000</v>
      </c>
      <c r="D41" s="10"/>
      <c r="E41" s="10" t="s">
        <v>13</v>
      </c>
      <c r="F41" s="10" t="s">
        <v>45</v>
      </c>
    </row>
    <row r="42" spans="1:7">
      <c r="A42" s="10" t="s">
        <v>43</v>
      </c>
      <c r="B42" s="10" t="s">
        <v>46</v>
      </c>
      <c r="C42" s="10">
        <v>39</v>
      </c>
      <c r="D42" s="10" t="s">
        <v>47</v>
      </c>
      <c r="E42" s="10" t="s">
        <v>13</v>
      </c>
      <c r="F42" s="10" t="s">
        <v>45</v>
      </c>
    </row>
    <row r="43" spans="1:7">
      <c r="A43" s="10" t="s">
        <v>43</v>
      </c>
      <c r="B43" s="10" t="s">
        <v>48</v>
      </c>
      <c r="C43" s="10">
        <v>0.8</v>
      </c>
      <c r="D43" s="10" t="s">
        <v>49</v>
      </c>
      <c r="E43" s="10" t="s">
        <v>13</v>
      </c>
      <c r="F43" s="10" t="s">
        <v>45</v>
      </c>
    </row>
    <row r="44" spans="1:7">
      <c r="A44" s="10" t="s">
        <v>43</v>
      </c>
      <c r="B44" s="10" t="s">
        <v>50</v>
      </c>
      <c r="C44" s="10">
        <v>185</v>
      </c>
      <c r="D44" s="10"/>
      <c r="E44" s="10" t="s">
        <v>13</v>
      </c>
      <c r="F44" s="10" t="s">
        <v>45</v>
      </c>
    </row>
    <row r="45" spans="1:7">
      <c r="A45" s="10" t="s">
        <v>43</v>
      </c>
      <c r="B45" s="15" t="s">
        <v>51</v>
      </c>
      <c r="C45" s="10"/>
      <c r="D45" s="10"/>
      <c r="E45" s="10" t="s">
        <v>13</v>
      </c>
      <c r="F45" s="10" t="s">
        <v>45</v>
      </c>
    </row>
    <row r="46" spans="1:7">
      <c r="A46" s="10"/>
      <c r="B46" s="14" t="s">
        <v>52</v>
      </c>
      <c r="C46" s="10">
        <v>19</v>
      </c>
      <c r="D46" s="10" t="s">
        <v>47</v>
      </c>
      <c r="E46" s="10"/>
      <c r="F46" s="10"/>
    </row>
    <row r="47" spans="1:7">
      <c r="A47" s="10"/>
      <c r="B47" s="14" t="s">
        <v>53</v>
      </c>
      <c r="C47" s="10">
        <v>2</v>
      </c>
      <c r="D47" s="10" t="s">
        <v>47</v>
      </c>
      <c r="E47" s="10"/>
      <c r="F47" s="10"/>
    </row>
    <row r="48" spans="1:7">
      <c r="A48" s="10"/>
      <c r="B48" s="14" t="s">
        <v>54</v>
      </c>
      <c r="C48" s="10">
        <v>3</v>
      </c>
      <c r="D48" s="10" t="s">
        <v>47</v>
      </c>
      <c r="E48" s="10"/>
      <c r="F48" s="10"/>
    </row>
    <row r="49" spans="1:7">
      <c r="A49" s="10"/>
      <c r="B49" s="14" t="s">
        <v>55</v>
      </c>
      <c r="C49" s="10">
        <v>0.75</v>
      </c>
      <c r="D49" s="10" t="s">
        <v>47</v>
      </c>
      <c r="E49" s="10"/>
      <c r="F49" s="10"/>
    </row>
    <row r="50" spans="1:7">
      <c r="A50" s="10"/>
      <c r="B50" s="14" t="s">
        <v>56</v>
      </c>
      <c r="C50" s="10">
        <v>3</v>
      </c>
      <c r="D50" s="10" t="s">
        <v>47</v>
      </c>
      <c r="E50" s="10"/>
      <c r="F50" s="10"/>
    </row>
    <row r="51" spans="1:7">
      <c r="A51" s="10"/>
      <c r="B51" s="14" t="s">
        <v>57</v>
      </c>
      <c r="C51" s="10">
        <v>9</v>
      </c>
      <c r="D51" s="10" t="s">
        <v>47</v>
      </c>
      <c r="E51" s="10"/>
      <c r="F51" s="10"/>
    </row>
    <row r="52" spans="1:7">
      <c r="A52" s="10"/>
      <c r="B52" s="10"/>
      <c r="C52" s="10"/>
      <c r="D52" s="10"/>
      <c r="E52" s="10"/>
      <c r="F52" s="10"/>
    </row>
    <row r="53" spans="1:7">
      <c r="A53" s="45" t="s">
        <v>58</v>
      </c>
      <c r="B53" s="45"/>
      <c r="C53" s="45"/>
      <c r="D53" s="45"/>
      <c r="E53" s="45"/>
      <c r="F53" s="45"/>
      <c r="G53" s="45"/>
    </row>
    <row r="54" spans="1:7">
      <c r="A54" s="10"/>
      <c r="B54" s="10"/>
      <c r="C54" s="10"/>
      <c r="D54" s="10"/>
      <c r="E54" s="10"/>
      <c r="F54" s="10"/>
    </row>
    <row r="55" spans="1:7">
      <c r="A55" s="10" t="s">
        <v>23</v>
      </c>
      <c r="B55" s="15" t="s">
        <v>59</v>
      </c>
      <c r="C55" s="10"/>
      <c r="D55" s="10"/>
      <c r="E55" s="10" t="s">
        <v>60</v>
      </c>
      <c r="F55" s="10">
        <v>2021</v>
      </c>
    </row>
    <row r="56" spans="1:7">
      <c r="A56" s="10"/>
      <c r="B56" s="10" t="s">
        <v>364</v>
      </c>
      <c r="C56" s="10">
        <f>SUM(C58:C62)</f>
        <v>32.1</v>
      </c>
      <c r="D56" s="10" t="s">
        <v>15</v>
      </c>
      <c r="E56" s="10"/>
      <c r="F56" s="10"/>
    </row>
    <row r="57" spans="1:7">
      <c r="A57" s="10"/>
      <c r="B57" s="10" t="s">
        <v>365</v>
      </c>
      <c r="C57" s="10">
        <f>SUM(C63:C64)</f>
        <v>67.8</v>
      </c>
      <c r="D57" s="10" t="s">
        <v>15</v>
      </c>
      <c r="E57" s="10"/>
      <c r="F57" s="10"/>
    </row>
    <row r="58" spans="1:7">
      <c r="A58" s="10"/>
      <c r="B58" s="14" t="s">
        <v>61</v>
      </c>
      <c r="C58" s="10">
        <v>5.5</v>
      </c>
      <c r="D58" s="10" t="s">
        <v>15</v>
      </c>
      <c r="E58" s="10"/>
      <c r="F58" s="10"/>
    </row>
    <row r="59" spans="1:7">
      <c r="A59" s="10"/>
      <c r="B59" s="14" t="s">
        <v>62</v>
      </c>
      <c r="C59" s="10">
        <v>5.0999999999999996</v>
      </c>
      <c r="D59" s="10" t="s">
        <v>15</v>
      </c>
      <c r="E59" s="10"/>
      <c r="F59" s="10"/>
    </row>
    <row r="60" spans="1:7">
      <c r="A60" s="10"/>
      <c r="B60" s="14" t="s">
        <v>63</v>
      </c>
      <c r="C60" s="10">
        <v>0.9</v>
      </c>
      <c r="D60" s="10" t="s">
        <v>15</v>
      </c>
      <c r="E60" s="10"/>
      <c r="F60" s="10"/>
    </row>
    <row r="61" spans="1:7">
      <c r="A61" s="10"/>
      <c r="B61" s="14" t="s">
        <v>64</v>
      </c>
      <c r="C61" s="10">
        <v>12.3</v>
      </c>
      <c r="D61" s="10" t="s">
        <v>15</v>
      </c>
      <c r="E61" s="10"/>
      <c r="F61" s="10"/>
    </row>
    <row r="62" spans="1:7">
      <c r="A62" s="10"/>
      <c r="B62" s="14" t="s">
        <v>65</v>
      </c>
      <c r="C62" s="10">
        <v>8.3000000000000007</v>
      </c>
      <c r="D62" s="10" t="s">
        <v>15</v>
      </c>
      <c r="E62" s="10"/>
      <c r="F62" s="10"/>
    </row>
    <row r="63" spans="1:7">
      <c r="A63" s="10"/>
      <c r="B63" s="14" t="s">
        <v>66</v>
      </c>
      <c r="C63" s="10">
        <v>0.8</v>
      </c>
      <c r="D63" s="10" t="s">
        <v>15</v>
      </c>
      <c r="E63" s="10"/>
      <c r="F63" s="10"/>
    </row>
    <row r="64" spans="1:7">
      <c r="A64" s="10"/>
      <c r="B64" s="14" t="s">
        <v>67</v>
      </c>
      <c r="C64" s="10">
        <v>67</v>
      </c>
      <c r="D64" s="10" t="s">
        <v>15</v>
      </c>
      <c r="E64" s="10"/>
      <c r="F64" s="10"/>
    </row>
    <row r="65" spans="1:7">
      <c r="A65" s="10"/>
      <c r="B65" s="14"/>
      <c r="C65" s="10"/>
      <c r="D65" s="10"/>
      <c r="E65" s="10"/>
      <c r="F65" s="10"/>
    </row>
    <row r="66" spans="1:7">
      <c r="A66" s="10" t="s">
        <v>23</v>
      </c>
      <c r="B66" s="12" t="s">
        <v>68</v>
      </c>
      <c r="C66" s="10"/>
      <c r="D66" s="10"/>
      <c r="E66" s="10" t="s">
        <v>60</v>
      </c>
      <c r="F66" s="10">
        <v>2021</v>
      </c>
    </row>
    <row r="67" spans="1:7">
      <c r="A67" s="10"/>
      <c r="B67" s="14" t="s">
        <v>69</v>
      </c>
      <c r="C67" s="10">
        <v>62.6</v>
      </c>
      <c r="D67" s="10" t="s">
        <v>15</v>
      </c>
      <c r="E67" s="10"/>
      <c r="F67" s="10"/>
    </row>
    <row r="68" spans="1:7">
      <c r="A68" s="10"/>
      <c r="B68" s="14" t="s">
        <v>70</v>
      </c>
      <c r="C68" s="10">
        <v>6</v>
      </c>
      <c r="D68" s="10" t="s">
        <v>15</v>
      </c>
      <c r="E68" s="10"/>
      <c r="F68" s="10"/>
    </row>
    <row r="69" spans="1:7">
      <c r="A69" s="10"/>
      <c r="B69" s="14" t="s">
        <v>71</v>
      </c>
      <c r="C69" s="10">
        <v>16.100000000000001</v>
      </c>
      <c r="D69" s="10" t="s">
        <v>15</v>
      </c>
      <c r="E69" s="10"/>
      <c r="F69" s="10"/>
    </row>
    <row r="70" spans="1:7">
      <c r="A70" s="10"/>
      <c r="B70" s="14" t="s">
        <v>72</v>
      </c>
      <c r="C70" s="10">
        <v>15.3</v>
      </c>
      <c r="D70" s="10" t="s">
        <v>15</v>
      </c>
      <c r="E70" s="10"/>
      <c r="F70" s="10"/>
    </row>
    <row r="71" spans="1:7">
      <c r="A71" s="10"/>
      <c r="B71" s="14"/>
      <c r="C71" s="10"/>
      <c r="D71" s="10"/>
      <c r="E71" s="10"/>
      <c r="F71" s="10"/>
    </row>
    <row r="72" spans="1:7">
      <c r="A72" s="45" t="s">
        <v>73</v>
      </c>
      <c r="B72" s="45"/>
      <c r="C72" s="45"/>
      <c r="D72" s="45"/>
      <c r="E72" s="45"/>
      <c r="F72" s="45"/>
      <c r="G72" s="45"/>
    </row>
    <row r="73" spans="1:7">
      <c r="A73" s="10"/>
      <c r="B73" s="10"/>
      <c r="C73" s="10"/>
      <c r="D73" s="10"/>
      <c r="E73" s="10"/>
      <c r="F73" s="10"/>
    </row>
    <row r="74" spans="1:7">
      <c r="A74" s="10" t="s">
        <v>23</v>
      </c>
      <c r="B74" s="15" t="s">
        <v>74</v>
      </c>
      <c r="C74" s="15">
        <v>60</v>
      </c>
      <c r="D74" s="10" t="s">
        <v>15</v>
      </c>
      <c r="E74" s="10" t="s">
        <v>75</v>
      </c>
      <c r="F74" s="10">
        <v>2022</v>
      </c>
    </row>
    <row r="75" spans="1:7">
      <c r="A75" s="10" t="s">
        <v>23</v>
      </c>
      <c r="B75" s="15" t="s">
        <v>59</v>
      </c>
      <c r="C75" s="10"/>
      <c r="D75" s="10"/>
      <c r="E75" s="10" t="s">
        <v>75</v>
      </c>
      <c r="F75" s="10">
        <v>2022</v>
      </c>
    </row>
    <row r="76" spans="1:7">
      <c r="A76" s="10"/>
      <c r="B76" s="14" t="s">
        <v>61</v>
      </c>
      <c r="C76" s="10">
        <v>3.58</v>
      </c>
      <c r="D76" s="10" t="s">
        <v>15</v>
      </c>
      <c r="E76" s="10"/>
      <c r="F76" s="10"/>
    </row>
    <row r="77" spans="1:7">
      <c r="A77" s="10"/>
      <c r="B77" s="14" t="s">
        <v>62</v>
      </c>
      <c r="C77" s="10">
        <v>1.63</v>
      </c>
      <c r="D77" s="10" t="s">
        <v>15</v>
      </c>
      <c r="E77" s="10"/>
      <c r="F77" s="10"/>
    </row>
    <row r="78" spans="1:7">
      <c r="A78" s="10"/>
      <c r="B78" s="14" t="s">
        <v>63</v>
      </c>
      <c r="C78" s="10">
        <v>0</v>
      </c>
      <c r="D78" s="10" t="s">
        <v>15</v>
      </c>
      <c r="E78" s="10"/>
      <c r="F78" s="10"/>
    </row>
    <row r="79" spans="1:7">
      <c r="A79" s="10"/>
      <c r="B79" s="14" t="s">
        <v>64</v>
      </c>
      <c r="C79" s="10">
        <v>14.01</v>
      </c>
      <c r="D79" s="10" t="s">
        <v>15</v>
      </c>
      <c r="E79" s="10"/>
      <c r="F79" s="10"/>
    </row>
    <row r="80" spans="1:7">
      <c r="A80" s="10"/>
      <c r="B80" s="14" t="s">
        <v>65</v>
      </c>
      <c r="C80" s="10">
        <v>3.58</v>
      </c>
      <c r="D80" s="10" t="s">
        <v>15</v>
      </c>
      <c r="E80" s="10"/>
      <c r="F80" s="10"/>
    </row>
    <row r="81" spans="1:6">
      <c r="A81" s="10"/>
      <c r="B81" s="14" t="s">
        <v>66</v>
      </c>
      <c r="C81" s="10">
        <v>0.65</v>
      </c>
      <c r="D81" s="10" t="s">
        <v>15</v>
      </c>
      <c r="E81" s="10"/>
      <c r="F81" s="10"/>
    </row>
    <row r="82" spans="1:6">
      <c r="A82" s="10"/>
      <c r="B82" s="14" t="s">
        <v>67</v>
      </c>
      <c r="C82" s="10">
        <v>76.55</v>
      </c>
      <c r="D82" s="10" t="s">
        <v>15</v>
      </c>
      <c r="E82" s="10"/>
      <c r="F82" s="10"/>
    </row>
    <row r="83" spans="1:6">
      <c r="A83" s="10"/>
      <c r="B83" s="14"/>
      <c r="C83" s="10"/>
      <c r="D83" s="10"/>
      <c r="E83" s="10"/>
      <c r="F83" s="10"/>
    </row>
    <row r="84" spans="1:6">
      <c r="A84" s="10" t="s">
        <v>23</v>
      </c>
      <c r="B84" s="12" t="s">
        <v>68</v>
      </c>
      <c r="C84" s="10"/>
      <c r="D84" s="10"/>
      <c r="E84" s="10" t="s">
        <v>75</v>
      </c>
      <c r="F84" s="10">
        <v>2022</v>
      </c>
    </row>
    <row r="85" spans="1:6">
      <c r="A85" s="10"/>
      <c r="B85" s="14" t="s">
        <v>69</v>
      </c>
      <c r="C85" s="10">
        <v>82</v>
      </c>
      <c r="D85" s="10" t="s">
        <v>15</v>
      </c>
      <c r="E85" s="10"/>
      <c r="F85" s="10"/>
    </row>
    <row r="86" spans="1:6">
      <c r="A86" s="10"/>
      <c r="B86" s="14" t="s">
        <v>70</v>
      </c>
      <c r="C86" s="10">
        <v>5.8</v>
      </c>
      <c r="D86" s="10" t="s">
        <v>15</v>
      </c>
      <c r="E86" s="10"/>
      <c r="F86" s="10"/>
    </row>
    <row r="87" spans="1:6">
      <c r="A87" s="10"/>
      <c r="B87" s="14" t="s">
        <v>71</v>
      </c>
      <c r="C87" s="10">
        <v>3.2</v>
      </c>
      <c r="D87" s="10" t="s">
        <v>15</v>
      </c>
      <c r="E87" s="10"/>
      <c r="F87" s="10"/>
    </row>
    <row r="88" spans="1:6">
      <c r="A88" s="10"/>
      <c r="B88" s="14" t="s">
        <v>72</v>
      </c>
      <c r="C88" s="10">
        <v>6.1</v>
      </c>
      <c r="D88" s="10" t="s">
        <v>15</v>
      </c>
      <c r="E88" s="10"/>
      <c r="F88" s="10"/>
    </row>
  </sheetData>
  <mergeCells count="9">
    <mergeCell ref="A53:G53"/>
    <mergeCell ref="A72:G72"/>
    <mergeCell ref="A3:G3"/>
    <mergeCell ref="A5:G5"/>
    <mergeCell ref="A13:G13"/>
    <mergeCell ref="A15:G15"/>
    <mergeCell ref="A30:G30"/>
    <mergeCell ref="A37:G37"/>
    <mergeCell ref="A39:G39"/>
  </mergeCells>
  <pageMargins left="0.7" right="0.7" top="0.75" bottom="0.75" header="0.3" footer="0.3"/>
  <headerFooter>
    <oddFooter>&amp;L_x000D_&amp;1#&amp;"Aptos"&amp;10&amp;K000000 Classified as Internal | Intern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618E8-0D40-47AE-B727-988EF05EC43D}">
  <dimension ref="A1:H121"/>
  <sheetViews>
    <sheetView tabSelected="1" zoomScale="130" zoomScaleNormal="130" workbookViewId="0">
      <selection activeCell="H24" sqref="H24"/>
    </sheetView>
  </sheetViews>
  <sheetFormatPr baseColWidth="10" defaultColWidth="8.83203125" defaultRowHeight="15"/>
  <cols>
    <col min="1" max="1" width="12.5" bestFit="1" customWidth="1"/>
    <col min="2" max="2" width="61.1640625" bestFit="1" customWidth="1"/>
    <col min="3" max="3" width="19" customWidth="1"/>
    <col min="4" max="4" width="12.83203125" bestFit="1" customWidth="1"/>
    <col min="5" max="5" width="53.83203125" customWidth="1"/>
    <col min="6" max="6" width="23.1640625" bestFit="1" customWidth="1"/>
    <col min="7" max="7" width="36.83203125" customWidth="1"/>
    <col min="8" max="8" width="21.83203125" customWidth="1"/>
  </cols>
  <sheetData>
    <row r="1" spans="1:8" ht="21">
      <c r="A1" s="9" t="s">
        <v>2</v>
      </c>
      <c r="B1" s="9" t="s">
        <v>3</v>
      </c>
      <c r="C1" s="9" t="s">
        <v>4</v>
      </c>
      <c r="D1" s="9" t="s">
        <v>5</v>
      </c>
      <c r="E1" s="9" t="s">
        <v>6</v>
      </c>
      <c r="F1" s="9" t="s">
        <v>7</v>
      </c>
      <c r="G1" s="9" t="s">
        <v>76</v>
      </c>
      <c r="H1" s="9" t="s">
        <v>355</v>
      </c>
    </row>
    <row r="2" spans="1:8">
      <c r="A2" s="10"/>
      <c r="B2" s="10"/>
      <c r="C2" s="10"/>
      <c r="D2" s="10"/>
      <c r="E2" s="10"/>
      <c r="F2" s="10"/>
      <c r="G2" s="10"/>
    </row>
    <row r="3" spans="1:8" ht="20">
      <c r="A3" s="46" t="s">
        <v>77</v>
      </c>
      <c r="B3" s="46"/>
      <c r="C3" s="46"/>
      <c r="D3" s="46"/>
      <c r="E3" s="46"/>
      <c r="F3" s="46"/>
      <c r="G3" s="46"/>
      <c r="H3" s="46"/>
    </row>
    <row r="4" spans="1:8">
      <c r="A4" s="10"/>
      <c r="B4" s="10"/>
      <c r="C4" s="10"/>
      <c r="D4" s="10"/>
      <c r="E4" s="10"/>
      <c r="F4" s="10"/>
      <c r="G4" s="10"/>
    </row>
    <row r="5" spans="1:8">
      <c r="A5" s="45" t="s">
        <v>78</v>
      </c>
      <c r="B5" s="45"/>
      <c r="C5" s="45"/>
      <c r="D5" s="45"/>
      <c r="E5" s="45"/>
      <c r="F5" s="45"/>
      <c r="G5" s="45"/>
      <c r="H5" s="45"/>
    </row>
    <row r="6" spans="1:8">
      <c r="A6" s="10"/>
      <c r="B6" s="10"/>
      <c r="C6" s="10"/>
      <c r="D6" s="10"/>
      <c r="E6" s="10"/>
      <c r="F6" s="10"/>
      <c r="G6" s="10"/>
    </row>
    <row r="7" spans="1:8">
      <c r="A7" s="10" t="s">
        <v>79</v>
      </c>
      <c r="B7" s="10" t="s">
        <v>80</v>
      </c>
      <c r="C7" s="10">
        <v>4922319</v>
      </c>
      <c r="D7" s="10"/>
      <c r="E7" s="10" t="s">
        <v>81</v>
      </c>
      <c r="F7" s="10">
        <v>2016</v>
      </c>
      <c r="G7" s="10" t="s">
        <v>200</v>
      </c>
      <c r="H7" t="s">
        <v>86</v>
      </c>
    </row>
    <row r="8" spans="1:8">
      <c r="A8" s="10"/>
      <c r="B8" s="10"/>
      <c r="C8" s="10"/>
      <c r="D8" s="10"/>
      <c r="E8" s="10"/>
      <c r="F8" s="10"/>
      <c r="G8" s="10"/>
    </row>
    <row r="9" spans="1:8">
      <c r="A9" s="10" t="s">
        <v>10</v>
      </c>
      <c r="B9" s="10" t="s">
        <v>82</v>
      </c>
      <c r="C9" s="10">
        <v>1.5</v>
      </c>
      <c r="D9" s="10" t="s">
        <v>83</v>
      </c>
      <c r="E9" s="10" t="s">
        <v>13</v>
      </c>
      <c r="F9" s="10"/>
      <c r="G9" s="10"/>
    </row>
    <row r="10" spans="1:8">
      <c r="A10" s="10"/>
      <c r="B10" s="14"/>
      <c r="C10" s="10">
        <v>6</v>
      </c>
      <c r="D10" s="10" t="s">
        <v>83</v>
      </c>
      <c r="E10" s="10" t="s">
        <v>84</v>
      </c>
      <c r="F10" s="10"/>
      <c r="G10" s="10"/>
    </row>
    <row r="11" spans="1:8">
      <c r="A11" s="10"/>
      <c r="B11" s="14"/>
      <c r="F11" s="10"/>
      <c r="G11" s="10"/>
    </row>
    <row r="12" spans="1:8">
      <c r="A12" s="45" t="s">
        <v>23</v>
      </c>
      <c r="B12" s="45"/>
      <c r="C12" s="45"/>
      <c r="D12" s="45"/>
      <c r="E12" s="45"/>
      <c r="F12" s="45"/>
      <c r="G12" s="45"/>
      <c r="H12" s="45"/>
    </row>
    <row r="13" spans="1:8">
      <c r="A13" s="10"/>
      <c r="B13" s="10"/>
      <c r="C13" s="10"/>
      <c r="D13" s="10"/>
      <c r="E13" s="10"/>
      <c r="F13" s="10"/>
      <c r="G13" s="10"/>
    </row>
    <row r="14" spans="1:8">
      <c r="A14" s="10" t="s">
        <v>23</v>
      </c>
      <c r="B14" s="15" t="s">
        <v>87</v>
      </c>
      <c r="C14" s="18" t="s">
        <v>88</v>
      </c>
      <c r="D14" s="10"/>
      <c r="E14" s="10"/>
      <c r="F14" s="10" t="s">
        <v>86</v>
      </c>
      <c r="G14" s="10"/>
      <c r="H14" s="41"/>
    </row>
    <row r="15" spans="1:8">
      <c r="A15" s="10"/>
      <c r="B15" s="14"/>
      <c r="C15" s="17" t="s">
        <v>89</v>
      </c>
      <c r="D15" s="10"/>
      <c r="E15" s="10" t="s">
        <v>90</v>
      </c>
      <c r="F15" s="10">
        <v>2019</v>
      </c>
      <c r="G15" s="10" t="s">
        <v>91</v>
      </c>
      <c r="H15" s="10" t="s">
        <v>86</v>
      </c>
    </row>
    <row r="16" spans="1:8">
      <c r="A16" s="10"/>
      <c r="B16" s="14"/>
      <c r="C16" s="17" t="s">
        <v>92</v>
      </c>
      <c r="D16" s="10"/>
      <c r="E16" s="10" t="s">
        <v>93</v>
      </c>
      <c r="F16" s="10">
        <v>2016</v>
      </c>
      <c r="G16" s="10" t="s">
        <v>94</v>
      </c>
      <c r="H16" s="10" t="s">
        <v>86</v>
      </c>
    </row>
    <row r="17" spans="1:8">
      <c r="F17" s="10"/>
      <c r="G17" s="10"/>
    </row>
    <row r="18" spans="1:8">
      <c r="A18" s="10" t="s">
        <v>95</v>
      </c>
      <c r="B18" s="13" t="s">
        <v>87</v>
      </c>
      <c r="C18" s="10">
        <v>160</v>
      </c>
      <c r="D18" s="10"/>
      <c r="E18" s="10" t="s">
        <v>13</v>
      </c>
    </row>
    <row r="19" spans="1:8">
      <c r="A19" s="10"/>
      <c r="B19" s="13"/>
      <c r="C19" s="10"/>
      <c r="D19" s="10"/>
      <c r="E19" s="10"/>
    </row>
    <row r="20" spans="1:8">
      <c r="A20" s="10" t="s">
        <v>23</v>
      </c>
      <c r="B20" s="13" t="s">
        <v>375</v>
      </c>
      <c r="C20" s="10">
        <v>950</v>
      </c>
      <c r="D20" s="10"/>
      <c r="E20" s="10" t="s">
        <v>376</v>
      </c>
      <c r="F20">
        <v>2015</v>
      </c>
    </row>
    <row r="22" spans="1:8">
      <c r="A22" s="10" t="s">
        <v>23</v>
      </c>
      <c r="B22" s="15" t="s">
        <v>96</v>
      </c>
      <c r="C22" s="15" t="s">
        <v>97</v>
      </c>
      <c r="D22" s="10"/>
      <c r="E22" s="10"/>
      <c r="F22" s="10"/>
      <c r="G22" s="10"/>
    </row>
    <row r="23" spans="1:8">
      <c r="A23" s="10"/>
      <c r="B23" s="14" t="s">
        <v>98</v>
      </c>
      <c r="C23" s="10">
        <v>3566</v>
      </c>
      <c r="D23" s="10"/>
      <c r="E23" s="10" t="s">
        <v>99</v>
      </c>
      <c r="F23" s="10">
        <v>2023</v>
      </c>
      <c r="G23" s="10" t="s">
        <v>100</v>
      </c>
      <c r="H23" t="s">
        <v>86</v>
      </c>
    </row>
    <row r="24" spans="1:8">
      <c r="A24" s="10"/>
      <c r="B24" s="14" t="s">
        <v>101</v>
      </c>
      <c r="C24" s="10">
        <v>2050</v>
      </c>
      <c r="D24" s="10"/>
      <c r="E24" s="10" t="s">
        <v>102</v>
      </c>
      <c r="F24" s="10">
        <v>2023</v>
      </c>
      <c r="G24" s="10" t="s">
        <v>103</v>
      </c>
      <c r="H24" t="s">
        <v>86</v>
      </c>
    </row>
    <row r="25" spans="1:8">
      <c r="A25" s="10"/>
      <c r="B25" s="10"/>
      <c r="C25" s="10"/>
      <c r="D25" s="10"/>
      <c r="E25" s="10"/>
      <c r="F25" s="10"/>
      <c r="G25" s="10"/>
    </row>
    <row r="26" spans="1:8">
      <c r="A26" s="10" t="s">
        <v>104</v>
      </c>
      <c r="B26" s="13" t="s">
        <v>105</v>
      </c>
      <c r="C26" s="10">
        <v>45</v>
      </c>
      <c r="D26" s="10"/>
      <c r="E26" s="10" t="s">
        <v>102</v>
      </c>
      <c r="F26" s="10">
        <v>2023</v>
      </c>
      <c r="G26" s="10"/>
    </row>
    <row r="27" spans="1:8">
      <c r="A27" s="10" t="s">
        <v>106</v>
      </c>
      <c r="B27" s="13" t="s">
        <v>107</v>
      </c>
      <c r="C27" s="10">
        <v>32</v>
      </c>
      <c r="D27" s="10"/>
      <c r="E27" s="10" t="s">
        <v>102</v>
      </c>
      <c r="F27" s="10">
        <v>2023</v>
      </c>
      <c r="G27" s="10"/>
    </row>
    <row r="28" spans="1:8">
      <c r="A28" s="10"/>
      <c r="B28" s="10" t="s">
        <v>108</v>
      </c>
      <c r="C28" s="10">
        <v>8</v>
      </c>
      <c r="D28" s="10"/>
      <c r="E28" s="10" t="s">
        <v>102</v>
      </c>
      <c r="F28" s="10">
        <v>2023</v>
      </c>
      <c r="G28" s="10"/>
    </row>
    <row r="30" spans="1:8">
      <c r="A30" s="10" t="s">
        <v>23</v>
      </c>
      <c r="B30" s="15" t="s">
        <v>109</v>
      </c>
      <c r="C30" s="15" t="s">
        <v>110</v>
      </c>
      <c r="D30" s="10"/>
      <c r="E30" s="10"/>
      <c r="F30" s="10"/>
      <c r="G30" s="10"/>
    </row>
    <row r="31" spans="1:8">
      <c r="A31" s="10"/>
      <c r="B31" s="19" t="s">
        <v>111</v>
      </c>
      <c r="C31" s="10">
        <v>2000</v>
      </c>
      <c r="D31" s="10"/>
      <c r="E31" s="10" t="s">
        <v>13</v>
      </c>
      <c r="F31" s="10"/>
      <c r="G31" s="10"/>
    </row>
    <row r="32" spans="1:8">
      <c r="A32" s="10"/>
      <c r="B32" s="19" t="s">
        <v>112</v>
      </c>
      <c r="C32" s="16">
        <v>1970</v>
      </c>
      <c r="D32" s="10"/>
      <c r="E32" s="10" t="s">
        <v>30</v>
      </c>
      <c r="F32" s="10"/>
      <c r="G32" s="10"/>
    </row>
    <row r="33" spans="1:8">
      <c r="A33" s="10"/>
      <c r="B33" s="19" t="s">
        <v>113</v>
      </c>
      <c r="C33" s="17" t="s">
        <v>114</v>
      </c>
      <c r="D33" s="10"/>
      <c r="E33" s="10" t="s">
        <v>115</v>
      </c>
      <c r="F33" s="10">
        <v>2019</v>
      </c>
      <c r="G33" s="10" t="s">
        <v>116</v>
      </c>
    </row>
    <row r="34" spans="1:8">
      <c r="F34" s="10"/>
      <c r="G34" s="10"/>
    </row>
    <row r="35" spans="1:8">
      <c r="A35" s="10" t="s">
        <v>95</v>
      </c>
      <c r="B35" s="13" t="s">
        <v>117</v>
      </c>
      <c r="C35" s="10">
        <v>16</v>
      </c>
      <c r="D35" s="10"/>
      <c r="E35" s="10" t="s">
        <v>13</v>
      </c>
      <c r="F35" s="10"/>
      <c r="G35" s="10"/>
    </row>
    <row r="36" spans="1:8">
      <c r="A36" s="10" t="s">
        <v>23</v>
      </c>
      <c r="B36" s="10" t="s">
        <v>111</v>
      </c>
      <c r="C36" s="10">
        <v>2000</v>
      </c>
      <c r="D36" s="10"/>
      <c r="E36" s="10" t="s">
        <v>13</v>
      </c>
      <c r="F36" s="10"/>
      <c r="G36" s="10"/>
    </row>
    <row r="37" spans="1:8">
      <c r="A37" s="10" t="s">
        <v>23</v>
      </c>
      <c r="B37" s="12" t="s">
        <v>118</v>
      </c>
      <c r="C37" s="10">
        <v>280</v>
      </c>
      <c r="D37" s="10"/>
      <c r="E37" s="10" t="s">
        <v>30</v>
      </c>
      <c r="F37" s="10"/>
      <c r="G37" s="10"/>
    </row>
    <row r="38" spans="1:8">
      <c r="A38" s="10" t="s">
        <v>23</v>
      </c>
      <c r="B38" s="12" t="s">
        <v>119</v>
      </c>
      <c r="C38" s="10">
        <v>46</v>
      </c>
      <c r="D38" s="10"/>
      <c r="E38" s="10" t="s">
        <v>30</v>
      </c>
    </row>
    <row r="40" spans="1:8">
      <c r="A40" s="10" t="s">
        <v>23</v>
      </c>
      <c r="B40" s="10" t="s">
        <v>120</v>
      </c>
      <c r="C40" s="20" t="s">
        <v>121</v>
      </c>
      <c r="D40" s="21" t="s">
        <v>122</v>
      </c>
      <c r="E40" s="10" t="s">
        <v>13</v>
      </c>
    </row>
    <row r="41" spans="1:8">
      <c r="A41" s="10" t="s">
        <v>23</v>
      </c>
      <c r="B41" s="10" t="s">
        <v>123</v>
      </c>
      <c r="C41" s="10">
        <v>125</v>
      </c>
      <c r="D41" s="10" t="s">
        <v>124</v>
      </c>
      <c r="E41" s="10" t="s">
        <v>13</v>
      </c>
    </row>
    <row r="42" spans="1:8">
      <c r="A42" s="10" t="s">
        <v>23</v>
      </c>
      <c r="B42" s="10" t="s">
        <v>125</v>
      </c>
      <c r="C42" s="20" t="s">
        <v>126</v>
      </c>
      <c r="D42" s="10" t="s">
        <v>122</v>
      </c>
      <c r="E42" s="10" t="s">
        <v>13</v>
      </c>
    </row>
    <row r="43" spans="1:8">
      <c r="A43" s="10" t="s">
        <v>23</v>
      </c>
      <c r="B43" s="10" t="s">
        <v>127</v>
      </c>
      <c r="C43" s="10">
        <v>5000</v>
      </c>
      <c r="D43" s="10" t="s">
        <v>124</v>
      </c>
      <c r="E43" s="10" t="s">
        <v>13</v>
      </c>
    </row>
    <row r="45" spans="1:8" ht="20">
      <c r="A45" s="46" t="s">
        <v>128</v>
      </c>
      <c r="B45" s="46"/>
      <c r="C45" s="46"/>
      <c r="D45" s="46"/>
      <c r="E45" s="46"/>
      <c r="F45" s="46"/>
      <c r="G45" s="46"/>
      <c r="H45" s="46"/>
    </row>
    <row r="46" spans="1:8">
      <c r="A46" s="10"/>
      <c r="B46" s="10"/>
      <c r="C46" s="10"/>
      <c r="D46" s="10"/>
      <c r="E46" s="10"/>
      <c r="F46" s="10"/>
      <c r="G46" s="10"/>
    </row>
    <row r="47" spans="1:8">
      <c r="A47" s="10" t="s">
        <v>10</v>
      </c>
      <c r="B47" s="13" t="s">
        <v>129</v>
      </c>
      <c r="C47" s="10">
        <v>20</v>
      </c>
      <c r="D47" s="10" t="s">
        <v>15</v>
      </c>
      <c r="E47" s="10" t="s">
        <v>17</v>
      </c>
      <c r="F47" s="10"/>
      <c r="G47" s="10"/>
    </row>
    <row r="48" spans="1:8">
      <c r="A48" s="10"/>
      <c r="B48" s="10"/>
      <c r="C48" s="10"/>
      <c r="D48" s="10"/>
      <c r="E48" s="10"/>
      <c r="F48" s="10"/>
      <c r="G48" s="10"/>
    </row>
    <row r="49" spans="1:8">
      <c r="A49" s="10" t="s">
        <v>23</v>
      </c>
      <c r="B49" s="10" t="s">
        <v>130</v>
      </c>
      <c r="C49" s="10">
        <v>11</v>
      </c>
      <c r="D49" s="10" t="s">
        <v>15</v>
      </c>
      <c r="E49" s="10" t="s">
        <v>30</v>
      </c>
      <c r="F49" s="10"/>
      <c r="G49" s="10"/>
    </row>
    <row r="50" spans="1:8">
      <c r="A50" s="10" t="s">
        <v>23</v>
      </c>
      <c r="B50" s="13" t="s">
        <v>131</v>
      </c>
      <c r="C50" s="10">
        <v>20</v>
      </c>
      <c r="D50" s="10" t="s">
        <v>15</v>
      </c>
      <c r="E50" s="10" t="s">
        <v>30</v>
      </c>
      <c r="F50" s="10"/>
      <c r="G50" s="10"/>
    </row>
    <row r="52" spans="1:8">
      <c r="A52" s="10" t="s">
        <v>23</v>
      </c>
      <c r="B52" s="10" t="s">
        <v>132</v>
      </c>
      <c r="C52" s="10">
        <v>33</v>
      </c>
      <c r="D52" s="10" t="s">
        <v>15</v>
      </c>
      <c r="E52" s="10" t="s">
        <v>133</v>
      </c>
      <c r="F52" s="10">
        <v>2015</v>
      </c>
      <c r="G52" s="10"/>
    </row>
    <row r="53" spans="1:8">
      <c r="A53" s="10"/>
      <c r="B53" s="10"/>
      <c r="C53" s="16">
        <v>25</v>
      </c>
      <c r="D53" s="10" t="s">
        <v>15</v>
      </c>
      <c r="E53" s="10" t="s">
        <v>30</v>
      </c>
      <c r="F53" s="10" t="s">
        <v>86</v>
      </c>
      <c r="G53" s="10"/>
    </row>
    <row r="54" spans="1:8">
      <c r="A54" s="10" t="s">
        <v>23</v>
      </c>
      <c r="B54" s="10" t="s">
        <v>134</v>
      </c>
      <c r="C54" s="16">
        <v>24</v>
      </c>
      <c r="D54" s="10" t="s">
        <v>15</v>
      </c>
      <c r="E54" s="10" t="s">
        <v>135</v>
      </c>
      <c r="F54" s="10"/>
      <c r="G54" s="10"/>
    </row>
    <row r="55" spans="1:8">
      <c r="A55" s="10"/>
      <c r="B55" s="10"/>
      <c r="C55" s="16"/>
      <c r="D55" s="10"/>
      <c r="E55" s="10"/>
      <c r="F55" s="10"/>
      <c r="G55" s="10"/>
    </row>
    <row r="56" spans="1:8">
      <c r="A56" s="10" t="s">
        <v>23</v>
      </c>
      <c r="B56" s="10" t="s">
        <v>366</v>
      </c>
      <c r="C56" s="16">
        <v>24.9</v>
      </c>
      <c r="D56" s="10" t="s">
        <v>15</v>
      </c>
      <c r="E56" s="10" t="s">
        <v>30</v>
      </c>
      <c r="F56" s="10"/>
      <c r="G56" s="10"/>
    </row>
    <row r="57" spans="1:8">
      <c r="A57" s="10"/>
      <c r="B57" s="10"/>
      <c r="C57" s="10"/>
      <c r="D57" s="10"/>
      <c r="E57" s="10"/>
      <c r="F57" s="10"/>
      <c r="G57" s="10"/>
    </row>
    <row r="58" spans="1:8">
      <c r="A58" s="10" t="s">
        <v>23</v>
      </c>
      <c r="B58" s="15" t="s">
        <v>136</v>
      </c>
      <c r="C58" s="16">
        <v>130000</v>
      </c>
      <c r="D58" s="10" t="s">
        <v>20</v>
      </c>
      <c r="E58" s="10" t="s">
        <v>13</v>
      </c>
      <c r="F58" s="10" t="s">
        <v>86</v>
      </c>
      <c r="G58" s="10"/>
    </row>
    <row r="59" spans="1:8">
      <c r="A59" s="10"/>
      <c r="B59" s="14"/>
      <c r="C59" s="16">
        <v>180000</v>
      </c>
      <c r="D59" s="10" t="s">
        <v>20</v>
      </c>
      <c r="E59" s="10" t="s">
        <v>30</v>
      </c>
      <c r="F59" s="10"/>
      <c r="G59" s="10"/>
    </row>
    <row r="60" spans="1:8">
      <c r="A60" s="10" t="s">
        <v>23</v>
      </c>
      <c r="B60" s="10" t="s">
        <v>137</v>
      </c>
      <c r="C60" s="10">
        <v>400</v>
      </c>
      <c r="D60" s="10" t="s">
        <v>25</v>
      </c>
      <c r="E60" s="10" t="s">
        <v>36</v>
      </c>
      <c r="F60" s="10"/>
      <c r="G60" s="10"/>
    </row>
    <row r="61" spans="1:8">
      <c r="A61" s="10"/>
      <c r="B61" s="10"/>
      <c r="C61" s="16"/>
      <c r="D61" s="10"/>
      <c r="E61" s="10"/>
      <c r="F61" s="10"/>
      <c r="G61" s="10"/>
    </row>
    <row r="62" spans="1:8">
      <c r="A62" s="10" t="s">
        <v>23</v>
      </c>
      <c r="B62" s="15" t="s">
        <v>138</v>
      </c>
      <c r="C62" s="15" t="s">
        <v>139</v>
      </c>
      <c r="D62" s="10" t="s">
        <v>27</v>
      </c>
    </row>
    <row r="63" spans="1:8">
      <c r="A63" s="10"/>
      <c r="B63" s="19"/>
      <c r="C63" s="16">
        <f>ROUND(20000/12,2)</f>
        <v>1666.67</v>
      </c>
      <c r="D63" s="10" t="s">
        <v>27</v>
      </c>
      <c r="E63" s="10" t="s">
        <v>30</v>
      </c>
      <c r="F63" s="10"/>
      <c r="G63" s="10"/>
    </row>
    <row r="64" spans="1:8">
      <c r="A64" s="10"/>
      <c r="B64" s="19"/>
      <c r="C64" s="10">
        <f>C60*30*15.38/100</f>
        <v>1845.6</v>
      </c>
      <c r="D64" s="10" t="s">
        <v>27</v>
      </c>
      <c r="E64" s="10" t="s">
        <v>36</v>
      </c>
      <c r="F64" s="10"/>
      <c r="G64" s="10" t="s">
        <v>140</v>
      </c>
      <c r="H64" s="10" t="s">
        <v>86</v>
      </c>
    </row>
    <row r="65" spans="1:8">
      <c r="A65" s="10"/>
      <c r="B65" s="10"/>
      <c r="C65" s="10">
        <f>C59*15.38/100/12</f>
        <v>2307</v>
      </c>
      <c r="D65" s="10" t="s">
        <v>27</v>
      </c>
      <c r="E65" s="10" t="s">
        <v>30</v>
      </c>
      <c r="F65" s="10"/>
      <c r="G65" s="10"/>
    </row>
    <row r="66" spans="1:8">
      <c r="A66" s="10"/>
      <c r="B66" s="10"/>
      <c r="C66" s="10"/>
      <c r="D66" s="10"/>
      <c r="E66" s="10"/>
      <c r="F66" s="10"/>
      <c r="G66" s="10"/>
    </row>
    <row r="67" spans="1:8">
      <c r="A67" s="10" t="s">
        <v>23</v>
      </c>
      <c r="B67" s="15" t="s">
        <v>141</v>
      </c>
      <c r="C67" s="22">
        <f>20000/130000</f>
        <v>0.15384615384615385</v>
      </c>
      <c r="D67" s="10"/>
      <c r="E67" s="10" t="s">
        <v>142</v>
      </c>
      <c r="F67" s="10"/>
      <c r="G67" s="10" t="s">
        <v>143</v>
      </c>
      <c r="H67" t="s">
        <v>86</v>
      </c>
    </row>
    <row r="69" spans="1:8" ht="20">
      <c r="A69" s="46" t="s">
        <v>144</v>
      </c>
      <c r="B69" s="46"/>
      <c r="C69" s="46"/>
      <c r="D69" s="46"/>
      <c r="E69" s="46"/>
      <c r="F69" s="46"/>
      <c r="G69" s="46"/>
      <c r="H69" s="46"/>
    </row>
    <row r="70" spans="1:8">
      <c r="A70" s="10"/>
      <c r="B70" s="10"/>
      <c r="C70" s="10"/>
      <c r="D70" s="10"/>
      <c r="E70" s="10"/>
      <c r="F70" s="10"/>
      <c r="G70" s="10"/>
    </row>
    <row r="71" spans="1:8">
      <c r="B71" s="18" t="s">
        <v>145</v>
      </c>
      <c r="C71" s="15" t="s">
        <v>146</v>
      </c>
      <c r="D71" s="15" t="s">
        <v>147</v>
      </c>
      <c r="E71" s="10"/>
      <c r="F71" s="10" t="s">
        <v>86</v>
      </c>
      <c r="G71" s="10"/>
    </row>
    <row r="72" spans="1:8">
      <c r="A72" s="10"/>
      <c r="B72" s="23" t="s">
        <v>148</v>
      </c>
      <c r="C72" s="24" t="s">
        <v>149</v>
      </c>
      <c r="D72" s="24" t="s">
        <v>147</v>
      </c>
      <c r="E72" s="10" t="s">
        <v>150</v>
      </c>
      <c r="F72" s="10" t="s">
        <v>86</v>
      </c>
      <c r="G72" s="10" t="s">
        <v>151</v>
      </c>
      <c r="H72" s="10" t="s">
        <v>86</v>
      </c>
    </row>
    <row r="73" spans="1:8">
      <c r="B73" s="23" t="s">
        <v>152</v>
      </c>
      <c r="C73" s="24" t="s">
        <v>153</v>
      </c>
      <c r="D73" s="10" t="s">
        <v>147</v>
      </c>
      <c r="E73" s="24" t="s">
        <v>154</v>
      </c>
      <c r="F73" s="10" t="s">
        <v>86</v>
      </c>
      <c r="G73" s="10"/>
    </row>
    <row r="75" spans="1:8">
      <c r="B75" s="18" t="s">
        <v>155</v>
      </c>
      <c r="C75" s="15" t="s">
        <v>156</v>
      </c>
      <c r="D75" s="10" t="s">
        <v>147</v>
      </c>
      <c r="E75" s="10"/>
    </row>
    <row r="76" spans="1:8">
      <c r="B76" s="23" t="s">
        <v>157</v>
      </c>
      <c r="C76">
        <f>C90*15.38/100</f>
        <v>30.76</v>
      </c>
      <c r="D76" s="10" t="s">
        <v>147</v>
      </c>
      <c r="E76" s="24" t="s">
        <v>158</v>
      </c>
    </row>
    <row r="77" spans="1:8">
      <c r="B77" s="23" t="s">
        <v>159</v>
      </c>
      <c r="C77">
        <f>C105</f>
        <v>323</v>
      </c>
      <c r="D77" s="10" t="s">
        <v>160</v>
      </c>
      <c r="E77" s="24" t="s">
        <v>30</v>
      </c>
    </row>
    <row r="79" spans="1:8">
      <c r="A79" s="45" t="s">
        <v>161</v>
      </c>
      <c r="B79" s="45"/>
      <c r="C79" s="45"/>
      <c r="D79" s="45"/>
      <c r="E79" s="45"/>
      <c r="F79" s="45"/>
      <c r="G79" s="45"/>
      <c r="H79" s="45"/>
    </row>
    <row r="81" spans="1:7">
      <c r="A81" s="10" t="s">
        <v>79</v>
      </c>
      <c r="B81" s="10" t="s">
        <v>162</v>
      </c>
      <c r="C81" s="10"/>
      <c r="D81" s="10"/>
      <c r="E81" s="10"/>
      <c r="F81" s="10"/>
      <c r="G81" s="10"/>
    </row>
    <row r="82" spans="1:7">
      <c r="A82" s="10"/>
      <c r="B82" s="14" t="s">
        <v>163</v>
      </c>
      <c r="C82" s="10">
        <v>2.9</v>
      </c>
      <c r="D82" s="10" t="s">
        <v>20</v>
      </c>
      <c r="E82" s="10" t="s">
        <v>164</v>
      </c>
    </row>
    <row r="83" spans="1:7">
      <c r="A83" s="10"/>
      <c r="B83" s="14" t="s">
        <v>165</v>
      </c>
      <c r="C83" s="10">
        <v>2.1</v>
      </c>
      <c r="D83" s="10" t="s">
        <v>20</v>
      </c>
      <c r="E83" s="10" t="s">
        <v>164</v>
      </c>
    </row>
    <row r="84" spans="1:7">
      <c r="A84" s="10"/>
      <c r="B84" s="14" t="s">
        <v>166</v>
      </c>
      <c r="C84" s="10">
        <v>2.5</v>
      </c>
      <c r="D84" s="10" t="s">
        <v>20</v>
      </c>
      <c r="E84" s="10" t="s">
        <v>164</v>
      </c>
    </row>
    <row r="85" spans="1:7">
      <c r="A85" s="10"/>
      <c r="B85" s="10"/>
      <c r="C85" s="10"/>
      <c r="D85" s="10"/>
      <c r="E85" s="10"/>
      <c r="F85" s="25" t="s">
        <v>86</v>
      </c>
      <c r="G85" s="10"/>
    </row>
    <row r="86" spans="1:7">
      <c r="A86" s="10" t="s">
        <v>10</v>
      </c>
      <c r="B86" s="10" t="s">
        <v>167</v>
      </c>
      <c r="C86" s="16">
        <v>49</v>
      </c>
      <c r="D86" s="10" t="s">
        <v>147</v>
      </c>
      <c r="E86" s="10" t="s">
        <v>81</v>
      </c>
      <c r="F86" s="10"/>
      <c r="G86" s="10"/>
    </row>
    <row r="87" spans="1:7">
      <c r="A87" s="10" t="s">
        <v>10</v>
      </c>
      <c r="B87" s="10" t="s">
        <v>167</v>
      </c>
      <c r="G87" s="10"/>
    </row>
    <row r="88" spans="1:7">
      <c r="A88" s="10"/>
      <c r="B88" s="19" t="s">
        <v>168</v>
      </c>
      <c r="C88" s="26" t="s">
        <v>169</v>
      </c>
      <c r="D88" s="10" t="s">
        <v>147</v>
      </c>
      <c r="E88" s="10" t="s">
        <v>158</v>
      </c>
      <c r="F88" s="10"/>
      <c r="G88" s="10"/>
    </row>
    <row r="89" spans="1:7">
      <c r="A89" s="10"/>
      <c r="B89" s="19" t="s">
        <v>170</v>
      </c>
      <c r="C89" s="27" t="s">
        <v>171</v>
      </c>
      <c r="D89" s="10" t="s">
        <v>147</v>
      </c>
      <c r="E89" s="10" t="s">
        <v>158</v>
      </c>
      <c r="F89" s="10"/>
      <c r="G89" s="10"/>
    </row>
    <row r="90" spans="1:7">
      <c r="A90" s="10"/>
      <c r="B90" s="19" t="s">
        <v>172</v>
      </c>
      <c r="C90" s="16">
        <v>200</v>
      </c>
      <c r="D90" s="10" t="s">
        <v>147</v>
      </c>
      <c r="E90" s="10" t="s">
        <v>158</v>
      </c>
      <c r="F90" s="10"/>
    </row>
    <row r="91" spans="1:7">
      <c r="G91" s="10"/>
    </row>
    <row r="92" spans="1:7">
      <c r="A92" s="10" t="s">
        <v>85</v>
      </c>
      <c r="B92" s="10" t="s">
        <v>173</v>
      </c>
      <c r="C92" s="26" t="s">
        <v>174</v>
      </c>
      <c r="D92" s="10" t="s">
        <v>147</v>
      </c>
      <c r="E92" s="10" t="s">
        <v>175</v>
      </c>
      <c r="F92" s="10"/>
      <c r="G92" s="10"/>
    </row>
    <row r="93" spans="1:7">
      <c r="A93" s="10" t="s">
        <v>85</v>
      </c>
      <c r="B93" s="10" t="s">
        <v>176</v>
      </c>
      <c r="C93" s="10">
        <v>36</v>
      </c>
      <c r="D93" s="10" t="s">
        <v>147</v>
      </c>
      <c r="E93" s="10" t="s">
        <v>177</v>
      </c>
      <c r="F93" s="10"/>
      <c r="G93" s="10"/>
    </row>
    <row r="94" spans="1:7">
      <c r="A94" s="10"/>
      <c r="B94" s="10"/>
      <c r="C94" s="10"/>
      <c r="D94" s="10"/>
      <c r="E94" s="10"/>
      <c r="F94" s="10"/>
      <c r="G94" s="10"/>
    </row>
    <row r="95" spans="1:7">
      <c r="A95" s="10" t="s">
        <v>178</v>
      </c>
      <c r="B95" s="10" t="s">
        <v>179</v>
      </c>
      <c r="C95" s="10">
        <v>13.6</v>
      </c>
      <c r="D95" s="10" t="s">
        <v>147</v>
      </c>
      <c r="E95" s="10" t="s">
        <v>180</v>
      </c>
      <c r="F95" s="10"/>
      <c r="G95" s="10"/>
    </row>
    <row r="96" spans="1:7">
      <c r="A96" s="10"/>
      <c r="B96" s="24" t="s">
        <v>181</v>
      </c>
      <c r="C96" s="24">
        <v>6.29</v>
      </c>
      <c r="D96" s="10" t="s">
        <v>147</v>
      </c>
      <c r="E96" s="10" t="s">
        <v>180</v>
      </c>
      <c r="F96" s="10"/>
      <c r="G96" s="10"/>
    </row>
    <row r="97" spans="1:8">
      <c r="A97" s="10"/>
      <c r="B97" s="10"/>
      <c r="C97" s="10"/>
      <c r="D97" s="10"/>
      <c r="E97" s="10"/>
      <c r="F97" s="10"/>
      <c r="G97" s="10"/>
    </row>
    <row r="98" spans="1:8">
      <c r="A98" s="45" t="s">
        <v>23</v>
      </c>
      <c r="B98" s="45"/>
      <c r="C98" s="45"/>
      <c r="D98" s="45"/>
      <c r="E98" s="45"/>
      <c r="F98" s="45"/>
      <c r="G98" s="45"/>
      <c r="H98" s="45"/>
    </row>
    <row r="99" spans="1:8">
      <c r="A99" s="10"/>
      <c r="B99" s="10"/>
      <c r="C99" s="10"/>
      <c r="D99" s="10"/>
      <c r="E99" s="10"/>
      <c r="F99" s="10"/>
      <c r="G99" s="10"/>
    </row>
    <row r="100" spans="1:8">
      <c r="A100" s="10" t="s">
        <v>23</v>
      </c>
      <c r="B100" s="10" t="s">
        <v>182</v>
      </c>
      <c r="G100" s="10"/>
    </row>
    <row r="101" spans="1:8">
      <c r="A101" s="15"/>
      <c r="B101" s="14" t="s">
        <v>183</v>
      </c>
      <c r="C101" s="10">
        <v>1000</v>
      </c>
      <c r="D101" s="10" t="s">
        <v>160</v>
      </c>
      <c r="E101" s="10" t="s">
        <v>13</v>
      </c>
      <c r="F101" s="10" t="s">
        <v>45</v>
      </c>
      <c r="G101" s="10"/>
    </row>
    <row r="102" spans="1:8">
      <c r="B102" s="14" t="s">
        <v>184</v>
      </c>
      <c r="C102" s="10">
        <v>10</v>
      </c>
      <c r="D102" s="10" t="s">
        <v>147</v>
      </c>
      <c r="E102" s="10" t="s">
        <v>102</v>
      </c>
      <c r="G102" s="10"/>
    </row>
    <row r="103" spans="1:8">
      <c r="G103" s="10"/>
    </row>
    <row r="104" spans="1:8">
      <c r="A104" s="10" t="s">
        <v>23</v>
      </c>
      <c r="B104" s="10" t="s">
        <v>185</v>
      </c>
      <c r="G104" s="10"/>
    </row>
    <row r="105" spans="1:8">
      <c r="A105" s="10"/>
      <c r="B105" s="14" t="s">
        <v>186</v>
      </c>
      <c r="C105" s="10">
        <v>323</v>
      </c>
      <c r="D105" s="10" t="s">
        <v>160</v>
      </c>
      <c r="E105" s="10" t="s">
        <v>30</v>
      </c>
      <c r="F105" s="10" t="s">
        <v>45</v>
      </c>
      <c r="G105" s="10"/>
    </row>
    <row r="106" spans="1:8">
      <c r="A106" s="10"/>
      <c r="B106" s="14"/>
      <c r="C106" s="10"/>
      <c r="D106" s="10"/>
      <c r="E106" s="10"/>
      <c r="F106" s="10"/>
      <c r="G106" s="10"/>
    </row>
    <row r="107" spans="1:8">
      <c r="A107" s="10" t="s">
        <v>23</v>
      </c>
      <c r="B107" s="15" t="s">
        <v>187</v>
      </c>
      <c r="C107" s="15" t="s">
        <v>188</v>
      </c>
      <c r="D107" s="10" t="s">
        <v>160</v>
      </c>
      <c r="E107" s="10"/>
      <c r="F107" s="10"/>
      <c r="G107" s="10"/>
    </row>
    <row r="108" spans="1:8">
      <c r="A108" s="10"/>
      <c r="B108" s="14"/>
      <c r="C108" s="10">
        <v>800</v>
      </c>
      <c r="D108" s="10" t="s">
        <v>160</v>
      </c>
      <c r="E108" s="10" t="s">
        <v>189</v>
      </c>
      <c r="F108" s="10" t="s">
        <v>45</v>
      </c>
      <c r="G108" s="10"/>
    </row>
    <row r="109" spans="1:8">
      <c r="A109" s="10"/>
      <c r="B109" s="14"/>
      <c r="C109" s="10">
        <v>1517</v>
      </c>
      <c r="D109" s="10" t="s">
        <v>160</v>
      </c>
      <c r="E109" s="10" t="s">
        <v>30</v>
      </c>
      <c r="F109" s="10" t="s">
        <v>45</v>
      </c>
      <c r="G109" s="10"/>
    </row>
    <row r="110" spans="1:8">
      <c r="A110" s="10"/>
      <c r="B110" s="14"/>
      <c r="C110" s="10">
        <v>1000</v>
      </c>
      <c r="D110" s="10" t="s">
        <v>160</v>
      </c>
      <c r="E110" s="10" t="s">
        <v>102</v>
      </c>
      <c r="F110" s="10"/>
      <c r="G110" s="10"/>
    </row>
    <row r="111" spans="1:8">
      <c r="A111" s="10"/>
      <c r="B111" s="14"/>
      <c r="C111" s="10">
        <f>ROUND(9.293*0.1538,2)</f>
        <v>1.43</v>
      </c>
      <c r="D111" s="10" t="s">
        <v>190</v>
      </c>
      <c r="E111" s="10" t="s">
        <v>34</v>
      </c>
      <c r="F111" s="10"/>
      <c r="G111" s="10"/>
    </row>
    <row r="113" spans="1:7">
      <c r="A113" s="10" t="s">
        <v>23</v>
      </c>
      <c r="B113" s="15" t="s">
        <v>191</v>
      </c>
      <c r="C113" s="10">
        <v>8833</v>
      </c>
      <c r="D113" s="10" t="s">
        <v>160</v>
      </c>
      <c r="E113" s="10" t="s">
        <v>30</v>
      </c>
      <c r="F113" s="10" t="s">
        <v>45</v>
      </c>
      <c r="G113" s="10"/>
    </row>
    <row r="114" spans="1:7">
      <c r="A114" s="10"/>
      <c r="G114" s="10"/>
    </row>
    <row r="115" spans="1:7">
      <c r="A115" s="10" t="s">
        <v>23</v>
      </c>
      <c r="B115" s="28" t="s">
        <v>192</v>
      </c>
      <c r="C115" s="15"/>
      <c r="D115" s="10"/>
      <c r="E115" s="10"/>
      <c r="F115" s="10"/>
    </row>
    <row r="116" spans="1:7">
      <c r="A116" s="10"/>
      <c r="B116" s="14" t="s">
        <v>193</v>
      </c>
      <c r="C116" s="26" t="s">
        <v>194</v>
      </c>
      <c r="D116" s="10" t="s">
        <v>15</v>
      </c>
      <c r="E116" s="10" t="s">
        <v>102</v>
      </c>
      <c r="F116" s="10"/>
    </row>
    <row r="117" spans="1:7">
      <c r="A117" s="10"/>
      <c r="B117" s="14" t="s">
        <v>195</v>
      </c>
      <c r="C117" s="10">
        <v>10</v>
      </c>
      <c r="D117" s="10" t="s">
        <v>15</v>
      </c>
      <c r="E117" s="10" t="s">
        <v>102</v>
      </c>
      <c r="F117" s="10"/>
    </row>
    <row r="118" spans="1:7">
      <c r="A118" s="10"/>
      <c r="B118" s="14" t="s">
        <v>196</v>
      </c>
      <c r="C118" s="10">
        <v>80</v>
      </c>
      <c r="D118" s="10" t="s">
        <v>15</v>
      </c>
      <c r="E118" s="10" t="s">
        <v>102</v>
      </c>
      <c r="F118" s="10"/>
      <c r="G118" s="10"/>
    </row>
    <row r="119" spans="1:7">
      <c r="A119" s="10"/>
      <c r="B119" s="14"/>
      <c r="C119" s="10"/>
      <c r="D119" s="10"/>
      <c r="E119" s="10"/>
      <c r="F119" s="10"/>
      <c r="G119" s="10"/>
    </row>
    <row r="120" spans="1:7" ht="16">
      <c r="A120" s="10" t="s">
        <v>23</v>
      </c>
      <c r="B120" s="29" t="s">
        <v>197</v>
      </c>
      <c r="C120" s="30">
        <v>10</v>
      </c>
      <c r="D120" s="10" t="s">
        <v>147</v>
      </c>
      <c r="E120" s="10" t="s">
        <v>102</v>
      </c>
      <c r="F120" s="10"/>
      <c r="G120" s="10"/>
    </row>
    <row r="121" spans="1:7" ht="16">
      <c r="A121" s="10"/>
      <c r="B121" s="31" t="s">
        <v>198</v>
      </c>
      <c r="C121" s="26" t="s">
        <v>199</v>
      </c>
      <c r="D121" s="10" t="s">
        <v>15</v>
      </c>
      <c r="E121" s="10" t="s">
        <v>102</v>
      </c>
      <c r="F121" s="10"/>
      <c r="G121" s="10"/>
    </row>
  </sheetData>
  <mergeCells count="7">
    <mergeCell ref="A79:H79"/>
    <mergeCell ref="A98:H98"/>
    <mergeCell ref="A3:H3"/>
    <mergeCell ref="A5:H5"/>
    <mergeCell ref="A12:H12"/>
    <mergeCell ref="A45:H45"/>
    <mergeCell ref="A69:H69"/>
  </mergeCells>
  <pageMargins left="0.7" right="0.7" top="0.75" bottom="0.75" header="0.3" footer="0.3"/>
  <headerFooter>
    <oddFooter>&amp;L_x000D_&amp;1#&amp;"Aptos"&amp;10&amp;K000000 Classified as Internal | Intern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D79EE-66D8-4D9E-B00C-1A4DC12785E4}">
  <dimension ref="A1:G70"/>
  <sheetViews>
    <sheetView topLeftCell="A36" zoomScale="120" zoomScaleNormal="120" workbookViewId="0">
      <selection activeCell="I21" sqref="I21"/>
    </sheetView>
  </sheetViews>
  <sheetFormatPr baseColWidth="10" defaultColWidth="8.83203125" defaultRowHeight="15"/>
  <cols>
    <col min="1" max="1" width="8.1640625" bestFit="1" customWidth="1"/>
    <col min="2" max="2" width="65" bestFit="1" customWidth="1"/>
    <col min="3" max="3" width="10.33203125" bestFit="1" customWidth="1"/>
    <col min="4" max="4" width="12.83203125" bestFit="1" customWidth="1"/>
    <col min="5" max="5" width="26.33203125" bestFit="1" customWidth="1"/>
    <col min="6" max="6" width="27.1640625" customWidth="1"/>
    <col min="7" max="7" width="24.5" customWidth="1"/>
  </cols>
  <sheetData>
    <row r="1" spans="1:7" ht="22">
      <c r="A1" s="32" t="s">
        <v>2</v>
      </c>
      <c r="B1" s="32" t="s">
        <v>3</v>
      </c>
      <c r="C1" s="32" t="s">
        <v>4</v>
      </c>
      <c r="D1" s="32" t="s">
        <v>5</v>
      </c>
      <c r="E1" s="32" t="s">
        <v>6</v>
      </c>
      <c r="F1" s="32" t="s">
        <v>7</v>
      </c>
      <c r="G1" s="40" t="s">
        <v>355</v>
      </c>
    </row>
    <row r="2" spans="1:7">
      <c r="A2" s="10"/>
      <c r="B2" s="10"/>
      <c r="C2" s="10"/>
      <c r="D2" s="10"/>
      <c r="E2" s="10"/>
      <c r="F2" s="10"/>
    </row>
    <row r="3" spans="1:7" ht="20">
      <c r="A3" s="47" t="s">
        <v>201</v>
      </c>
      <c r="B3" s="47"/>
      <c r="C3" s="47"/>
      <c r="D3" s="47"/>
      <c r="E3" s="47"/>
      <c r="F3" s="47"/>
      <c r="G3" s="47"/>
    </row>
    <row r="4" spans="1:7">
      <c r="A4" s="10"/>
      <c r="B4" s="10"/>
      <c r="C4" s="10"/>
      <c r="D4" s="10"/>
      <c r="E4" s="10"/>
      <c r="F4" s="10"/>
    </row>
    <row r="5" spans="1:7">
      <c r="A5" s="10" t="s">
        <v>23</v>
      </c>
      <c r="B5" s="10" t="s">
        <v>202</v>
      </c>
      <c r="C5" s="10">
        <v>11511</v>
      </c>
      <c r="D5" s="10"/>
      <c r="E5" s="10" t="s">
        <v>203</v>
      </c>
      <c r="F5" s="10">
        <v>2023</v>
      </c>
    </row>
    <row r="6" spans="1:7">
      <c r="A6" s="10" t="s">
        <v>23</v>
      </c>
      <c r="B6" s="10" t="s">
        <v>204</v>
      </c>
      <c r="C6" s="10">
        <v>5400</v>
      </c>
      <c r="D6" s="10"/>
      <c r="E6" s="10" t="s">
        <v>205</v>
      </c>
      <c r="F6" s="10">
        <v>2023</v>
      </c>
    </row>
    <row r="7" spans="1:7">
      <c r="A7" s="10" t="s">
        <v>23</v>
      </c>
      <c r="B7" s="10" t="s">
        <v>206</v>
      </c>
      <c r="C7" s="10">
        <v>7</v>
      </c>
      <c r="D7" s="10"/>
      <c r="E7" s="10" t="s">
        <v>205</v>
      </c>
      <c r="F7" s="10">
        <v>2023</v>
      </c>
    </row>
    <row r="8" spans="1:7">
      <c r="A8" s="10" t="s">
        <v>23</v>
      </c>
      <c r="B8" s="10" t="s">
        <v>207</v>
      </c>
      <c r="C8" s="10">
        <v>5863</v>
      </c>
      <c r="D8" s="10"/>
      <c r="E8" s="10" t="s">
        <v>205</v>
      </c>
      <c r="F8" s="10">
        <v>2023</v>
      </c>
    </row>
    <row r="9" spans="1:7">
      <c r="A9" s="10" t="s">
        <v>23</v>
      </c>
      <c r="B9" s="10" t="s">
        <v>208</v>
      </c>
      <c r="C9" s="10">
        <v>5</v>
      </c>
      <c r="D9" s="10"/>
      <c r="E9" s="10" t="s">
        <v>209</v>
      </c>
      <c r="F9" s="10">
        <v>2023</v>
      </c>
    </row>
    <row r="10" spans="1:7">
      <c r="A10" s="10"/>
      <c r="B10" s="10"/>
      <c r="C10" s="10"/>
      <c r="D10" s="10"/>
      <c r="E10" s="10"/>
      <c r="F10" s="10"/>
      <c r="G10" s="39"/>
    </row>
    <row r="11" spans="1:7">
      <c r="A11" s="10" t="s">
        <v>23</v>
      </c>
      <c r="B11" s="10" t="s">
        <v>210</v>
      </c>
      <c r="C11" s="10">
        <f>C66/C65*1000</f>
        <v>350</v>
      </c>
      <c r="D11" s="10" t="s">
        <v>211</v>
      </c>
      <c r="E11" s="10" t="s">
        <v>13</v>
      </c>
      <c r="F11" s="10"/>
    </row>
    <row r="12" spans="1:7">
      <c r="A12" s="10" t="s">
        <v>23</v>
      </c>
      <c r="B12" s="10" t="s">
        <v>212</v>
      </c>
      <c r="C12" s="10">
        <f>C68/C67*1000</f>
        <v>491.80327868852459</v>
      </c>
      <c r="D12" s="10" t="s">
        <v>147</v>
      </c>
      <c r="E12" s="10" t="s">
        <v>13</v>
      </c>
      <c r="F12" s="10"/>
    </row>
    <row r="13" spans="1:7">
      <c r="A13" s="10" t="s">
        <v>23</v>
      </c>
      <c r="B13" s="13" t="s">
        <v>213</v>
      </c>
      <c r="C13" s="10">
        <f>C70/C69*1000</f>
        <v>152.7777777777778</v>
      </c>
      <c r="D13" s="10" t="s">
        <v>214</v>
      </c>
      <c r="E13" s="10" t="s">
        <v>13</v>
      </c>
      <c r="F13" s="10"/>
    </row>
    <row r="14" spans="1:7">
      <c r="A14" s="10"/>
      <c r="B14" s="13"/>
      <c r="C14" s="10"/>
      <c r="D14" s="10"/>
      <c r="E14" s="10"/>
      <c r="F14" s="10"/>
    </row>
    <row r="15" spans="1:7">
      <c r="A15" s="10" t="s">
        <v>23</v>
      </c>
      <c r="B15" s="13" t="s">
        <v>215</v>
      </c>
      <c r="C15" s="10">
        <f>C8*C11/1000*30</f>
        <v>61561.500000000007</v>
      </c>
      <c r="D15" s="10" t="s">
        <v>27</v>
      </c>
      <c r="E15" s="10" t="s">
        <v>216</v>
      </c>
      <c r="F15" s="10"/>
    </row>
    <row r="16" spans="1:7">
      <c r="A16" s="10" t="s">
        <v>23</v>
      </c>
      <c r="B16" s="13" t="s">
        <v>217</v>
      </c>
      <c r="C16" s="10">
        <f>C5*C12/1000*30</f>
        <v>169834.42622950819</v>
      </c>
      <c r="D16" s="10" t="s">
        <v>27</v>
      </c>
      <c r="E16" s="10" t="s">
        <v>216</v>
      </c>
      <c r="F16" s="10"/>
    </row>
    <row r="17" spans="1:7">
      <c r="A17" s="10" t="s">
        <v>23</v>
      </c>
      <c r="B17" s="13" t="s">
        <v>218</v>
      </c>
      <c r="C17" s="10">
        <f>C6*C13/1000*30</f>
        <v>24750.000000000004</v>
      </c>
      <c r="D17" s="10" t="s">
        <v>27</v>
      </c>
      <c r="E17" s="10" t="s">
        <v>216</v>
      </c>
      <c r="F17" s="10"/>
    </row>
    <row r="18" spans="1:7">
      <c r="A18" s="10"/>
      <c r="B18" s="10"/>
      <c r="C18" s="10"/>
      <c r="D18" s="10"/>
      <c r="E18" s="10"/>
      <c r="F18" s="10"/>
    </row>
    <row r="19" spans="1:7" ht="20">
      <c r="A19" s="47" t="s">
        <v>77</v>
      </c>
      <c r="B19" s="47"/>
      <c r="C19" s="47"/>
      <c r="D19" s="47"/>
      <c r="E19" s="47"/>
      <c r="F19" s="47"/>
      <c r="G19" s="47"/>
    </row>
    <row r="20" spans="1:7">
      <c r="A20" s="10"/>
      <c r="B20" s="10"/>
      <c r="C20" s="10"/>
      <c r="D20" s="10"/>
      <c r="E20" s="10"/>
      <c r="F20" s="10"/>
    </row>
    <row r="21" spans="1:7">
      <c r="A21" s="10" t="s">
        <v>23</v>
      </c>
      <c r="B21" s="10" t="s">
        <v>219</v>
      </c>
      <c r="C21" s="10">
        <v>6900</v>
      </c>
      <c r="D21" s="10"/>
      <c r="E21" s="10" t="s">
        <v>220</v>
      </c>
      <c r="F21" s="10" t="s">
        <v>86</v>
      </c>
    </row>
    <row r="22" spans="1:7">
      <c r="A22" s="10" t="s">
        <v>23</v>
      </c>
      <c r="B22" s="10" t="s">
        <v>221</v>
      </c>
      <c r="C22" s="10">
        <v>5022</v>
      </c>
      <c r="D22" s="10"/>
      <c r="E22" s="10"/>
      <c r="F22" s="15"/>
    </row>
    <row r="23" spans="1:7">
      <c r="A23" s="10" t="s">
        <v>23</v>
      </c>
      <c r="B23" s="10" t="s">
        <v>222</v>
      </c>
      <c r="C23" s="10">
        <v>19390</v>
      </c>
      <c r="D23" s="10"/>
      <c r="E23" s="10"/>
      <c r="F23" s="10"/>
    </row>
    <row r="24" spans="1:7">
      <c r="A24" s="10"/>
      <c r="B24" s="10"/>
      <c r="C24" s="10"/>
      <c r="D24" s="10"/>
      <c r="E24" s="10"/>
      <c r="F24" s="10"/>
    </row>
    <row r="25" spans="1:7">
      <c r="A25" s="10" t="s">
        <v>23</v>
      </c>
      <c r="B25" s="15" t="s">
        <v>223</v>
      </c>
      <c r="C25" s="10">
        <v>15000</v>
      </c>
      <c r="D25" s="10"/>
      <c r="E25" s="10" t="s">
        <v>224</v>
      </c>
      <c r="F25" s="10"/>
    </row>
    <row r="26" spans="1:7">
      <c r="A26" s="10"/>
      <c r="B26" s="19" t="s">
        <v>225</v>
      </c>
      <c r="C26" s="10">
        <v>8500</v>
      </c>
      <c r="D26" s="10"/>
      <c r="E26" s="10"/>
      <c r="F26" s="10"/>
    </row>
    <row r="27" spans="1:7">
      <c r="A27" s="10"/>
      <c r="B27" s="10"/>
      <c r="C27" s="10"/>
      <c r="D27" s="10"/>
      <c r="E27" s="10"/>
      <c r="F27" s="10"/>
    </row>
    <row r="28" spans="1:7">
      <c r="A28" s="10" t="s">
        <v>23</v>
      </c>
      <c r="B28" s="15" t="s">
        <v>226</v>
      </c>
      <c r="C28" s="10">
        <v>19109</v>
      </c>
      <c r="D28" s="10"/>
      <c r="E28" s="10" t="s">
        <v>205</v>
      </c>
      <c r="F28" s="10">
        <v>2023</v>
      </c>
    </row>
    <row r="29" spans="1:7">
      <c r="A29" s="10"/>
      <c r="B29" s="19" t="s">
        <v>227</v>
      </c>
      <c r="C29" s="10">
        <v>6990</v>
      </c>
      <c r="D29" s="10"/>
      <c r="E29" s="10" t="s">
        <v>205</v>
      </c>
      <c r="F29" s="10">
        <v>2023</v>
      </c>
    </row>
    <row r="30" spans="1:7">
      <c r="A30" s="10"/>
      <c r="B30" s="19" t="s">
        <v>228</v>
      </c>
      <c r="C30" s="10">
        <v>545</v>
      </c>
      <c r="D30" s="10"/>
      <c r="E30" s="10" t="s">
        <v>205</v>
      </c>
      <c r="F30" s="10">
        <v>2023</v>
      </c>
    </row>
    <row r="31" spans="1:7">
      <c r="A31" s="10"/>
      <c r="B31" s="19" t="s">
        <v>229</v>
      </c>
      <c r="C31" s="10">
        <v>8171</v>
      </c>
      <c r="D31" s="10"/>
      <c r="E31" s="10" t="s">
        <v>205</v>
      </c>
      <c r="F31" s="10">
        <v>2023</v>
      </c>
    </row>
    <row r="32" spans="1:7">
      <c r="A32" s="10"/>
      <c r="B32" s="19" t="s">
        <v>230</v>
      </c>
      <c r="C32" s="10">
        <v>3403</v>
      </c>
      <c r="D32" s="10"/>
      <c r="E32" s="10" t="s">
        <v>205</v>
      </c>
      <c r="F32" s="10">
        <v>2023</v>
      </c>
    </row>
    <row r="33" spans="1:7">
      <c r="A33" s="10"/>
      <c r="B33" s="10"/>
      <c r="C33" s="10"/>
      <c r="D33" s="10"/>
      <c r="E33" s="10"/>
      <c r="F33" s="10"/>
    </row>
    <row r="34" spans="1:7" ht="20">
      <c r="A34" s="47" t="s">
        <v>231</v>
      </c>
      <c r="B34" s="47"/>
      <c r="C34" s="47"/>
      <c r="D34" s="47"/>
      <c r="E34" s="47"/>
      <c r="F34" s="47"/>
      <c r="G34" s="47"/>
    </row>
    <row r="35" spans="1:7">
      <c r="A35" s="10"/>
      <c r="B35" s="10"/>
      <c r="C35" s="10"/>
      <c r="D35" s="10"/>
      <c r="E35" s="10"/>
      <c r="F35" s="10"/>
    </row>
    <row r="36" spans="1:7">
      <c r="A36" s="10" t="s">
        <v>23</v>
      </c>
      <c r="B36" s="15" t="s">
        <v>232</v>
      </c>
      <c r="C36" s="10"/>
      <c r="D36" s="10"/>
      <c r="E36" s="10" t="s">
        <v>233</v>
      </c>
      <c r="F36" s="10"/>
    </row>
    <row r="37" spans="1:7">
      <c r="A37" s="10"/>
      <c r="B37" s="14" t="s">
        <v>234</v>
      </c>
      <c r="C37" s="10">
        <v>45</v>
      </c>
      <c r="D37" s="10" t="s">
        <v>15</v>
      </c>
      <c r="E37" s="10"/>
      <c r="F37" s="10"/>
    </row>
    <row r="38" spans="1:7">
      <c r="A38" s="10"/>
      <c r="B38" s="14" t="s">
        <v>235</v>
      </c>
      <c r="C38" s="10">
        <v>55</v>
      </c>
      <c r="D38" s="10" t="s">
        <v>15</v>
      </c>
      <c r="E38" s="10"/>
      <c r="F38" s="10"/>
    </row>
    <row r="39" spans="1:7">
      <c r="A39" s="10"/>
      <c r="B39" s="10"/>
      <c r="C39" s="10"/>
      <c r="D39" s="10"/>
      <c r="E39" s="10"/>
      <c r="F39" s="10"/>
    </row>
    <row r="40" spans="1:7">
      <c r="A40" s="10" t="s">
        <v>23</v>
      </c>
      <c r="B40" s="10" t="s">
        <v>236</v>
      </c>
      <c r="C40" s="10">
        <v>91</v>
      </c>
      <c r="D40" s="10" t="s">
        <v>15</v>
      </c>
      <c r="E40" s="10" t="s">
        <v>29</v>
      </c>
      <c r="F40" s="10">
        <v>2000</v>
      </c>
    </row>
    <row r="41" spans="1:7">
      <c r="A41" s="10" t="s">
        <v>23</v>
      </c>
      <c r="B41" s="10" t="s">
        <v>237</v>
      </c>
      <c r="C41" s="10">
        <v>91</v>
      </c>
      <c r="D41" s="11" t="s">
        <v>15</v>
      </c>
      <c r="E41" s="10" t="s">
        <v>13</v>
      </c>
      <c r="F41" s="10"/>
    </row>
    <row r="42" spans="1:7">
      <c r="A42" s="10"/>
      <c r="B42" s="10"/>
      <c r="C42" s="10"/>
      <c r="D42" s="10"/>
      <c r="E42" s="10"/>
      <c r="F42" s="10"/>
    </row>
    <row r="43" spans="1:7">
      <c r="A43" s="10" t="s">
        <v>23</v>
      </c>
      <c r="B43" s="15" t="s">
        <v>238</v>
      </c>
      <c r="C43" s="10"/>
      <c r="D43" s="10"/>
      <c r="E43" s="10"/>
      <c r="F43" s="10"/>
    </row>
    <row r="44" spans="1:7">
      <c r="A44" s="10"/>
      <c r="B44" s="14" t="s">
        <v>239</v>
      </c>
      <c r="C44" s="10" t="s">
        <v>240</v>
      </c>
      <c r="D44" s="10" t="s">
        <v>241</v>
      </c>
      <c r="E44" s="10" t="s">
        <v>205</v>
      </c>
      <c r="F44" s="10"/>
    </row>
    <row r="45" spans="1:7">
      <c r="A45" s="10"/>
      <c r="B45" s="14" t="s">
        <v>242</v>
      </c>
      <c r="C45" s="10" t="s">
        <v>243</v>
      </c>
      <c r="D45" s="10" t="s">
        <v>241</v>
      </c>
      <c r="E45" s="10" t="s">
        <v>205</v>
      </c>
      <c r="F45" s="10"/>
    </row>
    <row r="46" spans="1:7">
      <c r="A46" s="10"/>
      <c r="B46" s="10"/>
      <c r="C46" s="10"/>
      <c r="D46" s="10"/>
      <c r="E46" s="10"/>
      <c r="F46" s="10"/>
    </row>
    <row r="47" spans="1:7" ht="20">
      <c r="A47" s="47" t="s">
        <v>244</v>
      </c>
      <c r="B47" s="47"/>
      <c r="C47" s="47"/>
      <c r="D47" s="47"/>
      <c r="E47" s="47"/>
      <c r="F47" s="47"/>
      <c r="G47" s="47"/>
    </row>
    <row r="48" spans="1:7">
      <c r="A48" s="10"/>
      <c r="B48" s="10"/>
      <c r="C48" s="10"/>
      <c r="D48" s="10"/>
      <c r="E48" s="10"/>
      <c r="F48" s="10"/>
    </row>
    <row r="49" spans="1:7">
      <c r="A49" s="10" t="s">
        <v>23</v>
      </c>
      <c r="B49" s="10" t="s">
        <v>245</v>
      </c>
      <c r="C49" s="10">
        <v>5400</v>
      </c>
      <c r="D49" s="10" t="s">
        <v>25</v>
      </c>
      <c r="E49" s="10" t="s">
        <v>205</v>
      </c>
      <c r="F49" s="10"/>
    </row>
    <row r="50" spans="1:7">
      <c r="A50" s="10"/>
      <c r="B50" s="10"/>
      <c r="C50" s="10"/>
      <c r="D50" s="10"/>
      <c r="E50" s="10"/>
      <c r="F50" s="10"/>
    </row>
    <row r="51" spans="1:7">
      <c r="A51" s="10" t="s">
        <v>23</v>
      </c>
      <c r="B51" s="10" t="s">
        <v>246</v>
      </c>
      <c r="C51" s="10">
        <v>3600</v>
      </c>
      <c r="D51" s="10" t="s">
        <v>25</v>
      </c>
      <c r="E51" s="10" t="s">
        <v>205</v>
      </c>
      <c r="F51" s="10" t="s">
        <v>86</v>
      </c>
    </row>
    <row r="52" spans="1:7">
      <c r="A52" s="10"/>
      <c r="B52" s="10"/>
      <c r="C52" s="10"/>
      <c r="D52" s="10"/>
      <c r="E52" s="10"/>
      <c r="F52" s="10"/>
    </row>
    <row r="53" spans="1:7">
      <c r="A53" s="10" t="s">
        <v>23</v>
      </c>
      <c r="B53" s="10" t="s">
        <v>247</v>
      </c>
      <c r="C53" s="10">
        <v>30000</v>
      </c>
      <c r="D53" s="10" t="s">
        <v>20</v>
      </c>
      <c r="E53" s="10" t="s">
        <v>209</v>
      </c>
      <c r="F53" s="10" t="s">
        <v>86</v>
      </c>
    </row>
    <row r="54" spans="1:7">
      <c r="A54" s="10" t="s">
        <v>23</v>
      </c>
      <c r="B54" s="10" t="s">
        <v>248</v>
      </c>
      <c r="C54" s="10">
        <v>50</v>
      </c>
      <c r="D54" s="10" t="s">
        <v>25</v>
      </c>
      <c r="E54" s="10" t="s">
        <v>209</v>
      </c>
      <c r="F54" s="10" t="s">
        <v>86</v>
      </c>
    </row>
    <row r="55" spans="1:7">
      <c r="A55" s="10"/>
      <c r="B55" s="10"/>
      <c r="C55" s="10"/>
      <c r="D55" s="10"/>
      <c r="E55" s="10"/>
      <c r="F55" s="10"/>
    </row>
    <row r="56" spans="1:7">
      <c r="A56" s="10" t="s">
        <v>23</v>
      </c>
      <c r="B56" s="10" t="s">
        <v>249</v>
      </c>
      <c r="C56" s="10">
        <v>500</v>
      </c>
      <c r="D56" s="10" t="s">
        <v>25</v>
      </c>
      <c r="E56" s="10" t="s">
        <v>250</v>
      </c>
      <c r="F56" s="10">
        <v>2019</v>
      </c>
    </row>
    <row r="57" spans="1:7">
      <c r="A57" s="10"/>
      <c r="B57" s="10"/>
      <c r="C57" s="10"/>
      <c r="D57" s="10"/>
      <c r="E57" s="10"/>
      <c r="F57" s="10"/>
    </row>
    <row r="58" spans="1:7">
      <c r="A58" s="10" t="s">
        <v>23</v>
      </c>
      <c r="B58" s="10" t="s">
        <v>251</v>
      </c>
      <c r="C58" s="10"/>
      <c r="D58" s="10"/>
      <c r="E58" s="10"/>
      <c r="F58" s="10"/>
    </row>
    <row r="59" spans="1:7">
      <c r="A59" s="10"/>
      <c r="B59" s="14" t="s">
        <v>252</v>
      </c>
      <c r="C59" s="26" t="s">
        <v>194</v>
      </c>
      <c r="D59" s="10" t="s">
        <v>147</v>
      </c>
      <c r="E59" s="10" t="s">
        <v>253</v>
      </c>
      <c r="F59" s="10"/>
      <c r="G59" s="10"/>
    </row>
    <row r="60" spans="1:7">
      <c r="A60" s="10"/>
      <c r="B60" s="14" t="s">
        <v>254</v>
      </c>
      <c r="C60" s="26" t="s">
        <v>174</v>
      </c>
      <c r="D60" s="10" t="s">
        <v>147</v>
      </c>
      <c r="E60" s="10" t="s">
        <v>253</v>
      </c>
      <c r="F60" s="10"/>
      <c r="G60" s="10"/>
    </row>
    <row r="61" spans="1:7">
      <c r="A61" s="10"/>
      <c r="B61" s="10"/>
      <c r="C61" s="10"/>
      <c r="D61" s="10"/>
      <c r="E61" s="10"/>
      <c r="F61" s="10"/>
    </row>
    <row r="62" spans="1:7" ht="20">
      <c r="A62" s="47" t="s">
        <v>43</v>
      </c>
      <c r="B62" s="47"/>
      <c r="C62" s="47"/>
      <c r="D62" s="47"/>
      <c r="E62" s="47"/>
      <c r="F62" s="47"/>
      <c r="G62" s="47"/>
    </row>
    <row r="63" spans="1:7">
      <c r="A63" s="10"/>
      <c r="B63" s="19"/>
      <c r="C63" s="10"/>
      <c r="D63" s="10"/>
      <c r="E63" s="10"/>
      <c r="F63" s="10"/>
    </row>
    <row r="64" spans="1:7">
      <c r="A64" s="10" t="s">
        <v>23</v>
      </c>
      <c r="B64" s="13" t="s">
        <v>44</v>
      </c>
      <c r="C64" s="10">
        <v>45000</v>
      </c>
      <c r="D64" s="10"/>
      <c r="E64" s="10" t="s">
        <v>13</v>
      </c>
      <c r="F64" s="10"/>
    </row>
    <row r="65" spans="1:6">
      <c r="A65" s="10" t="s">
        <v>23</v>
      </c>
      <c r="B65" s="13" t="s">
        <v>255</v>
      </c>
      <c r="C65" s="10">
        <v>8</v>
      </c>
      <c r="D65" s="10"/>
      <c r="E65" s="10" t="s">
        <v>13</v>
      </c>
      <c r="F65" s="10"/>
    </row>
    <row r="66" spans="1:6">
      <c r="A66" s="10" t="s">
        <v>23</v>
      </c>
      <c r="B66" s="10" t="s">
        <v>256</v>
      </c>
      <c r="C66" s="10">
        <v>2.8</v>
      </c>
      <c r="D66" s="10" t="s">
        <v>257</v>
      </c>
      <c r="E66" s="10" t="s">
        <v>13</v>
      </c>
      <c r="F66" s="10"/>
    </row>
    <row r="67" spans="1:6">
      <c r="A67" s="10" t="s">
        <v>23</v>
      </c>
      <c r="B67" s="10" t="s">
        <v>258</v>
      </c>
      <c r="C67" s="10">
        <v>61</v>
      </c>
      <c r="D67" s="10"/>
      <c r="E67" s="10" t="s">
        <v>13</v>
      </c>
      <c r="F67" s="10"/>
    </row>
    <row r="68" spans="1:6">
      <c r="A68" s="10" t="s">
        <v>23</v>
      </c>
      <c r="B68" s="10" t="s">
        <v>259</v>
      </c>
      <c r="C68" s="10">
        <v>30</v>
      </c>
      <c r="D68" s="10" t="s">
        <v>25</v>
      </c>
      <c r="E68" s="10" t="s">
        <v>13</v>
      </c>
      <c r="F68" s="10"/>
    </row>
    <row r="69" spans="1:6">
      <c r="A69" s="10" t="s">
        <v>23</v>
      </c>
      <c r="B69" s="10" t="s">
        <v>260</v>
      </c>
      <c r="C69" s="10">
        <v>36</v>
      </c>
      <c r="D69" s="10"/>
      <c r="E69" s="10" t="s">
        <v>13</v>
      </c>
      <c r="F69" s="10"/>
    </row>
    <row r="70" spans="1:6">
      <c r="A70" s="10" t="s">
        <v>23</v>
      </c>
      <c r="B70" s="13" t="s">
        <v>261</v>
      </c>
      <c r="C70" s="10">
        <v>5.5</v>
      </c>
      <c r="D70" s="10" t="s">
        <v>257</v>
      </c>
      <c r="E70" s="10" t="s">
        <v>13</v>
      </c>
      <c r="F70" s="10"/>
    </row>
  </sheetData>
  <mergeCells count="5">
    <mergeCell ref="A3:G3"/>
    <mergeCell ref="A19:G19"/>
    <mergeCell ref="A34:G34"/>
    <mergeCell ref="A47:G47"/>
    <mergeCell ref="A62:G62"/>
  </mergeCells>
  <pageMargins left="0.7" right="0.7" top="0.75" bottom="0.75" header="0.3" footer="0.3"/>
  <headerFooter>
    <oddFooter>&amp;L_x000D_&amp;1#&amp;"Aptos"&amp;10&amp;K000000 Classified as Internal | Intern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B18CD-5307-3A40-AF83-32838D78F2F7}">
  <dimension ref="A1:G26"/>
  <sheetViews>
    <sheetView zoomScale="130" zoomScaleNormal="130" workbookViewId="0">
      <selection activeCell="G29" sqref="G29"/>
    </sheetView>
  </sheetViews>
  <sheetFormatPr baseColWidth="10" defaultRowHeight="15"/>
  <cols>
    <col min="1" max="1" width="8.33203125" bestFit="1" customWidth="1"/>
    <col min="2" max="2" width="65" bestFit="1" customWidth="1"/>
    <col min="3" max="3" width="7.1640625" bestFit="1" customWidth="1"/>
    <col min="4" max="4" width="12.83203125" bestFit="1" customWidth="1"/>
    <col min="5" max="5" width="22.5" bestFit="1" customWidth="1"/>
    <col min="6" max="6" width="15.33203125" customWidth="1"/>
    <col min="7" max="7" width="20.6640625" customWidth="1"/>
  </cols>
  <sheetData>
    <row r="1" spans="1:7" ht="22">
      <c r="A1" s="32" t="s">
        <v>2</v>
      </c>
      <c r="B1" s="32" t="s">
        <v>3</v>
      </c>
      <c r="C1" s="32" t="s">
        <v>4</v>
      </c>
      <c r="D1" s="32" t="s">
        <v>5</v>
      </c>
      <c r="E1" s="32" t="s">
        <v>6</v>
      </c>
      <c r="F1" s="32" t="s">
        <v>262</v>
      </c>
      <c r="G1" s="32" t="s">
        <v>355</v>
      </c>
    </row>
    <row r="2" spans="1:7" ht="20">
      <c r="A2" s="46" t="s">
        <v>278</v>
      </c>
      <c r="B2" s="46"/>
      <c r="C2" s="46"/>
      <c r="D2" s="46"/>
      <c r="E2" s="46"/>
      <c r="F2" s="46"/>
      <c r="G2" s="46"/>
    </row>
    <row r="3" spans="1:7">
      <c r="A3" s="10"/>
      <c r="B3" s="10"/>
      <c r="C3" s="10"/>
      <c r="D3" s="10"/>
      <c r="E3" s="10"/>
      <c r="F3" s="10"/>
    </row>
    <row r="4" spans="1:7">
      <c r="A4" s="10" t="s">
        <v>23</v>
      </c>
      <c r="B4" s="10" t="s">
        <v>277</v>
      </c>
      <c r="C4" s="10">
        <v>6407000</v>
      </c>
      <c r="D4" s="10"/>
      <c r="E4" s="10" t="s">
        <v>263</v>
      </c>
      <c r="F4" s="10">
        <v>2023</v>
      </c>
    </row>
    <row r="5" spans="1:7">
      <c r="A5" s="10"/>
      <c r="B5" s="10"/>
      <c r="C5" s="10">
        <v>7100000</v>
      </c>
      <c r="D5" s="10"/>
      <c r="E5" s="10" t="s">
        <v>205</v>
      </c>
      <c r="F5" s="10">
        <v>2023</v>
      </c>
    </row>
    <row r="6" spans="1:7">
      <c r="A6" s="10"/>
      <c r="B6" s="10"/>
      <c r="C6" s="10"/>
      <c r="D6" s="10"/>
      <c r="E6" s="10"/>
      <c r="F6" s="10"/>
    </row>
    <row r="7" spans="1:7">
      <c r="A7" s="10" t="s">
        <v>23</v>
      </c>
      <c r="B7" s="10" t="s">
        <v>264</v>
      </c>
      <c r="C7" s="10">
        <v>15</v>
      </c>
      <c r="D7" s="10"/>
      <c r="E7" s="10" t="s">
        <v>205</v>
      </c>
      <c r="F7" s="10"/>
    </row>
    <row r="8" spans="1:7">
      <c r="A8" s="10" t="s">
        <v>23</v>
      </c>
      <c r="B8" s="10" t="s">
        <v>265</v>
      </c>
      <c r="C8" s="10">
        <v>200</v>
      </c>
      <c r="D8" s="10"/>
      <c r="E8" s="10" t="s">
        <v>205</v>
      </c>
      <c r="F8" s="10"/>
    </row>
    <row r="9" spans="1:7">
      <c r="A9" s="10"/>
      <c r="B9" s="10"/>
      <c r="C9" s="10"/>
      <c r="D9" s="10"/>
      <c r="E9" s="10"/>
      <c r="F9" s="10"/>
    </row>
    <row r="10" spans="1:7">
      <c r="A10" s="10" t="s">
        <v>95</v>
      </c>
      <c r="B10" s="13" t="s">
        <v>266</v>
      </c>
      <c r="C10" s="10">
        <v>45000</v>
      </c>
      <c r="D10" s="10"/>
      <c r="E10" s="10" t="s">
        <v>267</v>
      </c>
      <c r="F10" s="10"/>
    </row>
    <row r="12" spans="1:7" ht="20">
      <c r="A12" s="46" t="s">
        <v>268</v>
      </c>
      <c r="B12" s="46"/>
      <c r="C12" s="46"/>
      <c r="D12" s="46"/>
      <c r="E12" s="46"/>
      <c r="F12" s="46"/>
      <c r="G12" s="46"/>
    </row>
    <row r="13" spans="1:7">
      <c r="A13" s="33"/>
      <c r="B13" s="10"/>
      <c r="C13" s="10"/>
      <c r="D13" s="10"/>
      <c r="E13" s="10"/>
      <c r="F13" s="10"/>
    </row>
    <row r="14" spans="1:7">
      <c r="A14" s="33" t="s">
        <v>23</v>
      </c>
      <c r="B14" s="24" t="s">
        <v>269</v>
      </c>
      <c r="C14" s="10">
        <v>70719</v>
      </c>
      <c r="D14" s="10" t="s">
        <v>20</v>
      </c>
      <c r="E14" s="10" t="s">
        <v>270</v>
      </c>
      <c r="F14" s="10"/>
    </row>
    <row r="15" spans="1:7">
      <c r="A15" s="33" t="s">
        <v>23</v>
      </c>
      <c r="B15" s="24" t="s">
        <v>271</v>
      </c>
      <c r="C15" s="10">
        <v>21202</v>
      </c>
      <c r="D15" s="10" t="s">
        <v>20</v>
      </c>
      <c r="E15" s="10" t="s">
        <v>270</v>
      </c>
      <c r="F15" s="10"/>
    </row>
    <row r="16" spans="1:7">
      <c r="A16" s="33" t="s">
        <v>23</v>
      </c>
      <c r="B16" s="24" t="s">
        <v>272</v>
      </c>
      <c r="C16" s="10">
        <v>10195</v>
      </c>
      <c r="D16" s="10" t="s">
        <v>20</v>
      </c>
      <c r="E16" s="10" t="s">
        <v>270</v>
      </c>
      <c r="F16" s="10"/>
    </row>
    <row r="17" spans="1:7">
      <c r="A17" s="33" t="s">
        <v>23</v>
      </c>
      <c r="B17" s="10" t="s">
        <v>273</v>
      </c>
      <c r="C17" s="10">
        <v>1480</v>
      </c>
      <c r="D17" s="10" t="s">
        <v>20</v>
      </c>
      <c r="E17" s="10" t="s">
        <v>270</v>
      </c>
      <c r="F17" s="10"/>
    </row>
    <row r="18" spans="1:7">
      <c r="A18" s="10"/>
      <c r="B18" s="10"/>
      <c r="C18" s="10"/>
      <c r="D18" s="10"/>
      <c r="E18" s="10"/>
      <c r="F18" s="10"/>
    </row>
    <row r="19" spans="1:7">
      <c r="A19" s="33" t="s">
        <v>23</v>
      </c>
      <c r="B19" s="10" t="s">
        <v>274</v>
      </c>
      <c r="C19" s="10">
        <f>ROUND(C15/C14*100,2)</f>
        <v>29.98</v>
      </c>
      <c r="D19" s="10" t="s">
        <v>15</v>
      </c>
      <c r="E19" s="10" t="s">
        <v>270</v>
      </c>
      <c r="F19" s="10"/>
    </row>
    <row r="20" spans="1:7">
      <c r="A20" s="33" t="s">
        <v>23</v>
      </c>
      <c r="B20" s="10" t="s">
        <v>275</v>
      </c>
      <c r="C20" s="10">
        <f>ROUND(C16/C15*100,2)</f>
        <v>48.09</v>
      </c>
      <c r="D20" s="10" t="s">
        <v>15</v>
      </c>
      <c r="E20" s="10" t="s">
        <v>270</v>
      </c>
      <c r="F20" s="10"/>
    </row>
    <row r="21" spans="1:7">
      <c r="A21" s="33" t="s">
        <v>23</v>
      </c>
      <c r="B21" s="10" t="s">
        <v>276</v>
      </c>
      <c r="C21" s="10">
        <f>ROUND(C17/C15*100,2)</f>
        <v>6.98</v>
      </c>
      <c r="D21" s="10" t="s">
        <v>15</v>
      </c>
      <c r="E21" s="10" t="s">
        <v>270</v>
      </c>
      <c r="F21" s="10"/>
    </row>
    <row r="23" spans="1:7" ht="20">
      <c r="A23" s="46" t="s">
        <v>369</v>
      </c>
      <c r="B23" s="46"/>
      <c r="C23" s="46"/>
      <c r="D23" s="46"/>
      <c r="E23" s="46"/>
      <c r="F23" s="46"/>
      <c r="G23" s="46"/>
    </row>
    <row r="25" spans="1:7">
      <c r="A25" s="33" t="s">
        <v>79</v>
      </c>
      <c r="B25" s="10" t="s">
        <v>370</v>
      </c>
      <c r="C25" s="10">
        <v>60</v>
      </c>
      <c r="D25" s="10" t="s">
        <v>15</v>
      </c>
      <c r="E25" s="10" t="s">
        <v>371</v>
      </c>
    </row>
    <row r="26" spans="1:7">
      <c r="A26" s="33" t="s">
        <v>374</v>
      </c>
      <c r="B26" s="10" t="s">
        <v>372</v>
      </c>
      <c r="C26" s="10">
        <v>17</v>
      </c>
      <c r="D26" s="10" t="s">
        <v>15</v>
      </c>
      <c r="E26" s="10" t="s">
        <v>373</v>
      </c>
    </row>
  </sheetData>
  <mergeCells count="3">
    <mergeCell ref="A2:G2"/>
    <mergeCell ref="A12:G12"/>
    <mergeCell ref="A23:G23"/>
  </mergeCells>
  <pageMargins left="0.7" right="0.7" top="0.75" bottom="0.75" header="0.3" footer="0.3"/>
  <headerFooter>
    <oddFooter>&amp;L_x000D_&amp;1#&amp;"Aptos"&amp;10&amp;K000000 Classified as Internal | Intern</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CoverSheet</vt:lpstr>
      <vt:lpstr>OutputData</vt:lpstr>
      <vt:lpstr>InputData</vt:lpstr>
      <vt:lpstr>RawData_WasteGeneration</vt:lpstr>
      <vt:lpstr>RawData_InformalSector</vt:lpstr>
      <vt:lpstr>RawData_FormalSector</vt:lpstr>
      <vt:lpstr>RawData_Other</vt:lpstr>
      <vt:lpstr>OutputData!Results_2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 Jim (L&amp;W, Black Mountain)</dc:creator>
  <cp:lastModifiedBy>Marriyapillai Ravisandiran, S. (Sowmya)</cp:lastModifiedBy>
  <dcterms:created xsi:type="dcterms:W3CDTF">2016-04-15T00:06:52Z</dcterms:created>
  <dcterms:modified xsi:type="dcterms:W3CDTF">2025-10-30T10:50:22Z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465f887-04a9-4c17-8b62-103eddccf68b_Enabled">
    <vt:lpwstr>true</vt:lpwstr>
  </property>
  <property fmtid="{D5CDD505-2E9C-101B-9397-08002B2CF9AE}" pid="3" name="MSIP_Label_d465f887-04a9-4c17-8b62-103eddccf68b_SetDate">
    <vt:lpwstr>2025-10-28T13:20:25Z</vt:lpwstr>
  </property>
  <property fmtid="{D5CDD505-2E9C-101B-9397-08002B2CF9AE}" pid="4" name="MSIP_Label_d465f887-04a9-4c17-8b62-103eddccf68b_Method">
    <vt:lpwstr>Standard</vt:lpwstr>
  </property>
  <property fmtid="{D5CDD505-2E9C-101B-9397-08002B2CF9AE}" pid="5" name="MSIP_Label_d465f887-04a9-4c17-8b62-103eddccf68b_Name">
    <vt:lpwstr>Internal - Intern</vt:lpwstr>
  </property>
  <property fmtid="{D5CDD505-2E9C-101B-9397-08002B2CF9AE}" pid="6" name="MSIP_Label_d465f887-04a9-4c17-8b62-103eddccf68b_SiteId">
    <vt:lpwstr>ca2a7f76-dbd7-4ec0-9108-6b3d524fb7c8</vt:lpwstr>
  </property>
  <property fmtid="{D5CDD505-2E9C-101B-9397-08002B2CF9AE}" pid="7" name="MSIP_Label_d465f887-04a9-4c17-8b62-103eddccf68b_ActionId">
    <vt:lpwstr>71b8465d-de52-4c20-8b01-8a7f203fd8d3</vt:lpwstr>
  </property>
  <property fmtid="{D5CDD505-2E9C-101B-9397-08002B2CF9AE}" pid="8" name="MSIP_Label_d465f887-04a9-4c17-8b62-103eddccf68b_ContentBits">
    <vt:lpwstr>2</vt:lpwstr>
  </property>
  <property fmtid="{D5CDD505-2E9C-101B-9397-08002B2CF9AE}" pid="9" name="MSIP_Label_d465f887-04a9-4c17-8b62-103eddccf68b_Tag">
    <vt:lpwstr>50, 3, 0, 1</vt:lpwstr>
  </property>
</Properties>
</file>