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eihsunhsieh/Desktop/submission_ST_20251014/"/>
    </mc:Choice>
  </mc:AlternateContent>
  <xr:revisionPtr revIDLastSave="0" documentId="13_ncr:1_{A2C97CE5-8B53-444F-BB8C-E9C67ECDE189}" xr6:coauthVersionLast="47" xr6:coauthVersionMax="47" xr10:uidLastSave="{00000000-0000-0000-0000-000000000000}"/>
  <bookViews>
    <workbookView xWindow="5620" yWindow="500" windowWidth="32580" windowHeight="18720" activeTab="1" xr2:uid="{C31A1A7F-86E3-D348-8876-1B480D8678A8}"/>
  </bookViews>
  <sheets>
    <sheet name="Supplementary Table 1A " sheetId="1" r:id="rId1"/>
    <sheet name="Supplementary Table 1B" sheetId="3" r:id="rId2"/>
    <sheet name="Supplementary Table 1C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3" l="1"/>
  <c r="R10" i="3"/>
  <c r="P10" i="3" l="1"/>
  <c r="M10" i="3"/>
  <c r="F15" i="1"/>
  <c r="D10" i="3"/>
  <c r="Q10" i="3"/>
  <c r="O10" i="3"/>
  <c r="N10" i="3"/>
  <c r="L10" i="3"/>
  <c r="K10" i="3"/>
  <c r="J10" i="3"/>
  <c r="I10" i="3"/>
  <c r="H10" i="3"/>
  <c r="G10" i="3"/>
  <c r="E10" i="3"/>
  <c r="B10" i="3"/>
  <c r="C15" i="1"/>
  <c r="D15" i="1"/>
  <c r="H15" i="1"/>
  <c r="I15" i="1"/>
  <c r="J15" i="1"/>
  <c r="K15" i="1"/>
  <c r="B15" i="1"/>
  <c r="G15" i="2"/>
  <c r="D15" i="2"/>
  <c r="G14" i="2"/>
  <c r="D14" i="2"/>
  <c r="G13" i="2"/>
  <c r="D13" i="2"/>
  <c r="G12" i="2"/>
  <c r="D12" i="2"/>
  <c r="G11" i="2"/>
  <c r="D11" i="2"/>
  <c r="G10" i="2"/>
  <c r="D10" i="2"/>
  <c r="G9" i="2"/>
  <c r="D9" i="2"/>
  <c r="G8" i="2"/>
  <c r="D8" i="2"/>
  <c r="G7" i="2"/>
  <c r="D7" i="2"/>
  <c r="G6" i="2"/>
  <c r="D6" i="2"/>
  <c r="G5" i="2"/>
  <c r="D5" i="2"/>
  <c r="G4" i="2"/>
  <c r="D4" i="2"/>
</calcChain>
</file>

<file path=xl/sharedStrings.xml><?xml version="1.0" encoding="utf-8"?>
<sst xmlns="http://schemas.openxmlformats.org/spreadsheetml/2006/main" count="80" uniqueCount="57">
  <si>
    <t>Library</t>
    <phoneticPr fontId="4" type="noConversion"/>
  </si>
  <si>
    <t xml:space="preserve"> Raw Reads </t>
  </si>
  <si>
    <t>Trimmed Reads</t>
    <phoneticPr fontId="4" type="noConversion"/>
  </si>
  <si>
    <t xml:space="preserve">Mapped Reads </t>
  </si>
  <si>
    <t>Mapped Rate (%)</t>
    <phoneticPr fontId="4" type="noConversion"/>
  </si>
  <si>
    <t>Unique Reads</t>
    <phoneticPr fontId="4" type="noConversion"/>
  </si>
  <si>
    <t>Clonal Rate (%)</t>
    <phoneticPr fontId="4" type="noConversion"/>
  </si>
  <si>
    <t>Total Bases</t>
    <phoneticPr fontId="4" type="noConversion"/>
  </si>
  <si>
    <t>Coverage (genome)</t>
    <phoneticPr fontId="4" type="noConversion"/>
  </si>
  <si>
    <t>Coverage (strand)</t>
    <phoneticPr fontId="4" type="noConversion"/>
  </si>
  <si>
    <t>Cytosines Detected</t>
    <phoneticPr fontId="4" type="noConversion"/>
  </si>
  <si>
    <t>ST1_br1</t>
    <phoneticPr fontId="4" type="noConversion"/>
  </si>
  <si>
    <t>ST1_br2</t>
  </si>
  <si>
    <t>ST2_br1</t>
    <phoneticPr fontId="4" type="noConversion"/>
  </si>
  <si>
    <t>ST2_br2</t>
    <phoneticPr fontId="4" type="noConversion"/>
  </si>
  <si>
    <t>ST3_br1</t>
    <phoneticPr fontId="4" type="noConversion"/>
  </si>
  <si>
    <t>ST3_br2</t>
    <phoneticPr fontId="4" type="noConversion"/>
  </si>
  <si>
    <t>ST4_br1</t>
    <phoneticPr fontId="4" type="noConversion"/>
  </si>
  <si>
    <t>ST4_br2</t>
    <phoneticPr fontId="4" type="noConversion"/>
  </si>
  <si>
    <t>ST5_br1</t>
    <phoneticPr fontId="4" type="noConversion"/>
  </si>
  <si>
    <t>ST5_br2</t>
    <phoneticPr fontId="4" type="noConversion"/>
  </si>
  <si>
    <t>Chloroplast</t>
  </si>
  <si>
    <t>Lambda DNA</t>
  </si>
  <si>
    <t>Sample</t>
    <phoneticPr fontId="4" type="noConversion"/>
  </si>
  <si>
    <t>Cytosines Filtered</t>
    <phoneticPr fontId="4" type="noConversion"/>
  </si>
  <si>
    <t>Methylated Cytosines #</t>
    <phoneticPr fontId="4" type="noConversion"/>
  </si>
  <si>
    <t>Methylated Cytosines (%)</t>
    <phoneticPr fontId="4" type="noConversion"/>
  </si>
  <si>
    <t>Average Methylation Level (%)</t>
    <phoneticPr fontId="4" type="noConversion"/>
  </si>
  <si>
    <t>CG</t>
    <phoneticPr fontId="4" type="noConversion"/>
  </si>
  <si>
    <t>CHG</t>
    <phoneticPr fontId="4" type="noConversion"/>
  </si>
  <si>
    <t>CHH</t>
    <phoneticPr fontId="4" type="noConversion"/>
  </si>
  <si>
    <t>CG (%)</t>
    <phoneticPr fontId="4" type="noConversion"/>
  </si>
  <si>
    <t>CHG(%)</t>
    <phoneticPr fontId="4" type="noConversion"/>
  </si>
  <si>
    <t>CHH(%)</t>
    <phoneticPr fontId="4" type="noConversion"/>
  </si>
  <si>
    <t>ST1</t>
    <phoneticPr fontId="8" type="noConversion"/>
  </si>
  <si>
    <t>ST2</t>
  </si>
  <si>
    <t>ST3</t>
  </si>
  <si>
    <t>ST4</t>
  </si>
  <si>
    <t>ST5</t>
  </si>
  <si>
    <t>Total</t>
  </si>
  <si>
    <t>Leaf_br1</t>
  </si>
  <si>
    <t>Leaf_br2</t>
  </si>
  <si>
    <t>Leaf</t>
  </si>
  <si>
    <t>Average of fruit</t>
  </si>
  <si>
    <t>NA</t>
  </si>
  <si>
    <t>NA: Not Applied</t>
  </si>
  <si>
    <t>Total Detected Site Number of Three Contexts</t>
    <phoneticPr fontId="2" type="noConversion"/>
  </si>
  <si>
    <t>Methylated Site Number of Three Contexts</t>
    <phoneticPr fontId="2" type="noConversion"/>
  </si>
  <si>
    <t>% Methylated C Sites of Three Contexts</t>
    <phoneticPr fontId="2" type="noConversion"/>
  </si>
  <si>
    <t>Detected C Number</t>
    <phoneticPr fontId="2" type="noConversion"/>
  </si>
  <si>
    <t>Detected T Number</t>
    <phoneticPr fontId="2" type="noConversion"/>
  </si>
  <si>
    <t>Conversion Rate (%)</t>
    <phoneticPr fontId="2" type="noConversion"/>
  </si>
  <si>
    <t>Detected Cytosines in the Reference Genome #</t>
    <phoneticPr fontId="2" type="noConversion"/>
  </si>
  <si>
    <t>Detected Cytosines in the Reference Genome (%)</t>
    <phoneticPr fontId="2" type="noConversion"/>
  </si>
  <si>
    <t>Supplementary Table 1C | Conversion rate of two replicates across leaf and fruit stages.</t>
    <phoneticPr fontId="4" type="noConversion"/>
  </si>
  <si>
    <t>Supplementary Table 1B | Methylated cytosine sites and average methylation level of leaf and fruit stages in black rsapberry.</t>
    <phoneticPr fontId="4" type="noConversion"/>
  </si>
  <si>
    <t>Supplementary Table 1A | Bisulfite-Seq data summary.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</si>
</sst>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76" formatCode="_-* #,##0_-;\-* #,##0_-;_-* &quot;-&quot;??_-;_-@_-"/>
    <numFmt numFmtId="177" formatCode="_-* #,##0.0_-;\-* #,##0.0_-;_-* &quot;-&quot;??_-;_-@_-"/>
    <numFmt numFmtId="178" formatCode="0.00_);[Red]\(0.00\)"/>
    <numFmt numFmtId="179" formatCode="0.0"/>
    <numFmt numFmtId="180" formatCode="0_);[Red]\(0\)"/>
    <numFmt numFmtId="181" formatCode="#,##0_ "/>
    <numFmt numFmtId="182" formatCode="0.0%"/>
  </numFmts>
  <fonts count="9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Times New Roman"/>
      <family val="1"/>
    </font>
    <font>
      <sz val="9"/>
      <name val="新細明體"/>
      <family val="3"/>
      <charset val="136"/>
      <scheme val="minor"/>
    </font>
    <font>
      <sz val="12"/>
      <color theme="1"/>
      <name val="Times New Roman"/>
      <family val="1"/>
    </font>
    <font>
      <b/>
      <sz val="12"/>
      <color theme="1"/>
      <name val="新細明體"/>
      <family val="2"/>
      <scheme val="minor"/>
    </font>
    <font>
      <b/>
      <sz val="12"/>
      <color rgb="FF000000"/>
      <name val="Times New Roman"/>
      <family val="1"/>
    </font>
    <font>
      <u/>
      <sz val="12"/>
      <color theme="10"/>
      <name val="新細明體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 applyAlignment="1"/>
    <xf numFmtId="0" fontId="5" fillId="0" borderId="0" xfId="0" applyFont="1" applyAlignment="1"/>
    <xf numFmtId="0" fontId="0" fillId="0" borderId="0" xfId="0" applyAlignment="1"/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>
      <alignment vertical="center"/>
    </xf>
    <xf numFmtId="3" fontId="5" fillId="0" borderId="0" xfId="0" applyNumberFormat="1" applyFont="1" applyAlignment="1">
      <alignment horizontal="center"/>
    </xf>
    <xf numFmtId="178" fontId="5" fillId="0" borderId="0" xfId="3" applyNumberFormat="1" applyFont="1" applyBorder="1" applyAlignment="1">
      <alignment horizontal="center"/>
    </xf>
    <xf numFmtId="179" fontId="5" fillId="0" borderId="0" xfId="0" applyNumberFormat="1" applyFont="1" applyAlignment="1">
      <alignment horizontal="center"/>
    </xf>
    <xf numFmtId="0" fontId="5" fillId="0" borderId="1" xfId="0" applyFont="1" applyBorder="1" applyAlignment="1"/>
    <xf numFmtId="3" fontId="5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76" fontId="3" fillId="0" borderId="2" xfId="1" applyNumberFormat="1" applyFont="1" applyFill="1" applyBorder="1" applyAlignment="1">
      <alignment horizontal="center" vertical="center" wrapText="1"/>
    </xf>
    <xf numFmtId="10" fontId="3" fillId="0" borderId="2" xfId="3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38" fontId="5" fillId="0" borderId="0" xfId="0" applyNumberFormat="1" applyFont="1" applyAlignment="1">
      <alignment horizontal="center" vertical="center"/>
    </xf>
    <xf numFmtId="38" fontId="5" fillId="0" borderId="0" xfId="2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8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38" fontId="5" fillId="0" borderId="1" xfId="0" applyNumberFormat="1" applyFont="1" applyBorder="1" applyAlignment="1">
      <alignment horizontal="center" vertical="center"/>
    </xf>
    <xf numFmtId="40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80" fontId="5" fillId="0" borderId="0" xfId="0" applyNumberFormat="1" applyFont="1" applyAlignment="1">
      <alignment horizontal="center" vertical="center" wrapText="1"/>
    </xf>
    <xf numFmtId="38" fontId="5" fillId="0" borderId="0" xfId="0" applyNumberFormat="1" applyFont="1" applyAlignment="1">
      <alignment horizontal="center" vertical="center" wrapText="1"/>
    </xf>
    <xf numFmtId="181" fontId="5" fillId="0" borderId="0" xfId="0" applyNumberFormat="1" applyFont="1" applyAlignment="1">
      <alignment horizontal="center" vertical="center" wrapText="1"/>
    </xf>
    <xf numFmtId="180" fontId="5" fillId="0" borderId="1" xfId="0" applyNumberFormat="1" applyFont="1" applyBorder="1" applyAlignment="1">
      <alignment horizontal="center" vertical="center" wrapText="1"/>
    </xf>
    <xf numFmtId="38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181" fontId="5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/>
    <xf numFmtId="0" fontId="7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78" fontId="0" fillId="0" borderId="0" xfId="0" applyNumberFormat="1">
      <alignment vertical="center"/>
    </xf>
    <xf numFmtId="182" fontId="5" fillId="0" borderId="0" xfId="3" applyNumberFormat="1" applyFont="1" applyAlignment="1">
      <alignment horizontal="center" vertical="center"/>
    </xf>
    <xf numFmtId="182" fontId="5" fillId="0" borderId="1" xfId="3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6" fontId="3" fillId="0" borderId="3" xfId="1" applyNumberFormat="1" applyFont="1" applyFill="1" applyBorder="1" applyAlignment="1">
      <alignment horizontal="center" vertical="center" wrapText="1"/>
    </xf>
    <xf numFmtId="176" fontId="3" fillId="0" borderId="1" xfId="1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">
    <cellStyle name="一般" xfId="0" builtinId="0"/>
    <cellStyle name="千分位" xfId="1" builtinId="3"/>
    <cellStyle name="百分比" xfId="3" builtinId="5"/>
    <cellStyle name="貨幣" xfId="2" builtinId="4"/>
  </cellStyles>
  <dxfs count="0"/>
  <tableStyles count="0" defaultTableStyle="TableStyleMedium2" defaultPivotStyle="PivotStyleLight16"/>
  <colors>
    <mruColors>
      <color rgb="FFFF4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6F09A-890D-954C-88F5-2C55132B7E3F}">
  <dimension ref="A1:K17"/>
  <sheetViews>
    <sheetView workbookViewId="0"/>
  </sheetViews>
  <sheetFormatPr baseColWidth="10" defaultColWidth="14.1640625" defaultRowHeight="15"/>
  <sheetData>
    <row r="1" spans="1:11" ht="16">
      <c r="A1" s="1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34">
      <c r="A2" s="12" t="s">
        <v>0</v>
      </c>
      <c r="B2" s="13" t="s">
        <v>1</v>
      </c>
      <c r="C2" s="13" t="s">
        <v>2</v>
      </c>
      <c r="D2" s="13" t="s">
        <v>3</v>
      </c>
      <c r="E2" s="14" t="s">
        <v>4</v>
      </c>
      <c r="F2" s="13" t="s">
        <v>5</v>
      </c>
      <c r="G2" s="15" t="s">
        <v>6</v>
      </c>
      <c r="H2" s="16" t="s">
        <v>7</v>
      </c>
      <c r="I2" s="17" t="s">
        <v>8</v>
      </c>
      <c r="J2" s="17" t="s">
        <v>9</v>
      </c>
      <c r="K2" s="13" t="s">
        <v>10</v>
      </c>
    </row>
    <row r="3" spans="1:11" ht="16">
      <c r="A3" s="2" t="s">
        <v>40</v>
      </c>
      <c r="B3" s="7">
        <v>86750222</v>
      </c>
      <c r="C3" s="7">
        <v>83040361</v>
      </c>
      <c r="D3" s="7">
        <v>56417081</v>
      </c>
      <c r="E3" s="8">
        <v>65.033932708552598</v>
      </c>
      <c r="F3" s="7">
        <v>50502620</v>
      </c>
      <c r="G3" s="8">
        <v>10.483458015135527</v>
      </c>
      <c r="H3" s="7">
        <v>7575393000</v>
      </c>
      <c r="I3" s="9">
        <v>26.04796110284915</v>
      </c>
      <c r="J3" s="9">
        <v>13.023980551424575</v>
      </c>
      <c r="K3" s="7">
        <v>94513968</v>
      </c>
    </row>
    <row r="4" spans="1:11" ht="16">
      <c r="A4" s="2" t="s">
        <v>41</v>
      </c>
      <c r="B4" s="7">
        <v>78947014</v>
      </c>
      <c r="C4" s="7">
        <v>75521184</v>
      </c>
      <c r="D4" s="7">
        <v>50619734</v>
      </c>
      <c r="E4" s="8">
        <v>64.118617583180537</v>
      </c>
      <c r="F4" s="7">
        <v>45258505</v>
      </c>
      <c r="G4" s="8">
        <v>10.591183667618642</v>
      </c>
      <c r="H4" s="7">
        <v>6788775750</v>
      </c>
      <c r="I4" s="9">
        <v>23.343180567921106</v>
      </c>
      <c r="J4" s="9">
        <v>11.671590283960553</v>
      </c>
      <c r="K4" s="7">
        <v>93879864</v>
      </c>
    </row>
    <row r="5" spans="1:11" ht="16">
      <c r="A5" s="2" t="s">
        <v>11</v>
      </c>
      <c r="B5" s="7">
        <v>74743222</v>
      </c>
      <c r="C5" s="7">
        <v>73970693</v>
      </c>
      <c r="D5" s="7">
        <v>49527613</v>
      </c>
      <c r="E5" s="8">
        <v>66.263684752578627</v>
      </c>
      <c r="F5" s="7">
        <v>41165575</v>
      </c>
      <c r="G5" s="8">
        <v>16.883587747303707</v>
      </c>
      <c r="H5" s="7">
        <v>6174836250</v>
      </c>
      <c r="I5" s="9">
        <v>21.23215184432846</v>
      </c>
      <c r="J5" s="9">
        <v>10.61607592216423</v>
      </c>
      <c r="K5" s="7">
        <v>91898512</v>
      </c>
    </row>
    <row r="6" spans="1:11" ht="16">
      <c r="A6" s="2" t="s">
        <v>12</v>
      </c>
      <c r="B6" s="7">
        <v>91017886</v>
      </c>
      <c r="C6" s="7">
        <v>86984075</v>
      </c>
      <c r="D6" s="7">
        <v>54869256</v>
      </c>
      <c r="E6" s="8">
        <v>60.2840369199522</v>
      </c>
      <c r="F6" s="7">
        <v>48564475</v>
      </c>
      <c r="G6" s="8">
        <v>11.490553106825431</v>
      </c>
      <c r="H6" s="7">
        <v>7284671250</v>
      </c>
      <c r="I6" s="9">
        <v>25.048315429581475</v>
      </c>
      <c r="J6" s="9">
        <v>12.524157714790737</v>
      </c>
      <c r="K6" s="7">
        <v>94168657</v>
      </c>
    </row>
    <row r="7" spans="1:11" ht="16">
      <c r="A7" s="2" t="s">
        <v>13</v>
      </c>
      <c r="B7" s="7">
        <v>72907796</v>
      </c>
      <c r="C7" s="7">
        <v>69671295</v>
      </c>
      <c r="D7" s="7">
        <v>44130794</v>
      </c>
      <c r="E7" s="8">
        <v>60.529595490720908</v>
      </c>
      <c r="F7" s="7">
        <v>38897608</v>
      </c>
      <c r="G7" s="8">
        <v>11.858354508645375</v>
      </c>
      <c r="H7" s="7">
        <v>5834641200</v>
      </c>
      <c r="I7" s="9">
        <v>20.062392410094247</v>
      </c>
      <c r="J7" s="9">
        <v>10.031196205047124</v>
      </c>
      <c r="K7" s="7">
        <v>92601013</v>
      </c>
    </row>
    <row r="8" spans="1:11" ht="16">
      <c r="A8" s="2" t="s">
        <v>14</v>
      </c>
      <c r="B8" s="7">
        <v>176776564</v>
      </c>
      <c r="C8" s="7">
        <v>173943114</v>
      </c>
      <c r="D8" s="7">
        <v>115172792</v>
      </c>
      <c r="E8" s="8">
        <v>65.151618174906943</v>
      </c>
      <c r="F8" s="7">
        <v>84997626</v>
      </c>
      <c r="G8" s="8">
        <v>26.199908395031358</v>
      </c>
      <c r="H8" s="7">
        <v>12749643900</v>
      </c>
      <c r="I8" s="9">
        <v>43.839603883571179</v>
      </c>
      <c r="J8" s="9">
        <v>21.91980194178559</v>
      </c>
      <c r="K8" s="7">
        <v>97579407</v>
      </c>
    </row>
    <row r="9" spans="1:11" ht="16">
      <c r="A9" s="2" t="s">
        <v>15</v>
      </c>
      <c r="B9" s="7">
        <v>60877942</v>
      </c>
      <c r="C9" s="7">
        <v>58150725</v>
      </c>
      <c r="D9" s="7">
        <v>36617826</v>
      </c>
      <c r="E9" s="8">
        <v>60.149579300824598</v>
      </c>
      <c r="F9" s="7">
        <v>32766708</v>
      </c>
      <c r="G9" s="8">
        <v>10.517058003388847</v>
      </c>
      <c r="H9" s="7">
        <v>4915006200</v>
      </c>
      <c r="I9" s="9">
        <v>16.900230828666235</v>
      </c>
      <c r="J9" s="9">
        <v>8.4501154143331174</v>
      </c>
      <c r="K9" s="7">
        <v>91427049</v>
      </c>
    </row>
    <row r="10" spans="1:11" ht="16">
      <c r="A10" s="2" t="s">
        <v>16</v>
      </c>
      <c r="B10" s="7">
        <v>91012738</v>
      </c>
      <c r="C10" s="7">
        <v>90655269</v>
      </c>
      <c r="D10" s="7">
        <v>61496478</v>
      </c>
      <c r="E10" s="8">
        <v>67.569089065313037</v>
      </c>
      <c r="F10" s="7">
        <v>49962191</v>
      </c>
      <c r="G10" s="8">
        <v>18.756012336186146</v>
      </c>
      <c r="H10" s="7">
        <v>7494328650</v>
      </c>
      <c r="I10" s="9">
        <v>25.769221632087994</v>
      </c>
      <c r="J10" s="9">
        <v>12.884610816043997</v>
      </c>
      <c r="K10" s="7">
        <v>94680481</v>
      </c>
    </row>
    <row r="11" spans="1:11" ht="16">
      <c r="A11" s="2" t="s">
        <v>17</v>
      </c>
      <c r="B11" s="7">
        <v>58420864</v>
      </c>
      <c r="C11" s="7">
        <v>55782693</v>
      </c>
      <c r="D11" s="7">
        <v>34493777</v>
      </c>
      <c r="E11" s="8">
        <v>59.043592713726376</v>
      </c>
      <c r="F11" s="7">
        <v>31275045</v>
      </c>
      <c r="G11" s="8">
        <v>9.3313411285751648</v>
      </c>
      <c r="H11" s="7">
        <v>4691256750</v>
      </c>
      <c r="I11" s="9">
        <v>16.130869163814804</v>
      </c>
      <c r="J11" s="9">
        <v>8.065434581907402</v>
      </c>
      <c r="K11" s="7">
        <v>90487783</v>
      </c>
    </row>
    <row r="12" spans="1:11" ht="16">
      <c r="A12" s="2" t="s">
        <v>18</v>
      </c>
      <c r="B12" s="7">
        <v>110779478</v>
      </c>
      <c r="C12" s="7">
        <v>110358861</v>
      </c>
      <c r="D12" s="7">
        <v>75422095</v>
      </c>
      <c r="E12" s="8">
        <v>68.083092971425629</v>
      </c>
      <c r="F12" s="7">
        <v>61415798</v>
      </c>
      <c r="G12" s="8">
        <v>18.57054885574313</v>
      </c>
      <c r="H12" s="7">
        <v>9212369700</v>
      </c>
      <c r="I12" s="9">
        <v>31.676699494094379</v>
      </c>
      <c r="J12" s="9">
        <v>15.838349747047189</v>
      </c>
      <c r="K12" s="7">
        <v>96436389</v>
      </c>
    </row>
    <row r="13" spans="1:11" ht="16">
      <c r="A13" s="2" t="s">
        <v>19</v>
      </c>
      <c r="B13" s="7">
        <v>78379212</v>
      </c>
      <c r="C13" s="7">
        <v>77631503</v>
      </c>
      <c r="D13" s="7">
        <v>54642011</v>
      </c>
      <c r="E13" s="8">
        <v>69.714927728541085</v>
      </c>
      <c r="F13" s="7">
        <v>44998156</v>
      </c>
      <c r="G13" s="8">
        <v>17.649158263959208</v>
      </c>
      <c r="H13" s="7">
        <v>6749723400</v>
      </c>
      <c r="I13" s="9">
        <v>23.208899205386533</v>
      </c>
      <c r="J13" s="9">
        <v>11.604449602693267</v>
      </c>
      <c r="K13" s="7">
        <v>93135569</v>
      </c>
    </row>
    <row r="14" spans="1:11" ht="16">
      <c r="A14" s="2" t="s">
        <v>20</v>
      </c>
      <c r="B14" s="7">
        <v>75220838</v>
      </c>
      <c r="C14" s="7">
        <v>71870226</v>
      </c>
      <c r="D14" s="7">
        <v>46241978</v>
      </c>
      <c r="E14" s="8">
        <v>61.474957245225049</v>
      </c>
      <c r="F14" s="7">
        <v>41438291</v>
      </c>
      <c r="G14" s="8">
        <v>10.388152081210711</v>
      </c>
      <c r="H14" s="7">
        <v>6215743650</v>
      </c>
      <c r="I14" s="9">
        <v>21.37281178949813</v>
      </c>
      <c r="J14" s="9">
        <v>10.686405894749065</v>
      </c>
      <c r="K14" s="7">
        <v>92329162</v>
      </c>
    </row>
    <row r="15" spans="1:11" ht="16">
      <c r="A15" s="10" t="s">
        <v>39</v>
      </c>
      <c r="B15" s="11">
        <f>SUM(B3:B14)</f>
        <v>1055833776</v>
      </c>
      <c r="C15" s="11">
        <f t="shared" ref="C15:K15" si="0">SUM(C3:C14)</f>
        <v>1027579999</v>
      </c>
      <c r="D15" s="11">
        <f t="shared" si="0"/>
        <v>679651435</v>
      </c>
      <c r="E15" s="11" t="s">
        <v>44</v>
      </c>
      <c r="F15" s="11">
        <f t="shared" si="0"/>
        <v>571242598</v>
      </c>
      <c r="G15" s="11" t="s">
        <v>44</v>
      </c>
      <c r="H15" s="11">
        <f t="shared" si="0"/>
        <v>85686389700</v>
      </c>
      <c r="I15" s="11">
        <f t="shared" si="0"/>
        <v>294.63233735189368</v>
      </c>
      <c r="J15" s="11">
        <f t="shared" si="0"/>
        <v>147.31616867594684</v>
      </c>
      <c r="K15" s="11">
        <f t="shared" si="0"/>
        <v>1123137854</v>
      </c>
    </row>
    <row r="16" spans="1:11" ht="16">
      <c r="A16" s="4" t="s">
        <v>45</v>
      </c>
    </row>
    <row r="17" spans="1:1" ht="16">
      <c r="A17" s="2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53060-212F-1E4B-A243-A3EFE64DAFC3}">
  <dimension ref="A1:R20"/>
  <sheetViews>
    <sheetView tabSelected="1" zoomScale="115" zoomScaleNormal="114" workbookViewId="0">
      <selection activeCell="B15" sqref="B15"/>
    </sheetView>
  </sheetViews>
  <sheetFormatPr baseColWidth="10" defaultRowHeight="15"/>
  <cols>
    <col min="1" max="1" width="17" customWidth="1"/>
    <col min="2" max="2" width="24.5" customWidth="1"/>
    <col min="3" max="3" width="25" customWidth="1"/>
    <col min="4" max="4" width="14" customWidth="1"/>
    <col min="5" max="5" width="13.5" customWidth="1"/>
    <col min="6" max="6" width="14.5" customWidth="1"/>
    <col min="7" max="7" width="15.6640625" customWidth="1"/>
    <col min="8" max="8" width="14.1640625" customWidth="1"/>
    <col min="9" max="9" width="16.6640625" customWidth="1"/>
    <col min="10" max="10" width="14.33203125" customWidth="1"/>
    <col min="11" max="11" width="13.33203125" customWidth="1"/>
    <col min="12" max="12" width="14.1640625" customWidth="1"/>
    <col min="13" max="13" width="12.83203125" customWidth="1"/>
    <col min="14" max="14" width="13" customWidth="1"/>
    <col min="15" max="15" width="12.6640625" customWidth="1"/>
  </cols>
  <sheetData>
    <row r="1" spans="1:18" ht="16">
      <c r="A1" s="1" t="s">
        <v>55</v>
      </c>
    </row>
    <row r="2" spans="1:18" ht="16" customHeight="1">
      <c r="A2" s="44" t="s">
        <v>23</v>
      </c>
      <c r="B2" s="46" t="s">
        <v>52</v>
      </c>
      <c r="C2" s="46" t="s">
        <v>53</v>
      </c>
      <c r="D2" s="46" t="s">
        <v>24</v>
      </c>
      <c r="E2" s="48" t="s">
        <v>25</v>
      </c>
      <c r="F2" s="48" t="s">
        <v>26</v>
      </c>
      <c r="G2" s="43" t="s">
        <v>46</v>
      </c>
      <c r="H2" s="43"/>
      <c r="I2" s="43"/>
      <c r="J2" s="42" t="s">
        <v>47</v>
      </c>
      <c r="K2" s="42"/>
      <c r="L2" s="42"/>
      <c r="M2" s="43" t="s">
        <v>48</v>
      </c>
      <c r="N2" s="43"/>
      <c r="O2" s="43"/>
      <c r="P2" s="43" t="s">
        <v>27</v>
      </c>
      <c r="Q2" s="43"/>
      <c r="R2" s="43"/>
    </row>
    <row r="3" spans="1:18" ht="16">
      <c r="A3" s="45"/>
      <c r="B3" s="47"/>
      <c r="C3" s="47"/>
      <c r="D3" s="47"/>
      <c r="E3" s="49"/>
      <c r="F3" s="49"/>
      <c r="G3" s="28" t="s">
        <v>28</v>
      </c>
      <c r="H3" s="28" t="s">
        <v>29</v>
      </c>
      <c r="I3" s="28" t="s">
        <v>30</v>
      </c>
      <c r="J3" s="28" t="s">
        <v>28</v>
      </c>
      <c r="K3" s="28" t="s">
        <v>29</v>
      </c>
      <c r="L3" s="28" t="s">
        <v>30</v>
      </c>
      <c r="M3" s="28" t="s">
        <v>31</v>
      </c>
      <c r="N3" s="28" t="s">
        <v>32</v>
      </c>
      <c r="O3" s="28" t="s">
        <v>33</v>
      </c>
      <c r="P3" s="28" t="s">
        <v>31</v>
      </c>
      <c r="Q3" s="28" t="s">
        <v>32</v>
      </c>
      <c r="R3" s="28" t="s">
        <v>33</v>
      </c>
    </row>
    <row r="4" spans="1:18" ht="16">
      <c r="A4" s="18" t="s">
        <v>42</v>
      </c>
      <c r="B4" s="19">
        <v>97134768</v>
      </c>
      <c r="C4" s="40">
        <v>0.88994574849907249</v>
      </c>
      <c r="D4" s="20">
        <v>82036977</v>
      </c>
      <c r="E4" s="20">
        <v>19489648</v>
      </c>
      <c r="F4" s="21">
        <v>23.757150388415702</v>
      </c>
      <c r="G4" s="22">
        <v>9739993</v>
      </c>
      <c r="H4" s="22">
        <v>11300356</v>
      </c>
      <c r="I4" s="22">
        <v>60996628</v>
      </c>
      <c r="J4" s="22">
        <v>6504808</v>
      </c>
      <c r="K4" s="22">
        <v>4325028</v>
      </c>
      <c r="L4" s="22">
        <v>8659812</v>
      </c>
      <c r="M4" s="21">
        <v>66.784524383128414</v>
      </c>
      <c r="N4" s="21">
        <v>38.273378290029093</v>
      </c>
      <c r="O4" s="21">
        <v>14.197197917235687</v>
      </c>
      <c r="P4" s="23">
        <v>56.330000000000005</v>
      </c>
      <c r="Q4" s="23">
        <v>19.45</v>
      </c>
      <c r="R4" s="23">
        <v>2.74</v>
      </c>
    </row>
    <row r="5" spans="1:18" ht="16">
      <c r="A5" s="18" t="s">
        <v>34</v>
      </c>
      <c r="B5" s="19">
        <v>97987012</v>
      </c>
      <c r="C5" s="40">
        <v>0.89775398174140486</v>
      </c>
      <c r="D5" s="20">
        <v>82956565</v>
      </c>
      <c r="E5" s="20">
        <v>22621393</v>
      </c>
      <c r="F5" s="21">
        <v>27.268960569907879</v>
      </c>
      <c r="G5" s="22">
        <v>9864635</v>
      </c>
      <c r="H5" s="22">
        <v>11654206</v>
      </c>
      <c r="I5" s="22">
        <v>61437724</v>
      </c>
      <c r="J5" s="22">
        <v>6419072</v>
      </c>
      <c r="K5" s="22">
        <v>4688556</v>
      </c>
      <c r="L5" s="22">
        <v>11513765</v>
      </c>
      <c r="M5" s="21">
        <v>65.071561188021647</v>
      </c>
      <c r="N5" s="21">
        <v>40.230591427678561</v>
      </c>
      <c r="O5" s="21">
        <v>18.74054611788679</v>
      </c>
      <c r="P5" s="23">
        <v>56.489999999999995</v>
      </c>
      <c r="Q5" s="23">
        <v>25.740000000000002</v>
      </c>
      <c r="R5" s="23">
        <v>4.79</v>
      </c>
    </row>
    <row r="6" spans="1:18" ht="16">
      <c r="A6" s="18" t="s">
        <v>35</v>
      </c>
      <c r="B6" s="19">
        <v>98449564</v>
      </c>
      <c r="C6" s="40">
        <v>0.90199186889896454</v>
      </c>
      <c r="D6" s="20">
        <v>82971906</v>
      </c>
      <c r="E6" s="20">
        <v>24794020</v>
      </c>
      <c r="F6" s="21">
        <v>29.882427914817335</v>
      </c>
      <c r="G6" s="22">
        <v>9888448</v>
      </c>
      <c r="H6" s="22">
        <v>11653668</v>
      </c>
      <c r="I6" s="22">
        <v>61429790</v>
      </c>
      <c r="J6" s="22">
        <v>6395298</v>
      </c>
      <c r="K6" s="22">
        <v>4587481</v>
      </c>
      <c r="L6" s="22">
        <v>13811241</v>
      </c>
      <c r="M6" s="21">
        <v>64.674436271495793</v>
      </c>
      <c r="N6" s="21">
        <v>39.36512521207915</v>
      </c>
      <c r="O6" s="21">
        <v>22.482969582022015</v>
      </c>
      <c r="P6" s="21">
        <v>55</v>
      </c>
      <c r="Q6" s="23">
        <v>24.41</v>
      </c>
      <c r="R6" s="23">
        <v>6.18</v>
      </c>
    </row>
    <row r="7" spans="1:18" ht="16">
      <c r="A7" s="18" t="s">
        <v>36</v>
      </c>
      <c r="B7" s="19">
        <v>97882070</v>
      </c>
      <c r="C7" s="40">
        <v>0.89679250637411934</v>
      </c>
      <c r="D7" s="20">
        <v>82622877</v>
      </c>
      <c r="E7" s="20">
        <v>22895461</v>
      </c>
      <c r="F7" s="21">
        <v>27.710800968598566</v>
      </c>
      <c r="G7" s="22">
        <v>9833433</v>
      </c>
      <c r="H7" s="22">
        <v>11644341</v>
      </c>
      <c r="I7" s="22">
        <v>61145103</v>
      </c>
      <c r="J7" s="22">
        <v>6270826</v>
      </c>
      <c r="K7" s="22">
        <v>4447376</v>
      </c>
      <c r="L7" s="22">
        <v>12177259</v>
      </c>
      <c r="M7" s="21">
        <v>63.770465512908871</v>
      </c>
      <c r="N7" s="21">
        <v>38.193453798716476</v>
      </c>
      <c r="O7" s="21">
        <v>19.915346287011733</v>
      </c>
      <c r="P7" s="23">
        <v>54.379999999999995</v>
      </c>
      <c r="Q7" s="23">
        <v>23.48</v>
      </c>
      <c r="R7" s="23">
        <v>5.56</v>
      </c>
    </row>
    <row r="8" spans="1:18" ht="16">
      <c r="A8" s="18" t="s">
        <v>37</v>
      </c>
      <c r="B8" s="19">
        <v>99488757</v>
      </c>
      <c r="C8" s="40">
        <v>0.91151292311324961</v>
      </c>
      <c r="D8" s="20">
        <v>83748389</v>
      </c>
      <c r="E8" s="20">
        <v>23235647</v>
      </c>
      <c r="F8" s="21">
        <v>27.744589809363379</v>
      </c>
      <c r="G8" s="22">
        <v>9971072</v>
      </c>
      <c r="H8" s="22">
        <v>11745919</v>
      </c>
      <c r="I8" s="22">
        <v>62031398</v>
      </c>
      <c r="J8" s="22">
        <v>6393101</v>
      </c>
      <c r="K8" s="22">
        <v>4560995</v>
      </c>
      <c r="L8" s="22">
        <v>12281551</v>
      </c>
      <c r="M8" s="21">
        <v>64.116486171196044</v>
      </c>
      <c r="N8" s="21">
        <v>38.830465287560727</v>
      </c>
      <c r="O8" s="21">
        <v>19.798926666137685</v>
      </c>
      <c r="P8" s="23">
        <v>54.55</v>
      </c>
      <c r="Q8" s="23">
        <v>23.43</v>
      </c>
      <c r="R8" s="23">
        <v>5.29</v>
      </c>
    </row>
    <row r="9" spans="1:18" ht="16">
      <c r="A9" s="18" t="s">
        <v>38</v>
      </c>
      <c r="B9" s="19">
        <v>97580827</v>
      </c>
      <c r="C9" s="40">
        <v>0.89403252729932392</v>
      </c>
      <c r="D9" s="20">
        <v>82261688</v>
      </c>
      <c r="E9" s="20">
        <v>21872923</v>
      </c>
      <c r="F9" s="21">
        <v>26.589441004419946</v>
      </c>
      <c r="G9" s="22">
        <v>9742314</v>
      </c>
      <c r="H9" s="22">
        <v>11523675</v>
      </c>
      <c r="I9" s="22">
        <v>60995699</v>
      </c>
      <c r="J9" s="22">
        <v>6204893</v>
      </c>
      <c r="K9" s="22">
        <v>4351991</v>
      </c>
      <c r="L9" s="22">
        <v>11316039</v>
      </c>
      <c r="M9" s="21">
        <v>63.690135628968633</v>
      </c>
      <c r="N9" s="21">
        <v>37.765652016392345</v>
      </c>
      <c r="O9" s="21">
        <v>18.552191688138535</v>
      </c>
      <c r="P9" s="23">
        <v>53.71</v>
      </c>
      <c r="Q9" s="23">
        <v>22.41</v>
      </c>
      <c r="R9" s="23">
        <v>5.16</v>
      </c>
    </row>
    <row r="10" spans="1:18" s="5" customFormat="1" ht="16">
      <c r="A10" s="24" t="s">
        <v>43</v>
      </c>
      <c r="B10" s="25">
        <f>(SUM(B5:B9)/5)</f>
        <v>98277646</v>
      </c>
      <c r="C10" s="41">
        <v>0.9004167614854125</v>
      </c>
      <c r="D10" s="25">
        <f>(SUM(D5:D9)/5)</f>
        <v>82912285</v>
      </c>
      <c r="E10" s="25">
        <f t="shared" ref="E10:Q10" si="0">(SUM(E5:E9)/5)</f>
        <v>23083888.800000001</v>
      </c>
      <c r="F10" s="26">
        <f t="shared" si="0"/>
        <v>27.839244053421417</v>
      </c>
      <c r="G10" s="25">
        <f t="shared" si="0"/>
        <v>9859980.4000000004</v>
      </c>
      <c r="H10" s="25">
        <f t="shared" si="0"/>
        <v>11644361.800000001</v>
      </c>
      <c r="I10" s="25">
        <f t="shared" si="0"/>
        <v>61407942.799999997</v>
      </c>
      <c r="J10" s="25">
        <f t="shared" si="0"/>
        <v>6336638</v>
      </c>
      <c r="K10" s="25">
        <f t="shared" si="0"/>
        <v>4527279.8</v>
      </c>
      <c r="L10" s="25">
        <f t="shared" si="0"/>
        <v>12219971</v>
      </c>
      <c r="M10" s="26">
        <f>(SUM(M5:M9)/5)</f>
        <v>64.264616954518189</v>
      </c>
      <c r="N10" s="26">
        <f t="shared" si="0"/>
        <v>38.877057548485453</v>
      </c>
      <c r="O10" s="26">
        <f t="shared" si="0"/>
        <v>19.897996068239351</v>
      </c>
      <c r="P10" s="26">
        <f>(SUM(P5:P9)/5)</f>
        <v>54.826000000000001</v>
      </c>
      <c r="Q10" s="26">
        <f t="shared" si="0"/>
        <v>23.893999999999998</v>
      </c>
      <c r="R10" s="26">
        <f>(SUM(R5:R9)/5)</f>
        <v>5.395999999999999</v>
      </c>
    </row>
    <row r="11" spans="1:18" ht="16">
      <c r="A11" s="4"/>
    </row>
    <row r="14" spans="1:18">
      <c r="B14" s="39"/>
      <c r="C14" s="6"/>
    </row>
    <row r="15" spans="1:18">
      <c r="C15" s="6"/>
    </row>
    <row r="16" spans="1:18">
      <c r="C16" s="6"/>
    </row>
    <row r="17" spans="3:3">
      <c r="C17" s="6"/>
    </row>
    <row r="18" spans="3:3">
      <c r="C18" s="6"/>
    </row>
    <row r="19" spans="3:3">
      <c r="C19" s="6"/>
    </row>
    <row r="20" spans="3:3">
      <c r="C20" s="6"/>
    </row>
  </sheetData>
  <mergeCells count="10">
    <mergeCell ref="J2:L2"/>
    <mergeCell ref="M2:O2"/>
    <mergeCell ref="P2:R2"/>
    <mergeCell ref="A2:A3"/>
    <mergeCell ref="B2:B3"/>
    <mergeCell ref="D2:D3"/>
    <mergeCell ref="E2:E3"/>
    <mergeCell ref="F2:F3"/>
    <mergeCell ref="G2:I2"/>
    <mergeCell ref="C2:C3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5AB7B-6519-DF4A-9F94-E1B1F9B7C678}">
  <dimension ref="A1:G15"/>
  <sheetViews>
    <sheetView zoomScale="138" zoomScaleNormal="197" workbookViewId="0">
      <selection activeCell="G25" sqref="G25"/>
    </sheetView>
  </sheetViews>
  <sheetFormatPr baseColWidth="10" defaultRowHeight="15"/>
  <cols>
    <col min="3" max="3" width="11.5" customWidth="1"/>
    <col min="4" max="4" width="12.33203125" customWidth="1"/>
    <col min="7" max="7" width="12.33203125" customWidth="1"/>
  </cols>
  <sheetData>
    <row r="1" spans="1:7" ht="16">
      <c r="A1" s="1" t="s">
        <v>54</v>
      </c>
      <c r="B1" s="3"/>
      <c r="C1" s="3"/>
      <c r="D1" s="3"/>
      <c r="E1" s="3"/>
      <c r="F1" s="3"/>
      <c r="G1" s="3"/>
    </row>
    <row r="2" spans="1:7" ht="16">
      <c r="A2" s="36"/>
      <c r="B2" s="42" t="s">
        <v>21</v>
      </c>
      <c r="C2" s="42"/>
      <c r="D2" s="42"/>
      <c r="E2" s="42" t="s">
        <v>22</v>
      </c>
      <c r="F2" s="42"/>
      <c r="G2" s="42"/>
    </row>
    <row r="3" spans="1:7" ht="34">
      <c r="A3" s="37" t="s">
        <v>0</v>
      </c>
      <c r="B3" s="27" t="s">
        <v>49</v>
      </c>
      <c r="C3" s="27" t="s">
        <v>50</v>
      </c>
      <c r="D3" s="38" t="s">
        <v>51</v>
      </c>
      <c r="E3" s="27" t="s">
        <v>49</v>
      </c>
      <c r="F3" s="27" t="s">
        <v>50</v>
      </c>
      <c r="G3" s="38" t="s">
        <v>51</v>
      </c>
    </row>
    <row r="4" spans="1:7" ht="16">
      <c r="A4" s="2" t="s">
        <v>40</v>
      </c>
      <c r="B4" s="29">
        <v>590</v>
      </c>
      <c r="C4" s="30">
        <v>68804</v>
      </c>
      <c r="D4" s="21">
        <f>(C4/(C4+B4))*100</f>
        <v>99.149782401936775</v>
      </c>
      <c r="E4" s="31">
        <v>23723</v>
      </c>
      <c r="F4" s="31">
        <v>3109983</v>
      </c>
      <c r="G4" s="21">
        <f>(F4/(F4+E4))*100</f>
        <v>99.242973016613561</v>
      </c>
    </row>
    <row r="5" spans="1:7" ht="16">
      <c r="A5" s="2" t="s">
        <v>41</v>
      </c>
      <c r="B5" s="29">
        <v>551</v>
      </c>
      <c r="C5" s="30">
        <v>66322</v>
      </c>
      <c r="D5" s="21">
        <f t="shared" ref="D5:D15" si="0">(C5/(C5+B5))*100</f>
        <v>99.176050124863551</v>
      </c>
      <c r="E5" s="31">
        <v>20192</v>
      </c>
      <c r="F5" s="31">
        <v>3336704</v>
      </c>
      <c r="G5" s="21">
        <f t="shared" ref="G5:G15" si="1">(F5/(F5+E5))*100</f>
        <v>99.398491940173301</v>
      </c>
    </row>
    <row r="6" spans="1:7" ht="16">
      <c r="A6" s="2" t="s">
        <v>11</v>
      </c>
      <c r="B6" s="29">
        <v>638</v>
      </c>
      <c r="C6" s="30">
        <v>107869</v>
      </c>
      <c r="D6" s="21">
        <f t="shared" si="0"/>
        <v>99.412019501046018</v>
      </c>
      <c r="E6" s="31">
        <v>6643</v>
      </c>
      <c r="F6" s="31">
        <v>1585435</v>
      </c>
      <c r="G6" s="21">
        <f t="shared" si="1"/>
        <v>99.58274657397439</v>
      </c>
    </row>
    <row r="7" spans="1:7" ht="16">
      <c r="A7" s="2" t="s">
        <v>12</v>
      </c>
      <c r="B7" s="29">
        <v>873</v>
      </c>
      <c r="C7" s="30">
        <v>119193</v>
      </c>
      <c r="D7" s="21">
        <f t="shared" si="0"/>
        <v>99.272899905052228</v>
      </c>
      <c r="E7" s="31">
        <v>16769</v>
      </c>
      <c r="F7" s="31">
        <v>3117110</v>
      </c>
      <c r="G7" s="21">
        <f t="shared" si="1"/>
        <v>99.464912333883987</v>
      </c>
    </row>
    <row r="8" spans="1:7" ht="16">
      <c r="A8" s="2" t="s">
        <v>13</v>
      </c>
      <c r="B8" s="29">
        <v>494</v>
      </c>
      <c r="C8" s="30">
        <v>78157</v>
      </c>
      <c r="D8" s="21">
        <f t="shared" si="0"/>
        <v>99.371908812348224</v>
      </c>
      <c r="E8" s="31">
        <v>15678</v>
      </c>
      <c r="F8" s="31">
        <v>3250522</v>
      </c>
      <c r="G8" s="21">
        <f t="shared" si="1"/>
        <v>99.51999265201151</v>
      </c>
    </row>
    <row r="9" spans="1:7" ht="16">
      <c r="A9" s="2" t="s">
        <v>14</v>
      </c>
      <c r="B9" s="29">
        <v>1483</v>
      </c>
      <c r="C9" s="30">
        <v>208932</v>
      </c>
      <c r="D9" s="21">
        <f t="shared" si="0"/>
        <v>99.295202338236351</v>
      </c>
      <c r="E9" s="31">
        <v>16555</v>
      </c>
      <c r="F9" s="31">
        <v>3362805</v>
      </c>
      <c r="G9" s="21">
        <f t="shared" si="1"/>
        <v>99.510114341177029</v>
      </c>
    </row>
    <row r="10" spans="1:7" ht="16">
      <c r="A10" s="2" t="s">
        <v>15</v>
      </c>
      <c r="B10" s="29">
        <v>481</v>
      </c>
      <c r="C10" s="30">
        <v>71363</v>
      </c>
      <c r="D10" s="21">
        <f t="shared" si="0"/>
        <v>99.330493847781312</v>
      </c>
      <c r="E10" s="31">
        <v>17913</v>
      </c>
      <c r="F10" s="31">
        <v>3569828</v>
      </c>
      <c r="G10" s="21">
        <f t="shared" si="1"/>
        <v>99.500716467548799</v>
      </c>
    </row>
    <row r="11" spans="1:7" ht="16">
      <c r="A11" s="2" t="s">
        <v>16</v>
      </c>
      <c r="B11" s="29">
        <v>624</v>
      </c>
      <c r="C11" s="30">
        <v>102660</v>
      </c>
      <c r="D11" s="21">
        <f t="shared" si="0"/>
        <v>99.395840594864652</v>
      </c>
      <c r="E11" s="31">
        <v>38640</v>
      </c>
      <c r="F11" s="31">
        <v>7268363</v>
      </c>
      <c r="G11" s="21">
        <f t="shared" si="1"/>
        <v>99.471192224773958</v>
      </c>
    </row>
    <row r="12" spans="1:7" ht="16">
      <c r="A12" s="2" t="s">
        <v>17</v>
      </c>
      <c r="B12" s="29">
        <v>335</v>
      </c>
      <c r="C12" s="30">
        <v>60628</v>
      </c>
      <c r="D12" s="21">
        <f>(C12/(C12+B12))*100</f>
        <v>99.450486360579376</v>
      </c>
      <c r="E12" s="31">
        <v>20939</v>
      </c>
      <c r="F12" s="31">
        <v>4085017</v>
      </c>
      <c r="G12" s="21">
        <f>(F12/(F12+E12))*100</f>
        <v>99.490033502550929</v>
      </c>
    </row>
    <row r="13" spans="1:7" ht="16">
      <c r="A13" s="2" t="s">
        <v>18</v>
      </c>
      <c r="B13" s="29">
        <v>807</v>
      </c>
      <c r="C13" s="30">
        <v>139117</v>
      </c>
      <c r="D13" s="21">
        <f t="shared" si="0"/>
        <v>99.423258340241844</v>
      </c>
      <c r="E13" s="31">
        <v>46443</v>
      </c>
      <c r="F13" s="31">
        <v>8351338</v>
      </c>
      <c r="G13" s="21">
        <f t="shared" si="1"/>
        <v>99.446961048400766</v>
      </c>
    </row>
    <row r="14" spans="1:7" ht="16">
      <c r="A14" s="2" t="s">
        <v>19</v>
      </c>
      <c r="B14" s="29">
        <v>492</v>
      </c>
      <c r="C14" s="30">
        <v>76221</v>
      </c>
      <c r="D14" s="21">
        <f t="shared" si="0"/>
        <v>99.358648468968752</v>
      </c>
      <c r="E14" s="31">
        <v>22785</v>
      </c>
      <c r="F14" s="31">
        <v>4660136</v>
      </c>
      <c r="G14" s="21">
        <f t="shared" si="1"/>
        <v>99.513444706840033</v>
      </c>
    </row>
    <row r="15" spans="1:7" ht="16">
      <c r="A15" s="10" t="s">
        <v>20</v>
      </c>
      <c r="B15" s="32">
        <v>505</v>
      </c>
      <c r="C15" s="33">
        <v>70002</v>
      </c>
      <c r="D15" s="34">
        <f t="shared" si="0"/>
        <v>99.283759059384181</v>
      </c>
      <c r="E15" s="35">
        <v>10876</v>
      </c>
      <c r="F15" s="35">
        <v>2026775</v>
      </c>
      <c r="G15" s="34">
        <f t="shared" si="1"/>
        <v>99.466248145536213</v>
      </c>
    </row>
  </sheetData>
  <mergeCells count="2">
    <mergeCell ref="B2:D2"/>
    <mergeCell ref="E2:G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Supplementary Table 1A </vt:lpstr>
      <vt:lpstr>Supplementary Table 1B</vt:lpstr>
      <vt:lpstr>Supplementary Table 1C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WeiHsunHsieh</dc:creator>
  <cp:lastModifiedBy>WeiHsunHsieh</cp:lastModifiedBy>
  <dcterms:created xsi:type="dcterms:W3CDTF">2025-09-24T06:33:32Z</dcterms:created>
  <dcterms:modified xsi:type="dcterms:W3CDTF">2025-11-05T02:54:06Z</dcterms:modified>
</cp:coreProperties>
</file>