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t/Downloads/分子标记/投稿/Additional file 1/"/>
    </mc:Choice>
  </mc:AlternateContent>
  <xr:revisionPtr revIDLastSave="0" documentId="13_ncr:1_{560D2E7D-E314-734C-82F4-25140B8852E2}" xr6:coauthVersionLast="47" xr6:coauthVersionMax="47" xr10:uidLastSave="{00000000-0000-0000-0000-000000000000}"/>
  <bookViews>
    <workbookView xWindow="0" yWindow="500" windowWidth="28800" windowHeight="15820" xr2:uid="{A3D58578-045F-E447-A1C3-1B4F4908859B}"/>
  </bookViews>
  <sheets>
    <sheet name="Supp Table S1" sheetId="1" r:id="rId1"/>
    <sheet name="Supp Table S2" sheetId="5" r:id="rId2"/>
    <sheet name="Supp Table S3" sheetId="3" r:id="rId3"/>
    <sheet name="Supp Table S4" sheetId="9" r:id="rId4"/>
    <sheet name="Supp Table S5" sheetId="8" r:id="rId5"/>
    <sheet name="Supp Table S6" sheetId="10" r:id="rId6"/>
    <sheet name="Supp Table S7" sheetId="11" r:id="rId7"/>
    <sheet name="Supp Table S8" sheetId="7" r:id="rId8"/>
    <sheet name="Supp Table S9" sheetId="6" r:id="rId9"/>
    <sheet name="Supp Table S10" sheetId="12" r:id="rId10"/>
    <sheet name="Supp Table S11" sheetId="13" r:id="rId11"/>
    <sheet name="Supp Table S12" sheetId="14" r:id="rId12"/>
  </sheets>
  <definedNames>
    <definedName name="_Hlk211173962" localSheetId="3">'Supp Table S4'!$A$2</definedName>
    <definedName name="_Hlk211786405" localSheetId="4">'Supp Table S5'!$A$2</definedName>
    <definedName name="_Hlk211786494" localSheetId="4">'Supp Table S5'!$A$3</definedName>
    <definedName name="OLE_LINK36" localSheetId="0">'Supp Table S1'!$B$2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4" l="1"/>
  <c r="L3" i="14" s="1"/>
  <c r="K5" i="14"/>
  <c r="L5" i="14" s="1"/>
  <c r="K19" i="14"/>
  <c r="L19" i="14" s="1"/>
  <c r="K21" i="14"/>
  <c r="L21" i="14" s="1"/>
  <c r="K23" i="14"/>
  <c r="L23" i="14" s="1"/>
  <c r="K25" i="14"/>
  <c r="L25" i="14" s="1"/>
  <c r="K27" i="14"/>
  <c r="L27" i="14" s="1"/>
  <c r="K7" i="14"/>
  <c r="L7" i="14" s="1"/>
  <c r="K9" i="14"/>
  <c r="L9" i="14" s="1"/>
  <c r="K11" i="14"/>
  <c r="L11" i="14" s="1"/>
  <c r="K29" i="14"/>
  <c r="L29" i="14" s="1"/>
  <c r="K31" i="14"/>
  <c r="L31" i="14" s="1"/>
  <c r="K33" i="14"/>
  <c r="L33" i="14" s="1"/>
  <c r="K13" i="14"/>
  <c r="L13" i="14" s="1"/>
  <c r="K15" i="14"/>
  <c r="L15" i="14" s="1"/>
  <c r="K17" i="14"/>
  <c r="L17" i="14" s="1"/>
  <c r="H3" i="14"/>
  <c r="I3" i="14" s="1"/>
  <c r="H5" i="14"/>
  <c r="I5" i="14" s="1"/>
  <c r="H19" i="14"/>
  <c r="I19" i="14" s="1"/>
  <c r="H21" i="14"/>
  <c r="I21" i="14" s="1"/>
  <c r="H23" i="14"/>
  <c r="I23" i="14" s="1"/>
  <c r="H25" i="14"/>
  <c r="I25" i="14" s="1"/>
  <c r="H27" i="14"/>
  <c r="I27" i="14" s="1"/>
  <c r="H7" i="14"/>
  <c r="I7" i="14" s="1"/>
  <c r="H9" i="14"/>
  <c r="I9" i="14" s="1"/>
  <c r="H11" i="14"/>
  <c r="I11" i="14" s="1"/>
  <c r="H29" i="14"/>
  <c r="I29" i="14" s="1"/>
  <c r="H31" i="14"/>
  <c r="I31" i="14" s="1"/>
  <c r="H33" i="14"/>
  <c r="I33" i="14" s="1"/>
  <c r="H13" i="14"/>
  <c r="I13" i="14" s="1"/>
  <c r="H15" i="14"/>
  <c r="I15" i="14" s="1"/>
  <c r="H17" i="14"/>
  <c r="I17" i="14" s="1"/>
  <c r="E5" i="14"/>
  <c r="F5" i="14" s="1"/>
  <c r="E19" i="14"/>
  <c r="F19" i="14" s="1"/>
  <c r="E21" i="14"/>
  <c r="F21" i="14" s="1"/>
  <c r="E23" i="14"/>
  <c r="F23" i="14" s="1"/>
  <c r="E25" i="14"/>
  <c r="F25" i="14" s="1"/>
  <c r="E27" i="14"/>
  <c r="F27" i="14" s="1"/>
  <c r="E7" i="14"/>
  <c r="F7" i="14" s="1"/>
  <c r="E9" i="14"/>
  <c r="F9" i="14" s="1"/>
  <c r="E11" i="14"/>
  <c r="F11" i="14" s="1"/>
  <c r="E29" i="14"/>
  <c r="F29" i="14" s="1"/>
  <c r="E31" i="14"/>
  <c r="F31" i="14" s="1"/>
  <c r="E33" i="14"/>
  <c r="F33" i="14" s="1"/>
  <c r="N33" i="14" s="1"/>
  <c r="E13" i="14"/>
  <c r="F13" i="14" s="1"/>
  <c r="E15" i="14"/>
  <c r="F15" i="14" s="1"/>
  <c r="E17" i="14"/>
  <c r="F17" i="14" s="1"/>
  <c r="E3" i="14"/>
  <c r="F3" i="14" s="1"/>
  <c r="N19" i="14" l="1"/>
  <c r="M15" i="14"/>
  <c r="N15" i="14"/>
  <c r="N13" i="14"/>
  <c r="M13" i="14"/>
  <c r="M29" i="14"/>
  <c r="N29" i="14"/>
  <c r="M17" i="14"/>
  <c r="N17" i="14"/>
  <c r="N11" i="14"/>
  <c r="M11" i="14"/>
  <c r="N31" i="14"/>
  <c r="M31" i="14"/>
  <c r="M33" i="14"/>
  <c r="M27" i="14"/>
  <c r="N27" i="14"/>
  <c r="N23" i="14"/>
  <c r="N25" i="14"/>
  <c r="M25" i="14"/>
  <c r="N21" i="14"/>
  <c r="M21" i="14"/>
  <c r="M23" i="14"/>
  <c r="M9" i="14"/>
  <c r="N9" i="14"/>
  <c r="M19" i="14"/>
  <c r="M7" i="14"/>
  <c r="N7" i="14"/>
  <c r="N5" i="14"/>
  <c r="M5" i="14"/>
  <c r="N3" i="14"/>
  <c r="M3" i="14"/>
  <c r="H3" i="13"/>
  <c r="E3" i="13"/>
  <c r="F3" i="13" s="1"/>
  <c r="H5" i="13" l="1"/>
  <c r="K5" i="13"/>
  <c r="L5" i="13" s="1"/>
  <c r="K3" i="13"/>
  <c r="L3" i="13" s="1"/>
  <c r="N3" i="13" s="1"/>
  <c r="I3" i="13"/>
  <c r="I5" i="13"/>
  <c r="E5" i="13"/>
  <c r="F5" i="13" s="1"/>
  <c r="M3" i="13" l="1"/>
  <c r="M5" i="13"/>
  <c r="N5" i="13"/>
</calcChain>
</file>

<file path=xl/sharedStrings.xml><?xml version="1.0" encoding="utf-8"?>
<sst xmlns="http://schemas.openxmlformats.org/spreadsheetml/2006/main" count="594" uniqueCount="331">
  <si>
    <t>EVM0042960</t>
  </si>
  <si>
    <t>LG01</t>
  </si>
  <si>
    <t>CTGAAAATCATTGGTCACCGAAC</t>
  </si>
  <si>
    <t>CTACGGCAACTCGAGGAACT</t>
  </si>
  <si>
    <t>EVM0012834</t>
  </si>
  <si>
    <t>AGCCGATAAGCAACTTCACCC</t>
  </si>
  <si>
    <t>CGCACCCTCTTTGTTGGTCT</t>
  </si>
  <si>
    <t>EVM0021902</t>
  </si>
  <si>
    <t>TGCACTAGATTAGTCGCCACA</t>
  </si>
  <si>
    <t>TGGCTCTGATACTAGCAAGCA</t>
  </si>
  <si>
    <t>EVM0033760</t>
  </si>
  <si>
    <t>LG02</t>
  </si>
  <si>
    <t>CGCGGTGGCTGAAATATCCAAAC</t>
  </si>
  <si>
    <t>AGTTCACCGGGCATTGGATT</t>
  </si>
  <si>
    <t>EVM0018441</t>
  </si>
  <si>
    <t>CCACTGTCCAAGTACCCCAA</t>
  </si>
  <si>
    <t>GTAGAACTTCACCCCTAAGAGC</t>
  </si>
  <si>
    <t>EVM0017822</t>
  </si>
  <si>
    <t>CCATCTTGTTTAAGTGCAAGG</t>
  </si>
  <si>
    <t>GCAGTTAATAGATTGATCCCCAT</t>
  </si>
  <si>
    <t>EVM0045501-1</t>
  </si>
  <si>
    <t>LG03</t>
  </si>
  <si>
    <t>GCGGTATTTTCTGTCCCGAGA</t>
  </si>
  <si>
    <t>ATTAGGCATTACAAATGGGAGC</t>
  </si>
  <si>
    <t>EVM0018056</t>
  </si>
  <si>
    <t>LG04</t>
  </si>
  <si>
    <t>AGTAACTCCACATAACGGCTA</t>
  </si>
  <si>
    <t>CAAACCTCGTCTCATGTTGT</t>
  </si>
  <si>
    <t>EVM0024702</t>
  </si>
  <si>
    <t>TAATCTCTCTTGCCGCTCA</t>
  </si>
  <si>
    <t>AAGAATTCCCCTTTTGTACCA</t>
  </si>
  <si>
    <t>EVM0034929</t>
  </si>
  <si>
    <t>AACTCTATGAGATGACCGTA</t>
  </si>
  <si>
    <t>CCCTGTTTCTTATGCACGA</t>
  </si>
  <si>
    <t>EVM0042337-1</t>
  </si>
  <si>
    <t>LG05</t>
  </si>
  <si>
    <t>GCTGCTTGGAGATCAATCCCT</t>
  </si>
  <si>
    <t>GGGGCTCTTGTAAATCCCAT</t>
  </si>
  <si>
    <t>EVM0027914</t>
  </si>
  <si>
    <t>LG06</t>
  </si>
  <si>
    <t>AGTTCATCTACAAATAAGACGAC</t>
  </si>
  <si>
    <t>TTCCATACCATTCTCGCCAA</t>
  </si>
  <si>
    <t>EVM0020561</t>
  </si>
  <si>
    <t>TTGCTCAGTATGCTCGGCTT</t>
  </si>
  <si>
    <t>TCTTGCACGTACCCTCGAAC</t>
  </si>
  <si>
    <t>EVM0044994</t>
  </si>
  <si>
    <t>GCTTGCCAATTCCTTAGACGGTA</t>
  </si>
  <si>
    <t>TCTTCTGTTGCCTTTGAACCC</t>
  </si>
  <si>
    <t>EVM0016869</t>
  </si>
  <si>
    <t>CGTATCTTCCGAGTCAACCAC</t>
  </si>
  <si>
    <t>CCTCCTCCAGTCCGTCCAC</t>
  </si>
  <si>
    <t>EVM0013975</t>
  </si>
  <si>
    <t>CCGACATCCATCAACTCCGTA</t>
  </si>
  <si>
    <t>CCACTCAAAGTCGGGATTGC</t>
  </si>
  <si>
    <t>EVM0045658</t>
  </si>
  <si>
    <t>LG08</t>
  </si>
  <si>
    <t>TCAATCTGAATCACCACCGAT</t>
  </si>
  <si>
    <t>AGAATGTGAGCAAACAACGC</t>
  </si>
  <si>
    <t>EVM0029309</t>
  </si>
  <si>
    <t>CGTCCCTGTTGATTTATATGCC</t>
  </si>
  <si>
    <t>CTGTGAATCCCTTTCGTGT</t>
  </si>
  <si>
    <t>EVM0034547</t>
  </si>
  <si>
    <t>TAGCCTAACAGATTCAGCAACC</t>
  </si>
  <si>
    <t>TTGTGGAGAATGGAAGAAGCC</t>
  </si>
  <si>
    <t>EVM0034148</t>
  </si>
  <si>
    <t>LG09</t>
  </si>
  <si>
    <t>ATTCTAAAACGGACGAAACCAA</t>
  </si>
  <si>
    <t>CAGGTTCCCGATCATATGAATTA</t>
  </si>
  <si>
    <t>EVM0010555</t>
  </si>
  <si>
    <t>CTGCCTCTTAACTAAAATTTCGG</t>
  </si>
  <si>
    <t>AAACTATACATGGATGTTCGC</t>
  </si>
  <si>
    <t>EVM0016290</t>
  </si>
  <si>
    <t>CCGTAATTCCAAAAGTCTTGC</t>
  </si>
  <si>
    <t>GAAACACAGCCATATCTTGGT</t>
  </si>
  <si>
    <t>EVM0037586</t>
  </si>
  <si>
    <t>AGAAGAGAAACTACGCAACCCTC</t>
  </si>
  <si>
    <t>ACACTGATTTTACCTGGACGTT</t>
  </si>
  <si>
    <t>EVM0016043</t>
  </si>
  <si>
    <t>AACCCCATCAACCCTACCC</t>
  </si>
  <si>
    <t>AGGATGCCATTACCTTCGC</t>
  </si>
  <si>
    <t>EVM0016038</t>
  </si>
  <si>
    <t>LG10</t>
  </si>
  <si>
    <t>AAATGAAACTCTTAGTCGGTC</t>
  </si>
  <si>
    <t>CAGATGCACTACTTACTGG</t>
  </si>
  <si>
    <t>EVM0002690</t>
  </si>
  <si>
    <t>CAACACCAATAGCGGCAAC</t>
  </si>
  <si>
    <t>TCGGCTAATCTCAAGCAAC</t>
  </si>
  <si>
    <t>EVM0044229</t>
  </si>
  <si>
    <t>AAGCCTTCATTCAAAGCGTGT</t>
  </si>
  <si>
    <t>CTGAAAGACCAACCATGCACGAG</t>
  </si>
  <si>
    <t>EVM0026592</t>
  </si>
  <si>
    <t>AGCCGCTCTACTTTGCCATCG</t>
  </si>
  <si>
    <t>CGTTCTCCCCATGGTGCTCA</t>
  </si>
  <si>
    <t>EVM0009023</t>
  </si>
  <si>
    <t>LG11</t>
  </si>
  <si>
    <t>ACTATTCGATGCACAATATCCG</t>
  </si>
  <si>
    <t>CAAAGGCTCACCTCATGGA</t>
  </si>
  <si>
    <t>EVM0038479</t>
  </si>
  <si>
    <t>LG12</t>
  </si>
  <si>
    <t>GAAGGACCAAGCTCGCCAGT</t>
  </si>
  <si>
    <t>CACCAGCTTCGTCTCATCCAC</t>
  </si>
  <si>
    <t>EVM0008096</t>
  </si>
  <si>
    <t>LG13</t>
  </si>
  <si>
    <t>TCCTCCGTGTAAGATTGTCC</t>
  </si>
  <si>
    <t>AGTATGTATTGCAGCTTGACAC</t>
  </si>
  <si>
    <t>EVM0034026</t>
  </si>
  <si>
    <t>ACGACGCAATCTTGAACGG</t>
  </si>
  <si>
    <t>CAGAGGCTAAAACAAACGCACC</t>
  </si>
  <si>
    <t>EVM0004062</t>
  </si>
  <si>
    <t>LG14</t>
  </si>
  <si>
    <t>CACAATGGCCGAATTGCTT</t>
  </si>
  <si>
    <t>ATGCAGTCTTCTTTCGGTGT</t>
  </si>
  <si>
    <t>EVM0026922</t>
  </si>
  <si>
    <t>CTGAGAACCACCAGCCGAA</t>
  </si>
  <si>
    <t>CTTTTGTTCCGCCTATGCC</t>
  </si>
  <si>
    <t>EVM0012385</t>
  </si>
  <si>
    <t>CTTTTCTCTTCAATCCGCCAT</t>
  </si>
  <si>
    <t>AGCTGGATTGACAAATAGACCT</t>
  </si>
  <si>
    <t>EVM0009340</t>
  </si>
  <si>
    <t>ATGCACACATCTCTCTTAACAGG</t>
  </si>
  <si>
    <t>GCACCAAAGGCTGGATTACT</t>
  </si>
  <si>
    <t>EVM0022988</t>
  </si>
  <si>
    <t>LG15</t>
  </si>
  <si>
    <t>CGCCTTTCACTTCCCTTGCAT</t>
  </si>
  <si>
    <t>TTTGACTTCGGACAACATCGTTC</t>
  </si>
  <si>
    <t>EVM0028658</t>
  </si>
  <si>
    <t>ATTTCCAGGTATAAAGCAAGGC</t>
  </si>
  <si>
    <t>GAACCCCTGAGGCTGTTTCATA</t>
  </si>
  <si>
    <t>EVM0024012</t>
  </si>
  <si>
    <t>ACTGTGACACGAATCAACGA</t>
  </si>
  <si>
    <t>TTAAGCCAACTTGAGCCGGAA</t>
  </si>
  <si>
    <t>EVM0002100</t>
  </si>
  <si>
    <t>LG16</t>
  </si>
  <si>
    <t>ATTCCCTGCCATAACTACCTTG</t>
  </si>
  <si>
    <t>GTCATTCAGCATCATTAGCTC</t>
  </si>
  <si>
    <t>EVM0037247</t>
  </si>
  <si>
    <t>TGTTCATCATAAGCAGCGTGT</t>
  </si>
  <si>
    <t>AAATCTTTATGGCTCGGGAC</t>
  </si>
  <si>
    <t>EVM0028689</t>
  </si>
  <si>
    <t>LG17</t>
  </si>
  <si>
    <t>CCCCCATCGAAGCCGTCTG</t>
  </si>
  <si>
    <t>CTTCTGCCGTCGGTGCCAA</t>
  </si>
  <si>
    <t>EVM0027630</t>
  </si>
  <si>
    <t>GCGGAGCGTGTTTTCTCAGATCA</t>
  </si>
  <si>
    <t>CTTCTCCTCCGGTTTCGCCTC</t>
  </si>
  <si>
    <t>EVM0026633</t>
  </si>
  <si>
    <t>LG07</t>
  </si>
  <si>
    <t>ACTCCTTAGATCTTCATACTCGG</t>
  </si>
  <si>
    <t>GGACATTCCCAGTGCCCAA</t>
  </si>
  <si>
    <t>EVM0034143</t>
  </si>
  <si>
    <t>TATTCTTTGCAGGCTCGAT</t>
  </si>
  <si>
    <t>TCCCAAAGAACAGATAAGGC</t>
  </si>
  <si>
    <t>EVM0038795</t>
  </si>
  <si>
    <t>AATCACAATTGCCATGTTCCA</t>
  </si>
  <si>
    <t>GCTTTGCTCCGTTTATGTGACC</t>
  </si>
  <si>
    <t>EVM0033240</t>
  </si>
  <si>
    <t>CTTTTCAATGTAGTGCAACTCT</t>
  </si>
  <si>
    <t>TATCTTGTCGCATTTGTCCCT</t>
  </si>
  <si>
    <t>EVM0044966</t>
  </si>
  <si>
    <t>AATTCGAGGTCGGTGATAAGA</t>
  </si>
  <si>
    <t>TTTTCTCTAGTTCACCGGCAC</t>
  </si>
  <si>
    <t>Gene</t>
    <phoneticPr fontId="1" type="noConversion"/>
  </si>
  <si>
    <t>Chrom</t>
    <phoneticPr fontId="1" type="noConversion"/>
  </si>
  <si>
    <t>F</t>
    <phoneticPr fontId="1" type="noConversion"/>
  </si>
  <si>
    <t>R</t>
    <phoneticPr fontId="1" type="noConversion"/>
  </si>
  <si>
    <t>Location</t>
    <phoneticPr fontId="1" type="noConversion"/>
  </si>
  <si>
    <t>GAATAAGGGAGGTGCTGCCA</t>
  </si>
  <si>
    <t>ATCCCTCCATGCTGCTGAAC</t>
  </si>
  <si>
    <t>GACCCTAACCAAAGGCTCACC</t>
  </si>
  <si>
    <t>CGACATCAACCTACTCGGAACG</t>
  </si>
  <si>
    <t>Sample</t>
  </si>
  <si>
    <t>Average_sequencing_depth</t>
  </si>
  <si>
    <t>HB1</t>
  </si>
  <si>
    <t>BY</t>
  </si>
  <si>
    <t>BTZ</t>
  </si>
  <si>
    <t>RTBS</t>
  </si>
  <si>
    <t>FDZS</t>
  </si>
  <si>
    <t>DWX</t>
  </si>
  <si>
    <t>GF</t>
  </si>
  <si>
    <t>DYWB</t>
  </si>
  <si>
    <t>SWZS</t>
  </si>
  <si>
    <t>SMYG</t>
  </si>
  <si>
    <t>LNN</t>
  </si>
  <si>
    <t>GYLY</t>
  </si>
  <si>
    <t>ZF</t>
  </si>
  <si>
    <t>GZ-61</t>
  </si>
  <si>
    <t>Total_reads</t>
  </si>
  <si>
    <t>Mapped_reads</t>
  </si>
  <si>
    <t>Mapping_rate</t>
  </si>
  <si>
    <t>GZ-8</t>
  </si>
  <si>
    <t>GZ-9</t>
  </si>
  <si>
    <t>GZ-16</t>
  </si>
  <si>
    <t>GZ-18</t>
  </si>
  <si>
    <t>GZ-36</t>
  </si>
  <si>
    <t>GZ-56</t>
  </si>
  <si>
    <t>GZ-58</t>
  </si>
  <si>
    <t>GZ-4-31</t>
  </si>
  <si>
    <t>HSC</t>
  </si>
  <si>
    <t>GZ-7</t>
  </si>
  <si>
    <t>ZZ6</t>
  </si>
  <si>
    <t>H30-6</t>
  </si>
  <si>
    <t>MARC</t>
  </si>
  <si>
    <t>PELL</t>
  </si>
  <si>
    <t>13188993-13188998</t>
    <phoneticPr fontId="1" type="noConversion"/>
  </si>
  <si>
    <t>34656832-34656836</t>
    <phoneticPr fontId="1" type="noConversion"/>
  </si>
  <si>
    <t>45926222-45926224</t>
    <phoneticPr fontId="1" type="noConversion"/>
  </si>
  <si>
    <t>11847584-11847585</t>
    <phoneticPr fontId="1" type="noConversion"/>
  </si>
  <si>
    <t>14171948-14171949</t>
    <phoneticPr fontId="1" type="noConversion"/>
  </si>
  <si>
    <t>35434964-35434964</t>
    <phoneticPr fontId="1" type="noConversion"/>
  </si>
  <si>
    <t>20382511-20382522</t>
    <phoneticPr fontId="1" type="noConversion"/>
  </si>
  <si>
    <t>4449645-4449656</t>
    <phoneticPr fontId="1" type="noConversion"/>
  </si>
  <si>
    <t>10167783-10167787</t>
    <phoneticPr fontId="1" type="noConversion"/>
  </si>
  <si>
    <t>10713394-10713396</t>
    <phoneticPr fontId="1" type="noConversion"/>
  </si>
  <si>
    <t>1542259-1542262</t>
    <phoneticPr fontId="1" type="noConversion"/>
  </si>
  <si>
    <t>5820985-5820985</t>
    <phoneticPr fontId="1" type="noConversion"/>
  </si>
  <si>
    <t>8184747-8184752</t>
    <phoneticPr fontId="1" type="noConversion"/>
  </si>
  <si>
    <t>20900901-20900903</t>
    <phoneticPr fontId="1" type="noConversion"/>
  </si>
  <si>
    <t>31849521-31849521</t>
    <phoneticPr fontId="1" type="noConversion"/>
  </si>
  <si>
    <t>32352668-32352668</t>
    <phoneticPr fontId="1" type="noConversion"/>
  </si>
  <si>
    <t>26744302-26744306</t>
    <phoneticPr fontId="1" type="noConversion"/>
  </si>
  <si>
    <t>27537588-27537591</t>
    <phoneticPr fontId="1" type="noConversion"/>
  </si>
  <si>
    <t>30600243-30600268</t>
    <phoneticPr fontId="1" type="noConversion"/>
  </si>
  <si>
    <t>20334309-20334311</t>
    <phoneticPr fontId="1" type="noConversion"/>
  </si>
  <si>
    <t>28914692-28914698</t>
    <phoneticPr fontId="1" type="noConversion"/>
  </si>
  <si>
    <t>35973047-35973049</t>
    <phoneticPr fontId="1" type="noConversion"/>
  </si>
  <si>
    <t>32340897-32340905</t>
    <phoneticPr fontId="1" type="noConversion"/>
  </si>
  <si>
    <t>33084984-33084985</t>
    <phoneticPr fontId="1" type="noConversion"/>
  </si>
  <si>
    <t>36238158-36238158</t>
    <phoneticPr fontId="1" type="noConversion"/>
  </si>
  <si>
    <t>2842036-2842049</t>
    <phoneticPr fontId="1" type="noConversion"/>
  </si>
  <si>
    <t>22278490-22278491</t>
    <phoneticPr fontId="1" type="noConversion"/>
  </si>
  <si>
    <t>30404525-30404530</t>
    <phoneticPr fontId="1" type="noConversion"/>
  </si>
  <si>
    <t>15554194-15554205</t>
    <phoneticPr fontId="1" type="noConversion"/>
  </si>
  <si>
    <t>15865976-15865978</t>
    <phoneticPr fontId="1" type="noConversion"/>
  </si>
  <si>
    <t>24842870-24842884</t>
    <phoneticPr fontId="1" type="noConversion"/>
  </si>
  <si>
    <t>26942446-26942493</t>
    <phoneticPr fontId="1" type="noConversion"/>
  </si>
  <si>
    <t>4760952-4760952</t>
    <phoneticPr fontId="1" type="noConversion"/>
  </si>
  <si>
    <t>8630795-8630797</t>
    <phoneticPr fontId="1" type="noConversion"/>
  </si>
  <si>
    <t>4655765-4655767</t>
    <phoneticPr fontId="1" type="noConversion"/>
  </si>
  <si>
    <t>28936231-28936237</t>
    <phoneticPr fontId="1" type="noConversion"/>
  </si>
  <si>
    <t>33172691-33172702</t>
    <phoneticPr fontId="1" type="noConversion"/>
  </si>
  <si>
    <t>20445585-20445590</t>
    <phoneticPr fontId="1" type="noConversion"/>
  </si>
  <si>
    <t>30497271-30497274</t>
    <phoneticPr fontId="1" type="noConversion"/>
  </si>
  <si>
    <t>42340169-42340185</t>
    <phoneticPr fontId="1" type="noConversion"/>
  </si>
  <si>
    <r>
      <rPr>
        <b/>
        <sz val="11"/>
        <color theme="1"/>
        <rFont val="Arial"/>
        <family val="2"/>
      </rPr>
      <t>Supplementary Table S3.</t>
    </r>
    <r>
      <rPr>
        <sz val="11"/>
        <color theme="1"/>
        <rFont val="Arial"/>
        <family val="2"/>
      </rPr>
      <t xml:space="preserve"> Sequence alignment results and the sequencing depth</t>
    </r>
    <phoneticPr fontId="1" type="noConversion"/>
  </si>
  <si>
    <t>Gene</t>
  </si>
  <si>
    <t>F</t>
  </si>
  <si>
    <t>R</t>
  </si>
  <si>
    <r>
      <rPr>
        <b/>
        <sz val="11"/>
        <color theme="1"/>
        <rFont val="Arial"/>
        <family val="2"/>
      </rPr>
      <t xml:space="preserve">Supplementary Table S1. </t>
    </r>
    <r>
      <rPr>
        <sz val="11"/>
        <color theme="1"/>
        <rFont val="Arial"/>
        <family val="2"/>
      </rPr>
      <t>List of primers for screening heterozygous loci</t>
    </r>
    <phoneticPr fontId="1" type="noConversion"/>
  </si>
  <si>
    <r>
      <rPr>
        <b/>
        <sz val="11"/>
        <color theme="1"/>
        <rFont val="Arial"/>
        <family val="2"/>
      </rPr>
      <t>Supplementary Table S2.</t>
    </r>
    <r>
      <rPr>
        <sz val="11"/>
        <color theme="1"/>
        <rFont val="Arial"/>
        <family val="2"/>
      </rPr>
      <t xml:space="preserve"> Primer table for gene expression levels at different loci </t>
    </r>
    <phoneticPr fontId="1" type="noConversion"/>
  </si>
  <si>
    <t>Chromosome</t>
  </si>
  <si>
    <t>Heterozygous locus</t>
  </si>
  <si>
    <t>Non-heterozygous locus</t>
  </si>
  <si>
    <t>Proportion of heterozygous loci</t>
  </si>
  <si>
    <t>LG1</t>
  </si>
  <si>
    <t>LG2</t>
  </si>
  <si>
    <t>LG3</t>
  </si>
  <si>
    <t>LG4</t>
  </si>
  <si>
    <t>LG5</t>
  </si>
  <si>
    <t>LG6</t>
  </si>
  <si>
    <t>LG7</t>
  </si>
  <si>
    <t>LG8</t>
  </si>
  <si>
    <t>LG9</t>
  </si>
  <si>
    <t>Chromosome</t>
    <phoneticPr fontId="1" type="noConversion"/>
  </si>
  <si>
    <t>Number of loci</t>
    <phoneticPr fontId="1" type="noConversion"/>
  </si>
  <si>
    <t>Number of sites</t>
    <phoneticPr fontId="1" type="noConversion"/>
  </si>
  <si>
    <t>HOM_REF</t>
  </si>
  <si>
    <t>HET</t>
  </si>
  <si>
    <t>UNKNOWN</t>
  </si>
  <si>
    <t>HOM_ALT</t>
  </si>
  <si>
    <t>Corresponding loci</t>
  </si>
  <si>
    <t>CH03g12</t>
  </si>
  <si>
    <t>GCGCTGAAAAAGGTCAGTTT</t>
  </si>
  <si>
    <t>CAAGGATGCGCATGTATTTG</t>
  </si>
  <si>
    <t>—</t>
  </si>
  <si>
    <t>16038Aa</t>
  </si>
  <si>
    <t>TTCGTGGTTATGGCAGTC</t>
  </si>
  <si>
    <t>CATTGATGGTGGTCCTCT</t>
  </si>
  <si>
    <t>16038a</t>
  </si>
  <si>
    <t>GTTGTGATCATCACTGAACC</t>
  </si>
  <si>
    <t>GACTGAGACAGAACGCTTGA</t>
  </si>
  <si>
    <t>Primer name</t>
    <phoneticPr fontId="1" type="noConversion"/>
  </si>
  <si>
    <t>34143a</t>
  </si>
  <si>
    <t>34143Aa</t>
  </si>
  <si>
    <t>Huabai No.1</t>
  </si>
  <si>
    <t>Jinhua No.1</t>
  </si>
  <si>
    <t>Target gene</t>
    <phoneticPr fontId="1" type="noConversion"/>
  </si>
  <si>
    <t>a1</t>
    <phoneticPr fontId="1" type="noConversion"/>
  </si>
  <si>
    <t>a2</t>
    <phoneticPr fontId="1" type="noConversion"/>
  </si>
  <si>
    <t>(a2+a1)</t>
    <phoneticPr fontId="1" type="noConversion"/>
  </si>
  <si>
    <t>a</t>
  </si>
  <si>
    <t>A313</t>
  </si>
  <si>
    <t>A322</t>
  </si>
  <si>
    <t>A479</t>
  </si>
  <si>
    <t>B431</t>
  </si>
  <si>
    <t>B432</t>
  </si>
  <si>
    <t>B433</t>
  </si>
  <si>
    <t>B456</t>
  </si>
  <si>
    <t>D25</t>
  </si>
  <si>
    <t>D27</t>
  </si>
  <si>
    <t>H424</t>
  </si>
  <si>
    <t>K376-1</t>
  </si>
  <si>
    <t>K424</t>
  </si>
  <si>
    <t>Aa</t>
  </si>
  <si>
    <t>Seedless Guoyu</t>
    <phoneticPr fontId="1" type="noConversion"/>
  </si>
  <si>
    <t>Seedless Zaoyu</t>
    <phoneticPr fontId="1" type="noConversion"/>
  </si>
  <si>
    <t>Huayu Seedless No.1</t>
    <phoneticPr fontId="1" type="noConversion"/>
  </si>
  <si>
    <t>Seedless Fuzhao</t>
    <phoneticPr fontId="1" type="noConversion"/>
  </si>
  <si>
    <r>
      <rPr>
        <b/>
        <sz val="11"/>
        <color theme="1"/>
        <rFont val="Arial"/>
        <family val="2"/>
      </rPr>
      <t>Supplementary Table S7.</t>
    </r>
    <r>
      <rPr>
        <sz val="11"/>
        <color theme="1"/>
        <rFont val="Arial"/>
        <family val="2"/>
      </rPr>
      <t xml:space="preserve"> InDel result statistics in each sample</t>
    </r>
    <phoneticPr fontId="1" type="noConversion"/>
  </si>
  <si>
    <r>
      <t xml:space="preserve">Supplementary Table S8. </t>
    </r>
    <r>
      <rPr>
        <sz val="11"/>
        <color theme="1"/>
        <rFont val="Arial"/>
        <family val="2"/>
      </rPr>
      <t>Number of SNP sites that are heterozygous in genomes of different materials</t>
    </r>
    <phoneticPr fontId="1" type="noConversion"/>
  </si>
  <si>
    <r>
      <t>Supplementary Table S9.</t>
    </r>
    <r>
      <rPr>
        <sz val="11"/>
        <color theme="1"/>
        <rFont val="Arial"/>
        <family val="2"/>
      </rPr>
      <t xml:space="preserve"> Number of InDel loci that are heterozygous in genomes of different materials</t>
    </r>
    <phoneticPr fontId="1" type="noConversion"/>
  </si>
  <si>
    <r>
      <rPr>
        <b/>
        <sz val="11"/>
        <color theme="1"/>
        <rFont val="Arial"/>
        <family val="2"/>
      </rPr>
      <t>Supplementary Table S10.</t>
    </r>
    <r>
      <rPr>
        <sz val="11"/>
        <color theme="1"/>
        <rFont val="Arial"/>
        <family val="2"/>
      </rPr>
      <t xml:space="preserve"> Primers for polyploid gene typing screening</t>
    </r>
    <phoneticPr fontId="1" type="noConversion"/>
  </si>
  <si>
    <r>
      <t>LG10</t>
    </r>
    <r>
      <rPr>
        <sz val="11"/>
        <color theme="1"/>
        <rFont val="DengXian"/>
        <family val="4"/>
        <charset val="134"/>
      </rPr>
      <t>：</t>
    </r>
    <r>
      <rPr>
        <sz val="11"/>
        <color theme="1"/>
        <rFont val="Arial"/>
        <family val="2"/>
      </rPr>
      <t>9288618</t>
    </r>
  </si>
  <si>
    <r>
      <rPr>
        <b/>
        <sz val="11"/>
        <color theme="1"/>
        <rFont val="Arial"/>
        <family val="2"/>
      </rPr>
      <t>Supplementary Table S11.</t>
    </r>
    <r>
      <rPr>
        <sz val="11"/>
        <color theme="1"/>
        <rFont val="Arial"/>
        <family val="2"/>
      </rPr>
      <t xml:space="preserve"> qPCR Genotyping Results of diploid Materials</t>
    </r>
    <phoneticPr fontId="1" type="noConversion"/>
  </si>
  <si>
    <r>
      <t>Average[2^(-</t>
    </r>
    <r>
      <rPr>
        <b/>
        <sz val="11"/>
        <color rgb="FF000000"/>
        <rFont val="宋体"/>
        <family val="3"/>
        <charset val="134"/>
      </rPr>
      <t>△△</t>
    </r>
    <r>
      <rPr>
        <b/>
        <sz val="11"/>
        <color rgb="FF000000"/>
        <rFont val="Arial"/>
        <family val="2"/>
      </rPr>
      <t>Ct)]</t>
    </r>
    <phoneticPr fontId="1" type="noConversion"/>
  </si>
  <si>
    <r>
      <rPr>
        <b/>
        <sz val="11"/>
        <color theme="1"/>
        <rFont val="Arial"/>
        <family val="2"/>
      </rPr>
      <t>Supplementary Table S12.</t>
    </r>
    <r>
      <rPr>
        <sz val="11"/>
        <color theme="1"/>
        <rFont val="Arial"/>
        <family val="2"/>
      </rPr>
      <t xml:space="preserve"> qPCR triploid and tetraploid genotyping results</t>
    </r>
    <phoneticPr fontId="1" type="noConversion"/>
  </si>
  <si>
    <r>
      <rPr>
        <b/>
        <sz val="11"/>
        <color theme="1"/>
        <rFont val="Arial"/>
        <family val="2"/>
      </rPr>
      <t>Supplementary Table S4.</t>
    </r>
    <r>
      <rPr>
        <sz val="11"/>
        <color theme="1"/>
        <rFont val="Arial"/>
        <family val="2"/>
      </rPr>
      <t xml:space="preserve">Number of InDel loci that are heterozygous across all materials. </t>
    </r>
    <phoneticPr fontId="1" type="noConversion"/>
  </si>
  <si>
    <r>
      <rPr>
        <b/>
        <sz val="11"/>
        <color theme="1"/>
        <rFont val="Arial"/>
        <family val="2"/>
      </rPr>
      <t>Supplementary Table S5.</t>
    </r>
    <r>
      <rPr>
        <sz val="11"/>
        <color theme="1"/>
        <rFont val="Arial"/>
        <family val="2"/>
      </rPr>
      <t xml:space="preserve">Number of SNP loci that are heterozygous across all materials. </t>
    </r>
    <phoneticPr fontId="1" type="noConversion"/>
  </si>
  <si>
    <r>
      <t>Average[2^(-</t>
    </r>
    <r>
      <rPr>
        <b/>
        <sz val="11"/>
        <color theme="1"/>
        <rFont val="宋体"/>
        <family val="3"/>
        <charset val="134"/>
      </rPr>
      <t>△△</t>
    </r>
    <r>
      <rPr>
        <b/>
        <sz val="11"/>
        <color theme="1"/>
        <rFont val="Arial"/>
        <family val="2"/>
      </rPr>
      <t>Ct)]</t>
    </r>
    <phoneticPr fontId="1" type="noConversion"/>
  </si>
  <si>
    <t>Parameter b</t>
    <phoneticPr fontId="1" type="noConversion"/>
  </si>
  <si>
    <t>Variety (lines)</t>
    <phoneticPr fontId="1" type="noConversion"/>
  </si>
  <si>
    <t>GZ-4-31</t>
    <phoneticPr fontId="1" type="noConversion"/>
  </si>
  <si>
    <t>MARC</t>
    <phoneticPr fontId="1" type="noConversion"/>
  </si>
  <si>
    <t>PELL</t>
    <phoneticPr fontId="1" type="noConversion"/>
  </si>
  <si>
    <t>HSC</t>
    <phoneticPr fontId="1" type="noConversion"/>
  </si>
  <si>
    <t>H30-6</t>
    <phoneticPr fontId="1" type="noConversion"/>
  </si>
  <si>
    <t>GYLY</t>
    <phoneticPr fontId="1" type="noConversion"/>
  </si>
  <si>
    <t>GZ-61</t>
    <phoneticPr fontId="1" type="noConversion"/>
  </si>
  <si>
    <r>
      <rPr>
        <b/>
        <sz val="11"/>
        <color theme="1"/>
        <rFont val="Arial"/>
        <family val="2"/>
      </rPr>
      <t>Supplementary Table S6.</t>
    </r>
    <r>
      <rPr>
        <sz val="11"/>
        <color theme="1"/>
        <rFont val="Arial"/>
        <family val="2"/>
      </rPr>
      <t xml:space="preserve"> SNP result statistics in each sample</t>
    </r>
    <phoneticPr fontId="1" type="noConversion"/>
  </si>
  <si>
    <t>ZZ6</t>
    <phoneticPr fontId="1" type="noConversion"/>
  </si>
  <si>
    <t>Average(Parameter b)</t>
    <phoneticPr fontId="1" type="noConversion"/>
  </si>
  <si>
    <t>Variance(Parameter b)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</si>
</sst>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_);[Red]\(0\)"/>
    <numFmt numFmtId="178" formatCode="0.0000%"/>
    <numFmt numFmtId="179" formatCode="0.000_ "/>
    <numFmt numFmtId="180" formatCode="0.000000_ "/>
  </numFmts>
  <fonts count="2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 Regular"/>
    </font>
    <font>
      <sz val="11"/>
      <color rgb="FF70AD47"/>
      <name val="等线"/>
      <family val="4"/>
      <charset val="134"/>
      <scheme val="minor"/>
    </font>
    <font>
      <sz val="11"/>
      <color rgb="FF000000"/>
      <name val="等线"/>
      <family val="4"/>
      <charset val="134"/>
      <scheme val="minor"/>
    </font>
    <font>
      <sz val="9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等线"/>
      <family val="2"/>
      <charset val="134"/>
      <scheme val="minor"/>
    </font>
    <font>
      <sz val="11"/>
      <color theme="1"/>
      <name val="DengXian"/>
      <family val="4"/>
      <charset val="134"/>
    </font>
    <font>
      <sz val="11"/>
      <color rgb="FFFF0000"/>
      <name val="等线"/>
      <family val="4"/>
      <charset val="134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等线"/>
      <family val="2"/>
      <charset val="134"/>
      <scheme val="minor"/>
    </font>
    <font>
      <b/>
      <sz val="11"/>
      <color rgb="FFFF0000"/>
      <name val="Arial"/>
      <family val="2"/>
    </font>
    <font>
      <b/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6" fillId="0" borderId="2" xfId="0" applyNumberFormat="1" applyFont="1" applyBorder="1" applyAlignment="1">
      <alignment horizontal="center" vertical="center"/>
    </xf>
    <xf numFmtId="10" fontId="0" fillId="0" borderId="0" xfId="0" applyNumberFormat="1">
      <alignment vertical="center"/>
    </xf>
    <xf numFmtId="0" fontId="8" fillId="0" borderId="0" xfId="0" applyFont="1" applyAlignment="1"/>
    <xf numFmtId="0" fontId="9" fillId="0" borderId="0" xfId="0" applyFont="1" applyAlignment="1"/>
    <xf numFmtId="177" fontId="6" fillId="0" borderId="2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8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179" fontId="0" fillId="0" borderId="0" xfId="0" applyNumberForma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0" xfId="0" applyFont="1">
      <alignment vertical="center"/>
    </xf>
    <xf numFmtId="180" fontId="0" fillId="0" borderId="0" xfId="0" applyNumberFormat="1">
      <alignment vertical="center"/>
    </xf>
    <xf numFmtId="0" fontId="1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77" fontId="16" fillId="0" borderId="2" xfId="0" applyNumberFormat="1" applyFont="1" applyBorder="1" applyAlignment="1">
      <alignment horizontal="center" vertical="center"/>
    </xf>
    <xf numFmtId="176" fontId="16" fillId="0" borderId="2" xfId="0" applyNumberFormat="1" applyFont="1" applyBorder="1" applyAlignment="1">
      <alignment horizontal="center" vertical="center"/>
    </xf>
    <xf numFmtId="177" fontId="11" fillId="0" borderId="0" xfId="0" applyNumberFormat="1" applyFont="1">
      <alignment vertical="center"/>
    </xf>
    <xf numFmtId="0" fontId="3" fillId="0" borderId="0" xfId="0" applyFont="1">
      <alignment vertical="center"/>
    </xf>
    <xf numFmtId="177" fontId="2" fillId="0" borderId="0" xfId="0" applyNumberFormat="1" applyFont="1">
      <alignment vertical="center"/>
    </xf>
    <xf numFmtId="178" fontId="2" fillId="0" borderId="0" xfId="0" applyNumberFormat="1" applyFont="1" applyAlignment="1">
      <alignment horizontal="center" vertical="center"/>
    </xf>
    <xf numFmtId="178" fontId="16" fillId="0" borderId="2" xfId="0" applyNumberFormat="1" applyFont="1" applyBorder="1" applyAlignment="1">
      <alignment horizontal="center" vertical="center"/>
    </xf>
    <xf numFmtId="178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179" fontId="2" fillId="0" borderId="0" xfId="0" applyNumberFormat="1" applyFont="1">
      <alignment vertical="center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179" fontId="2" fillId="0" borderId="1" xfId="0" applyNumberFormat="1" applyFont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80" fontId="2" fillId="0" borderId="0" xfId="0" applyNumberFormat="1" applyFont="1">
      <alignment vertical="center"/>
    </xf>
    <xf numFmtId="180" fontId="16" fillId="0" borderId="1" xfId="0" applyNumberFormat="1" applyFont="1" applyBorder="1" applyAlignment="1">
      <alignment horizontal="center" vertical="center"/>
    </xf>
    <xf numFmtId="180" fontId="15" fillId="2" borderId="1" xfId="0" applyNumberFormat="1" applyFont="1" applyFill="1" applyBorder="1" applyAlignment="1">
      <alignment horizontal="left" vertical="center"/>
    </xf>
    <xf numFmtId="180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176" fontId="2" fillId="2" borderId="1" xfId="0" applyNumberFormat="1" applyFont="1" applyFill="1" applyBorder="1">
      <alignment vertical="center"/>
    </xf>
    <xf numFmtId="179" fontId="2" fillId="2" borderId="1" xfId="0" applyNumberFormat="1" applyFont="1" applyFill="1" applyBorder="1">
      <alignment vertical="center"/>
    </xf>
    <xf numFmtId="0" fontId="15" fillId="0" borderId="1" xfId="0" applyFont="1" applyBorder="1" applyAlignment="1">
      <alignment horizontal="left" vertical="center"/>
    </xf>
    <xf numFmtId="180" fontId="15" fillId="0" borderId="1" xfId="0" applyNumberFormat="1" applyFont="1" applyBorder="1" applyAlignment="1">
      <alignment horizontal="left" vertical="center"/>
    </xf>
    <xf numFmtId="180" fontId="2" fillId="0" borderId="1" xfId="0" applyNumberFormat="1" applyFont="1" applyBorder="1" applyAlignment="1">
      <alignment horizontal="left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179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176" fontId="17" fillId="0" borderId="0" xfId="0" applyNumberFormat="1" applyFont="1">
      <alignment vertical="center"/>
    </xf>
    <xf numFmtId="10" fontId="16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>
      <alignment vertical="center"/>
    </xf>
    <xf numFmtId="177" fontId="16" fillId="0" borderId="2" xfId="0" applyNumberFormat="1" applyFont="1" applyBorder="1">
      <alignment vertical="center"/>
    </xf>
    <xf numFmtId="178" fontId="16" fillId="0" borderId="2" xfId="0" applyNumberFormat="1" applyFont="1" applyBorder="1">
      <alignment vertical="center"/>
    </xf>
    <xf numFmtId="177" fontId="1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/>
    <xf numFmtId="177" fontId="15" fillId="0" borderId="1" xfId="0" applyNumberFormat="1" applyFont="1" applyBorder="1" applyAlignment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179" fontId="17" fillId="0" borderId="0" xfId="0" applyNumberFormat="1" applyFont="1">
      <alignment vertical="center"/>
    </xf>
    <xf numFmtId="0" fontId="15" fillId="0" borderId="2" xfId="0" applyFont="1" applyBorder="1" applyAlignment="1">
      <alignment horizontal="left"/>
    </xf>
    <xf numFmtId="177" fontId="15" fillId="0" borderId="3" xfId="0" applyNumberFormat="1" applyFont="1" applyBorder="1" applyAlignment="1">
      <alignment horizontal="left"/>
    </xf>
    <xf numFmtId="178" fontId="2" fillId="0" borderId="1" xfId="0" applyNumberFormat="1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177" fontId="15" fillId="0" borderId="2" xfId="0" applyNumberFormat="1" applyFont="1" applyBorder="1" applyAlignment="1">
      <alignment horizontal="left" vertical="center"/>
    </xf>
    <xf numFmtId="177" fontId="15" fillId="0" borderId="2" xfId="0" applyNumberFormat="1" applyFont="1" applyBorder="1" applyAlignment="1">
      <alignment horizontal="left"/>
    </xf>
    <xf numFmtId="178" fontId="15" fillId="0" borderId="2" xfId="0" applyNumberFormat="1" applyFont="1" applyBorder="1" applyAlignment="1">
      <alignment horizontal="left"/>
    </xf>
    <xf numFmtId="0" fontId="15" fillId="0" borderId="2" xfId="0" applyFont="1" applyBorder="1" applyAlignment="1">
      <alignment horizontal="left" vertical="center" wrapText="1"/>
    </xf>
    <xf numFmtId="178" fontId="15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177" fontId="7" fillId="0" borderId="2" xfId="0" applyNumberFormat="1" applyFont="1" applyBorder="1" applyAlignment="1">
      <alignment horizontal="left"/>
    </xf>
    <xf numFmtId="176" fontId="7" fillId="0" borderId="2" xfId="0" applyNumberFormat="1" applyFont="1" applyBorder="1" applyAlignment="1">
      <alignment horizontal="left"/>
    </xf>
    <xf numFmtId="10" fontId="2" fillId="0" borderId="0" xfId="0" applyNumberFormat="1" applyFont="1">
      <alignment vertical="center"/>
    </xf>
    <xf numFmtId="10" fontId="15" fillId="0" borderId="2" xfId="0" applyNumberFormat="1" applyFont="1" applyBorder="1" applyAlignment="1">
      <alignment horizontal="left"/>
    </xf>
    <xf numFmtId="176" fontId="15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177" fontId="10" fillId="0" borderId="2" xfId="0" applyNumberFormat="1" applyFont="1" applyBorder="1" applyAlignment="1">
      <alignment horizontal="left"/>
    </xf>
    <xf numFmtId="176" fontId="10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9" fontId="3" fillId="3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77" fontId="15" fillId="0" borderId="1" xfId="0" applyNumberFormat="1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AB178-4C7B-A049-98A6-5F9C05BCD437}">
  <dimension ref="A1:F57"/>
  <sheetViews>
    <sheetView tabSelected="1" zoomScale="75" workbookViewId="0">
      <selection activeCell="I27" sqref="I27"/>
    </sheetView>
  </sheetViews>
  <sheetFormatPr baseColWidth="10" defaultRowHeight="16"/>
  <cols>
    <col min="1" max="1" width="4.6640625" style="13" customWidth="1"/>
    <col min="2" max="2" width="14.6640625" bestFit="1" customWidth="1"/>
    <col min="3" max="3" width="8" bestFit="1" customWidth="1"/>
    <col min="4" max="4" width="17.5" bestFit="1" customWidth="1"/>
    <col min="5" max="5" width="34.33203125" bestFit="1" customWidth="1"/>
    <col min="6" max="6" width="33.33203125" bestFit="1" customWidth="1"/>
  </cols>
  <sheetData>
    <row r="1" spans="1:6">
      <c r="A1" s="38" t="s">
        <v>247</v>
      </c>
      <c r="B1" s="1"/>
      <c r="C1" s="1"/>
      <c r="D1" s="1"/>
      <c r="E1" s="1"/>
      <c r="F1" s="1"/>
    </row>
    <row r="2" spans="1:6">
      <c r="A2" s="70"/>
      <c r="B2" s="63" t="s">
        <v>161</v>
      </c>
      <c r="C2" s="63" t="s">
        <v>162</v>
      </c>
      <c r="D2" s="63" t="s">
        <v>165</v>
      </c>
      <c r="E2" s="63" t="s">
        <v>163</v>
      </c>
      <c r="F2" s="63" t="s">
        <v>164</v>
      </c>
    </row>
    <row r="3" spans="1:6">
      <c r="A3" s="70">
        <v>1</v>
      </c>
      <c r="B3" s="60" t="s">
        <v>0</v>
      </c>
      <c r="C3" s="60" t="s">
        <v>1</v>
      </c>
      <c r="D3" s="60" t="s">
        <v>203</v>
      </c>
      <c r="E3" s="60" t="s">
        <v>2</v>
      </c>
      <c r="F3" s="60" t="s">
        <v>3</v>
      </c>
    </row>
    <row r="4" spans="1:6">
      <c r="A4" s="70">
        <v>2</v>
      </c>
      <c r="B4" s="60" t="s">
        <v>4</v>
      </c>
      <c r="C4" s="60" t="s">
        <v>1</v>
      </c>
      <c r="D4" s="60" t="s">
        <v>204</v>
      </c>
      <c r="E4" s="60" t="s">
        <v>5</v>
      </c>
      <c r="F4" s="60" t="s">
        <v>6</v>
      </c>
    </row>
    <row r="5" spans="1:6">
      <c r="A5" s="70">
        <v>3</v>
      </c>
      <c r="B5" s="60" t="s">
        <v>7</v>
      </c>
      <c r="C5" s="60" t="s">
        <v>1</v>
      </c>
      <c r="D5" s="60" t="s">
        <v>205</v>
      </c>
      <c r="E5" s="60" t="s">
        <v>8</v>
      </c>
      <c r="F5" s="60" t="s">
        <v>9</v>
      </c>
    </row>
    <row r="6" spans="1:6">
      <c r="A6" s="70">
        <v>4</v>
      </c>
      <c r="B6" s="60" t="s">
        <v>10</v>
      </c>
      <c r="C6" s="60" t="s">
        <v>11</v>
      </c>
      <c r="D6" s="60" t="s">
        <v>206</v>
      </c>
      <c r="E6" s="60" t="s">
        <v>12</v>
      </c>
      <c r="F6" s="60" t="s">
        <v>13</v>
      </c>
    </row>
    <row r="7" spans="1:6">
      <c r="A7" s="70">
        <v>5</v>
      </c>
      <c r="B7" s="60" t="s">
        <v>14</v>
      </c>
      <c r="C7" s="60" t="s">
        <v>11</v>
      </c>
      <c r="D7" s="60" t="s">
        <v>207</v>
      </c>
      <c r="E7" s="60" t="s">
        <v>15</v>
      </c>
      <c r="F7" s="60" t="s">
        <v>16</v>
      </c>
    </row>
    <row r="8" spans="1:6">
      <c r="A8" s="70">
        <v>6</v>
      </c>
      <c r="B8" s="60" t="s">
        <v>17</v>
      </c>
      <c r="C8" s="60" t="s">
        <v>11</v>
      </c>
      <c r="D8" s="60" t="s">
        <v>208</v>
      </c>
      <c r="E8" s="60" t="s">
        <v>18</v>
      </c>
      <c r="F8" s="60" t="s">
        <v>19</v>
      </c>
    </row>
    <row r="9" spans="1:6">
      <c r="A9" s="70">
        <v>7</v>
      </c>
      <c r="B9" s="60" t="s">
        <v>20</v>
      </c>
      <c r="C9" s="60" t="s">
        <v>21</v>
      </c>
      <c r="D9" s="60" t="s">
        <v>209</v>
      </c>
      <c r="E9" s="60" t="s">
        <v>22</v>
      </c>
      <c r="F9" s="60" t="s">
        <v>23</v>
      </c>
    </row>
    <row r="10" spans="1:6">
      <c r="A10" s="70">
        <v>8</v>
      </c>
      <c r="B10" s="60" t="s">
        <v>24</v>
      </c>
      <c r="C10" s="60" t="s">
        <v>25</v>
      </c>
      <c r="D10" s="60" t="s">
        <v>210</v>
      </c>
      <c r="E10" s="60" t="s">
        <v>26</v>
      </c>
      <c r="F10" s="60" t="s">
        <v>27</v>
      </c>
    </row>
    <row r="11" spans="1:6">
      <c r="A11" s="70">
        <v>9</v>
      </c>
      <c r="B11" s="60" t="s">
        <v>28</v>
      </c>
      <c r="C11" s="60" t="s">
        <v>25</v>
      </c>
      <c r="D11" s="60" t="s">
        <v>211</v>
      </c>
      <c r="E11" s="60" t="s">
        <v>29</v>
      </c>
      <c r="F11" s="60" t="s">
        <v>30</v>
      </c>
    </row>
    <row r="12" spans="1:6">
      <c r="A12" s="70">
        <v>10</v>
      </c>
      <c r="B12" s="60" t="s">
        <v>31</v>
      </c>
      <c r="C12" s="60" t="s">
        <v>25</v>
      </c>
      <c r="D12" s="60" t="s">
        <v>212</v>
      </c>
      <c r="E12" s="60" t="s">
        <v>32</v>
      </c>
      <c r="F12" s="60" t="s">
        <v>33</v>
      </c>
    </row>
    <row r="13" spans="1:6">
      <c r="A13" s="70">
        <v>11</v>
      </c>
      <c r="B13" s="60" t="s">
        <v>34</v>
      </c>
      <c r="C13" s="60" t="s">
        <v>35</v>
      </c>
      <c r="D13" s="60" t="s">
        <v>213</v>
      </c>
      <c r="E13" s="60" t="s">
        <v>36</v>
      </c>
      <c r="F13" s="60" t="s">
        <v>37</v>
      </c>
    </row>
    <row r="14" spans="1:6">
      <c r="A14" s="70">
        <v>12</v>
      </c>
      <c r="B14" s="60" t="s">
        <v>38</v>
      </c>
      <c r="C14" s="60" t="s">
        <v>39</v>
      </c>
      <c r="D14" s="60" t="s">
        <v>214</v>
      </c>
      <c r="E14" s="60" t="s">
        <v>40</v>
      </c>
      <c r="F14" s="60" t="s">
        <v>41</v>
      </c>
    </row>
    <row r="15" spans="1:6">
      <c r="A15" s="70">
        <v>13</v>
      </c>
      <c r="B15" s="60" t="s">
        <v>42</v>
      </c>
      <c r="C15" s="60" t="s">
        <v>39</v>
      </c>
      <c r="D15" s="60" t="s">
        <v>215</v>
      </c>
      <c r="E15" s="60" t="s">
        <v>43</v>
      </c>
      <c r="F15" s="60" t="s">
        <v>44</v>
      </c>
    </row>
    <row r="16" spans="1:6">
      <c r="A16" s="70">
        <v>14</v>
      </c>
      <c r="B16" s="60" t="s">
        <v>45</v>
      </c>
      <c r="C16" s="60" t="s">
        <v>39</v>
      </c>
      <c r="D16" s="60" t="s">
        <v>216</v>
      </c>
      <c r="E16" s="60" t="s">
        <v>46</v>
      </c>
      <c r="F16" s="60" t="s">
        <v>47</v>
      </c>
    </row>
    <row r="17" spans="1:6">
      <c r="A17" s="70">
        <v>15</v>
      </c>
      <c r="B17" s="60" t="s">
        <v>48</v>
      </c>
      <c r="C17" s="60" t="s">
        <v>39</v>
      </c>
      <c r="D17" s="60" t="s">
        <v>217</v>
      </c>
      <c r="E17" s="60" t="s">
        <v>49</v>
      </c>
      <c r="F17" s="60" t="s">
        <v>50</v>
      </c>
    </row>
    <row r="18" spans="1:6">
      <c r="A18" s="70">
        <v>16</v>
      </c>
      <c r="B18" s="60" t="s">
        <v>51</v>
      </c>
      <c r="C18" s="60" t="s">
        <v>39</v>
      </c>
      <c r="D18" s="60" t="s">
        <v>218</v>
      </c>
      <c r="E18" s="60" t="s">
        <v>52</v>
      </c>
      <c r="F18" s="60" t="s">
        <v>53</v>
      </c>
    </row>
    <row r="19" spans="1:6">
      <c r="A19" s="70">
        <v>17</v>
      </c>
      <c r="B19" s="60" t="s">
        <v>54</v>
      </c>
      <c r="C19" s="60" t="s">
        <v>55</v>
      </c>
      <c r="D19" s="60" t="s">
        <v>219</v>
      </c>
      <c r="E19" s="60" t="s">
        <v>56</v>
      </c>
      <c r="F19" s="60" t="s">
        <v>57</v>
      </c>
    </row>
    <row r="20" spans="1:6">
      <c r="A20" s="70">
        <v>18</v>
      </c>
      <c r="B20" s="60" t="s">
        <v>58</v>
      </c>
      <c r="C20" s="60" t="s">
        <v>55</v>
      </c>
      <c r="D20" s="60" t="s">
        <v>220</v>
      </c>
      <c r="E20" s="60" t="s">
        <v>59</v>
      </c>
      <c r="F20" s="60" t="s">
        <v>60</v>
      </c>
    </row>
    <row r="21" spans="1:6">
      <c r="A21" s="70">
        <v>19</v>
      </c>
      <c r="B21" s="60" t="s">
        <v>61</v>
      </c>
      <c r="C21" s="60" t="s">
        <v>55</v>
      </c>
      <c r="D21" s="60" t="s">
        <v>221</v>
      </c>
      <c r="E21" s="60" t="s">
        <v>62</v>
      </c>
      <c r="F21" s="60" t="s">
        <v>63</v>
      </c>
    </row>
    <row r="22" spans="1:6">
      <c r="A22" s="70">
        <v>20</v>
      </c>
      <c r="B22" s="60" t="s">
        <v>64</v>
      </c>
      <c r="C22" s="60" t="s">
        <v>65</v>
      </c>
      <c r="D22" s="60" t="s">
        <v>222</v>
      </c>
      <c r="E22" s="60" t="s">
        <v>66</v>
      </c>
      <c r="F22" s="60" t="s">
        <v>67</v>
      </c>
    </row>
    <row r="23" spans="1:6">
      <c r="A23" s="70">
        <v>21</v>
      </c>
      <c r="B23" s="60" t="s">
        <v>68</v>
      </c>
      <c r="C23" s="60" t="s">
        <v>65</v>
      </c>
      <c r="D23" s="60" t="s">
        <v>223</v>
      </c>
      <c r="E23" s="60" t="s">
        <v>69</v>
      </c>
      <c r="F23" s="60" t="s">
        <v>70</v>
      </c>
    </row>
    <row r="24" spans="1:6">
      <c r="A24" s="70">
        <v>22</v>
      </c>
      <c r="B24" s="60" t="s">
        <v>71</v>
      </c>
      <c r="C24" s="60" t="s">
        <v>65</v>
      </c>
      <c r="D24" s="60">
        <v>31285124</v>
      </c>
      <c r="E24" s="60" t="s">
        <v>72</v>
      </c>
      <c r="F24" s="60" t="s">
        <v>73</v>
      </c>
    </row>
    <row r="25" spans="1:6">
      <c r="A25" s="70">
        <v>23</v>
      </c>
      <c r="B25" s="60" t="s">
        <v>74</v>
      </c>
      <c r="C25" s="60" t="s">
        <v>65</v>
      </c>
      <c r="D25" s="60" t="s">
        <v>224</v>
      </c>
      <c r="E25" s="60" t="s">
        <v>75</v>
      </c>
      <c r="F25" s="60" t="s">
        <v>76</v>
      </c>
    </row>
    <row r="26" spans="1:6">
      <c r="A26" s="70">
        <v>24</v>
      </c>
      <c r="B26" s="60" t="s">
        <v>77</v>
      </c>
      <c r="C26" s="60" t="s">
        <v>65</v>
      </c>
      <c r="D26" s="60">
        <v>36912014</v>
      </c>
      <c r="E26" s="60" t="s">
        <v>78</v>
      </c>
      <c r="F26" s="60" t="s">
        <v>79</v>
      </c>
    </row>
    <row r="27" spans="1:6">
      <c r="A27" s="70">
        <v>25</v>
      </c>
      <c r="B27" s="60" t="s">
        <v>80</v>
      </c>
      <c r="C27" s="60" t="s">
        <v>81</v>
      </c>
      <c r="D27" s="60">
        <v>9288618</v>
      </c>
      <c r="E27" s="60" t="s">
        <v>82</v>
      </c>
      <c r="F27" s="60" t="s">
        <v>83</v>
      </c>
    </row>
    <row r="28" spans="1:6">
      <c r="A28" s="70">
        <v>26</v>
      </c>
      <c r="B28" s="60" t="s">
        <v>84</v>
      </c>
      <c r="C28" s="60" t="s">
        <v>81</v>
      </c>
      <c r="D28" s="60" t="s">
        <v>225</v>
      </c>
      <c r="E28" s="60" t="s">
        <v>85</v>
      </c>
      <c r="F28" s="60" t="s">
        <v>86</v>
      </c>
    </row>
    <row r="29" spans="1:6">
      <c r="A29" s="70">
        <v>27</v>
      </c>
      <c r="B29" s="60" t="s">
        <v>87</v>
      </c>
      <c r="C29" s="60" t="s">
        <v>81</v>
      </c>
      <c r="D29" s="60" t="s">
        <v>226</v>
      </c>
      <c r="E29" s="60" t="s">
        <v>88</v>
      </c>
      <c r="F29" s="60" t="s">
        <v>89</v>
      </c>
    </row>
    <row r="30" spans="1:6">
      <c r="A30" s="70">
        <v>28</v>
      </c>
      <c r="B30" s="60" t="s">
        <v>90</v>
      </c>
      <c r="C30" s="60" t="s">
        <v>81</v>
      </c>
      <c r="D30" s="60" t="s">
        <v>227</v>
      </c>
      <c r="E30" s="60" t="s">
        <v>91</v>
      </c>
      <c r="F30" s="60" t="s">
        <v>92</v>
      </c>
    </row>
    <row r="31" spans="1:6">
      <c r="A31" s="70">
        <v>29</v>
      </c>
      <c r="B31" s="60" t="s">
        <v>93</v>
      </c>
      <c r="C31" s="60" t="s">
        <v>94</v>
      </c>
      <c r="D31" s="60">
        <v>7010931</v>
      </c>
      <c r="E31" s="60" t="s">
        <v>95</v>
      </c>
      <c r="F31" s="60" t="s">
        <v>96</v>
      </c>
    </row>
    <row r="32" spans="1:6">
      <c r="A32" s="70">
        <v>30</v>
      </c>
      <c r="B32" s="60" t="s">
        <v>97</v>
      </c>
      <c r="C32" s="60" t="s">
        <v>98</v>
      </c>
      <c r="D32" s="60" t="s">
        <v>228</v>
      </c>
      <c r="E32" s="60" t="s">
        <v>99</v>
      </c>
      <c r="F32" s="60" t="s">
        <v>100</v>
      </c>
    </row>
    <row r="33" spans="1:6">
      <c r="A33" s="70">
        <v>31</v>
      </c>
      <c r="B33" s="60" t="s">
        <v>101</v>
      </c>
      <c r="C33" s="60" t="s">
        <v>102</v>
      </c>
      <c r="D33" s="60" t="s">
        <v>229</v>
      </c>
      <c r="E33" s="60" t="s">
        <v>103</v>
      </c>
      <c r="F33" s="60" t="s">
        <v>104</v>
      </c>
    </row>
    <row r="34" spans="1:6">
      <c r="A34" s="70">
        <v>32</v>
      </c>
      <c r="B34" s="60" t="s">
        <v>105</v>
      </c>
      <c r="C34" s="60" t="s">
        <v>102</v>
      </c>
      <c r="D34" s="60" t="s">
        <v>230</v>
      </c>
      <c r="E34" s="60" t="s">
        <v>106</v>
      </c>
      <c r="F34" s="60" t="s">
        <v>107</v>
      </c>
    </row>
    <row r="35" spans="1:6">
      <c r="A35" s="70">
        <v>33</v>
      </c>
      <c r="B35" s="60" t="s">
        <v>108</v>
      </c>
      <c r="C35" s="60" t="s">
        <v>109</v>
      </c>
      <c r="D35" s="60" t="s">
        <v>231</v>
      </c>
      <c r="E35" s="60" t="s">
        <v>110</v>
      </c>
      <c r="F35" s="60" t="s">
        <v>111</v>
      </c>
    </row>
    <row r="36" spans="1:6">
      <c r="A36" s="70">
        <v>34</v>
      </c>
      <c r="B36" s="60" t="s">
        <v>112</v>
      </c>
      <c r="C36" s="60" t="s">
        <v>109</v>
      </c>
      <c r="D36" s="60" t="s">
        <v>232</v>
      </c>
      <c r="E36" s="60" t="s">
        <v>113</v>
      </c>
      <c r="F36" s="60" t="s">
        <v>114</v>
      </c>
    </row>
    <row r="37" spans="1:6">
      <c r="A37" s="70">
        <v>35</v>
      </c>
      <c r="B37" s="60" t="s">
        <v>115</v>
      </c>
      <c r="C37" s="60" t="s">
        <v>109</v>
      </c>
      <c r="D37" s="60" t="s">
        <v>233</v>
      </c>
      <c r="E37" s="60" t="s">
        <v>116</v>
      </c>
      <c r="F37" s="60" t="s">
        <v>117</v>
      </c>
    </row>
    <row r="38" spans="1:6">
      <c r="A38" s="70">
        <v>36</v>
      </c>
      <c r="B38" s="60" t="s">
        <v>118</v>
      </c>
      <c r="C38" s="60" t="s">
        <v>109</v>
      </c>
      <c r="D38" s="60" t="s">
        <v>234</v>
      </c>
      <c r="E38" s="60" t="s">
        <v>119</v>
      </c>
      <c r="F38" s="60" t="s">
        <v>120</v>
      </c>
    </row>
    <row r="39" spans="1:6">
      <c r="A39" s="70">
        <v>37</v>
      </c>
      <c r="B39" s="60" t="s">
        <v>121</v>
      </c>
      <c r="C39" s="60" t="s">
        <v>122</v>
      </c>
      <c r="D39" s="60" t="s">
        <v>235</v>
      </c>
      <c r="E39" s="60" t="s">
        <v>123</v>
      </c>
      <c r="F39" s="60" t="s">
        <v>124</v>
      </c>
    </row>
    <row r="40" spans="1:6">
      <c r="A40" s="70">
        <v>38</v>
      </c>
      <c r="B40" s="60" t="s">
        <v>125</v>
      </c>
      <c r="C40" s="60" t="s">
        <v>122</v>
      </c>
      <c r="D40" s="60" t="s">
        <v>236</v>
      </c>
      <c r="E40" s="60" t="s">
        <v>126</v>
      </c>
      <c r="F40" s="60" t="s">
        <v>127</v>
      </c>
    </row>
    <row r="41" spans="1:6">
      <c r="A41" s="70">
        <v>39</v>
      </c>
      <c r="B41" s="60" t="s">
        <v>128</v>
      </c>
      <c r="C41" s="60" t="s">
        <v>122</v>
      </c>
      <c r="D41" s="60">
        <v>23710326</v>
      </c>
      <c r="E41" s="60" t="s">
        <v>129</v>
      </c>
      <c r="F41" s="60" t="s">
        <v>130</v>
      </c>
    </row>
    <row r="42" spans="1:6">
      <c r="A42" s="70">
        <v>40</v>
      </c>
      <c r="B42" s="60" t="s">
        <v>131</v>
      </c>
      <c r="C42" s="60" t="s">
        <v>132</v>
      </c>
      <c r="D42" s="60" t="s">
        <v>237</v>
      </c>
      <c r="E42" s="60" t="s">
        <v>133</v>
      </c>
      <c r="F42" s="60" t="s">
        <v>134</v>
      </c>
    </row>
    <row r="43" spans="1:6">
      <c r="A43" s="70">
        <v>41</v>
      </c>
      <c r="B43" s="60" t="s">
        <v>135</v>
      </c>
      <c r="C43" s="60" t="s">
        <v>132</v>
      </c>
      <c r="D43" s="60" t="s">
        <v>238</v>
      </c>
      <c r="E43" s="60" t="s">
        <v>136</v>
      </c>
      <c r="F43" s="60" t="s">
        <v>137</v>
      </c>
    </row>
    <row r="44" spans="1:6">
      <c r="A44" s="70">
        <v>42</v>
      </c>
      <c r="B44" s="60" t="s">
        <v>138</v>
      </c>
      <c r="C44" s="60" t="s">
        <v>139</v>
      </c>
      <c r="D44" s="60">
        <v>11504142</v>
      </c>
      <c r="E44" s="60" t="s">
        <v>140</v>
      </c>
      <c r="F44" s="60" t="s">
        <v>141</v>
      </c>
    </row>
    <row r="45" spans="1:6">
      <c r="A45" s="70">
        <v>43</v>
      </c>
      <c r="B45" s="60" t="s">
        <v>142</v>
      </c>
      <c r="C45" s="60" t="s">
        <v>139</v>
      </c>
      <c r="D45" s="60" t="s">
        <v>239</v>
      </c>
      <c r="E45" s="60" t="s">
        <v>143</v>
      </c>
      <c r="F45" s="60" t="s">
        <v>144</v>
      </c>
    </row>
    <row r="46" spans="1:6">
      <c r="A46" s="70">
        <v>44</v>
      </c>
      <c r="B46" s="60" t="s">
        <v>145</v>
      </c>
      <c r="C46" s="60" t="s">
        <v>146</v>
      </c>
      <c r="D46" s="60" t="s">
        <v>240</v>
      </c>
      <c r="E46" s="60" t="s">
        <v>147</v>
      </c>
      <c r="F46" s="60" t="s">
        <v>148</v>
      </c>
    </row>
    <row r="47" spans="1:6">
      <c r="A47" s="70">
        <v>45</v>
      </c>
      <c r="B47" s="60" t="s">
        <v>149</v>
      </c>
      <c r="C47" s="60" t="s">
        <v>146</v>
      </c>
      <c r="D47" s="60" t="s">
        <v>241</v>
      </c>
      <c r="E47" s="60" t="s">
        <v>150</v>
      </c>
      <c r="F47" s="60" t="s">
        <v>151</v>
      </c>
    </row>
    <row r="48" spans="1:6">
      <c r="A48" s="70">
        <v>46</v>
      </c>
      <c r="B48" s="60" t="s">
        <v>152</v>
      </c>
      <c r="C48" s="60" t="s">
        <v>146</v>
      </c>
      <c r="D48" s="60">
        <v>37316538</v>
      </c>
      <c r="E48" s="60" t="s">
        <v>153</v>
      </c>
      <c r="F48" s="60" t="s">
        <v>154</v>
      </c>
    </row>
    <row r="49" spans="1:6">
      <c r="A49" s="70">
        <v>47</v>
      </c>
      <c r="B49" s="60" t="s">
        <v>155</v>
      </c>
      <c r="C49" s="60" t="s">
        <v>146</v>
      </c>
      <c r="D49" s="60">
        <v>39289330</v>
      </c>
      <c r="E49" s="60" t="s">
        <v>156</v>
      </c>
      <c r="F49" s="60" t="s">
        <v>157</v>
      </c>
    </row>
    <row r="50" spans="1:6">
      <c r="A50" s="70">
        <v>48</v>
      </c>
      <c r="B50" s="60" t="s">
        <v>158</v>
      </c>
      <c r="C50" s="60" t="s">
        <v>146</v>
      </c>
      <c r="D50" s="60" t="s">
        <v>242</v>
      </c>
      <c r="E50" s="60" t="s">
        <v>159</v>
      </c>
      <c r="F50" s="60" t="s">
        <v>160</v>
      </c>
    </row>
    <row r="52" spans="1:6">
      <c r="C52" s="7"/>
      <c r="D52" s="7"/>
    </row>
    <row r="53" spans="1:6">
      <c r="C53" s="7"/>
      <c r="D53" s="7"/>
    </row>
    <row r="54" spans="1:6">
      <c r="C54" s="7"/>
      <c r="D54" s="7"/>
    </row>
    <row r="55" spans="1:6">
      <c r="C55" s="7"/>
      <c r="D55" s="7"/>
    </row>
    <row r="56" spans="1:6">
      <c r="C56" s="8"/>
      <c r="D56" s="8"/>
    </row>
    <row r="57" spans="1:6">
      <c r="C57" s="7"/>
      <c r="D57" s="7"/>
    </row>
  </sheetData>
  <phoneticPr fontId="1" type="noConversion"/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836F7-83DA-8A43-A192-A35BF4B21158}">
  <dimension ref="A1:E6"/>
  <sheetViews>
    <sheetView workbookViewId="0">
      <selection activeCell="B3" sqref="B3"/>
    </sheetView>
  </sheetViews>
  <sheetFormatPr baseColWidth="10" defaultRowHeight="16"/>
  <cols>
    <col min="1" max="1" width="15.5" customWidth="1"/>
    <col min="2" max="2" width="29.6640625" bestFit="1" customWidth="1"/>
    <col min="3" max="3" width="29.83203125" bestFit="1" customWidth="1"/>
    <col min="4" max="4" width="19.6640625" bestFit="1" customWidth="1"/>
  </cols>
  <sheetData>
    <row r="1" spans="1:5">
      <c r="A1" s="57" t="s">
        <v>310</v>
      </c>
      <c r="B1" s="57"/>
      <c r="C1" s="57"/>
      <c r="D1" s="57"/>
      <c r="E1" s="26"/>
    </row>
    <row r="2" spans="1:5">
      <c r="A2" s="25" t="s">
        <v>280</v>
      </c>
      <c r="B2" s="25" t="s">
        <v>163</v>
      </c>
      <c r="C2" s="25" t="s">
        <v>246</v>
      </c>
      <c r="D2" s="68" t="s">
        <v>269</v>
      </c>
      <c r="E2" s="26"/>
    </row>
    <row r="3" spans="1:5">
      <c r="A3" s="73" t="s">
        <v>270</v>
      </c>
      <c r="B3" s="73" t="s">
        <v>271</v>
      </c>
      <c r="C3" s="73" t="s">
        <v>272</v>
      </c>
      <c r="D3" s="74" t="s">
        <v>273</v>
      </c>
      <c r="E3" s="26"/>
    </row>
    <row r="4" spans="1:5">
      <c r="A4" s="73" t="s">
        <v>274</v>
      </c>
      <c r="B4" s="73" t="s">
        <v>275</v>
      </c>
      <c r="C4" s="73" t="s">
        <v>276</v>
      </c>
      <c r="D4" s="101" t="s">
        <v>311</v>
      </c>
      <c r="E4" s="26"/>
    </row>
    <row r="5" spans="1:5">
      <c r="A5" s="73" t="s">
        <v>277</v>
      </c>
      <c r="B5" s="73" t="s">
        <v>278</v>
      </c>
      <c r="C5" s="73" t="s">
        <v>279</v>
      </c>
      <c r="D5" s="101"/>
      <c r="E5" s="26"/>
    </row>
    <row r="6" spans="1:5">
      <c r="A6" s="26"/>
      <c r="B6" s="26"/>
      <c r="C6" s="26"/>
      <c r="D6" s="26"/>
      <c r="E6" s="26"/>
    </row>
  </sheetData>
  <mergeCells count="1">
    <mergeCell ref="D4:D5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B856D-7E8B-EB4B-AFD5-8B59A69CAF3E}">
  <dimension ref="A1:O47"/>
  <sheetViews>
    <sheetView zoomScale="88" workbookViewId="0">
      <selection activeCell="L27" sqref="L27"/>
    </sheetView>
  </sheetViews>
  <sheetFormatPr baseColWidth="10" defaultColWidth="18.1640625" defaultRowHeight="16"/>
  <cols>
    <col min="1" max="1" width="18.1640625" style="13"/>
    <col min="2" max="2" width="18.1640625" style="21"/>
    <col min="3" max="3" width="18.5" style="13" customWidth="1"/>
    <col min="4" max="4" width="21" style="21" customWidth="1"/>
    <col min="7" max="7" width="21.5" style="21" customWidth="1"/>
    <col min="10" max="10" width="21.83203125" style="21" customWidth="1"/>
    <col min="13" max="13" width="22.83203125" style="4" customWidth="1"/>
    <col min="14" max="14" width="26.5" style="22" customWidth="1"/>
  </cols>
  <sheetData>
    <row r="1" spans="1:15">
      <c r="A1" s="38" t="s">
        <v>312</v>
      </c>
      <c r="B1" s="38"/>
      <c r="C1" s="39"/>
      <c r="D1" s="38"/>
      <c r="E1" s="1"/>
      <c r="F1" s="1"/>
      <c r="G1" s="38"/>
      <c r="H1" s="1"/>
      <c r="I1" s="1"/>
      <c r="J1" s="38"/>
      <c r="K1" s="1"/>
      <c r="L1" s="1"/>
      <c r="M1" s="40"/>
      <c r="N1" s="41"/>
    </row>
    <row r="2" spans="1:15" s="24" customFormat="1">
      <c r="A2" s="69" t="s">
        <v>319</v>
      </c>
      <c r="B2" s="69" t="s">
        <v>285</v>
      </c>
      <c r="C2" s="69"/>
      <c r="D2" s="69" t="s">
        <v>317</v>
      </c>
      <c r="E2" s="69" t="s">
        <v>288</v>
      </c>
      <c r="F2" s="69" t="s">
        <v>318</v>
      </c>
      <c r="G2" s="69" t="s">
        <v>317</v>
      </c>
      <c r="H2" s="69" t="s">
        <v>288</v>
      </c>
      <c r="I2" s="69" t="s">
        <v>318</v>
      </c>
      <c r="J2" s="72" t="s">
        <v>317</v>
      </c>
      <c r="K2" s="72" t="s">
        <v>288</v>
      </c>
      <c r="L2" s="72" t="s">
        <v>318</v>
      </c>
      <c r="M2" s="97" t="s">
        <v>329</v>
      </c>
      <c r="N2" s="98" t="s">
        <v>330</v>
      </c>
    </row>
    <row r="3" spans="1:15">
      <c r="A3" s="42" t="s">
        <v>283</v>
      </c>
      <c r="B3" s="42" t="s">
        <v>281</v>
      </c>
      <c r="C3" s="70" t="s">
        <v>287</v>
      </c>
      <c r="D3" s="42">
        <v>0.13707977710638999</v>
      </c>
      <c r="E3" s="42">
        <f>D3+D4</f>
        <v>0.29734584830866195</v>
      </c>
      <c r="F3" s="42">
        <f>D3/E3</f>
        <v>0.46101123619554751</v>
      </c>
      <c r="G3" s="71">
        <v>0.134502173804186</v>
      </c>
      <c r="H3" s="42">
        <f>G3+G4</f>
        <v>0.27367041830418903</v>
      </c>
      <c r="I3" s="42">
        <f t="shared" ref="I3" si="0">G3/H3</f>
        <v>0.49147501815371469</v>
      </c>
      <c r="J3" s="71">
        <v>0.13899333948452799</v>
      </c>
      <c r="K3" s="42">
        <f>J3+J4</f>
        <v>0.29147341662528103</v>
      </c>
      <c r="L3" s="42">
        <f t="shared" ref="L3" si="1">J3/K3</f>
        <v>0.47686454941178458</v>
      </c>
      <c r="M3" s="43">
        <f>AVERAGE(F3,I3,L3)</f>
        <v>0.476450267920349</v>
      </c>
      <c r="N3" s="44">
        <f>STDEV(F3,I3,L3)</f>
        <v>1.5236115799779735E-2</v>
      </c>
      <c r="O3" s="4"/>
    </row>
    <row r="4" spans="1:15">
      <c r="A4" s="42" t="s">
        <v>283</v>
      </c>
      <c r="B4" s="42" t="s">
        <v>282</v>
      </c>
      <c r="C4" s="70" t="s">
        <v>286</v>
      </c>
      <c r="D4" s="42">
        <v>0.16026607120227199</v>
      </c>
      <c r="E4" s="42"/>
      <c r="F4" s="42"/>
      <c r="G4" s="71">
        <v>0.13916824450000301</v>
      </c>
      <c r="H4" s="42"/>
      <c r="I4" s="42"/>
      <c r="J4" s="71">
        <v>0.15248007714075301</v>
      </c>
      <c r="K4" s="42"/>
      <c r="L4" s="42"/>
      <c r="M4" s="43"/>
      <c r="N4" s="44"/>
    </row>
    <row r="5" spans="1:15">
      <c r="A5" s="42" t="s">
        <v>284</v>
      </c>
      <c r="B5" s="42" t="s">
        <v>281</v>
      </c>
      <c r="C5" s="70" t="s">
        <v>287</v>
      </c>
      <c r="D5" s="42">
        <v>1.0421376668592801</v>
      </c>
      <c r="E5" s="42">
        <f>D5+D6</f>
        <v>2.1621227322867398</v>
      </c>
      <c r="F5" s="42">
        <f t="shared" ref="F5" si="2">D5/E5</f>
        <v>0.48199746078108957</v>
      </c>
      <c r="G5" s="71">
        <v>1.0411301821652399</v>
      </c>
      <c r="H5" s="42">
        <f>G5+G6</f>
        <v>2.0669752280165401</v>
      </c>
      <c r="I5" s="42">
        <f t="shared" ref="I5" si="3">G5/H5</f>
        <v>0.5036974648043091</v>
      </c>
      <c r="J5" s="71">
        <v>1.03663492686178</v>
      </c>
      <c r="K5" s="42">
        <f>J5+J6</f>
        <v>2.0436924980489604</v>
      </c>
      <c r="L5" s="42">
        <f t="shared" ref="L5" si="4">J5/K5</f>
        <v>0.50723625391364802</v>
      </c>
      <c r="M5" s="43">
        <f>AVERAGE(F5,I5,L5)</f>
        <v>0.49764372649968225</v>
      </c>
      <c r="N5" s="44">
        <f>STDEV(F5,I5,L5)</f>
        <v>1.3665100815314165E-2</v>
      </c>
    </row>
    <row r="6" spans="1:15">
      <c r="A6" s="42" t="s">
        <v>284</v>
      </c>
      <c r="B6" s="42" t="s">
        <v>282</v>
      </c>
      <c r="C6" s="70" t="s">
        <v>286</v>
      </c>
      <c r="D6" s="42">
        <v>1.1199850654274599</v>
      </c>
      <c r="E6" s="42"/>
      <c r="F6" s="42"/>
      <c r="G6" s="71">
        <v>1.0258450458513</v>
      </c>
      <c r="H6" s="42"/>
      <c r="I6" s="42"/>
      <c r="J6" s="71">
        <v>1.0070575711871801</v>
      </c>
      <c r="K6" s="42"/>
      <c r="L6" s="42"/>
      <c r="M6" s="43"/>
      <c r="N6" s="44"/>
    </row>
    <row r="7" spans="1:15">
      <c r="A7" s="75"/>
      <c r="B7" s="76"/>
      <c r="C7" s="75"/>
      <c r="D7" s="76"/>
      <c r="E7" s="26"/>
      <c r="F7" s="26"/>
      <c r="G7" s="76"/>
      <c r="H7" s="26"/>
      <c r="I7" s="26"/>
      <c r="J7" s="76"/>
      <c r="K7" s="26"/>
      <c r="L7" s="26"/>
      <c r="M7" s="61"/>
      <c r="N7" s="77"/>
    </row>
    <row r="10" spans="1:15">
      <c r="A10" s="15"/>
      <c r="B10" s="18"/>
      <c r="C10" s="15"/>
    </row>
    <row r="11" spans="1:15">
      <c r="A11" s="15"/>
      <c r="B11" s="18"/>
      <c r="C11" s="15"/>
    </row>
    <row r="12" spans="1:15">
      <c r="A12" s="16"/>
      <c r="B12" s="19"/>
      <c r="C12" s="16"/>
    </row>
    <row r="13" spans="1:15">
      <c r="A13" s="16"/>
      <c r="B13" s="19"/>
      <c r="C13" s="16"/>
    </row>
    <row r="14" spans="1:15">
      <c r="A14" s="16"/>
      <c r="B14" s="19"/>
      <c r="C14" s="16"/>
    </row>
    <row r="15" spans="1:15">
      <c r="A15" s="16"/>
      <c r="B15" s="19"/>
      <c r="C15" s="16"/>
    </row>
    <row r="16" spans="1:15">
      <c r="A16" s="15"/>
      <c r="B16" s="18"/>
      <c r="C16" s="15"/>
    </row>
    <row r="17" spans="1:3">
      <c r="A17" s="15"/>
      <c r="B17" s="18"/>
      <c r="C17" s="15"/>
    </row>
    <row r="18" spans="1:3">
      <c r="A18" s="15"/>
      <c r="B18" s="18"/>
      <c r="C18" s="15"/>
    </row>
    <row r="19" spans="1:3">
      <c r="A19" s="17"/>
      <c r="B19" s="20"/>
      <c r="C19" s="17"/>
    </row>
    <row r="20" spans="1:3">
      <c r="A20" s="17"/>
      <c r="B20" s="20"/>
      <c r="C20" s="17"/>
    </row>
    <row r="21" spans="1:3">
      <c r="A21" s="17"/>
      <c r="B21" s="20"/>
      <c r="C21" s="17"/>
    </row>
    <row r="22" spans="1:3">
      <c r="A22" s="17"/>
      <c r="B22" s="20"/>
      <c r="C22" s="17"/>
    </row>
    <row r="23" spans="1:3">
      <c r="A23" s="17"/>
      <c r="B23" s="20"/>
      <c r="C23" s="17"/>
    </row>
    <row r="24" spans="1:3">
      <c r="A24" s="17"/>
      <c r="B24" s="20"/>
      <c r="C24" s="17"/>
    </row>
    <row r="25" spans="1:3">
      <c r="A25" s="15"/>
      <c r="B25" s="18"/>
      <c r="C25" s="15"/>
    </row>
    <row r="26" spans="1:3">
      <c r="A26" s="15"/>
      <c r="B26" s="18"/>
      <c r="C26" s="15"/>
    </row>
    <row r="27" spans="1:3">
      <c r="A27" s="15"/>
      <c r="B27" s="18"/>
      <c r="C27" s="15"/>
    </row>
    <row r="28" spans="1:3">
      <c r="A28" s="15"/>
      <c r="B28" s="18"/>
      <c r="C28" s="15"/>
    </row>
    <row r="29" spans="1:3">
      <c r="A29" s="15"/>
      <c r="B29" s="18"/>
      <c r="C29" s="15"/>
    </row>
    <row r="30" spans="1:3">
      <c r="A30" s="15"/>
      <c r="B30" s="18"/>
      <c r="C30" s="15"/>
    </row>
    <row r="31" spans="1:3">
      <c r="A31" s="15"/>
      <c r="B31" s="18"/>
      <c r="C31" s="15"/>
    </row>
    <row r="32" spans="1:3">
      <c r="A32" s="15"/>
      <c r="B32" s="18"/>
      <c r="C32" s="15"/>
    </row>
    <row r="33" spans="1:3">
      <c r="A33" s="15"/>
      <c r="B33" s="18"/>
      <c r="C33" s="15"/>
    </row>
    <row r="34" spans="1:3">
      <c r="A34" s="15"/>
      <c r="B34" s="18"/>
      <c r="C34" s="15"/>
    </row>
    <row r="35" spans="1:3">
      <c r="A35" s="15"/>
      <c r="B35" s="18"/>
      <c r="C35" s="15"/>
    </row>
    <row r="36" spans="1:3">
      <c r="A36" s="15"/>
      <c r="B36" s="18"/>
      <c r="C36" s="15"/>
    </row>
    <row r="37" spans="1:3">
      <c r="A37" s="15"/>
      <c r="B37" s="18"/>
      <c r="C37" s="15"/>
    </row>
    <row r="38" spans="1:3">
      <c r="A38" s="15"/>
      <c r="B38" s="18"/>
      <c r="C38" s="15"/>
    </row>
    <row r="39" spans="1:3">
      <c r="A39" s="15"/>
      <c r="B39" s="18"/>
      <c r="C39" s="15"/>
    </row>
    <row r="40" spans="1:3">
      <c r="A40" s="15"/>
      <c r="B40" s="18"/>
      <c r="C40" s="15"/>
    </row>
    <row r="41" spans="1:3">
      <c r="A41" s="15"/>
      <c r="B41" s="18"/>
      <c r="C41" s="15"/>
    </row>
    <row r="42" spans="1:3">
      <c r="A42" s="15"/>
      <c r="B42" s="18"/>
      <c r="C42" s="15"/>
    </row>
    <row r="43" spans="1:3">
      <c r="A43" s="15"/>
      <c r="B43" s="18"/>
      <c r="C43" s="15"/>
    </row>
    <row r="44" spans="1:3">
      <c r="A44" s="15"/>
      <c r="B44" s="18"/>
      <c r="C44" s="15"/>
    </row>
    <row r="45" spans="1:3">
      <c r="A45" s="15"/>
      <c r="B45" s="18"/>
      <c r="C45" s="15"/>
    </row>
    <row r="46" spans="1:3">
      <c r="A46" s="15"/>
      <c r="B46" s="18"/>
      <c r="C46" s="15"/>
    </row>
    <row r="47" spans="1:3">
      <c r="A47" s="15"/>
      <c r="B47" s="18"/>
      <c r="C47" s="15"/>
    </row>
  </sheetData>
  <phoneticPr fontId="1" type="noConversion"/>
  <pageMargins left="0.7" right="0.7" top="0.75" bottom="0.75" header="0.3" footer="0.3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5B982-BA5A-534F-856F-AA8BFD8EB562}">
  <dimension ref="A1:O35"/>
  <sheetViews>
    <sheetView zoomScale="113" workbookViewId="0">
      <selection activeCell="K16" sqref="K16"/>
    </sheetView>
  </sheetViews>
  <sheetFormatPr baseColWidth="10" defaultColWidth="19.1640625" defaultRowHeight="16"/>
  <cols>
    <col min="1" max="1" width="19.1640625" style="21"/>
    <col min="3" max="3" width="19.1640625" style="2" customWidth="1"/>
    <col min="7" max="7" width="19.1640625" style="27"/>
    <col min="13" max="13" width="21.83203125" customWidth="1"/>
    <col min="14" max="14" width="21.1640625" customWidth="1"/>
  </cols>
  <sheetData>
    <row r="1" spans="1:14">
      <c r="A1" s="1" t="s">
        <v>314</v>
      </c>
      <c r="B1" s="1"/>
      <c r="C1" s="1"/>
      <c r="D1" s="1"/>
      <c r="E1" s="1"/>
      <c r="F1" s="1"/>
      <c r="G1" s="47"/>
      <c r="H1" s="1"/>
      <c r="I1" s="1"/>
      <c r="J1" s="1"/>
      <c r="K1" s="1"/>
      <c r="L1" s="1"/>
      <c r="M1" s="1"/>
      <c r="N1" s="1"/>
    </row>
    <row r="2" spans="1:14">
      <c r="A2" s="25" t="s">
        <v>319</v>
      </c>
      <c r="B2" s="25" t="s">
        <v>285</v>
      </c>
      <c r="C2" s="25"/>
      <c r="D2" s="25" t="s">
        <v>313</v>
      </c>
      <c r="E2" s="25" t="s">
        <v>288</v>
      </c>
      <c r="F2" s="25" t="s">
        <v>318</v>
      </c>
      <c r="G2" s="48" t="s">
        <v>313</v>
      </c>
      <c r="H2" s="25" t="s">
        <v>288</v>
      </c>
      <c r="I2" s="25" t="s">
        <v>318</v>
      </c>
      <c r="J2" s="25" t="s">
        <v>313</v>
      </c>
      <c r="K2" s="25" t="s">
        <v>288</v>
      </c>
      <c r="L2" s="25" t="s">
        <v>318</v>
      </c>
      <c r="M2" s="99" t="s">
        <v>329</v>
      </c>
      <c r="N2" s="100" t="s">
        <v>330</v>
      </c>
    </row>
    <row r="3" spans="1:14">
      <c r="A3" s="45" t="s">
        <v>290</v>
      </c>
      <c r="B3" s="45" t="s">
        <v>289</v>
      </c>
      <c r="C3" s="45" t="s">
        <v>287</v>
      </c>
      <c r="D3" s="45">
        <v>0.91910212532942404</v>
      </c>
      <c r="E3" s="45">
        <f>D3+D4</f>
        <v>2.0395937678742739</v>
      </c>
      <c r="F3" s="45">
        <f t="shared" ref="F3" si="0">D3/E3</f>
        <v>0.45062999299480111</v>
      </c>
      <c r="G3" s="49">
        <v>0.92335900000000004</v>
      </c>
      <c r="H3" s="50">
        <f t="shared" ref="H3" si="1">G3+G4</f>
        <v>2.059492122983849</v>
      </c>
      <c r="I3" s="46">
        <f t="shared" ref="I3" si="2">G3/H3</f>
        <v>0.44834305977447103</v>
      </c>
      <c r="J3" s="46">
        <v>0.76818068788050675</v>
      </c>
      <c r="K3" s="51">
        <f t="shared" ref="K3" si="3">J3+J4</f>
        <v>1.6356186739929377</v>
      </c>
      <c r="L3" s="51">
        <f t="shared" ref="L3" si="4">J3/K3</f>
        <v>0.46965756755833149</v>
      </c>
      <c r="M3" s="52">
        <f t="shared" ref="M3" si="5">AVERAGE(F3,I3,L3)</f>
        <v>0.45621020677586782</v>
      </c>
      <c r="N3" s="53">
        <f>STDEV(F3,I3,L3)</f>
        <v>1.1701758410549571E-2</v>
      </c>
    </row>
    <row r="4" spans="1:14">
      <c r="A4" s="45" t="s">
        <v>290</v>
      </c>
      <c r="B4" s="45" t="s">
        <v>302</v>
      </c>
      <c r="C4" s="46" t="s">
        <v>286</v>
      </c>
      <c r="D4" s="45">
        <v>1.1204916425448499</v>
      </c>
      <c r="E4" s="45"/>
      <c r="F4" s="45"/>
      <c r="G4" s="46">
        <v>1.1361331229838489</v>
      </c>
      <c r="H4" s="46"/>
      <c r="I4" s="46"/>
      <c r="J4" s="46">
        <v>0.86743798611243095</v>
      </c>
      <c r="K4" s="51"/>
      <c r="L4" s="51"/>
      <c r="M4" s="52"/>
      <c r="N4" s="53"/>
    </row>
    <row r="5" spans="1:14">
      <c r="A5" s="54" t="s">
        <v>291</v>
      </c>
      <c r="B5" s="54" t="s">
        <v>289</v>
      </c>
      <c r="C5" s="54" t="s">
        <v>287</v>
      </c>
      <c r="D5" s="54">
        <v>0.47028474028009698</v>
      </c>
      <c r="E5" s="54">
        <f t="shared" ref="E5" si="6">D5+D6</f>
        <v>1.059290747940137</v>
      </c>
      <c r="F5" s="54">
        <f t="shared" ref="F5" si="7">D5/E5</f>
        <v>0.44396190677073094</v>
      </c>
      <c r="G5" s="55">
        <v>0.39405099999999998</v>
      </c>
      <c r="H5" s="56">
        <f t="shared" ref="H5" si="8">G5+G6</f>
        <v>0.78672986560105196</v>
      </c>
      <c r="I5" s="42">
        <f t="shared" ref="I5" si="9">G5/H5</f>
        <v>0.50087204926299556</v>
      </c>
      <c r="J5" s="42">
        <v>0.63304296354698997</v>
      </c>
      <c r="K5" s="57">
        <f t="shared" ref="K5" si="10">J5+J6</f>
        <v>1.4146950458310557</v>
      </c>
      <c r="L5" s="57">
        <f t="shared" ref="L5" si="11">J5/K5</f>
        <v>0.44747662431737151</v>
      </c>
      <c r="M5" s="58">
        <f t="shared" ref="M5" si="12">AVERAGE(F5,I5,L5)</f>
        <v>0.46410352678369932</v>
      </c>
      <c r="N5" s="59">
        <f>STDEV(F5,I5,L5)</f>
        <v>3.18909312162729E-2</v>
      </c>
    </row>
    <row r="6" spans="1:14">
      <c r="A6" s="54" t="s">
        <v>291</v>
      </c>
      <c r="B6" s="54" t="s">
        <v>302</v>
      </c>
      <c r="C6" s="42" t="s">
        <v>286</v>
      </c>
      <c r="D6" s="54">
        <v>0.58900600766003997</v>
      </c>
      <c r="E6" s="54"/>
      <c r="F6" s="54"/>
      <c r="G6" s="42">
        <v>0.39267886560105197</v>
      </c>
      <c r="H6" s="42"/>
      <c r="I6" s="42"/>
      <c r="J6" s="42">
        <v>0.78165208228406569</v>
      </c>
      <c r="K6" s="57"/>
      <c r="L6" s="57"/>
      <c r="M6" s="58"/>
      <c r="N6" s="59"/>
    </row>
    <row r="7" spans="1:14">
      <c r="A7" s="45" t="s">
        <v>297</v>
      </c>
      <c r="B7" s="45" t="s">
        <v>289</v>
      </c>
      <c r="C7" s="45" t="s">
        <v>287</v>
      </c>
      <c r="D7" s="45">
        <v>0.24963720053014299</v>
      </c>
      <c r="E7" s="45">
        <f t="shared" ref="E7" si="13">D7+D8</f>
        <v>0.54120153402885296</v>
      </c>
      <c r="F7" s="45">
        <f t="shared" ref="F7" si="14">D7/E7</f>
        <v>0.46126476891477941</v>
      </c>
      <c r="G7" s="49">
        <v>0.30240899999999998</v>
      </c>
      <c r="H7" s="50">
        <f t="shared" ref="H7" si="15">G7+G8</f>
        <v>0.59207931428894423</v>
      </c>
      <c r="I7" s="46">
        <f t="shared" ref="I7" si="16">G7/H7</f>
        <v>0.51075758382671599</v>
      </c>
      <c r="J7" s="45">
        <v>0.80160429785518283</v>
      </c>
      <c r="K7" s="51">
        <f t="shared" ref="K7" si="17">J7+J8</f>
        <v>1.6703260421465336</v>
      </c>
      <c r="L7" s="51">
        <f t="shared" ref="L7" si="18">J7/K7</f>
        <v>0.47990887864326315</v>
      </c>
      <c r="M7" s="52">
        <f t="shared" ref="M7" si="19">AVERAGE(F7,I7,L7)</f>
        <v>0.48397707712825283</v>
      </c>
      <c r="N7" s="53">
        <f>STDEV(F7,I7,L7)</f>
        <v>2.4995946894681893E-2</v>
      </c>
    </row>
    <row r="8" spans="1:14">
      <c r="A8" s="45" t="s">
        <v>297</v>
      </c>
      <c r="B8" s="45" t="s">
        <v>302</v>
      </c>
      <c r="C8" s="46" t="s">
        <v>286</v>
      </c>
      <c r="D8" s="45">
        <v>0.29156433349871003</v>
      </c>
      <c r="E8" s="45"/>
      <c r="F8" s="45"/>
      <c r="G8" s="46">
        <v>0.2896703142889443</v>
      </c>
      <c r="H8" s="46"/>
      <c r="I8" s="46"/>
      <c r="J8" s="46">
        <v>0.86872174429135074</v>
      </c>
      <c r="K8" s="51"/>
      <c r="L8" s="51"/>
      <c r="M8" s="52"/>
      <c r="N8" s="53"/>
    </row>
    <row r="9" spans="1:14">
      <c r="A9" s="54" t="s">
        <v>298</v>
      </c>
      <c r="B9" s="54" t="s">
        <v>289</v>
      </c>
      <c r="C9" s="54" t="s">
        <v>287</v>
      </c>
      <c r="D9" s="54">
        <v>1.00628364080334</v>
      </c>
      <c r="E9" s="54">
        <f t="shared" ref="E9" si="20">D9+D10</f>
        <v>2.87310838109978</v>
      </c>
      <c r="F9" s="54">
        <f t="shared" ref="F9" si="21">D9/E9</f>
        <v>0.35024214450905983</v>
      </c>
      <c r="G9" s="55">
        <v>0.99887499999999996</v>
      </c>
      <c r="H9" s="56">
        <f t="shared" ref="H9" si="22">G9+G10</f>
        <v>2.0643935415779788</v>
      </c>
      <c r="I9" s="42">
        <f t="shared" ref="I9" si="23">G9/H9</f>
        <v>0.48385880883762161</v>
      </c>
      <c r="J9" s="54">
        <v>0.79769597204408182</v>
      </c>
      <c r="K9" s="57">
        <f t="shared" ref="K9" si="24">J9+J10</f>
        <v>1.6446347605602281</v>
      </c>
      <c r="L9" s="57">
        <f t="shared" ref="L9" si="25">J9/K9</f>
        <v>0.48502925462450691</v>
      </c>
      <c r="M9" s="58">
        <f t="shared" ref="M9" si="26">AVERAGE(F9,I9,L9)</f>
        <v>0.43971006932372947</v>
      </c>
      <c r="N9" s="59">
        <f>STDEV(F9,I9,L9)</f>
        <v>7.7483705795589983E-2</v>
      </c>
    </row>
    <row r="10" spans="1:14">
      <c r="A10" s="54" t="s">
        <v>298</v>
      </c>
      <c r="B10" s="54" t="s">
        <v>302</v>
      </c>
      <c r="C10" s="42" t="s">
        <v>286</v>
      </c>
      <c r="D10" s="54">
        <v>1.86682474029644</v>
      </c>
      <c r="E10" s="54"/>
      <c r="F10" s="54"/>
      <c r="G10" s="42">
        <v>1.0655185415779791</v>
      </c>
      <c r="H10" s="42"/>
      <c r="I10" s="42"/>
      <c r="J10" s="42">
        <v>0.84693878851614635</v>
      </c>
      <c r="K10" s="57"/>
      <c r="L10" s="57"/>
      <c r="M10" s="58"/>
      <c r="N10" s="59"/>
    </row>
    <row r="11" spans="1:14">
      <c r="A11" s="45" t="s">
        <v>303</v>
      </c>
      <c r="B11" s="45" t="s">
        <v>289</v>
      </c>
      <c r="C11" s="45" t="s">
        <v>287</v>
      </c>
      <c r="D11" s="45">
        <v>1.2630992237070899</v>
      </c>
      <c r="E11" s="45">
        <f t="shared" ref="E11" si="27">D11+D12</f>
        <v>3.1045382779679498</v>
      </c>
      <c r="F11" s="45">
        <f t="shared" ref="F11" si="28">D11/E11</f>
        <v>0.40685574169626321</v>
      </c>
      <c r="G11" s="49">
        <v>1.4011709999999999</v>
      </c>
      <c r="H11" s="50">
        <f t="shared" ref="H11" si="29">G11+G12</f>
        <v>2.8362462946751124</v>
      </c>
      <c r="I11" s="46">
        <f t="shared" ref="I11" si="30">G11/H11</f>
        <v>0.49402303411752962</v>
      </c>
      <c r="J11" s="45">
        <v>0.81809069292597947</v>
      </c>
      <c r="K11" s="51">
        <f t="shared" ref="K11" si="31">J11+J12</f>
        <v>1.6739847051780679</v>
      </c>
      <c r="L11" s="51">
        <f t="shared" ref="L11" si="32">J11/K11</f>
        <v>0.48870858281764062</v>
      </c>
      <c r="M11" s="52">
        <f t="shared" ref="M11" si="33">AVERAGE(F11,I11,L11)</f>
        <v>0.46319578621047786</v>
      </c>
      <c r="N11" s="53">
        <f>STDEV(F11,I11,L11)</f>
        <v>4.8864212978953075E-2</v>
      </c>
    </row>
    <row r="12" spans="1:14">
      <c r="A12" s="45" t="s">
        <v>303</v>
      </c>
      <c r="B12" s="45" t="s">
        <v>302</v>
      </c>
      <c r="C12" s="46" t="s">
        <v>286</v>
      </c>
      <c r="D12" s="45">
        <v>1.8414390542608601</v>
      </c>
      <c r="E12" s="45"/>
      <c r="F12" s="45"/>
      <c r="G12" s="46">
        <v>1.4350752946751124</v>
      </c>
      <c r="H12" s="46"/>
      <c r="I12" s="46"/>
      <c r="J12" s="46">
        <v>0.85589401225208828</v>
      </c>
      <c r="K12" s="51"/>
      <c r="L12" s="51"/>
      <c r="M12" s="52"/>
      <c r="N12" s="53"/>
    </row>
    <row r="13" spans="1:14">
      <c r="A13" s="54" t="s">
        <v>304</v>
      </c>
      <c r="B13" s="54" t="s">
        <v>289</v>
      </c>
      <c r="C13" s="54" t="s">
        <v>287</v>
      </c>
      <c r="D13" s="54">
        <v>0.78660357850379503</v>
      </c>
      <c r="E13" s="54">
        <f t="shared" ref="E13" si="34">D13+D14</f>
        <v>1.692592316263974</v>
      </c>
      <c r="F13" s="54">
        <f t="shared" ref="F13" si="35">D13/E13</f>
        <v>0.46473304347738609</v>
      </c>
      <c r="G13" s="55">
        <v>0.74412599999999995</v>
      </c>
      <c r="H13" s="56">
        <f t="shared" ref="H13" si="36">G13+G14</f>
        <v>1.6524013347414044</v>
      </c>
      <c r="I13" s="42">
        <f t="shared" ref="I13" si="37">G13/H13</f>
        <v>0.45033006470940268</v>
      </c>
      <c r="J13" s="42">
        <v>1.1541359385181544</v>
      </c>
      <c r="K13" s="57">
        <f t="shared" ref="K13" si="38">J13+J14</f>
        <v>2.5951613177756574</v>
      </c>
      <c r="L13" s="57">
        <f t="shared" ref="L13" si="39">J13/K13</f>
        <v>0.44472608720423501</v>
      </c>
      <c r="M13" s="58">
        <f t="shared" ref="M13" si="40">AVERAGE(F13,I13,L13)</f>
        <v>0.45326306513034131</v>
      </c>
      <c r="N13" s="59">
        <f>STDEV(F13,I13,L13)</f>
        <v>1.0320922605603834E-2</v>
      </c>
    </row>
    <row r="14" spans="1:14">
      <c r="A14" s="54" t="s">
        <v>304</v>
      </c>
      <c r="B14" s="54" t="s">
        <v>302</v>
      </c>
      <c r="C14" s="42" t="s">
        <v>286</v>
      </c>
      <c r="D14" s="54">
        <v>0.90598873776017896</v>
      </c>
      <c r="E14" s="54"/>
      <c r="F14" s="54"/>
      <c r="G14" s="42">
        <v>0.90827533474140443</v>
      </c>
      <c r="H14" s="42"/>
      <c r="I14" s="42"/>
      <c r="J14" s="42">
        <v>1.4410253792575027</v>
      </c>
      <c r="K14" s="57"/>
      <c r="L14" s="57"/>
      <c r="M14" s="58"/>
      <c r="N14" s="59"/>
    </row>
    <row r="15" spans="1:14">
      <c r="A15" s="45" t="s">
        <v>305</v>
      </c>
      <c r="B15" s="45" t="s">
        <v>289</v>
      </c>
      <c r="C15" s="45" t="s">
        <v>287</v>
      </c>
      <c r="D15" s="45">
        <v>1.1184939032164001</v>
      </c>
      <c r="E15" s="45">
        <f t="shared" ref="E15" si="41">D15+D16</f>
        <v>1.7554719118961812</v>
      </c>
      <c r="F15" s="45">
        <f t="shared" ref="F15" si="42">D15/E15</f>
        <v>0.6371471372664993</v>
      </c>
      <c r="G15" s="49">
        <v>2.2164090000000001</v>
      </c>
      <c r="H15" s="50">
        <f t="shared" ref="H15" si="43">G15+G16</f>
        <v>4.9506563387240607</v>
      </c>
      <c r="I15" s="46">
        <f t="shared" ref="I15" si="44">G15/H15</f>
        <v>0.44770003174391987</v>
      </c>
      <c r="J15" s="46">
        <v>1.4096909563628754</v>
      </c>
      <c r="K15" s="51">
        <f t="shared" ref="K15" si="45">J15+J16</f>
        <v>2.8853955047402149</v>
      </c>
      <c r="L15" s="51">
        <f t="shared" ref="L15" si="46">J15/K15</f>
        <v>0.48856073770371949</v>
      </c>
      <c r="M15" s="52">
        <f t="shared" ref="M15" si="47">AVERAGE(F15,I15,L15)</f>
        <v>0.52446930223804622</v>
      </c>
      <c r="N15" s="53">
        <f>STDEV(F15,I15,L15)</f>
        <v>9.9697643918538942E-2</v>
      </c>
    </row>
    <row r="16" spans="1:14">
      <c r="A16" s="45" t="s">
        <v>305</v>
      </c>
      <c r="B16" s="45" t="s">
        <v>302</v>
      </c>
      <c r="C16" s="46" t="s">
        <v>286</v>
      </c>
      <c r="D16" s="45">
        <v>0.63697800867978105</v>
      </c>
      <c r="E16" s="45"/>
      <c r="F16" s="45"/>
      <c r="G16" s="45">
        <v>2.7342473387240602</v>
      </c>
      <c r="H16" s="46"/>
      <c r="I16" s="46"/>
      <c r="J16" s="46">
        <v>1.4757045483773397</v>
      </c>
      <c r="K16" s="51"/>
      <c r="L16" s="51"/>
      <c r="M16" s="52"/>
      <c r="N16" s="53"/>
    </row>
    <row r="17" spans="1:15">
      <c r="A17" s="60" t="s">
        <v>306</v>
      </c>
      <c r="B17" s="54" t="s">
        <v>289</v>
      </c>
      <c r="C17" s="54" t="s">
        <v>287</v>
      </c>
      <c r="D17" s="54">
        <v>0.70304012510834801</v>
      </c>
      <c r="E17" s="54">
        <f t="shared" ref="E17" si="48">D17+D18</f>
        <v>1.630257780278503</v>
      </c>
      <c r="F17" s="54">
        <f t="shared" ref="F17" si="49">D17/E17</f>
        <v>0.43124475994725514</v>
      </c>
      <c r="G17" s="56">
        <v>0.58009820269518131</v>
      </c>
      <c r="H17" s="56">
        <f t="shared" ref="H17" si="50">G17+G18</f>
        <v>1.3469682735392792</v>
      </c>
      <c r="I17" s="42">
        <f t="shared" ref="I17" si="51">G17/H17</f>
        <v>0.43066953698242766</v>
      </c>
      <c r="J17" s="42">
        <v>1.0237833710487318</v>
      </c>
      <c r="K17" s="57">
        <f t="shared" ref="K17" si="52">J17+J18</f>
        <v>2.2900762542368849</v>
      </c>
      <c r="L17" s="57">
        <f t="shared" ref="L17" si="53">J17/K17</f>
        <v>0.44705208796197227</v>
      </c>
      <c r="M17" s="58">
        <f t="shared" ref="M17" si="54">AVERAGE(F17,I17,L17)</f>
        <v>0.43632212829721834</v>
      </c>
      <c r="N17" s="59">
        <f t="shared" ref="N17" si="55">STDEV(F17,I17,L17)</f>
        <v>9.2968675461281378E-3</v>
      </c>
    </row>
    <row r="18" spans="1:15">
      <c r="A18" s="60" t="s">
        <v>306</v>
      </c>
      <c r="B18" s="54" t="s">
        <v>302</v>
      </c>
      <c r="C18" s="42" t="s">
        <v>286</v>
      </c>
      <c r="D18" s="54">
        <v>0.92721765517015498</v>
      </c>
      <c r="E18" s="54"/>
      <c r="F18" s="54"/>
      <c r="G18" s="54">
        <v>0.76687007084409775</v>
      </c>
      <c r="H18" s="42"/>
      <c r="I18" s="42"/>
      <c r="J18" s="42">
        <v>1.266292883188153</v>
      </c>
      <c r="K18" s="57"/>
      <c r="L18" s="57"/>
      <c r="M18" s="58"/>
      <c r="N18" s="59"/>
    </row>
    <row r="19" spans="1:15">
      <c r="A19" s="45" t="s">
        <v>292</v>
      </c>
      <c r="B19" s="45" t="s">
        <v>289</v>
      </c>
      <c r="C19" s="45" t="s">
        <v>287</v>
      </c>
      <c r="D19" s="45">
        <v>0.95814023175548901</v>
      </c>
      <c r="E19" s="45">
        <f t="shared" ref="E19" si="56">D19+D20</f>
        <v>2.0344010731137088</v>
      </c>
      <c r="F19" s="45">
        <f t="shared" ref="F19" si="57">D19/E19</f>
        <v>0.47096919305544216</v>
      </c>
      <c r="G19" s="49">
        <v>0.65776199999999996</v>
      </c>
      <c r="H19" s="50">
        <f t="shared" ref="H19" si="58">G19+G20</f>
        <v>1.5564360868503977</v>
      </c>
      <c r="I19" s="46">
        <f t="shared" ref="I19" si="59">G19/H19</f>
        <v>0.42260778040108693</v>
      </c>
      <c r="J19" s="46">
        <v>0.62166450104295712</v>
      </c>
      <c r="K19" s="51">
        <f t="shared" ref="K19" si="60">J19+J20</f>
        <v>1.2211911796255093</v>
      </c>
      <c r="L19" s="51">
        <f t="shared" ref="L19" si="61">J19/K19</f>
        <v>0.50906402815126528</v>
      </c>
      <c r="M19" s="52">
        <f t="shared" ref="M19" si="62">AVERAGE(F19,I19,L19)</f>
        <v>0.46754700053593146</v>
      </c>
      <c r="N19" s="53">
        <f>STDEV(F19,I19,L19)</f>
        <v>4.3329600101899172E-2</v>
      </c>
    </row>
    <row r="20" spans="1:15">
      <c r="A20" s="45" t="s">
        <v>292</v>
      </c>
      <c r="B20" s="45" t="s">
        <v>302</v>
      </c>
      <c r="C20" s="46" t="s">
        <v>286</v>
      </c>
      <c r="D20" s="45">
        <v>1.07626084135822</v>
      </c>
      <c r="E20" s="45"/>
      <c r="F20" s="45"/>
      <c r="G20" s="46">
        <v>0.89867408685039762</v>
      </c>
      <c r="H20" s="46"/>
      <c r="I20" s="46"/>
      <c r="J20" s="46">
        <v>0.59952667858255204</v>
      </c>
      <c r="K20" s="51"/>
      <c r="L20" s="51"/>
      <c r="M20" s="52"/>
      <c r="N20" s="53"/>
    </row>
    <row r="21" spans="1:15">
      <c r="A21" s="54" t="s">
        <v>293</v>
      </c>
      <c r="B21" s="54" t="s">
        <v>289</v>
      </c>
      <c r="C21" s="54" t="s">
        <v>287</v>
      </c>
      <c r="D21" s="54">
        <v>0.79618492393054796</v>
      </c>
      <c r="E21" s="54">
        <f t="shared" ref="E21" si="63">D21+D22</f>
        <v>1.9091225108913079</v>
      </c>
      <c r="F21" s="54">
        <f t="shared" ref="F21" si="64">D21/E21</f>
        <v>0.41704234243135857</v>
      </c>
      <c r="G21" s="55">
        <v>0.79571000000000003</v>
      </c>
      <c r="H21" s="56">
        <f t="shared" ref="H21" si="65">G21+G22</f>
        <v>1.7044067920033192</v>
      </c>
      <c r="I21" s="42">
        <f t="shared" ref="I21" si="66">G21/H21</f>
        <v>0.46685451133689826</v>
      </c>
      <c r="J21" s="42">
        <v>0.5801317161034566</v>
      </c>
      <c r="K21" s="57">
        <f t="shared" ref="K21" si="67">J21+J22</f>
        <v>1.0776743382405392</v>
      </c>
      <c r="L21" s="57">
        <f t="shared" ref="L21" si="68">J21/K21</f>
        <v>0.53831820571194666</v>
      </c>
      <c r="M21" s="58">
        <f t="shared" ref="M21" si="69">AVERAGE(F21,I21,L21)</f>
        <v>0.47407168649340115</v>
      </c>
      <c r="N21" s="59">
        <f>STDEV(F21,I21,L21)</f>
        <v>6.0959203296489017E-2</v>
      </c>
    </row>
    <row r="22" spans="1:15">
      <c r="A22" s="54" t="s">
        <v>293</v>
      </c>
      <c r="B22" s="54" t="s">
        <v>302</v>
      </c>
      <c r="C22" s="42" t="s">
        <v>286</v>
      </c>
      <c r="D22" s="54">
        <v>1.1129375869607601</v>
      </c>
      <c r="E22" s="54"/>
      <c r="F22" s="54"/>
      <c r="G22" s="42">
        <v>0.90869679200331921</v>
      </c>
      <c r="H22" s="42"/>
      <c r="I22" s="42"/>
      <c r="J22" s="42">
        <v>0.49754262213708261</v>
      </c>
      <c r="K22" s="57"/>
      <c r="L22" s="57"/>
      <c r="M22" s="58"/>
      <c r="N22" s="59"/>
    </row>
    <row r="23" spans="1:15">
      <c r="A23" s="45" t="s">
        <v>294</v>
      </c>
      <c r="B23" s="45" t="s">
        <v>289</v>
      </c>
      <c r="C23" s="45" t="s">
        <v>287</v>
      </c>
      <c r="D23" s="45">
        <v>0.86893331797793905</v>
      </c>
      <c r="E23" s="45">
        <f t="shared" ref="E23" si="70">D23+D24</f>
        <v>1.8585827556522641</v>
      </c>
      <c r="F23" s="45">
        <f t="shared" ref="F23" si="71">D23/E23</f>
        <v>0.4675246853202345</v>
      </c>
      <c r="G23" s="49">
        <v>0.86692800000000003</v>
      </c>
      <c r="H23" s="50">
        <f t="shared" ref="H23" si="72">G23+G24</f>
        <v>1.8605867108891294</v>
      </c>
      <c r="I23" s="46">
        <f t="shared" ref="I23" si="73">G23/H23</f>
        <v>0.46594334729270215</v>
      </c>
      <c r="J23" s="46">
        <v>0.48938119312107092</v>
      </c>
      <c r="K23" s="51">
        <f t="shared" ref="K23" si="74">J23+J24</f>
        <v>0.89148946537643747</v>
      </c>
      <c r="L23" s="51">
        <f t="shared" ref="L23" si="75">J23/K23</f>
        <v>0.54894781388631031</v>
      </c>
      <c r="M23" s="52">
        <f t="shared" ref="M23" si="76">AVERAGE(F23,I23,L23)</f>
        <v>0.49413861549974897</v>
      </c>
      <c r="N23" s="53">
        <f>STDEV(F23,I23,L23)</f>
        <v>4.7472743003985005E-2</v>
      </c>
      <c r="O23" s="14"/>
    </row>
    <row r="24" spans="1:15">
      <c r="A24" s="45" t="s">
        <v>294</v>
      </c>
      <c r="B24" s="45" t="s">
        <v>302</v>
      </c>
      <c r="C24" s="46" t="s">
        <v>286</v>
      </c>
      <c r="D24" s="45">
        <v>0.98964943767432501</v>
      </c>
      <c r="E24" s="45"/>
      <c r="F24" s="45"/>
      <c r="G24" s="46">
        <v>0.99365871088912927</v>
      </c>
      <c r="H24" s="46"/>
      <c r="I24" s="46"/>
      <c r="J24" s="46">
        <v>0.40210827225536655</v>
      </c>
      <c r="K24" s="51"/>
      <c r="L24" s="51"/>
      <c r="M24" s="52"/>
      <c r="N24" s="53"/>
    </row>
    <row r="25" spans="1:15">
      <c r="A25" s="54" t="s">
        <v>295</v>
      </c>
      <c r="B25" s="54" t="s">
        <v>289</v>
      </c>
      <c r="C25" s="54" t="s">
        <v>287</v>
      </c>
      <c r="D25" s="54">
        <v>0.70799824180111104</v>
      </c>
      <c r="E25" s="54">
        <f t="shared" ref="E25" si="77">D25+D26</f>
        <v>1.5075469279212381</v>
      </c>
      <c r="F25" s="54">
        <f t="shared" ref="F25" si="78">D25/E25</f>
        <v>0.46963595539766867</v>
      </c>
      <c r="G25" s="55">
        <v>0.70647300000000002</v>
      </c>
      <c r="H25" s="56">
        <f t="shared" ref="H25" si="79">G25+G26</f>
        <v>1.5243520311577976</v>
      </c>
      <c r="I25" s="42">
        <f t="shared" ref="I25" si="80">G25/H25</f>
        <v>0.4634579057590848</v>
      </c>
      <c r="J25" s="42">
        <v>0.48477670974973042</v>
      </c>
      <c r="K25" s="57">
        <f t="shared" ref="K25" si="81">J25+J26</f>
        <v>0.96889572291199144</v>
      </c>
      <c r="L25" s="57">
        <f t="shared" ref="L25" si="82">J25/K25</f>
        <v>0.5003394052486333</v>
      </c>
      <c r="M25" s="58">
        <f t="shared" ref="M25" si="83">AVERAGE(F25,I25,L25)</f>
        <v>0.47781108880179551</v>
      </c>
      <c r="N25" s="59">
        <f>STDEV(F25,I25,L25)</f>
        <v>1.9753122684295903E-2</v>
      </c>
    </row>
    <row r="26" spans="1:15">
      <c r="A26" s="54" t="s">
        <v>295</v>
      </c>
      <c r="B26" s="54" t="s">
        <v>302</v>
      </c>
      <c r="C26" s="42" t="s">
        <v>286</v>
      </c>
      <c r="D26" s="54">
        <v>0.79954868612012697</v>
      </c>
      <c r="E26" s="54"/>
      <c r="F26" s="54"/>
      <c r="G26" s="42">
        <v>0.8178790311577977</v>
      </c>
      <c r="H26" s="42"/>
      <c r="I26" s="42"/>
      <c r="J26" s="42">
        <v>0.48411901316226108</v>
      </c>
      <c r="K26" s="57"/>
      <c r="L26" s="57"/>
      <c r="M26" s="58"/>
      <c r="N26" s="59"/>
      <c r="O26" s="14"/>
    </row>
    <row r="27" spans="1:15">
      <c r="A27" s="45" t="s">
        <v>296</v>
      </c>
      <c r="B27" s="45" t="s">
        <v>289</v>
      </c>
      <c r="C27" s="45" t="s">
        <v>287</v>
      </c>
      <c r="D27" s="45">
        <v>0.38684607431365597</v>
      </c>
      <c r="E27" s="45">
        <f t="shared" ref="E27" si="84">D27+D28</f>
        <v>0.87652462955074895</v>
      </c>
      <c r="F27" s="45">
        <f t="shared" ref="F27" si="85">D27/E27</f>
        <v>0.44134079211434002</v>
      </c>
      <c r="G27" s="49">
        <v>0.36689899999999998</v>
      </c>
      <c r="H27" s="50">
        <f t="shared" ref="H27" si="86">G27+G28</f>
        <v>0.78772013524011564</v>
      </c>
      <c r="I27" s="46">
        <f t="shared" ref="I27" si="87">G27/H27</f>
        <v>0.46577329128213857</v>
      </c>
      <c r="J27" s="45">
        <v>0.65076840394029578</v>
      </c>
      <c r="K27" s="51">
        <f t="shared" ref="K27" si="88">J27+J28</f>
        <v>1.3628658055122989</v>
      </c>
      <c r="L27" s="51">
        <f t="shared" ref="L27" si="89">J27/K27</f>
        <v>0.47749998665178417</v>
      </c>
      <c r="M27" s="52">
        <f t="shared" ref="M27" si="90">AVERAGE(F27,I27,L27)</f>
        <v>0.4615380233494209</v>
      </c>
      <c r="N27" s="53">
        <f>STDEV(F27,I27,L27)</f>
        <v>1.8447898477756554E-2</v>
      </c>
    </row>
    <row r="28" spans="1:15">
      <c r="A28" s="45" t="s">
        <v>296</v>
      </c>
      <c r="B28" s="45" t="s">
        <v>302</v>
      </c>
      <c r="C28" s="46" t="s">
        <v>286</v>
      </c>
      <c r="D28" s="45">
        <v>0.48967855523709303</v>
      </c>
      <c r="E28" s="45"/>
      <c r="F28" s="45"/>
      <c r="G28" s="46">
        <v>0.42082113524011566</v>
      </c>
      <c r="H28" s="46"/>
      <c r="I28" s="46"/>
      <c r="J28" s="46">
        <v>0.71209740157200319</v>
      </c>
      <c r="K28" s="51"/>
      <c r="L28" s="51"/>
      <c r="M28" s="52"/>
      <c r="N28" s="53"/>
    </row>
    <row r="29" spans="1:15">
      <c r="A29" s="54" t="s">
        <v>299</v>
      </c>
      <c r="B29" s="54" t="s">
        <v>289</v>
      </c>
      <c r="C29" s="54" t="s">
        <v>287</v>
      </c>
      <c r="D29" s="54">
        <v>0.63080028493142204</v>
      </c>
      <c r="E29" s="54">
        <f t="shared" ref="E29" si="91">D29+D30</f>
        <v>1.8018058677300921</v>
      </c>
      <c r="F29" s="54">
        <f t="shared" ref="F29" si="92">D29/E29</f>
        <v>0.35009336811967523</v>
      </c>
      <c r="G29" s="55">
        <v>0.77377799999999997</v>
      </c>
      <c r="H29" s="56">
        <f t="shared" ref="H29" si="93">G29+G30</f>
        <v>2.01293505253583</v>
      </c>
      <c r="I29" s="42">
        <f t="shared" ref="I29" si="94">G29/H29</f>
        <v>0.3844028643771788</v>
      </c>
      <c r="J29" s="54">
        <v>0.86083992438829926</v>
      </c>
      <c r="K29" s="57">
        <f t="shared" ref="K29" si="95">J29+J30</f>
        <v>1.7294230440823428</v>
      </c>
      <c r="L29" s="57">
        <f t="shared" ref="L29" si="96">J29/K29</f>
        <v>0.49776133568584052</v>
      </c>
      <c r="M29" s="58">
        <f t="shared" ref="M29" si="97">AVERAGE(F29,I29,L29)</f>
        <v>0.41075252272756485</v>
      </c>
      <c r="N29" s="59">
        <f>STDEV(F29,I29,L29)</f>
        <v>7.7279916748577676E-2</v>
      </c>
      <c r="O29" s="14"/>
    </row>
    <row r="30" spans="1:15">
      <c r="A30" s="54" t="s">
        <v>299</v>
      </c>
      <c r="B30" s="54" t="s">
        <v>302</v>
      </c>
      <c r="C30" s="42" t="s">
        <v>286</v>
      </c>
      <c r="D30" s="54">
        <v>1.1710055827986701</v>
      </c>
      <c r="E30" s="54"/>
      <c r="F30" s="54"/>
      <c r="G30" s="42">
        <v>1.2391570525358302</v>
      </c>
      <c r="H30" s="42"/>
      <c r="I30" s="42"/>
      <c r="J30" s="42">
        <v>0.86858311969404356</v>
      </c>
      <c r="K30" s="57"/>
      <c r="L30" s="57"/>
      <c r="M30" s="58"/>
      <c r="N30" s="59"/>
    </row>
    <row r="31" spans="1:15">
      <c r="A31" s="45" t="s">
        <v>300</v>
      </c>
      <c r="B31" s="45" t="s">
        <v>289</v>
      </c>
      <c r="C31" s="45" t="s">
        <v>287</v>
      </c>
      <c r="D31" s="45">
        <v>0.89435062817854505</v>
      </c>
      <c r="E31" s="45">
        <f t="shared" ref="E31" si="98">D31+D32</f>
        <v>1.9724681293794251</v>
      </c>
      <c r="F31" s="45">
        <f t="shared" ref="F31" si="99">D31/E31</f>
        <v>0.45341702350340346</v>
      </c>
      <c r="G31" s="49">
        <v>0.45011499999999999</v>
      </c>
      <c r="H31" s="50">
        <f t="shared" ref="H31" si="100">G31+G32</f>
        <v>1.3063617700921633</v>
      </c>
      <c r="I31" s="46">
        <f t="shared" ref="I31" si="101">G31/H31</f>
        <v>0.3445561637709626</v>
      </c>
      <c r="J31" s="45">
        <v>0.90796319349816101</v>
      </c>
      <c r="K31" s="51">
        <f t="shared" ref="K31" si="102">J31+J32</f>
        <v>1.8307353392950674</v>
      </c>
      <c r="L31" s="51">
        <f t="shared" ref="L31" si="103">J31/K31</f>
        <v>0.49595546336466972</v>
      </c>
      <c r="M31" s="52">
        <f t="shared" ref="M31" si="104">AVERAGE(F31,I31,L31)</f>
        <v>0.43130955021301193</v>
      </c>
      <c r="N31" s="53">
        <f>STDEV(F31,I31,L31)</f>
        <v>7.8083239307999541E-2</v>
      </c>
      <c r="O31" s="14"/>
    </row>
    <row r="32" spans="1:15">
      <c r="A32" s="45" t="s">
        <v>300</v>
      </c>
      <c r="B32" s="45" t="s">
        <v>302</v>
      </c>
      <c r="C32" s="46" t="s">
        <v>286</v>
      </c>
      <c r="D32" s="45">
        <v>1.0781175012008799</v>
      </c>
      <c r="E32" s="45"/>
      <c r="F32" s="45"/>
      <c r="G32" s="46">
        <v>0.85624677009216332</v>
      </c>
      <c r="H32" s="46"/>
      <c r="I32" s="46"/>
      <c r="J32" s="46">
        <v>0.92277214579690636</v>
      </c>
      <c r="K32" s="51"/>
      <c r="L32" s="51"/>
      <c r="M32" s="52"/>
      <c r="N32" s="53"/>
      <c r="O32" s="14"/>
    </row>
    <row r="33" spans="1:15">
      <c r="A33" s="54" t="s">
        <v>301</v>
      </c>
      <c r="B33" s="54" t="s">
        <v>289</v>
      </c>
      <c r="C33" s="54" t="s">
        <v>287</v>
      </c>
      <c r="D33" s="54">
        <v>0.65519300373553202</v>
      </c>
      <c r="E33" s="54">
        <f t="shared" ref="E33" si="105">D33+D34</f>
        <v>1.552538491859857</v>
      </c>
      <c r="F33" s="54">
        <f t="shared" ref="F33" si="106">D33/E33</f>
        <v>0.42201401586549153</v>
      </c>
      <c r="G33" s="55">
        <v>0.60483500000000001</v>
      </c>
      <c r="H33" s="56">
        <f t="shared" ref="H33" si="107">G33+G34</f>
        <v>1.2482116359895987</v>
      </c>
      <c r="I33" s="42">
        <f t="shared" ref="I33" si="108">G33/H33</f>
        <v>0.48456125753104268</v>
      </c>
      <c r="J33" s="42">
        <v>0.84383057003382611</v>
      </c>
      <c r="K33" s="57">
        <f t="shared" ref="K33" si="109">J33+J34</f>
        <v>1.9182603225980537</v>
      </c>
      <c r="L33" s="57">
        <f t="shared" ref="L33" si="110">J33/K33</f>
        <v>0.43989366828531318</v>
      </c>
      <c r="M33" s="58">
        <f t="shared" ref="M33" si="111">AVERAGE(F33,I33,L33)</f>
        <v>0.44882298056061581</v>
      </c>
      <c r="N33" s="59">
        <f>STDEV(F33,I33,L33)</f>
        <v>3.2215505944725081E-2</v>
      </c>
    </row>
    <row r="34" spans="1:15">
      <c r="A34" s="54" t="s">
        <v>301</v>
      </c>
      <c r="B34" s="54" t="s">
        <v>302</v>
      </c>
      <c r="C34" s="42" t="s">
        <v>286</v>
      </c>
      <c r="D34" s="54">
        <v>0.89734548812432502</v>
      </c>
      <c r="E34" s="54"/>
      <c r="F34" s="54"/>
      <c r="G34" s="42">
        <v>0.64337663598959871</v>
      </c>
      <c r="H34" s="42"/>
      <c r="I34" s="42"/>
      <c r="J34" s="42">
        <v>1.0744297525642275</v>
      </c>
      <c r="K34" s="57"/>
      <c r="L34" s="57"/>
      <c r="M34" s="58"/>
      <c r="N34" s="59"/>
      <c r="O34" s="14"/>
    </row>
    <row r="35" spans="1:15">
      <c r="O35" s="14"/>
    </row>
  </sheetData>
  <phoneticPr fontId="1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364AB-BE1A-E541-9BB6-96F630F363F6}">
  <dimension ref="A1:C4"/>
  <sheetViews>
    <sheetView workbookViewId="0">
      <selection activeCell="C17" sqref="C17"/>
    </sheetView>
  </sheetViews>
  <sheetFormatPr baseColWidth="10" defaultRowHeight="16"/>
  <cols>
    <col min="1" max="1" width="13.1640625" customWidth="1"/>
    <col min="2" max="2" width="30.83203125" bestFit="1" customWidth="1"/>
    <col min="3" max="3" width="32.33203125" bestFit="1" customWidth="1"/>
  </cols>
  <sheetData>
    <row r="1" spans="1:3">
      <c r="A1" s="1" t="s">
        <v>248</v>
      </c>
      <c r="B1" s="1"/>
      <c r="C1" s="1"/>
    </row>
    <row r="2" spans="1:3">
      <c r="A2" s="29" t="s">
        <v>244</v>
      </c>
      <c r="B2" s="29" t="s">
        <v>245</v>
      </c>
      <c r="C2" s="29" t="s">
        <v>246</v>
      </c>
    </row>
    <row r="3" spans="1:3">
      <c r="A3" s="78" t="s">
        <v>80</v>
      </c>
      <c r="B3" s="78" t="s">
        <v>166</v>
      </c>
      <c r="C3" s="78" t="s">
        <v>167</v>
      </c>
    </row>
    <row r="4" spans="1:3">
      <c r="A4" s="78" t="s">
        <v>93</v>
      </c>
      <c r="B4" s="78" t="s">
        <v>168</v>
      </c>
      <c r="C4" s="78" t="s">
        <v>169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5A8C8-BA3A-E845-9320-4EED1A146C1A}">
  <dimension ref="A1:F30"/>
  <sheetViews>
    <sheetView workbookViewId="0">
      <selection sqref="A1:E30"/>
    </sheetView>
  </sheetViews>
  <sheetFormatPr baseColWidth="10" defaultRowHeight="16"/>
  <cols>
    <col min="1" max="1" width="8.6640625" customWidth="1"/>
    <col min="2" max="2" width="12.33203125" bestFit="1" customWidth="1"/>
    <col min="3" max="3" width="15" bestFit="1" customWidth="1"/>
    <col min="4" max="4" width="14.1640625" style="6" bestFit="1" customWidth="1"/>
    <col min="5" max="5" width="28.33203125" style="4" bestFit="1" customWidth="1"/>
  </cols>
  <sheetData>
    <row r="1" spans="1:6">
      <c r="A1" s="1" t="s">
        <v>243</v>
      </c>
      <c r="B1" s="1"/>
      <c r="C1" s="1"/>
      <c r="D1" s="90"/>
      <c r="E1" s="40"/>
    </row>
    <row r="2" spans="1:6">
      <c r="A2" s="29" t="s">
        <v>170</v>
      </c>
      <c r="B2" s="29" t="s">
        <v>186</v>
      </c>
      <c r="C2" s="29" t="s">
        <v>187</v>
      </c>
      <c r="D2" s="62" t="s">
        <v>188</v>
      </c>
      <c r="E2" s="31" t="s">
        <v>171</v>
      </c>
      <c r="F2" s="2"/>
    </row>
    <row r="3" spans="1:6">
      <c r="A3" s="78" t="s">
        <v>189</v>
      </c>
      <c r="B3" s="78">
        <v>100612125</v>
      </c>
      <c r="C3" s="78">
        <v>98249106</v>
      </c>
      <c r="D3" s="91">
        <v>0.97650000000000003</v>
      </c>
      <c r="E3" s="92">
        <v>15.08</v>
      </c>
      <c r="F3" s="2"/>
    </row>
    <row r="4" spans="1:6">
      <c r="A4" s="78" t="s">
        <v>190</v>
      </c>
      <c r="B4" s="78">
        <v>99447849</v>
      </c>
      <c r="C4" s="78">
        <v>98371492</v>
      </c>
      <c r="D4" s="91">
        <v>0.98919999999999997</v>
      </c>
      <c r="E4" s="92">
        <v>15.24</v>
      </c>
      <c r="F4" s="2"/>
    </row>
    <row r="5" spans="1:6">
      <c r="A5" s="78" t="s">
        <v>191</v>
      </c>
      <c r="B5" s="78">
        <v>105084247</v>
      </c>
      <c r="C5" s="78">
        <v>104568470</v>
      </c>
      <c r="D5" s="91">
        <v>0.99509999999999998</v>
      </c>
      <c r="E5" s="92">
        <v>16.170000000000002</v>
      </c>
      <c r="F5" s="2"/>
    </row>
    <row r="6" spans="1:6">
      <c r="A6" s="78" t="s">
        <v>192</v>
      </c>
      <c r="B6" s="78">
        <v>97317902</v>
      </c>
      <c r="C6" s="78">
        <v>96968013</v>
      </c>
      <c r="D6" s="91">
        <v>0.99639999999999995</v>
      </c>
      <c r="E6" s="92">
        <v>14.99</v>
      </c>
      <c r="F6" s="2"/>
    </row>
    <row r="7" spans="1:6">
      <c r="A7" s="78" t="s">
        <v>193</v>
      </c>
      <c r="B7" s="78">
        <v>108602164</v>
      </c>
      <c r="C7" s="78">
        <v>108232481</v>
      </c>
      <c r="D7" s="91">
        <v>0.99660000000000004</v>
      </c>
      <c r="E7" s="92">
        <v>16.55</v>
      </c>
      <c r="F7" s="2"/>
    </row>
    <row r="8" spans="1:6">
      <c r="A8" s="78" t="s">
        <v>194</v>
      </c>
      <c r="B8" s="78">
        <v>106391512</v>
      </c>
      <c r="C8" s="78">
        <v>105904047</v>
      </c>
      <c r="D8" s="91">
        <v>0.99539999999999995</v>
      </c>
      <c r="E8" s="92">
        <v>16.13</v>
      </c>
      <c r="F8" s="2"/>
    </row>
    <row r="9" spans="1:6">
      <c r="A9" s="78" t="s">
        <v>195</v>
      </c>
      <c r="B9" s="78">
        <v>105471292</v>
      </c>
      <c r="C9" s="78">
        <v>103277685</v>
      </c>
      <c r="D9" s="91">
        <v>0.97919999999999996</v>
      </c>
      <c r="E9" s="92">
        <v>16.04</v>
      </c>
      <c r="F9" s="2"/>
    </row>
    <row r="10" spans="1:6">
      <c r="A10" s="78" t="s">
        <v>185</v>
      </c>
      <c r="B10" s="78">
        <v>107349540</v>
      </c>
      <c r="C10" s="78">
        <v>105591830</v>
      </c>
      <c r="D10" s="91">
        <v>0.98360000000000003</v>
      </c>
      <c r="E10" s="92">
        <v>16.21</v>
      </c>
      <c r="F10" s="2"/>
    </row>
    <row r="11" spans="1:6">
      <c r="A11" s="78" t="s">
        <v>196</v>
      </c>
      <c r="B11" s="78">
        <v>107847120</v>
      </c>
      <c r="C11" s="78">
        <v>106608437</v>
      </c>
      <c r="D11" s="91">
        <v>0.98850000000000005</v>
      </c>
      <c r="E11" s="92">
        <v>16.72</v>
      </c>
      <c r="F11" s="2"/>
    </row>
    <row r="12" spans="1:6">
      <c r="A12" s="78" t="s">
        <v>182</v>
      </c>
      <c r="B12" s="78">
        <v>103374038</v>
      </c>
      <c r="C12" s="78">
        <v>102615411</v>
      </c>
      <c r="D12" s="91">
        <v>0.99270000000000003</v>
      </c>
      <c r="E12" s="92">
        <v>15.55</v>
      </c>
      <c r="F12" s="2"/>
    </row>
    <row r="13" spans="1:6">
      <c r="A13" s="78" t="s">
        <v>176</v>
      </c>
      <c r="B13" s="78">
        <v>98852765</v>
      </c>
      <c r="C13" s="78">
        <v>97336704</v>
      </c>
      <c r="D13" s="91">
        <v>0.98470000000000002</v>
      </c>
      <c r="E13" s="92">
        <v>15.09</v>
      </c>
      <c r="F13" s="2"/>
    </row>
    <row r="14" spans="1:6">
      <c r="A14" s="78" t="s">
        <v>183</v>
      </c>
      <c r="B14" s="78">
        <v>110232460</v>
      </c>
      <c r="C14" s="78">
        <v>109614950</v>
      </c>
      <c r="D14" s="91">
        <v>0.99439999999999995</v>
      </c>
      <c r="E14" s="92">
        <v>16.920000000000002</v>
      </c>
      <c r="F14" s="2"/>
    </row>
    <row r="15" spans="1:6">
      <c r="A15" s="78" t="s">
        <v>197</v>
      </c>
      <c r="B15" s="78">
        <v>115766270</v>
      </c>
      <c r="C15" s="78">
        <v>114688547</v>
      </c>
      <c r="D15" s="91">
        <v>0.99070000000000003</v>
      </c>
      <c r="E15" s="92">
        <v>17.75</v>
      </c>
      <c r="F15" s="2"/>
    </row>
    <row r="16" spans="1:6">
      <c r="A16" s="78" t="s">
        <v>184</v>
      </c>
      <c r="B16" s="78">
        <v>108205555</v>
      </c>
      <c r="C16" s="78">
        <v>103583527</v>
      </c>
      <c r="D16" s="91">
        <v>0.95730000000000004</v>
      </c>
      <c r="E16" s="92">
        <v>15.63</v>
      </c>
      <c r="F16" s="2"/>
    </row>
    <row r="17" spans="1:6">
      <c r="A17" s="78" t="s">
        <v>181</v>
      </c>
      <c r="B17" s="78">
        <v>114086935</v>
      </c>
      <c r="C17" s="78">
        <v>113567650</v>
      </c>
      <c r="D17" s="91">
        <v>0.99539999999999995</v>
      </c>
      <c r="E17" s="92">
        <v>17.32</v>
      </c>
      <c r="F17" s="2"/>
    </row>
    <row r="18" spans="1:6">
      <c r="A18" s="78" t="s">
        <v>198</v>
      </c>
      <c r="B18" s="78">
        <v>104834313</v>
      </c>
      <c r="C18" s="78">
        <v>103311500</v>
      </c>
      <c r="D18" s="91">
        <v>0.98550000000000004</v>
      </c>
      <c r="E18" s="92">
        <v>16.13</v>
      </c>
      <c r="F18" s="2"/>
    </row>
    <row r="19" spans="1:6">
      <c r="A19" s="78" t="s">
        <v>173</v>
      </c>
      <c r="B19" s="78">
        <v>109716190</v>
      </c>
      <c r="C19" s="78">
        <v>109292064</v>
      </c>
      <c r="D19" s="91">
        <v>0.99609999999999999</v>
      </c>
      <c r="E19" s="92">
        <v>17.53</v>
      </c>
      <c r="F19" s="2"/>
    </row>
    <row r="20" spans="1:6">
      <c r="A20" s="78" t="s">
        <v>178</v>
      </c>
      <c r="B20" s="78">
        <v>100388873</v>
      </c>
      <c r="C20" s="78">
        <v>100182198</v>
      </c>
      <c r="D20" s="91">
        <v>0.99790000000000001</v>
      </c>
      <c r="E20" s="92">
        <v>15.1</v>
      </c>
      <c r="F20" s="2"/>
    </row>
    <row r="21" spans="1:6">
      <c r="A21" s="78" t="s">
        <v>177</v>
      </c>
      <c r="B21" s="78">
        <v>113429782</v>
      </c>
      <c r="C21" s="78">
        <v>113290860</v>
      </c>
      <c r="D21" s="91">
        <v>0.99880000000000002</v>
      </c>
      <c r="E21" s="92">
        <v>17.21</v>
      </c>
      <c r="F21" s="2"/>
    </row>
    <row r="22" spans="1:6">
      <c r="A22" s="78" t="s">
        <v>174</v>
      </c>
      <c r="B22" s="78">
        <v>96567279</v>
      </c>
      <c r="C22" s="78">
        <v>96332302</v>
      </c>
      <c r="D22" s="91">
        <v>0.99760000000000004</v>
      </c>
      <c r="E22" s="92">
        <v>14.89</v>
      </c>
      <c r="F22" s="2"/>
    </row>
    <row r="23" spans="1:6">
      <c r="A23" s="78" t="s">
        <v>172</v>
      </c>
      <c r="B23" s="78">
        <v>166097474</v>
      </c>
      <c r="C23" s="78">
        <v>165112791</v>
      </c>
      <c r="D23" s="91">
        <v>0.99409999999999998</v>
      </c>
      <c r="E23" s="92">
        <v>26.44</v>
      </c>
      <c r="F23" s="2"/>
    </row>
    <row r="24" spans="1:6">
      <c r="A24" s="78" t="s">
        <v>199</v>
      </c>
      <c r="B24" s="78">
        <v>112788626</v>
      </c>
      <c r="C24" s="78">
        <v>112475134</v>
      </c>
      <c r="D24" s="91">
        <v>0.99719999999999998</v>
      </c>
      <c r="E24" s="92">
        <v>17.72</v>
      </c>
      <c r="F24" s="2"/>
    </row>
    <row r="25" spans="1:6">
      <c r="A25" s="78" t="s">
        <v>175</v>
      </c>
      <c r="B25" s="78">
        <v>108401613</v>
      </c>
      <c r="C25" s="78">
        <v>108152354</v>
      </c>
      <c r="D25" s="91">
        <v>0.99770000000000003</v>
      </c>
      <c r="E25" s="92">
        <v>17.239999999999998</v>
      </c>
      <c r="F25" s="2"/>
    </row>
    <row r="26" spans="1:6">
      <c r="A26" s="78" t="s">
        <v>200</v>
      </c>
      <c r="B26" s="78">
        <v>100839197</v>
      </c>
      <c r="C26" s="78">
        <v>100189682</v>
      </c>
      <c r="D26" s="91">
        <v>0.99360000000000004</v>
      </c>
      <c r="E26" s="92">
        <v>16.100000000000001</v>
      </c>
      <c r="F26" s="2"/>
    </row>
    <row r="27" spans="1:6">
      <c r="A27" s="78" t="s">
        <v>179</v>
      </c>
      <c r="B27" s="78">
        <v>163195235</v>
      </c>
      <c r="C27" s="78">
        <v>161707052</v>
      </c>
      <c r="D27" s="91">
        <v>0.9909</v>
      </c>
      <c r="E27" s="92">
        <v>25.52</v>
      </c>
      <c r="F27" s="2"/>
    </row>
    <row r="28" spans="1:6">
      <c r="A28" s="78" t="s">
        <v>180</v>
      </c>
      <c r="B28" s="78">
        <v>107812128</v>
      </c>
      <c r="C28" s="78">
        <v>106104998</v>
      </c>
      <c r="D28" s="91">
        <v>0.98419999999999996</v>
      </c>
      <c r="E28" s="92">
        <v>16.79</v>
      </c>
      <c r="F28" s="2"/>
    </row>
    <row r="29" spans="1:6">
      <c r="A29" s="78" t="s">
        <v>201</v>
      </c>
      <c r="B29" s="78">
        <v>97408899</v>
      </c>
      <c r="C29" s="78">
        <v>97118126</v>
      </c>
      <c r="D29" s="91">
        <v>0.997</v>
      </c>
      <c r="E29" s="92">
        <v>15.09</v>
      </c>
      <c r="F29" s="2"/>
    </row>
    <row r="30" spans="1:6">
      <c r="A30" s="78" t="s">
        <v>202</v>
      </c>
      <c r="B30" s="78">
        <v>109912755</v>
      </c>
      <c r="C30" s="78">
        <v>109459850</v>
      </c>
      <c r="D30" s="91">
        <v>0.99590000000000001</v>
      </c>
      <c r="E30" s="92">
        <v>17.440000000000001</v>
      </c>
      <c r="F30" s="2"/>
    </row>
  </sheetData>
  <phoneticPr fontId="1" type="noConversion"/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7C6B7-7D8E-B845-8BC9-5A20102C9F39}">
  <dimension ref="A1:E19"/>
  <sheetViews>
    <sheetView workbookViewId="0">
      <selection activeCell="D26" sqref="D26"/>
    </sheetView>
  </sheetViews>
  <sheetFormatPr baseColWidth="10" defaultRowHeight="16"/>
  <cols>
    <col min="1" max="1" width="15.83203125" customWidth="1"/>
    <col min="2" max="2" width="17" customWidth="1"/>
    <col min="3" max="3" width="20.5" bestFit="1" customWidth="1"/>
    <col min="4" max="4" width="25.1640625" style="10" bestFit="1" customWidth="1"/>
    <col min="5" max="5" width="32.1640625" style="11" bestFit="1" customWidth="1"/>
  </cols>
  <sheetData>
    <row r="1" spans="1:5">
      <c r="A1" s="1" t="s">
        <v>315</v>
      </c>
      <c r="B1" s="1"/>
      <c r="C1" s="1"/>
      <c r="D1" s="34"/>
      <c r="E1" s="37"/>
    </row>
    <row r="2" spans="1:5">
      <c r="A2" s="29" t="s">
        <v>249</v>
      </c>
      <c r="B2" s="64" t="s">
        <v>264</v>
      </c>
      <c r="C2" s="29" t="s">
        <v>250</v>
      </c>
      <c r="D2" s="30" t="s">
        <v>251</v>
      </c>
      <c r="E2" s="36" t="s">
        <v>252</v>
      </c>
    </row>
    <row r="3" spans="1:5">
      <c r="A3" s="78" t="s">
        <v>253</v>
      </c>
      <c r="B3" s="78">
        <v>4138</v>
      </c>
      <c r="C3" s="78">
        <v>3</v>
      </c>
      <c r="D3" s="83">
        <v>4135</v>
      </c>
      <c r="E3" s="84">
        <v>7.2499999999999995E-4</v>
      </c>
    </row>
    <row r="4" spans="1:5">
      <c r="A4" s="78" t="s">
        <v>254</v>
      </c>
      <c r="B4" s="78">
        <v>4053</v>
      </c>
      <c r="C4" s="78">
        <v>3</v>
      </c>
      <c r="D4" s="83">
        <v>4050</v>
      </c>
      <c r="E4" s="84">
        <v>7.3999999999999999E-4</v>
      </c>
    </row>
    <row r="5" spans="1:5">
      <c r="A5" s="78" t="s">
        <v>255</v>
      </c>
      <c r="B5" s="78">
        <v>3460</v>
      </c>
      <c r="C5" s="78">
        <v>1</v>
      </c>
      <c r="D5" s="83">
        <v>3459</v>
      </c>
      <c r="E5" s="84">
        <v>2.8899999999999998E-4</v>
      </c>
    </row>
    <row r="6" spans="1:5">
      <c r="A6" s="78" t="s">
        <v>256</v>
      </c>
      <c r="B6" s="78">
        <v>3437</v>
      </c>
      <c r="C6" s="78">
        <v>4</v>
      </c>
      <c r="D6" s="83">
        <v>3433</v>
      </c>
      <c r="E6" s="84">
        <v>1.1640000000000001E-3</v>
      </c>
    </row>
    <row r="7" spans="1:5">
      <c r="A7" s="78" t="s">
        <v>257</v>
      </c>
      <c r="B7" s="78">
        <v>3754</v>
      </c>
      <c r="C7" s="78">
        <v>0</v>
      </c>
      <c r="D7" s="83">
        <v>3754</v>
      </c>
      <c r="E7" s="84">
        <v>0</v>
      </c>
    </row>
    <row r="8" spans="1:5">
      <c r="A8" s="78" t="s">
        <v>258</v>
      </c>
      <c r="B8" s="78">
        <v>3404</v>
      </c>
      <c r="C8" s="78">
        <v>6</v>
      </c>
      <c r="D8" s="83">
        <v>3398</v>
      </c>
      <c r="E8" s="84">
        <v>1.763E-3</v>
      </c>
    </row>
    <row r="9" spans="1:5">
      <c r="A9" s="78" t="s">
        <v>259</v>
      </c>
      <c r="B9" s="78">
        <v>2709</v>
      </c>
      <c r="C9" s="78">
        <v>3</v>
      </c>
      <c r="D9" s="83">
        <v>2706</v>
      </c>
      <c r="E9" s="84">
        <v>1.1069999999999999E-3</v>
      </c>
    </row>
    <row r="10" spans="1:5">
      <c r="A10" s="78" t="s">
        <v>260</v>
      </c>
      <c r="B10" s="78">
        <v>2380</v>
      </c>
      <c r="C10" s="78">
        <v>4</v>
      </c>
      <c r="D10" s="83">
        <v>2376</v>
      </c>
      <c r="E10" s="84">
        <v>1.681E-3</v>
      </c>
    </row>
    <row r="11" spans="1:5">
      <c r="A11" s="78" t="s">
        <v>261</v>
      </c>
      <c r="B11" s="78">
        <v>3137</v>
      </c>
      <c r="C11" s="78">
        <v>4</v>
      </c>
      <c r="D11" s="83">
        <v>3133</v>
      </c>
      <c r="E11" s="84">
        <v>1.2750000000000001E-3</v>
      </c>
    </row>
    <row r="12" spans="1:5">
      <c r="A12" s="78" t="s">
        <v>81</v>
      </c>
      <c r="B12" s="78">
        <v>3429</v>
      </c>
      <c r="C12" s="78">
        <v>0</v>
      </c>
      <c r="D12" s="83">
        <v>3429</v>
      </c>
      <c r="E12" s="84">
        <v>0</v>
      </c>
    </row>
    <row r="13" spans="1:5">
      <c r="A13" s="78" t="s">
        <v>94</v>
      </c>
      <c r="B13" s="78">
        <v>3031</v>
      </c>
      <c r="C13" s="78">
        <v>3</v>
      </c>
      <c r="D13" s="83">
        <v>3028</v>
      </c>
      <c r="E13" s="84">
        <v>9.8999999999999999E-4</v>
      </c>
    </row>
    <row r="14" spans="1:5">
      <c r="A14" s="78" t="s">
        <v>98</v>
      </c>
      <c r="B14" s="78">
        <v>2631</v>
      </c>
      <c r="C14" s="78">
        <v>6</v>
      </c>
      <c r="D14" s="83">
        <v>2625</v>
      </c>
      <c r="E14" s="84">
        <v>2.281E-3</v>
      </c>
    </row>
    <row r="15" spans="1:5">
      <c r="A15" s="78" t="s">
        <v>102</v>
      </c>
      <c r="B15" s="78">
        <v>3212</v>
      </c>
      <c r="C15" s="78">
        <v>1</v>
      </c>
      <c r="D15" s="83">
        <v>3211</v>
      </c>
      <c r="E15" s="84">
        <v>3.1100000000000002E-4</v>
      </c>
    </row>
    <row r="16" spans="1:5">
      <c r="A16" s="78" t="s">
        <v>109</v>
      </c>
      <c r="B16" s="78">
        <v>2100</v>
      </c>
      <c r="C16" s="78">
        <v>2</v>
      </c>
      <c r="D16" s="83">
        <v>2098</v>
      </c>
      <c r="E16" s="84">
        <v>9.5200000000000005E-4</v>
      </c>
    </row>
    <row r="17" spans="1:5">
      <c r="A17" s="78" t="s">
        <v>122</v>
      </c>
      <c r="B17" s="78">
        <v>2879</v>
      </c>
      <c r="C17" s="78">
        <v>4</v>
      </c>
      <c r="D17" s="83">
        <v>2875</v>
      </c>
      <c r="E17" s="84">
        <v>1.389E-3</v>
      </c>
    </row>
    <row r="18" spans="1:5">
      <c r="A18" s="78" t="s">
        <v>132</v>
      </c>
      <c r="B18" s="78">
        <v>2472</v>
      </c>
      <c r="C18" s="78">
        <v>2</v>
      </c>
      <c r="D18" s="83">
        <v>2470</v>
      </c>
      <c r="E18" s="84">
        <v>8.0900000000000004E-4</v>
      </c>
    </row>
    <row r="19" spans="1:5">
      <c r="A19" s="78" t="s">
        <v>139</v>
      </c>
      <c r="B19" s="78">
        <v>6076</v>
      </c>
      <c r="C19" s="78">
        <v>3</v>
      </c>
      <c r="D19" s="83">
        <v>6073</v>
      </c>
      <c r="E19" s="84">
        <v>4.9399999999999997E-4</v>
      </c>
    </row>
  </sheetData>
  <phoneticPr fontId="1" type="noConversion"/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F4A09-3733-DE47-9072-D4719529D16D}">
  <dimension ref="A1:E19"/>
  <sheetViews>
    <sheetView workbookViewId="0">
      <selection activeCell="E30" sqref="E30"/>
    </sheetView>
  </sheetViews>
  <sheetFormatPr baseColWidth="10" defaultRowHeight="16"/>
  <cols>
    <col min="1" max="1" width="15" customWidth="1"/>
    <col min="2" max="2" width="16.1640625" customWidth="1"/>
    <col min="3" max="3" width="20.5" bestFit="1" customWidth="1"/>
    <col min="4" max="4" width="25.1640625" bestFit="1" customWidth="1"/>
    <col min="5" max="5" width="32.1640625" bestFit="1" customWidth="1"/>
  </cols>
  <sheetData>
    <row r="1" spans="1:5">
      <c r="A1" s="1" t="s">
        <v>316</v>
      </c>
      <c r="B1" s="1"/>
      <c r="C1" s="1"/>
      <c r="D1" s="1"/>
      <c r="E1" s="1"/>
    </row>
    <row r="2" spans="1:5">
      <c r="A2" s="29" t="s">
        <v>249</v>
      </c>
      <c r="B2" s="64" t="s">
        <v>264</v>
      </c>
      <c r="C2" s="29" t="s">
        <v>250</v>
      </c>
      <c r="D2" s="30" t="s">
        <v>251</v>
      </c>
      <c r="E2" s="36" t="s">
        <v>252</v>
      </c>
    </row>
    <row r="3" spans="1:5">
      <c r="A3" s="78" t="s">
        <v>253</v>
      </c>
      <c r="B3" s="78">
        <v>118459</v>
      </c>
      <c r="C3" s="78">
        <v>13</v>
      </c>
      <c r="D3" s="83">
        <v>118446</v>
      </c>
      <c r="E3" s="84">
        <v>1.1E-4</v>
      </c>
    </row>
    <row r="4" spans="1:5">
      <c r="A4" s="78" t="s">
        <v>254</v>
      </c>
      <c r="B4" s="78">
        <v>112679</v>
      </c>
      <c r="C4" s="78">
        <v>20</v>
      </c>
      <c r="D4" s="83">
        <v>112659</v>
      </c>
      <c r="E4" s="84">
        <v>1.7699999999999999E-4</v>
      </c>
    </row>
    <row r="5" spans="1:5">
      <c r="A5" s="78" t="s">
        <v>255</v>
      </c>
      <c r="B5" s="78">
        <v>104606</v>
      </c>
      <c r="C5" s="78">
        <v>8</v>
      </c>
      <c r="D5" s="83">
        <v>104598</v>
      </c>
      <c r="E5" s="84">
        <v>7.6000000000000004E-5</v>
      </c>
    </row>
    <row r="6" spans="1:5">
      <c r="A6" s="78" t="s">
        <v>256</v>
      </c>
      <c r="B6" s="78">
        <v>94706</v>
      </c>
      <c r="C6" s="78">
        <v>7</v>
      </c>
      <c r="D6" s="83">
        <v>94699</v>
      </c>
      <c r="E6" s="84">
        <v>7.3999999999999996E-5</v>
      </c>
    </row>
    <row r="7" spans="1:5">
      <c r="A7" s="78" t="s">
        <v>257</v>
      </c>
      <c r="B7" s="78">
        <v>110240</v>
      </c>
      <c r="C7" s="78">
        <v>7</v>
      </c>
      <c r="D7" s="83">
        <v>110233</v>
      </c>
      <c r="E7" s="84">
        <v>6.3E-5</v>
      </c>
    </row>
    <row r="8" spans="1:5">
      <c r="A8" s="78" t="s">
        <v>258</v>
      </c>
      <c r="B8" s="78">
        <v>98058</v>
      </c>
      <c r="C8" s="78">
        <v>15</v>
      </c>
      <c r="D8" s="83">
        <v>98043</v>
      </c>
      <c r="E8" s="84">
        <v>1.5300000000000001E-4</v>
      </c>
    </row>
    <row r="9" spans="1:5">
      <c r="A9" s="78" t="s">
        <v>259</v>
      </c>
      <c r="B9" s="78">
        <v>85452</v>
      </c>
      <c r="C9" s="78">
        <v>10</v>
      </c>
      <c r="D9" s="83">
        <v>85442</v>
      </c>
      <c r="E9" s="84">
        <v>1.17E-4</v>
      </c>
    </row>
    <row r="10" spans="1:5">
      <c r="A10" s="78" t="s">
        <v>260</v>
      </c>
      <c r="B10" s="78">
        <v>77222</v>
      </c>
      <c r="C10" s="78">
        <v>4</v>
      </c>
      <c r="D10" s="83">
        <v>77218</v>
      </c>
      <c r="E10" s="84">
        <v>5.1999999999999997E-5</v>
      </c>
    </row>
    <row r="11" spans="1:5">
      <c r="A11" s="78" t="s">
        <v>261</v>
      </c>
      <c r="B11" s="78">
        <v>101788</v>
      </c>
      <c r="C11" s="78">
        <v>17</v>
      </c>
      <c r="D11" s="83">
        <v>101771</v>
      </c>
      <c r="E11" s="84">
        <v>1.6699999999999999E-4</v>
      </c>
    </row>
    <row r="12" spans="1:5">
      <c r="A12" s="78" t="s">
        <v>81</v>
      </c>
      <c r="B12" s="78">
        <v>100393</v>
      </c>
      <c r="C12" s="78">
        <v>14</v>
      </c>
      <c r="D12" s="83">
        <v>100379</v>
      </c>
      <c r="E12" s="84">
        <v>1.3899999999999999E-4</v>
      </c>
    </row>
    <row r="13" spans="1:5">
      <c r="A13" s="78" t="s">
        <v>94</v>
      </c>
      <c r="B13" s="78">
        <v>90793</v>
      </c>
      <c r="C13" s="78">
        <v>6</v>
      </c>
      <c r="D13" s="83">
        <v>90787</v>
      </c>
      <c r="E13" s="84">
        <v>6.6000000000000005E-5</v>
      </c>
    </row>
    <row r="14" spans="1:5">
      <c r="A14" s="78" t="s">
        <v>98</v>
      </c>
      <c r="B14" s="78">
        <v>76452</v>
      </c>
      <c r="C14" s="78">
        <v>11</v>
      </c>
      <c r="D14" s="83">
        <v>76441</v>
      </c>
      <c r="E14" s="84">
        <v>1.44E-4</v>
      </c>
    </row>
    <row r="15" spans="1:5">
      <c r="A15" s="78" t="s">
        <v>102</v>
      </c>
      <c r="B15" s="78">
        <v>93371</v>
      </c>
      <c r="C15" s="78">
        <v>6</v>
      </c>
      <c r="D15" s="83">
        <v>93365</v>
      </c>
      <c r="E15" s="84">
        <v>6.3999999999999997E-5</v>
      </c>
    </row>
    <row r="16" spans="1:5">
      <c r="A16" s="78" t="s">
        <v>109</v>
      </c>
      <c r="B16" s="78">
        <v>64358</v>
      </c>
      <c r="C16" s="78">
        <v>11</v>
      </c>
      <c r="D16" s="83">
        <v>64347</v>
      </c>
      <c r="E16" s="84">
        <v>1.7100000000000001E-4</v>
      </c>
    </row>
    <row r="17" spans="1:5">
      <c r="A17" s="78" t="s">
        <v>122</v>
      </c>
      <c r="B17" s="78">
        <v>82527</v>
      </c>
      <c r="C17" s="78">
        <v>13</v>
      </c>
      <c r="D17" s="83">
        <v>82514</v>
      </c>
      <c r="E17" s="84">
        <v>1.5799999999999999E-4</v>
      </c>
    </row>
    <row r="18" spans="1:5">
      <c r="A18" s="78" t="s">
        <v>132</v>
      </c>
      <c r="B18" s="78">
        <v>75789</v>
      </c>
      <c r="C18" s="78">
        <v>10</v>
      </c>
      <c r="D18" s="83">
        <v>75779</v>
      </c>
      <c r="E18" s="84">
        <v>1.3200000000000001E-4</v>
      </c>
    </row>
    <row r="19" spans="1:5">
      <c r="A19" s="81" t="s">
        <v>139</v>
      </c>
      <c r="B19" s="85">
        <v>82039</v>
      </c>
      <c r="C19" s="81">
        <v>10</v>
      </c>
      <c r="D19" s="82">
        <v>82029</v>
      </c>
      <c r="E19" s="86">
        <v>1.22E-4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6A2C1-8023-1C4E-AA9B-C777563C819B}">
  <dimension ref="A1:E30"/>
  <sheetViews>
    <sheetView zoomScale="108" workbookViewId="0">
      <selection activeCell="A3" sqref="A3:A30"/>
    </sheetView>
  </sheetViews>
  <sheetFormatPr baseColWidth="10" defaultColWidth="10" defaultRowHeight="16"/>
  <cols>
    <col min="2" max="3" width="10.1640625" bestFit="1" customWidth="1"/>
    <col min="4" max="4" width="10.1640625" style="10" bestFit="1" customWidth="1"/>
    <col min="5" max="5" width="10.5" bestFit="1" customWidth="1"/>
  </cols>
  <sheetData>
    <row r="1" spans="1:5">
      <c r="A1" s="1" t="s">
        <v>327</v>
      </c>
      <c r="B1" s="23"/>
      <c r="C1" s="23"/>
      <c r="D1" s="32"/>
      <c r="E1" s="23"/>
    </row>
    <row r="2" spans="1:5">
      <c r="A2" s="96" t="s">
        <v>170</v>
      </c>
      <c r="B2" s="3" t="s">
        <v>265</v>
      </c>
      <c r="C2" s="3" t="s">
        <v>266</v>
      </c>
      <c r="D2" s="9" t="s">
        <v>267</v>
      </c>
      <c r="E2" s="5" t="s">
        <v>268</v>
      </c>
    </row>
    <row r="3" spans="1:5">
      <c r="A3" s="93" t="s">
        <v>189</v>
      </c>
      <c r="B3" s="93">
        <v>22149936</v>
      </c>
      <c r="C3" s="93">
        <v>5240167</v>
      </c>
      <c r="D3" s="94">
        <v>1675680</v>
      </c>
      <c r="E3" s="95">
        <v>4821808</v>
      </c>
    </row>
    <row r="4" spans="1:5">
      <c r="A4" s="93" t="s">
        <v>190</v>
      </c>
      <c r="B4" s="93">
        <v>24785896</v>
      </c>
      <c r="C4" s="93">
        <v>5308323</v>
      </c>
      <c r="D4" s="94">
        <v>1105182</v>
      </c>
      <c r="E4" s="95">
        <v>2688190</v>
      </c>
    </row>
    <row r="5" spans="1:5">
      <c r="A5" s="93" t="s">
        <v>191</v>
      </c>
      <c r="B5" s="93">
        <v>22304087</v>
      </c>
      <c r="C5" s="93">
        <v>5460588</v>
      </c>
      <c r="D5" s="94">
        <v>1532609</v>
      </c>
      <c r="E5" s="95">
        <v>4590307</v>
      </c>
    </row>
    <row r="6" spans="1:5">
      <c r="A6" s="93" t="s">
        <v>192</v>
      </c>
      <c r="B6" s="93">
        <v>23600783</v>
      </c>
      <c r="C6" s="93">
        <v>5425688</v>
      </c>
      <c r="D6" s="94">
        <v>1283120</v>
      </c>
      <c r="E6" s="95">
        <v>3578000</v>
      </c>
    </row>
    <row r="7" spans="1:5">
      <c r="A7" s="93" t="s">
        <v>193</v>
      </c>
      <c r="B7" s="93">
        <v>24929671</v>
      </c>
      <c r="C7" s="93">
        <v>7055422</v>
      </c>
      <c r="D7" s="94">
        <v>672593</v>
      </c>
      <c r="E7" s="95">
        <v>1229905</v>
      </c>
    </row>
    <row r="8" spans="1:5">
      <c r="A8" s="93" t="s">
        <v>194</v>
      </c>
      <c r="B8" s="93">
        <v>26493253</v>
      </c>
      <c r="C8" s="93">
        <v>3578406</v>
      </c>
      <c r="D8" s="94">
        <v>1205472</v>
      </c>
      <c r="E8" s="95">
        <v>2610460</v>
      </c>
    </row>
    <row r="9" spans="1:5">
      <c r="A9" s="93" t="s">
        <v>195</v>
      </c>
      <c r="B9" s="93">
        <v>25282950</v>
      </c>
      <c r="C9" s="93">
        <v>6534789</v>
      </c>
      <c r="D9" s="94">
        <v>746686</v>
      </c>
      <c r="E9" s="95">
        <v>1323166</v>
      </c>
    </row>
    <row r="10" spans="1:5">
      <c r="A10" s="93" t="s">
        <v>326</v>
      </c>
      <c r="B10" s="93">
        <v>25451119</v>
      </c>
      <c r="C10" s="93">
        <v>3241330</v>
      </c>
      <c r="D10" s="94">
        <v>1444685</v>
      </c>
      <c r="E10" s="95">
        <v>3750457</v>
      </c>
    </row>
    <row r="11" spans="1:5">
      <c r="A11" s="93" t="s">
        <v>320</v>
      </c>
      <c r="B11" s="93">
        <v>29822043</v>
      </c>
      <c r="C11" s="93">
        <v>2806903</v>
      </c>
      <c r="D11" s="94">
        <v>631171</v>
      </c>
      <c r="E11" s="95">
        <v>627474</v>
      </c>
    </row>
    <row r="12" spans="1:5">
      <c r="A12" s="87" t="s">
        <v>182</v>
      </c>
      <c r="B12" s="87">
        <v>22566879</v>
      </c>
      <c r="C12" s="87">
        <v>6294495</v>
      </c>
      <c r="D12" s="88">
        <v>1220241</v>
      </c>
      <c r="E12" s="89">
        <v>3805976</v>
      </c>
    </row>
    <row r="13" spans="1:5">
      <c r="A13" s="87" t="s">
        <v>176</v>
      </c>
      <c r="B13" s="87">
        <v>27571184</v>
      </c>
      <c r="C13" s="87">
        <v>2624189</v>
      </c>
      <c r="D13" s="88">
        <v>1198772</v>
      </c>
      <c r="E13" s="89">
        <v>2493446</v>
      </c>
    </row>
    <row r="14" spans="1:5">
      <c r="A14" s="87" t="s">
        <v>325</v>
      </c>
      <c r="B14" s="87">
        <v>22187335</v>
      </c>
      <c r="C14" s="87">
        <v>5480339</v>
      </c>
      <c r="D14" s="88">
        <v>1541083</v>
      </c>
      <c r="E14" s="89">
        <v>4678834</v>
      </c>
    </row>
    <row r="15" spans="1:5">
      <c r="A15" s="87" t="s">
        <v>323</v>
      </c>
      <c r="B15" s="87">
        <v>29519449</v>
      </c>
      <c r="C15" s="87">
        <v>2165864</v>
      </c>
      <c r="D15" s="88">
        <v>939142</v>
      </c>
      <c r="E15" s="89">
        <v>1263136</v>
      </c>
    </row>
    <row r="16" spans="1:5">
      <c r="A16" s="87" t="s">
        <v>184</v>
      </c>
      <c r="B16" s="87">
        <v>25493533</v>
      </c>
      <c r="C16" s="87">
        <v>5293740</v>
      </c>
      <c r="D16" s="88">
        <v>991727</v>
      </c>
      <c r="E16" s="89">
        <v>2108591</v>
      </c>
    </row>
    <row r="17" spans="1:5">
      <c r="A17" s="87" t="s">
        <v>181</v>
      </c>
      <c r="B17" s="87">
        <v>28656689</v>
      </c>
      <c r="C17" s="87">
        <v>2251200</v>
      </c>
      <c r="D17" s="88">
        <v>1137932</v>
      </c>
      <c r="E17" s="89">
        <v>1841770</v>
      </c>
    </row>
    <row r="18" spans="1:5">
      <c r="A18" s="87" t="s">
        <v>198</v>
      </c>
      <c r="B18" s="87">
        <v>28811898</v>
      </c>
      <c r="C18" s="87">
        <v>2606338</v>
      </c>
      <c r="D18" s="88">
        <v>994392</v>
      </c>
      <c r="E18" s="89">
        <v>1474963</v>
      </c>
    </row>
    <row r="19" spans="1:5">
      <c r="A19" s="87" t="s">
        <v>173</v>
      </c>
      <c r="B19" s="87">
        <v>30346457</v>
      </c>
      <c r="C19" s="87">
        <v>2412048</v>
      </c>
      <c r="D19" s="88">
        <v>546549</v>
      </c>
      <c r="E19" s="89">
        <v>582537</v>
      </c>
    </row>
    <row r="20" spans="1:5">
      <c r="A20" s="87" t="s">
        <v>178</v>
      </c>
      <c r="B20" s="87">
        <v>28817866</v>
      </c>
      <c r="C20" s="87">
        <v>2435693</v>
      </c>
      <c r="D20" s="88">
        <v>1101446</v>
      </c>
      <c r="E20" s="89">
        <v>1532586</v>
      </c>
    </row>
    <row r="21" spans="1:5">
      <c r="A21" s="87" t="s">
        <v>177</v>
      </c>
      <c r="B21" s="87">
        <v>28917297</v>
      </c>
      <c r="C21" s="87">
        <v>3021592</v>
      </c>
      <c r="D21" s="88">
        <v>865845</v>
      </c>
      <c r="E21" s="89">
        <v>1082857</v>
      </c>
    </row>
    <row r="22" spans="1:5">
      <c r="A22" s="87" t="s">
        <v>174</v>
      </c>
      <c r="B22" s="87">
        <v>28878048</v>
      </c>
      <c r="C22" s="87">
        <v>2584542</v>
      </c>
      <c r="D22" s="88">
        <v>985135</v>
      </c>
      <c r="E22" s="89">
        <v>1439866</v>
      </c>
    </row>
    <row r="23" spans="1:5">
      <c r="A23" s="87" t="s">
        <v>172</v>
      </c>
      <c r="B23" s="87">
        <v>28820268</v>
      </c>
      <c r="C23" s="87">
        <v>1706483</v>
      </c>
      <c r="D23" s="88">
        <v>1236783</v>
      </c>
      <c r="E23" s="89">
        <v>2124057</v>
      </c>
    </row>
    <row r="24" spans="1:5">
      <c r="A24" s="87" t="s">
        <v>328</v>
      </c>
      <c r="B24" s="87">
        <v>28865490</v>
      </c>
      <c r="C24" s="87">
        <v>2829587</v>
      </c>
      <c r="D24" s="88">
        <v>918875</v>
      </c>
      <c r="E24" s="89">
        <v>1273639</v>
      </c>
    </row>
    <row r="25" spans="1:5">
      <c r="A25" s="87" t="s">
        <v>175</v>
      </c>
      <c r="B25" s="87">
        <v>29823223</v>
      </c>
      <c r="C25" s="87">
        <v>2813197</v>
      </c>
      <c r="D25" s="88">
        <v>625322</v>
      </c>
      <c r="E25" s="89">
        <v>625849</v>
      </c>
    </row>
    <row r="26" spans="1:5">
      <c r="A26" s="87" t="s">
        <v>324</v>
      </c>
      <c r="B26" s="87">
        <v>29094087</v>
      </c>
      <c r="C26" s="87">
        <v>1864994</v>
      </c>
      <c r="D26" s="88">
        <v>1234523</v>
      </c>
      <c r="E26" s="89">
        <v>1693987</v>
      </c>
    </row>
    <row r="27" spans="1:5">
      <c r="A27" s="87" t="s">
        <v>179</v>
      </c>
      <c r="B27" s="87">
        <v>28673428</v>
      </c>
      <c r="C27" s="87">
        <v>2102076</v>
      </c>
      <c r="D27" s="88">
        <v>1185726</v>
      </c>
      <c r="E27" s="89">
        <v>1926361</v>
      </c>
    </row>
    <row r="28" spans="1:5">
      <c r="A28" s="87" t="s">
        <v>180</v>
      </c>
      <c r="B28" s="87">
        <v>29049079</v>
      </c>
      <c r="C28" s="87">
        <v>2505033</v>
      </c>
      <c r="D28" s="88">
        <v>976860</v>
      </c>
      <c r="E28" s="89">
        <v>1356619</v>
      </c>
    </row>
    <row r="29" spans="1:5">
      <c r="A29" s="87" t="s">
        <v>321</v>
      </c>
      <c r="B29" s="87">
        <v>27967511</v>
      </c>
      <c r="C29" s="87">
        <v>3863887</v>
      </c>
      <c r="D29" s="88">
        <v>818890</v>
      </c>
      <c r="E29" s="89">
        <v>1237303</v>
      </c>
    </row>
    <row r="30" spans="1:5">
      <c r="A30" s="87" t="s">
        <v>322</v>
      </c>
      <c r="B30" s="87">
        <v>27974239</v>
      </c>
      <c r="C30" s="87">
        <v>3883700</v>
      </c>
      <c r="D30" s="88">
        <v>788973</v>
      </c>
      <c r="E30" s="89">
        <v>1240679</v>
      </c>
    </row>
  </sheetData>
  <phoneticPr fontId="1" type="noConversion"/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25E49-8956-4B48-9484-E40AD8361F49}">
  <dimension ref="A1:E30"/>
  <sheetViews>
    <sheetView workbookViewId="0">
      <selection activeCell="K11" sqref="K11"/>
    </sheetView>
  </sheetViews>
  <sheetFormatPr baseColWidth="10" defaultColWidth="11.1640625" defaultRowHeight="16"/>
  <cols>
    <col min="5" max="5" width="11.1640625" style="10"/>
  </cols>
  <sheetData>
    <row r="1" spans="1:5">
      <c r="A1" s="1" t="s">
        <v>307</v>
      </c>
      <c r="B1" s="1"/>
      <c r="C1" s="1"/>
      <c r="D1" s="1"/>
      <c r="E1" s="34"/>
    </row>
    <row r="2" spans="1:5">
      <c r="A2" s="28" t="s">
        <v>170</v>
      </c>
      <c r="B2" s="29" t="s">
        <v>265</v>
      </c>
      <c r="C2" s="29" t="s">
        <v>266</v>
      </c>
      <c r="D2" s="30" t="s">
        <v>267</v>
      </c>
      <c r="E2" s="30" t="s">
        <v>268</v>
      </c>
    </row>
    <row r="3" spans="1:5">
      <c r="A3" s="78" t="s">
        <v>189</v>
      </c>
      <c r="B3" s="78">
        <v>1402267</v>
      </c>
      <c r="C3" s="78">
        <v>443356</v>
      </c>
      <c r="D3" s="83">
        <v>367995</v>
      </c>
      <c r="E3" s="83">
        <v>725143</v>
      </c>
    </row>
    <row r="4" spans="1:5">
      <c r="A4" s="78" t="s">
        <v>190</v>
      </c>
      <c r="B4" s="78">
        <v>1560931</v>
      </c>
      <c r="C4" s="78">
        <v>483386</v>
      </c>
      <c r="D4" s="83">
        <v>279148</v>
      </c>
      <c r="E4" s="83">
        <v>615296</v>
      </c>
    </row>
    <row r="5" spans="1:5">
      <c r="A5" s="78" t="s">
        <v>191</v>
      </c>
      <c r="B5" s="78">
        <v>1402866</v>
      </c>
      <c r="C5" s="78">
        <v>484682</v>
      </c>
      <c r="D5" s="83">
        <v>340924</v>
      </c>
      <c r="E5" s="83">
        <v>710289</v>
      </c>
    </row>
    <row r="6" spans="1:5">
      <c r="A6" s="78" t="s">
        <v>192</v>
      </c>
      <c r="B6" s="78">
        <v>1478985</v>
      </c>
      <c r="C6" s="78">
        <v>491491</v>
      </c>
      <c r="D6" s="83">
        <v>308098</v>
      </c>
      <c r="E6" s="83">
        <v>660187</v>
      </c>
    </row>
    <row r="7" spans="1:5">
      <c r="A7" s="78" t="s">
        <v>193</v>
      </c>
      <c r="B7" s="78">
        <v>1569606</v>
      </c>
      <c r="C7" s="78">
        <v>642895</v>
      </c>
      <c r="D7" s="83">
        <v>214597</v>
      </c>
      <c r="E7" s="83">
        <v>511663</v>
      </c>
    </row>
    <row r="8" spans="1:5">
      <c r="A8" s="78" t="s">
        <v>194</v>
      </c>
      <c r="B8" s="78">
        <v>1689376</v>
      </c>
      <c r="C8" s="78">
        <v>361542</v>
      </c>
      <c r="D8" s="83">
        <v>274474</v>
      </c>
      <c r="E8" s="83">
        <v>613369</v>
      </c>
    </row>
    <row r="9" spans="1:5">
      <c r="A9" s="78" t="s">
        <v>195</v>
      </c>
      <c r="B9" s="78">
        <v>1593150</v>
      </c>
      <c r="C9" s="78">
        <v>586630</v>
      </c>
      <c r="D9" s="83">
        <v>241505</v>
      </c>
      <c r="E9" s="83">
        <v>517476</v>
      </c>
    </row>
    <row r="10" spans="1:5">
      <c r="A10" s="78" t="s">
        <v>326</v>
      </c>
      <c r="B10" s="78">
        <v>1611868</v>
      </c>
      <c r="C10" s="78">
        <v>326796</v>
      </c>
      <c r="D10" s="83">
        <v>304457</v>
      </c>
      <c r="E10" s="83">
        <v>695640</v>
      </c>
    </row>
    <row r="11" spans="1:5">
      <c r="A11" s="78" t="s">
        <v>320</v>
      </c>
      <c r="B11" s="78">
        <v>1940728</v>
      </c>
      <c r="C11" s="78">
        <v>317600</v>
      </c>
      <c r="D11" s="83">
        <v>173398</v>
      </c>
      <c r="E11" s="83">
        <v>507035</v>
      </c>
    </row>
    <row r="12" spans="1:5">
      <c r="A12" s="78" t="s">
        <v>182</v>
      </c>
      <c r="B12" s="78">
        <v>1409681</v>
      </c>
      <c r="C12" s="78">
        <v>548341</v>
      </c>
      <c r="D12" s="83">
        <v>304275</v>
      </c>
      <c r="E12" s="83">
        <v>676464</v>
      </c>
    </row>
    <row r="13" spans="1:5">
      <c r="A13" s="78" t="s">
        <v>176</v>
      </c>
      <c r="B13" s="78">
        <v>1777532</v>
      </c>
      <c r="C13" s="78">
        <v>276576</v>
      </c>
      <c r="D13" s="83">
        <v>268826</v>
      </c>
      <c r="E13" s="83">
        <v>615827</v>
      </c>
    </row>
    <row r="14" spans="1:5">
      <c r="A14" s="78" t="s">
        <v>325</v>
      </c>
      <c r="B14" s="78">
        <v>1397713</v>
      </c>
      <c r="C14" s="78">
        <v>478420</v>
      </c>
      <c r="D14" s="83">
        <v>335384</v>
      </c>
      <c r="E14" s="83">
        <v>727244</v>
      </c>
    </row>
    <row r="15" spans="1:5">
      <c r="A15" s="78" t="s">
        <v>323</v>
      </c>
      <c r="B15" s="78">
        <v>1922830</v>
      </c>
      <c r="C15" s="78">
        <v>254394</v>
      </c>
      <c r="D15" s="83">
        <v>206372</v>
      </c>
      <c r="E15" s="83">
        <v>555165</v>
      </c>
    </row>
    <row r="16" spans="1:5">
      <c r="A16" s="78" t="s">
        <v>184</v>
      </c>
      <c r="B16" s="78">
        <v>1635271</v>
      </c>
      <c r="C16" s="78">
        <v>472934</v>
      </c>
      <c r="D16" s="83">
        <v>252414</v>
      </c>
      <c r="E16" s="83">
        <v>578142</v>
      </c>
    </row>
    <row r="17" spans="1:5">
      <c r="A17" s="78" t="s">
        <v>181</v>
      </c>
      <c r="B17" s="78">
        <v>1873853</v>
      </c>
      <c r="C17" s="78">
        <v>250796</v>
      </c>
      <c r="D17" s="83">
        <v>223720</v>
      </c>
      <c r="E17" s="83">
        <v>590392</v>
      </c>
    </row>
    <row r="18" spans="1:5">
      <c r="A18" s="78" t="s">
        <v>198</v>
      </c>
      <c r="B18" s="78">
        <v>1877166</v>
      </c>
      <c r="C18" s="78">
        <v>284175</v>
      </c>
      <c r="D18" s="83">
        <v>209661</v>
      </c>
      <c r="E18" s="83">
        <v>567759</v>
      </c>
    </row>
    <row r="19" spans="1:5">
      <c r="A19" s="78" t="s">
        <v>173</v>
      </c>
      <c r="B19" s="78">
        <v>1985634</v>
      </c>
      <c r="C19" s="78">
        <v>287892</v>
      </c>
      <c r="D19" s="83">
        <v>155885</v>
      </c>
      <c r="E19" s="83">
        <v>509350</v>
      </c>
    </row>
    <row r="20" spans="1:5">
      <c r="A20" s="78" t="s">
        <v>178</v>
      </c>
      <c r="B20" s="78">
        <v>1870851</v>
      </c>
      <c r="C20" s="78">
        <v>274833</v>
      </c>
      <c r="D20" s="83">
        <v>229458</v>
      </c>
      <c r="E20" s="83">
        <v>563619</v>
      </c>
    </row>
    <row r="21" spans="1:5">
      <c r="A21" s="78" t="s">
        <v>177</v>
      </c>
      <c r="B21" s="78">
        <v>1864964</v>
      </c>
      <c r="C21" s="78">
        <v>338443</v>
      </c>
      <c r="D21" s="83">
        <v>205149</v>
      </c>
      <c r="E21" s="83">
        <v>530205</v>
      </c>
    </row>
    <row r="22" spans="1:5">
      <c r="A22" s="78" t="s">
        <v>174</v>
      </c>
      <c r="B22" s="78">
        <v>1881253</v>
      </c>
      <c r="C22" s="78">
        <v>279481</v>
      </c>
      <c r="D22" s="83">
        <v>216352</v>
      </c>
      <c r="E22" s="83">
        <v>561675</v>
      </c>
    </row>
    <row r="23" spans="1:5">
      <c r="A23" s="78" t="s">
        <v>172</v>
      </c>
      <c r="B23" s="78">
        <v>1880741</v>
      </c>
      <c r="C23" s="78">
        <v>211637</v>
      </c>
      <c r="D23" s="83">
        <v>224955</v>
      </c>
      <c r="E23" s="83">
        <v>621428</v>
      </c>
    </row>
    <row r="24" spans="1:5">
      <c r="A24" s="81" t="s">
        <v>328</v>
      </c>
      <c r="B24" s="81">
        <v>1867694</v>
      </c>
      <c r="C24" s="81">
        <v>316619</v>
      </c>
      <c r="D24" s="82">
        <v>196950</v>
      </c>
      <c r="E24" s="82">
        <v>557498</v>
      </c>
    </row>
    <row r="25" spans="1:5">
      <c r="A25" s="78" t="s">
        <v>175</v>
      </c>
      <c r="B25" s="78">
        <v>1939084</v>
      </c>
      <c r="C25" s="78">
        <v>323222</v>
      </c>
      <c r="D25" s="83">
        <v>171634</v>
      </c>
      <c r="E25" s="83">
        <v>504821</v>
      </c>
    </row>
    <row r="26" spans="1:5">
      <c r="A26" s="78" t="s">
        <v>324</v>
      </c>
      <c r="B26" s="78">
        <v>1901682</v>
      </c>
      <c r="C26" s="78">
        <v>217909</v>
      </c>
      <c r="D26" s="83">
        <v>252546</v>
      </c>
      <c r="E26" s="83">
        <v>566624</v>
      </c>
    </row>
    <row r="27" spans="1:5">
      <c r="A27" s="78" t="s">
        <v>179</v>
      </c>
      <c r="B27" s="78">
        <v>1862701</v>
      </c>
      <c r="C27" s="78">
        <v>253522</v>
      </c>
      <c r="D27" s="83">
        <v>209363</v>
      </c>
      <c r="E27" s="83">
        <v>613175</v>
      </c>
    </row>
    <row r="28" spans="1:5">
      <c r="A28" s="78" t="s">
        <v>180</v>
      </c>
      <c r="B28" s="78">
        <v>1883330</v>
      </c>
      <c r="C28" s="78">
        <v>291900</v>
      </c>
      <c r="D28" s="83">
        <v>206306</v>
      </c>
      <c r="E28" s="83">
        <v>557225</v>
      </c>
    </row>
    <row r="29" spans="1:5">
      <c r="A29" s="78" t="s">
        <v>321</v>
      </c>
      <c r="B29" s="78">
        <v>1795578</v>
      </c>
      <c r="C29" s="78">
        <v>399402</v>
      </c>
      <c r="D29" s="83">
        <v>207636</v>
      </c>
      <c r="E29" s="83">
        <v>536145</v>
      </c>
    </row>
    <row r="30" spans="1:5">
      <c r="A30" s="78" t="s">
        <v>322</v>
      </c>
      <c r="B30" s="78">
        <v>1794572</v>
      </c>
      <c r="C30" s="78">
        <v>404569</v>
      </c>
      <c r="D30" s="83">
        <v>195320</v>
      </c>
      <c r="E30" s="83">
        <v>544300</v>
      </c>
    </row>
  </sheetData>
  <phoneticPr fontId="1" type="noConversion"/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1CE7B-CD23-0448-ADB2-270F3A3BF721}">
  <dimension ref="A1:E19"/>
  <sheetViews>
    <sheetView workbookViewId="0"/>
  </sheetViews>
  <sheetFormatPr baseColWidth="10" defaultColWidth="15.33203125" defaultRowHeight="16"/>
  <cols>
    <col min="2" max="2" width="17.83203125" customWidth="1"/>
    <col min="3" max="3" width="22.83203125" customWidth="1"/>
    <col min="4" max="4" width="28.33203125" style="10" customWidth="1"/>
    <col min="5" max="5" width="32" style="12" customWidth="1"/>
  </cols>
  <sheetData>
    <row r="1" spans="1:5">
      <c r="A1" s="33" t="s">
        <v>308</v>
      </c>
      <c r="B1" s="1"/>
      <c r="C1" s="1"/>
      <c r="D1" s="34"/>
      <c r="E1" s="35"/>
    </row>
    <row r="2" spans="1:5">
      <c r="A2" s="29" t="s">
        <v>249</v>
      </c>
      <c r="B2" s="29" t="s">
        <v>263</v>
      </c>
      <c r="C2" s="29" t="s">
        <v>250</v>
      </c>
      <c r="D2" s="30" t="s">
        <v>251</v>
      </c>
      <c r="E2" s="36" t="s">
        <v>252</v>
      </c>
    </row>
    <row r="3" spans="1:5">
      <c r="A3" s="78" t="s">
        <v>253</v>
      </c>
      <c r="B3" s="78">
        <v>118459</v>
      </c>
      <c r="C3" s="78">
        <v>13</v>
      </c>
      <c r="D3" s="79">
        <v>118446</v>
      </c>
      <c r="E3" s="80">
        <v>1.1E-4</v>
      </c>
    </row>
    <row r="4" spans="1:5">
      <c r="A4" s="78" t="s">
        <v>254</v>
      </c>
      <c r="B4" s="78">
        <v>112679</v>
      </c>
      <c r="C4" s="78">
        <v>20</v>
      </c>
      <c r="D4" s="79">
        <v>112659</v>
      </c>
      <c r="E4" s="80">
        <v>1.7699999999999999E-4</v>
      </c>
    </row>
    <row r="5" spans="1:5">
      <c r="A5" s="78" t="s">
        <v>255</v>
      </c>
      <c r="B5" s="78">
        <v>104606</v>
      </c>
      <c r="C5" s="78">
        <v>8</v>
      </c>
      <c r="D5" s="79">
        <v>104598</v>
      </c>
      <c r="E5" s="80">
        <v>7.6000000000000004E-5</v>
      </c>
    </row>
    <row r="6" spans="1:5">
      <c r="A6" s="78" t="s">
        <v>256</v>
      </c>
      <c r="B6" s="78">
        <v>94706</v>
      </c>
      <c r="C6" s="78">
        <v>7</v>
      </c>
      <c r="D6" s="79">
        <v>94699</v>
      </c>
      <c r="E6" s="80">
        <v>7.3999999999999996E-5</v>
      </c>
    </row>
    <row r="7" spans="1:5">
      <c r="A7" s="78" t="s">
        <v>257</v>
      </c>
      <c r="B7" s="78">
        <v>110240</v>
      </c>
      <c r="C7" s="78">
        <v>7</v>
      </c>
      <c r="D7" s="79">
        <v>110233</v>
      </c>
      <c r="E7" s="80">
        <v>6.3E-5</v>
      </c>
    </row>
    <row r="8" spans="1:5">
      <c r="A8" s="78" t="s">
        <v>258</v>
      </c>
      <c r="B8" s="78">
        <v>98058</v>
      </c>
      <c r="C8" s="78">
        <v>15</v>
      </c>
      <c r="D8" s="79">
        <v>98043</v>
      </c>
      <c r="E8" s="80">
        <v>1.5300000000000001E-4</v>
      </c>
    </row>
    <row r="9" spans="1:5">
      <c r="A9" s="78" t="s">
        <v>259</v>
      </c>
      <c r="B9" s="78">
        <v>85452</v>
      </c>
      <c r="C9" s="78">
        <v>10</v>
      </c>
      <c r="D9" s="79">
        <v>85442</v>
      </c>
      <c r="E9" s="80">
        <v>1.17E-4</v>
      </c>
    </row>
    <row r="10" spans="1:5">
      <c r="A10" s="78" t="s">
        <v>260</v>
      </c>
      <c r="B10" s="78">
        <v>77222</v>
      </c>
      <c r="C10" s="78">
        <v>4</v>
      </c>
      <c r="D10" s="79">
        <v>77218</v>
      </c>
      <c r="E10" s="80">
        <v>5.1999999999999997E-5</v>
      </c>
    </row>
    <row r="11" spans="1:5">
      <c r="A11" s="78" t="s">
        <v>261</v>
      </c>
      <c r="B11" s="78">
        <v>101788</v>
      </c>
      <c r="C11" s="78">
        <v>17</v>
      </c>
      <c r="D11" s="79">
        <v>101771</v>
      </c>
      <c r="E11" s="80">
        <v>1.6699999999999999E-4</v>
      </c>
    </row>
    <row r="12" spans="1:5">
      <c r="A12" s="78" t="s">
        <v>81</v>
      </c>
      <c r="B12" s="78">
        <v>100393</v>
      </c>
      <c r="C12" s="78">
        <v>14</v>
      </c>
      <c r="D12" s="79">
        <v>100379</v>
      </c>
      <c r="E12" s="80">
        <v>1.3899999999999999E-4</v>
      </c>
    </row>
    <row r="13" spans="1:5">
      <c r="A13" s="78" t="s">
        <v>94</v>
      </c>
      <c r="B13" s="78">
        <v>90793</v>
      </c>
      <c r="C13" s="78">
        <v>6</v>
      </c>
      <c r="D13" s="79">
        <v>90787</v>
      </c>
      <c r="E13" s="80">
        <v>6.6000000000000005E-5</v>
      </c>
    </row>
    <row r="14" spans="1:5">
      <c r="A14" s="78" t="s">
        <v>98</v>
      </c>
      <c r="B14" s="78">
        <v>76452</v>
      </c>
      <c r="C14" s="78">
        <v>11</v>
      </c>
      <c r="D14" s="79">
        <v>76441</v>
      </c>
      <c r="E14" s="80">
        <v>1.44E-4</v>
      </c>
    </row>
    <row r="15" spans="1:5">
      <c r="A15" s="78" t="s">
        <v>102</v>
      </c>
      <c r="B15" s="78">
        <v>93371</v>
      </c>
      <c r="C15" s="78">
        <v>6</v>
      </c>
      <c r="D15" s="79">
        <v>93365</v>
      </c>
      <c r="E15" s="80">
        <v>6.3999999999999997E-5</v>
      </c>
    </row>
    <row r="16" spans="1:5">
      <c r="A16" s="78" t="s">
        <v>109</v>
      </c>
      <c r="B16" s="78">
        <v>64358</v>
      </c>
      <c r="C16" s="78">
        <v>11</v>
      </c>
      <c r="D16" s="79">
        <v>64347</v>
      </c>
      <c r="E16" s="80">
        <v>1.7100000000000001E-4</v>
      </c>
    </row>
    <row r="17" spans="1:5">
      <c r="A17" s="78" t="s">
        <v>122</v>
      </c>
      <c r="B17" s="78">
        <v>82527</v>
      </c>
      <c r="C17" s="78">
        <v>13</v>
      </c>
      <c r="D17" s="79">
        <v>82514</v>
      </c>
      <c r="E17" s="80">
        <v>1.5799999999999999E-4</v>
      </c>
    </row>
    <row r="18" spans="1:5">
      <c r="A18" s="78" t="s">
        <v>132</v>
      </c>
      <c r="B18" s="78">
        <v>75789</v>
      </c>
      <c r="C18" s="78">
        <v>10</v>
      </c>
      <c r="D18" s="79">
        <v>75779</v>
      </c>
      <c r="E18" s="80">
        <v>1.3200000000000001E-4</v>
      </c>
    </row>
    <row r="19" spans="1:5">
      <c r="A19" s="78" t="s">
        <v>139</v>
      </c>
      <c r="B19" s="78">
        <v>82039</v>
      </c>
      <c r="C19" s="78">
        <v>10</v>
      </c>
      <c r="D19" s="79">
        <v>82029</v>
      </c>
      <c r="E19" s="80">
        <v>1.22E-4</v>
      </c>
    </row>
  </sheetData>
  <phoneticPr fontId="1" type="noConversion"/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4CA2B-7412-7B4E-A6EA-11FD17BF061E}">
  <dimension ref="A1:E19"/>
  <sheetViews>
    <sheetView workbookViewId="0">
      <selection activeCell="C12" sqref="C12"/>
    </sheetView>
  </sheetViews>
  <sheetFormatPr baseColWidth="10" defaultRowHeight="16"/>
  <cols>
    <col min="1" max="1" width="13.33203125" customWidth="1"/>
    <col min="2" max="2" width="15.33203125" bestFit="1" customWidth="1"/>
    <col min="3" max="3" width="20.5" bestFit="1" customWidth="1"/>
    <col min="4" max="4" width="25.1640625" bestFit="1" customWidth="1"/>
    <col min="5" max="5" width="32.1640625" style="11" bestFit="1" customWidth="1"/>
  </cols>
  <sheetData>
    <row r="1" spans="1:5">
      <c r="A1" s="33" t="s">
        <v>309</v>
      </c>
      <c r="B1" s="1"/>
      <c r="C1" s="1"/>
      <c r="D1" s="1"/>
      <c r="E1" s="37"/>
    </row>
    <row r="2" spans="1:5">
      <c r="A2" s="65" t="s">
        <v>262</v>
      </c>
      <c r="B2" s="65" t="s">
        <v>263</v>
      </c>
      <c r="C2" s="65" t="s">
        <v>250</v>
      </c>
      <c r="D2" s="66" t="s">
        <v>251</v>
      </c>
      <c r="E2" s="67" t="s">
        <v>252</v>
      </c>
    </row>
    <row r="3" spans="1:5">
      <c r="A3" s="78" t="s">
        <v>253</v>
      </c>
      <c r="B3" s="78">
        <v>4138</v>
      </c>
      <c r="C3" s="78">
        <v>3</v>
      </c>
      <c r="D3" s="79">
        <v>4135</v>
      </c>
      <c r="E3" s="80">
        <v>7.2499999999999995E-4</v>
      </c>
    </row>
    <row r="4" spans="1:5">
      <c r="A4" s="78" t="s">
        <v>254</v>
      </c>
      <c r="B4" s="78">
        <v>4053</v>
      </c>
      <c r="C4" s="78">
        <v>3</v>
      </c>
      <c r="D4" s="79">
        <v>4050</v>
      </c>
      <c r="E4" s="80">
        <v>7.3999999999999999E-4</v>
      </c>
    </row>
    <row r="5" spans="1:5">
      <c r="A5" s="78" t="s">
        <v>255</v>
      </c>
      <c r="B5" s="78">
        <v>3460</v>
      </c>
      <c r="C5" s="78">
        <v>1</v>
      </c>
      <c r="D5" s="79">
        <v>3459</v>
      </c>
      <c r="E5" s="80">
        <v>2.8899999999999998E-4</v>
      </c>
    </row>
    <row r="6" spans="1:5">
      <c r="A6" s="78" t="s">
        <v>256</v>
      </c>
      <c r="B6" s="78">
        <v>3437</v>
      </c>
      <c r="C6" s="78">
        <v>4</v>
      </c>
      <c r="D6" s="79">
        <v>3433</v>
      </c>
      <c r="E6" s="80">
        <v>1.1640000000000001E-3</v>
      </c>
    </row>
    <row r="7" spans="1:5">
      <c r="A7" s="78" t="s">
        <v>257</v>
      </c>
      <c r="B7" s="78">
        <v>3754</v>
      </c>
      <c r="C7" s="78">
        <v>0</v>
      </c>
      <c r="D7" s="79">
        <v>3754</v>
      </c>
      <c r="E7" s="80">
        <v>0</v>
      </c>
    </row>
    <row r="8" spans="1:5">
      <c r="A8" s="78" t="s">
        <v>258</v>
      </c>
      <c r="B8" s="78">
        <v>3404</v>
      </c>
      <c r="C8" s="78">
        <v>6</v>
      </c>
      <c r="D8" s="79">
        <v>3398</v>
      </c>
      <c r="E8" s="80">
        <v>1.763E-3</v>
      </c>
    </row>
    <row r="9" spans="1:5">
      <c r="A9" s="78" t="s">
        <v>259</v>
      </c>
      <c r="B9" s="78">
        <v>2709</v>
      </c>
      <c r="C9" s="78">
        <v>3</v>
      </c>
      <c r="D9" s="79">
        <v>2706</v>
      </c>
      <c r="E9" s="80">
        <v>1.1069999999999999E-3</v>
      </c>
    </row>
    <row r="10" spans="1:5">
      <c r="A10" s="78" t="s">
        <v>260</v>
      </c>
      <c r="B10" s="78">
        <v>2380</v>
      </c>
      <c r="C10" s="78">
        <v>4</v>
      </c>
      <c r="D10" s="79">
        <v>2376</v>
      </c>
      <c r="E10" s="80">
        <v>1.681E-3</v>
      </c>
    </row>
    <row r="11" spans="1:5">
      <c r="A11" s="78" t="s">
        <v>261</v>
      </c>
      <c r="B11" s="78">
        <v>3137</v>
      </c>
      <c r="C11" s="78">
        <v>4</v>
      </c>
      <c r="D11" s="79">
        <v>3133</v>
      </c>
      <c r="E11" s="80">
        <v>1.2750000000000001E-3</v>
      </c>
    </row>
    <row r="12" spans="1:5">
      <c r="A12" s="78" t="s">
        <v>81</v>
      </c>
      <c r="B12" s="78">
        <v>3429</v>
      </c>
      <c r="C12" s="78">
        <v>0</v>
      </c>
      <c r="D12" s="79">
        <v>3429</v>
      </c>
      <c r="E12" s="80">
        <v>0</v>
      </c>
    </row>
    <row r="13" spans="1:5">
      <c r="A13" s="78" t="s">
        <v>94</v>
      </c>
      <c r="B13" s="78">
        <v>3031</v>
      </c>
      <c r="C13" s="78">
        <v>3</v>
      </c>
      <c r="D13" s="79">
        <v>3028</v>
      </c>
      <c r="E13" s="80">
        <v>9.8999999999999999E-4</v>
      </c>
    </row>
    <row r="14" spans="1:5">
      <c r="A14" s="78" t="s">
        <v>98</v>
      </c>
      <c r="B14" s="78">
        <v>2631</v>
      </c>
      <c r="C14" s="78">
        <v>6</v>
      </c>
      <c r="D14" s="79">
        <v>2625</v>
      </c>
      <c r="E14" s="80">
        <v>2.281E-3</v>
      </c>
    </row>
    <row r="15" spans="1:5">
      <c r="A15" s="78" t="s">
        <v>102</v>
      </c>
      <c r="B15" s="78">
        <v>3212</v>
      </c>
      <c r="C15" s="78">
        <v>1</v>
      </c>
      <c r="D15" s="79">
        <v>3211</v>
      </c>
      <c r="E15" s="80">
        <v>3.1100000000000002E-4</v>
      </c>
    </row>
    <row r="16" spans="1:5">
      <c r="A16" s="78" t="s">
        <v>109</v>
      </c>
      <c r="B16" s="78">
        <v>2100</v>
      </c>
      <c r="C16" s="78">
        <v>2</v>
      </c>
      <c r="D16" s="79">
        <v>2098</v>
      </c>
      <c r="E16" s="80">
        <v>9.5200000000000005E-4</v>
      </c>
    </row>
    <row r="17" spans="1:5">
      <c r="A17" s="78" t="s">
        <v>122</v>
      </c>
      <c r="B17" s="78">
        <v>2879</v>
      </c>
      <c r="C17" s="78">
        <v>4</v>
      </c>
      <c r="D17" s="79">
        <v>2875</v>
      </c>
      <c r="E17" s="80">
        <v>1.389E-3</v>
      </c>
    </row>
    <row r="18" spans="1:5">
      <c r="A18" s="78" t="s">
        <v>132</v>
      </c>
      <c r="B18" s="78">
        <v>2472</v>
      </c>
      <c r="C18" s="78">
        <v>2</v>
      </c>
      <c r="D18" s="79">
        <v>2470</v>
      </c>
      <c r="E18" s="80">
        <v>8.0900000000000004E-4</v>
      </c>
    </row>
    <row r="19" spans="1:5">
      <c r="A19" s="81" t="s">
        <v>139</v>
      </c>
      <c r="B19" s="81">
        <v>6076</v>
      </c>
      <c r="C19" s="81">
        <v>3</v>
      </c>
      <c r="D19" s="82">
        <v>6073</v>
      </c>
      <c r="E19" s="80">
        <v>4.9399999999999997E-4</v>
      </c>
    </row>
  </sheetData>
  <phoneticPr fontId="1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4</vt:i4>
      </vt:variant>
    </vt:vector>
  </HeadingPairs>
  <TitlesOfParts>
    <vt:vector size="16" baseType="lpstr">
      <vt:lpstr>Supp Table S1</vt:lpstr>
      <vt:lpstr>Supp Table S2</vt:lpstr>
      <vt:lpstr>Supp Table S3</vt:lpstr>
      <vt:lpstr>Supp Table S4</vt:lpstr>
      <vt:lpstr>Supp Table S5</vt:lpstr>
      <vt:lpstr>Supp Table S6</vt:lpstr>
      <vt:lpstr>Supp Table S7</vt:lpstr>
      <vt:lpstr>Supp Table S8</vt:lpstr>
      <vt:lpstr>Supp Table S9</vt:lpstr>
      <vt:lpstr>Supp Table S10</vt:lpstr>
      <vt:lpstr>Supp Table S11</vt:lpstr>
      <vt:lpstr>Supp Table S12</vt:lpstr>
      <vt:lpstr>'Supp Table S4'!_Hlk211173962</vt:lpstr>
      <vt:lpstr>'Supp Table S5'!_Hlk211786405</vt:lpstr>
      <vt:lpstr>'Supp Table S5'!_Hlk211786494</vt:lpstr>
      <vt:lpstr>'Supp Table S1'!OLE_LINK36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钰玉 唐</dc:creator>
  <cp:lastModifiedBy>钰玉 唐</cp:lastModifiedBy>
  <dcterms:created xsi:type="dcterms:W3CDTF">2025-09-26T07:41:16Z</dcterms:created>
  <dcterms:modified xsi:type="dcterms:W3CDTF">2025-11-03T08:34:07Z</dcterms:modified>
</cp:coreProperties>
</file>