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理化" sheetId="1" r:id="rId1"/>
    <sheet name="微量元素" sheetId="2" r:id="rId2"/>
    <sheet name="lihua" sheetId="3" r:id="rId3"/>
  </sheets>
  <calcPr calcId="144525"/>
</workbook>
</file>

<file path=xl/sharedStrings.xml><?xml version="1.0" encoding="utf-8"?>
<sst xmlns="http://schemas.openxmlformats.org/spreadsheetml/2006/main" count="355" uniqueCount="254">
  <si>
    <t>样品名称</t>
  </si>
  <si>
    <t>编号</t>
  </si>
  <si>
    <t>pH</t>
  </si>
  <si>
    <t>全氮</t>
  </si>
  <si>
    <t>有机碳</t>
  </si>
  <si>
    <t>K</t>
  </si>
  <si>
    <t>P</t>
  </si>
  <si>
    <t>有效磷</t>
  </si>
  <si>
    <t>速效钾</t>
  </si>
  <si>
    <t>碱解氮</t>
  </si>
  <si>
    <t>脲酶</t>
  </si>
  <si>
    <t>蔗糖酶</t>
  </si>
  <si>
    <t>硝酸还原酶</t>
  </si>
  <si>
    <t>过氧化氢酶</t>
  </si>
  <si>
    <t>碱性磷酸酶</t>
  </si>
  <si>
    <t>g/kg</t>
  </si>
  <si>
    <t>mg/kg</t>
  </si>
  <si>
    <r>
      <rPr>
        <sz val="12"/>
        <rFont val="宋体"/>
        <charset val="134"/>
      </rPr>
      <t>ug（NH</t>
    </r>
    <r>
      <rPr>
        <vertAlign val="subscript"/>
        <sz val="12"/>
        <rFont val="宋体"/>
        <charset val="134"/>
      </rPr>
      <t>4</t>
    </r>
    <r>
      <rPr>
        <sz val="12"/>
        <rFont val="宋体"/>
        <charset val="134"/>
      </rPr>
      <t>-N）/（g.24h）</t>
    </r>
  </si>
  <si>
    <r>
      <rPr>
        <sz val="12"/>
        <rFont val="宋体"/>
        <charset val="134"/>
      </rPr>
      <t>mg（NH</t>
    </r>
    <r>
      <rPr>
        <vertAlign val="subscript"/>
        <sz val="12"/>
        <rFont val="宋体"/>
        <charset val="134"/>
      </rPr>
      <t>4</t>
    </r>
    <r>
      <rPr>
        <sz val="12"/>
        <rFont val="宋体"/>
        <charset val="134"/>
      </rPr>
      <t>-N）/（g.24h）</t>
    </r>
  </si>
  <si>
    <t>mg（葡萄糖）/（g.24h）</t>
  </si>
  <si>
    <r>
      <rPr>
        <sz val="12"/>
        <color rgb="FFFF0000"/>
        <rFont val="宋体"/>
        <charset val="134"/>
      </rPr>
      <t>mg（NO</t>
    </r>
    <r>
      <rPr>
        <vertAlign val="subscript"/>
        <sz val="12"/>
        <color rgb="FFFF0000"/>
        <rFont val="宋体"/>
        <charset val="134"/>
      </rPr>
      <t>3</t>
    </r>
    <r>
      <rPr>
        <vertAlign val="superscript"/>
        <sz val="12"/>
        <color rgb="FFFF0000"/>
        <rFont val="宋体"/>
        <charset val="134"/>
      </rPr>
      <t>-</t>
    </r>
    <r>
      <rPr>
        <sz val="12"/>
        <color rgb="FFFF0000"/>
        <rFont val="宋体"/>
        <charset val="134"/>
      </rPr>
      <t>-N)/(g.24h）</t>
    </r>
  </si>
  <si>
    <r>
      <rPr>
        <sz val="12"/>
        <rFont val="宋体"/>
        <charset val="134"/>
      </rPr>
      <t>ml(0.1mol/LKMnO</t>
    </r>
    <r>
      <rPr>
        <vertAlign val="subscript"/>
        <sz val="12"/>
        <rFont val="宋体"/>
        <charset val="134"/>
      </rPr>
      <t>4</t>
    </r>
    <r>
      <rPr>
        <sz val="12"/>
        <rFont val="宋体"/>
        <charset val="134"/>
      </rPr>
      <t>）/（g.h）</t>
    </r>
  </si>
  <si>
    <t>ug（苯酚）/（g.24h）</t>
  </si>
  <si>
    <r>
      <rPr>
        <sz val="12"/>
        <rFont val="宋体"/>
        <charset val="134"/>
      </rPr>
      <t>mg(0.1mol/LKMnO</t>
    </r>
    <r>
      <rPr>
        <vertAlign val="subscript"/>
        <sz val="12"/>
        <rFont val="宋体"/>
        <charset val="134"/>
      </rPr>
      <t>4</t>
    </r>
    <r>
      <rPr>
        <sz val="12"/>
        <rFont val="宋体"/>
        <charset val="134"/>
      </rPr>
      <t>）/（g.h）</t>
    </r>
  </si>
  <si>
    <t>mg（苯酚）/（g.24h）</t>
  </si>
  <si>
    <t>重度1 0-10cm</t>
  </si>
  <si>
    <t>10-1</t>
  </si>
  <si>
    <t>1</t>
  </si>
  <si>
    <t>重度1 10-20cm</t>
  </si>
  <si>
    <t>10-2</t>
  </si>
  <si>
    <t>重度2 0-10cm</t>
  </si>
  <si>
    <t>10-3</t>
  </si>
  <si>
    <t>重度2 10-20cm</t>
  </si>
  <si>
    <t>10-4</t>
  </si>
  <si>
    <t>重度3 0-10cm</t>
  </si>
  <si>
    <t>10-5</t>
  </si>
  <si>
    <t>重度3 10-20cm</t>
  </si>
  <si>
    <t>10-6</t>
  </si>
  <si>
    <t>重度4 0-10cm</t>
  </si>
  <si>
    <t>10-7</t>
  </si>
  <si>
    <t>重度4 10-20cm</t>
  </si>
  <si>
    <t>10-8</t>
  </si>
  <si>
    <t>重度5 0-10cm</t>
  </si>
  <si>
    <t>10-9</t>
  </si>
  <si>
    <t>重度5 10-20cm</t>
  </si>
  <si>
    <t>10-10</t>
  </si>
  <si>
    <t>重度6 0-10cm</t>
  </si>
  <si>
    <t>10-11</t>
  </si>
  <si>
    <t>重度6 10-20cm</t>
  </si>
  <si>
    <t>10-12</t>
  </si>
  <si>
    <t>中度1 0-10cm</t>
  </si>
  <si>
    <t>11-1</t>
  </si>
  <si>
    <t>2</t>
  </si>
  <si>
    <t>中度1 10-20cm</t>
  </si>
  <si>
    <t>11-2</t>
  </si>
  <si>
    <t>中度2 0-10cm</t>
  </si>
  <si>
    <t>11-3</t>
  </si>
  <si>
    <t>中度2 10-20cm</t>
  </si>
  <si>
    <t>11-4</t>
  </si>
  <si>
    <t>中度3 0-10cm</t>
  </si>
  <si>
    <t>11-5</t>
  </si>
  <si>
    <t>中度3 10-20cm</t>
  </si>
  <si>
    <t>11-6</t>
  </si>
  <si>
    <t>中度4 0-10cm</t>
  </si>
  <si>
    <t>11-7</t>
  </si>
  <si>
    <t>中度4 10-20cm</t>
  </si>
  <si>
    <t>11-8</t>
  </si>
  <si>
    <t>中度5 0-10cm</t>
  </si>
  <si>
    <t>11-9</t>
  </si>
  <si>
    <t>中度5 10-20cm</t>
  </si>
  <si>
    <t>11-10</t>
  </si>
  <si>
    <t>中度6 0-10cm</t>
  </si>
  <si>
    <t>11-11</t>
  </si>
  <si>
    <t>中度6 10-20cm</t>
  </si>
  <si>
    <t>11-12</t>
  </si>
  <si>
    <t>轻度1 0-10cm</t>
  </si>
  <si>
    <t>12-1</t>
  </si>
  <si>
    <t>3</t>
  </si>
  <si>
    <t>轻度1 10-20cm</t>
  </si>
  <si>
    <t>12-2</t>
  </si>
  <si>
    <t>轻度2 0-10cm</t>
  </si>
  <si>
    <t>12-3</t>
  </si>
  <si>
    <t>轻度2 10-20cm</t>
  </si>
  <si>
    <t>12-4</t>
  </si>
  <si>
    <t>轻度3 0-10cm</t>
  </si>
  <si>
    <t>12-5</t>
  </si>
  <si>
    <t>轻度3 10-20cm</t>
  </si>
  <si>
    <t>12-6</t>
  </si>
  <si>
    <t>轻度4 0-10cm</t>
  </si>
  <si>
    <t>12-7</t>
  </si>
  <si>
    <t>轻度4 10-20cm</t>
  </si>
  <si>
    <t>12-8</t>
  </si>
  <si>
    <t>轻度5 0-10cm</t>
  </si>
  <si>
    <t>12-9</t>
  </si>
  <si>
    <t>轻度5 10-20cm</t>
  </si>
  <si>
    <t>12-10</t>
  </si>
  <si>
    <t>轻度6 0-10cm</t>
  </si>
  <si>
    <t>12-11</t>
  </si>
  <si>
    <t>轻度6 10-20cm</t>
  </si>
  <si>
    <t>12-12</t>
  </si>
  <si>
    <t>未入侵1 0-10cm</t>
  </si>
  <si>
    <t>13-1</t>
  </si>
  <si>
    <t>4</t>
  </si>
  <si>
    <t>未入侵1 10-20cm</t>
  </si>
  <si>
    <t>13-2</t>
  </si>
  <si>
    <t>未入侵2 0-10cm</t>
  </si>
  <si>
    <t>13-3</t>
  </si>
  <si>
    <t>未入侵2 10-20cm</t>
  </si>
  <si>
    <t>13-4</t>
  </si>
  <si>
    <t>未入侵3 0-10cm</t>
  </si>
  <si>
    <t>13-5</t>
  </si>
  <si>
    <t>未入侵3 10-20cm</t>
  </si>
  <si>
    <t>13-6</t>
  </si>
  <si>
    <t>未入侵4 0-10cm</t>
  </si>
  <si>
    <t>13-7</t>
  </si>
  <si>
    <t>未入侵4 10-20cm</t>
  </si>
  <si>
    <t>13-8</t>
  </si>
  <si>
    <t>未入侵5 0-10cm</t>
  </si>
  <si>
    <t>13-9</t>
  </si>
  <si>
    <t>未入侵5 10-20cm</t>
  </si>
  <si>
    <t>13-10</t>
  </si>
  <si>
    <t>未入侵6 0-10cm</t>
  </si>
  <si>
    <t>13-11</t>
  </si>
  <si>
    <t>未入侵6 10-20cm</t>
  </si>
  <si>
    <t>13-12</t>
  </si>
  <si>
    <t>Mg</t>
  </si>
  <si>
    <t>Al</t>
  </si>
  <si>
    <t>Ca</t>
  </si>
  <si>
    <t>Fe</t>
  </si>
  <si>
    <t>B</t>
  </si>
  <si>
    <t>Mn</t>
  </si>
  <si>
    <t>Cu</t>
  </si>
  <si>
    <t>Zn</t>
  </si>
  <si>
    <r>
      <rPr>
        <sz val="11"/>
        <color indexed="8"/>
        <rFont val="等线"/>
        <charset val="134"/>
      </rPr>
      <t>有效</t>
    </r>
    <r>
      <rPr>
        <sz val="11"/>
        <color theme="1"/>
        <rFont val="Times New Roman"/>
        <charset val="0"/>
      </rPr>
      <t>B</t>
    </r>
  </si>
  <si>
    <r>
      <rPr>
        <sz val="11"/>
        <color rgb="FFFF0000"/>
        <rFont val="宋体"/>
        <charset val="0"/>
      </rPr>
      <t>有效</t>
    </r>
    <r>
      <rPr>
        <sz val="11"/>
        <color rgb="FFFF0000"/>
        <rFont val="Times New Roman"/>
        <charset val="0"/>
      </rPr>
      <t>Cu</t>
    </r>
  </si>
  <si>
    <t>有效Fe</t>
  </si>
  <si>
    <r>
      <rPr>
        <sz val="11"/>
        <color rgb="FFFF0000"/>
        <rFont val="宋体"/>
        <charset val="0"/>
      </rPr>
      <t>有效</t>
    </r>
    <r>
      <rPr>
        <sz val="11"/>
        <color rgb="FFFF0000"/>
        <rFont val="Times New Roman"/>
        <charset val="0"/>
      </rPr>
      <t>Mn</t>
    </r>
  </si>
  <si>
    <r>
      <rPr>
        <sz val="11"/>
        <color rgb="FFFF0000"/>
        <rFont val="宋体"/>
        <charset val="0"/>
      </rPr>
      <t>有效</t>
    </r>
    <r>
      <rPr>
        <sz val="11"/>
        <color rgb="FFFF0000"/>
        <rFont val="Times New Roman"/>
        <charset val="0"/>
      </rPr>
      <t>Zn</t>
    </r>
  </si>
  <si>
    <r>
      <rPr>
        <sz val="11"/>
        <color indexed="8"/>
        <rFont val="等线"/>
        <charset val="134"/>
      </rPr>
      <t>有效</t>
    </r>
    <r>
      <rPr>
        <sz val="11"/>
        <color theme="1"/>
        <rFont val="Times New Roman"/>
        <charset val="0"/>
      </rPr>
      <t>Al</t>
    </r>
  </si>
  <si>
    <r>
      <rPr>
        <sz val="11"/>
        <color indexed="8"/>
        <rFont val="等线"/>
        <charset val="134"/>
      </rPr>
      <t>交换性</t>
    </r>
    <r>
      <rPr>
        <sz val="11"/>
        <color theme="1"/>
        <rFont val="Times New Roman"/>
        <charset val="0"/>
      </rPr>
      <t>Ca</t>
    </r>
  </si>
  <si>
    <r>
      <rPr>
        <sz val="11"/>
        <color indexed="8"/>
        <rFont val="等线"/>
        <charset val="134"/>
      </rPr>
      <t>交换性</t>
    </r>
    <r>
      <rPr>
        <sz val="11"/>
        <color theme="1"/>
        <rFont val="Times New Roman"/>
        <charset val="0"/>
      </rPr>
      <t>Mg</t>
    </r>
  </si>
  <si>
    <t>%</t>
  </si>
  <si>
    <t>cmol(1/2Ca + )/kg</t>
  </si>
  <si>
    <t>cmol(1/2Mg + )/kg</t>
  </si>
  <si>
    <t>＜0.01</t>
  </si>
  <si>
    <t>Intrusion level</t>
  </si>
  <si>
    <t>Mean±SE</t>
  </si>
  <si>
    <t>Mg g/kg</t>
  </si>
  <si>
    <t>Al g/kg</t>
  </si>
  <si>
    <t>Ca g/kg</t>
  </si>
  <si>
    <t>Fe g/kg</t>
  </si>
  <si>
    <t>B mg/kg</t>
  </si>
  <si>
    <t>Mn mg/kg</t>
  </si>
  <si>
    <t>Cu mg/kg</t>
  </si>
  <si>
    <t>Zn mg/kg</t>
  </si>
  <si>
    <t>S</t>
  </si>
  <si>
    <t>2.72±0.11a</t>
  </si>
  <si>
    <t>70.71±3.5a</t>
  </si>
  <si>
    <t>2.01±0.16a</t>
  </si>
  <si>
    <t>20.77±1.09a</t>
  </si>
  <si>
    <t>78.62±6.18a</t>
  </si>
  <si>
    <t>948.38±128.17a</t>
  </si>
  <si>
    <t>29±1.31a</t>
  </si>
  <si>
    <t>44.82±0.98a</t>
  </si>
  <si>
    <t>M</t>
  </si>
  <si>
    <t>2.56±0.1a</t>
  </si>
  <si>
    <t>66.05±3.96a</t>
  </si>
  <si>
    <t>1.54±0.11a</t>
  </si>
  <si>
    <t>21.41±0.51a</t>
  </si>
  <si>
    <t>81.32±4.39a</t>
  </si>
  <si>
    <t>822.4±106.57a</t>
  </si>
  <si>
    <t>29.85±1.01a</t>
  </si>
  <si>
    <t>45.32±0.87a</t>
  </si>
  <si>
    <t>L</t>
  </si>
  <si>
    <t>2.52±0.08a</t>
  </si>
  <si>
    <t>66.55±2.29a</t>
  </si>
  <si>
    <t>1.7±0.22a</t>
  </si>
  <si>
    <t>20.98±1.03a</t>
  </si>
  <si>
    <t>73.48±4.99a</t>
  </si>
  <si>
    <t>1065.47±163.62a</t>
  </si>
  <si>
    <t>27.73±1.04a</t>
  </si>
  <si>
    <t>44.1±1.01a</t>
  </si>
  <si>
    <t>C</t>
  </si>
  <si>
    <t>2.6±0.1a</t>
  </si>
  <si>
    <t>64.37±1.29a</t>
  </si>
  <si>
    <t>1.82±0.21a</t>
  </si>
  <si>
    <t>21.2±0.6a</t>
  </si>
  <si>
    <t>86.55±5.57a</t>
  </si>
  <si>
    <t>902.33±119.08a</t>
  </si>
  <si>
    <t>27.88±0.45a</t>
  </si>
  <si>
    <t>44.47±0.95</t>
  </si>
  <si>
    <r>
      <rPr>
        <sz val="11"/>
        <color rgb="FF000000"/>
        <rFont val="等线"/>
        <charset val="134"/>
      </rPr>
      <t>E</t>
    </r>
    <r>
      <rPr>
        <sz val="11"/>
        <color theme="1"/>
        <rFont val="Times New Roman"/>
        <charset val="134"/>
      </rPr>
      <t>Mg mg/kg</t>
    </r>
  </si>
  <si>
    <r>
      <rPr>
        <sz val="11"/>
        <color rgb="FF000000"/>
        <rFont val="等线"/>
        <charset val="134"/>
      </rPr>
      <t>A</t>
    </r>
    <r>
      <rPr>
        <sz val="11"/>
        <color theme="1"/>
        <rFont val="Times New Roman"/>
        <charset val="134"/>
      </rPr>
      <t>Al mg/kg</t>
    </r>
  </si>
  <si>
    <r>
      <rPr>
        <sz val="11"/>
        <color rgb="FF000000"/>
        <rFont val="等线"/>
        <charset val="134"/>
      </rPr>
      <t>E</t>
    </r>
    <r>
      <rPr>
        <sz val="11"/>
        <color theme="1"/>
        <rFont val="Times New Roman"/>
        <charset val="134"/>
      </rPr>
      <t>Ca mg/kg</t>
    </r>
  </si>
  <si>
    <r>
      <rPr>
        <sz val="11"/>
        <color theme="1"/>
        <rFont val="宋体"/>
        <charset val="0"/>
      </rPr>
      <t>A</t>
    </r>
    <r>
      <rPr>
        <sz val="11"/>
        <color theme="1"/>
        <rFont val="Times New Roman"/>
        <charset val="0"/>
      </rPr>
      <t>Fe mg/kg</t>
    </r>
  </si>
  <si>
    <r>
      <rPr>
        <sz val="11"/>
        <color rgb="FF000000"/>
        <rFont val="等线"/>
        <charset val="134"/>
      </rPr>
      <t>A</t>
    </r>
    <r>
      <rPr>
        <sz val="11"/>
        <color theme="1"/>
        <rFont val="Times New Roman"/>
        <charset val="134"/>
      </rPr>
      <t>B mg/kg</t>
    </r>
  </si>
  <si>
    <r>
      <rPr>
        <sz val="11"/>
        <color rgb="FFFF0000"/>
        <rFont val="宋体"/>
        <charset val="0"/>
      </rPr>
      <t>A</t>
    </r>
    <r>
      <rPr>
        <sz val="11"/>
        <color rgb="FFFF0000"/>
        <rFont val="Times New Roman"/>
        <charset val="0"/>
      </rPr>
      <t>Mn mg/kg</t>
    </r>
  </si>
  <si>
    <r>
      <rPr>
        <sz val="11"/>
        <color rgb="FFFF0000"/>
        <rFont val="宋体"/>
        <charset val="0"/>
      </rPr>
      <t>A</t>
    </r>
    <r>
      <rPr>
        <sz val="11"/>
        <color rgb="FFFF0000"/>
        <rFont val="Times New Roman"/>
        <charset val="0"/>
      </rPr>
      <t>Cu mg/kg</t>
    </r>
  </si>
  <si>
    <r>
      <rPr>
        <sz val="11"/>
        <color rgb="FFFF0000"/>
        <rFont val="宋体"/>
        <charset val="0"/>
      </rPr>
      <t>A</t>
    </r>
    <r>
      <rPr>
        <sz val="11"/>
        <color rgb="FFFF0000"/>
        <rFont val="Times New Roman"/>
        <charset val="0"/>
      </rPr>
      <t>Zn mg/kg</t>
    </r>
  </si>
  <si>
    <t>1.37±0.19a</t>
  </si>
  <si>
    <t>42.41±3.72a</t>
  </si>
  <si>
    <t>4.8±0.69a</t>
  </si>
  <si>
    <t>44.71±1.97a</t>
  </si>
  <si>
    <t>0.1±0.03a</t>
  </si>
  <si>
    <t>93.89±3.25a</t>
  </si>
  <si>
    <t>0.98±0.08a</t>
  </si>
  <si>
    <t>0.44±0.09a</t>
  </si>
  <si>
    <t>1.13±0.02a</t>
  </si>
  <si>
    <t>39.02±7.23a</t>
  </si>
  <si>
    <t>4±0.18a</t>
  </si>
  <si>
    <t>42.72±8.41a</t>
  </si>
  <si>
    <t>0.13±0.03a</t>
  </si>
  <si>
    <t>68.43±7.91b</t>
  </si>
  <si>
    <t>0.78±0.08b</t>
  </si>
  <si>
    <t>0.25±0.05ab</t>
  </si>
  <si>
    <t>1.26±0.22a</t>
  </si>
  <si>
    <t>42.16±4.95a</t>
  </si>
  <si>
    <t>4.24±0.75a</t>
  </si>
  <si>
    <t>45.24±2.89a</t>
  </si>
  <si>
    <t>0.12±0.03a</t>
  </si>
  <si>
    <t>76.62±3.99b</t>
  </si>
  <si>
    <t>0.7±0.04bc</t>
  </si>
  <si>
    <t>0.31±0.08ab</t>
  </si>
  <si>
    <t>1.15±0.09a</t>
  </si>
  <si>
    <t>52.07±5.63a</t>
  </si>
  <si>
    <t>3.16±0.18a</t>
  </si>
  <si>
    <t>40.22±5.05a</t>
  </si>
  <si>
    <t>64.54±5.18b</t>
  </si>
  <si>
    <t>0.57±0.03c</t>
  </si>
  <si>
    <t>0.22±0.02b</t>
  </si>
  <si>
    <r>
      <rPr>
        <sz val="11"/>
        <color theme="1"/>
        <rFont val="宋体"/>
        <charset val="134"/>
      </rPr>
      <t>描述</t>
    </r>
  </si>
  <si>
    <r>
      <rPr>
        <sz val="11"/>
        <color theme="1"/>
        <rFont val="宋体"/>
        <charset val="134"/>
      </rPr>
      <t>平均值</t>
    </r>
  </si>
  <si>
    <r>
      <rPr>
        <sz val="11"/>
        <color theme="1"/>
        <rFont val="宋体"/>
        <charset val="134"/>
      </rPr>
      <t>标准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错误</t>
    </r>
  </si>
  <si>
    <t>VAR00002</t>
  </si>
  <si>
    <t>ph</t>
  </si>
  <si>
    <t>VAR00003</t>
  </si>
  <si>
    <t>TN</t>
  </si>
  <si>
    <t>VAR00004</t>
  </si>
  <si>
    <t>SOC</t>
  </si>
  <si>
    <t>VAR00005</t>
  </si>
  <si>
    <t>TK</t>
  </si>
  <si>
    <t>VAR00006</t>
  </si>
  <si>
    <t>TP</t>
  </si>
  <si>
    <t>VAR00007</t>
  </si>
  <si>
    <t>AP</t>
  </si>
  <si>
    <t>VAR00008</t>
  </si>
  <si>
    <t>AK</t>
  </si>
  <si>
    <t>VAR00009</t>
  </si>
  <si>
    <t>AN</t>
  </si>
  <si>
    <t>VAR00010</t>
  </si>
  <si>
    <t>VAR00011</t>
  </si>
  <si>
    <t>VAR00012</t>
  </si>
  <si>
    <t>VAR00013</t>
  </si>
  <si>
    <t>VAR00014</t>
  </si>
</sst>
</file>

<file path=xl/styles.xml><?xml version="1.0" encoding="utf-8"?>
<styleSheet xmlns="http://schemas.openxmlformats.org/spreadsheetml/2006/main" xmlns:xr9="http://schemas.microsoft.com/office/spreadsheetml/2016/revision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 "/>
    <numFmt numFmtId="179" formatCode="0.000"/>
    <numFmt numFmtId="180" formatCode="0.0"/>
    <numFmt numFmtId="181" formatCode="0.0_ "/>
    <numFmt numFmtId="182" formatCode="0.00_);[Red]\(0.00\)"/>
  </numFmts>
  <fonts count="4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0"/>
    </font>
    <font>
      <sz val="12"/>
      <color theme="1"/>
      <name val="宋体"/>
      <charset val="134"/>
      <scheme val="minor"/>
    </font>
    <font>
      <sz val="11"/>
      <color rgb="FF000000"/>
      <name val="Times New Roman"/>
      <charset val="134"/>
    </font>
    <font>
      <sz val="11"/>
      <color rgb="FF000000"/>
      <name val="等线"/>
      <charset val="134"/>
    </font>
    <font>
      <sz val="11"/>
      <color theme="1"/>
      <name val="宋体"/>
      <charset val="0"/>
    </font>
    <font>
      <sz val="11"/>
      <color rgb="FFFF0000"/>
      <name val="宋体"/>
      <charset val="0"/>
    </font>
    <font>
      <sz val="11"/>
      <color rgb="FF000000"/>
      <name val="宋体"/>
      <charset val="134"/>
    </font>
    <font>
      <sz val="11"/>
      <color rgb="FFFF0000"/>
      <name val="Times New Roman"/>
      <charset val="0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vertAlign val="subscript"/>
      <sz val="12"/>
      <name val="宋体"/>
      <charset val="134"/>
    </font>
    <font>
      <vertAlign val="subscript"/>
      <sz val="12"/>
      <color rgb="FFFF0000"/>
      <name val="宋体"/>
      <charset val="134"/>
    </font>
    <font>
      <vertAlign val="superscript"/>
      <sz val="12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8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2" fontId="14" fillId="0" borderId="1" xfId="0" applyNumberFormat="1" applyFont="1" applyFill="1" applyBorder="1" applyAlignment="1">
      <alignment horizontal="center" vertical="center"/>
    </xf>
    <xf numFmtId="179" fontId="1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177" fontId="16" fillId="0" borderId="0" xfId="0" applyNumberFormat="1" applyFont="1">
      <alignment vertical="center"/>
    </xf>
    <xf numFmtId="177" fontId="8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/>
    </xf>
    <xf numFmtId="181" fontId="3" fillId="0" borderId="0" xfId="0" applyNumberFormat="1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wrapText="1"/>
    </xf>
    <xf numFmtId="177" fontId="3" fillId="0" borderId="1" xfId="0" applyNumberFormat="1" applyFont="1" applyFill="1" applyBorder="1" applyAlignment="1">
      <alignment horizontal="center" wrapText="1"/>
    </xf>
    <xf numFmtId="182" fontId="4" fillId="0" borderId="1" xfId="0" applyNumberFormat="1" applyFont="1" applyFill="1" applyBorder="1" applyAlignment="1">
      <alignment horizontal="center" wrapText="1"/>
    </xf>
    <xf numFmtId="176" fontId="4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wrapText="1"/>
    </xf>
    <xf numFmtId="178" fontId="4" fillId="0" borderId="0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0"/>
  <sheetViews>
    <sheetView tabSelected="1" topLeftCell="B1" workbookViewId="0">
      <selection activeCell="R8" sqref="R8"/>
    </sheetView>
  </sheetViews>
  <sheetFormatPr defaultColWidth="8.88495575221239" defaultRowHeight="15.75"/>
  <cols>
    <col min="1" max="1" width="17.8849557522124" style="42" customWidth="1"/>
    <col min="2" max="3" width="8.88495575221239" style="42"/>
    <col min="4" max="4" width="8.88495575221239" style="43"/>
    <col min="5" max="5" width="8.88495575221239" style="43" customWidth="1"/>
    <col min="6" max="6" width="8.88495575221239" style="44" customWidth="1"/>
    <col min="7" max="7" width="8.88495575221239" style="43" customWidth="1"/>
    <col min="8" max="8" width="8.88495575221239" style="45" customWidth="1"/>
    <col min="9" max="10" width="8.88495575221239" style="43" customWidth="1"/>
    <col min="11" max="12" width="8.88495575221239" style="42" customWidth="1"/>
    <col min="13" max="13" width="8.88495575221239" style="46" customWidth="1"/>
    <col min="14" max="15" width="8.88495575221239" style="43"/>
    <col min="16" max="17" width="8.88495575221239" style="42" hidden="1" customWidth="1"/>
    <col min="18" max="18" width="11.7787610619469"/>
    <col min="19" max="19" width="9.66371681415929"/>
    <col min="20" max="20" width="10.6637168141593"/>
    <col min="21" max="21" width="12.8849557522124"/>
  </cols>
  <sheetData>
    <row r="1" ht="31.5" spans="1:19">
      <c r="A1" s="47" t="s">
        <v>0</v>
      </c>
      <c r="B1" s="21" t="s">
        <v>1</v>
      </c>
      <c r="C1" s="21"/>
      <c r="D1" s="48" t="s">
        <v>2</v>
      </c>
      <c r="E1" s="49" t="s">
        <v>3</v>
      </c>
      <c r="F1" s="50" t="s">
        <v>4</v>
      </c>
      <c r="G1" s="51" t="s">
        <v>5</v>
      </c>
      <c r="H1" s="50" t="s">
        <v>6</v>
      </c>
      <c r="I1" s="51" t="s">
        <v>7</v>
      </c>
      <c r="J1" s="48" t="s">
        <v>8</v>
      </c>
      <c r="K1" s="57" t="s">
        <v>9</v>
      </c>
      <c r="L1" s="58"/>
      <c r="M1" s="7" t="s">
        <v>10</v>
      </c>
      <c r="N1" s="8" t="s">
        <v>11</v>
      </c>
      <c r="O1" s="9" t="s">
        <v>12</v>
      </c>
      <c r="P1" s="10" t="s">
        <v>13</v>
      </c>
      <c r="Q1" s="11" t="s">
        <v>14</v>
      </c>
      <c r="R1" s="10" t="s">
        <v>13</v>
      </c>
      <c r="S1" s="11" t="s">
        <v>14</v>
      </c>
    </row>
    <row r="2" ht="66" spans="1:19">
      <c r="A2" s="52"/>
      <c r="B2" s="22"/>
      <c r="C2" s="22"/>
      <c r="D2" s="48"/>
      <c r="E2" s="49" t="s">
        <v>15</v>
      </c>
      <c r="F2" s="50" t="s">
        <v>15</v>
      </c>
      <c r="G2" s="49" t="s">
        <v>15</v>
      </c>
      <c r="H2" s="50" t="s">
        <v>15</v>
      </c>
      <c r="I2" s="51" t="s">
        <v>16</v>
      </c>
      <c r="J2" s="48" t="s">
        <v>16</v>
      </c>
      <c r="K2" s="57" t="s">
        <v>16</v>
      </c>
      <c r="L2" s="59" t="s">
        <v>17</v>
      </c>
      <c r="M2" s="60" t="s">
        <v>18</v>
      </c>
      <c r="N2" s="61" t="s">
        <v>19</v>
      </c>
      <c r="O2" s="62" t="s">
        <v>20</v>
      </c>
      <c r="P2" s="63" t="s">
        <v>21</v>
      </c>
      <c r="Q2" s="67" t="s">
        <v>22</v>
      </c>
      <c r="R2" s="63" t="s">
        <v>23</v>
      </c>
      <c r="S2" s="67" t="s">
        <v>24</v>
      </c>
    </row>
    <row r="3" spans="1:19">
      <c r="A3" s="21" t="s">
        <v>25</v>
      </c>
      <c r="B3" s="53" t="s">
        <v>26</v>
      </c>
      <c r="C3" s="53" t="s">
        <v>27</v>
      </c>
      <c r="D3" s="54">
        <v>5.41</v>
      </c>
      <c r="E3" s="55">
        <v>0.733785</v>
      </c>
      <c r="F3" s="56">
        <v>18.200001</v>
      </c>
      <c r="G3" s="54">
        <v>11.90825886004</v>
      </c>
      <c r="H3" s="7">
        <v>0.36905</v>
      </c>
      <c r="I3" s="54">
        <v>2.04</v>
      </c>
      <c r="J3" s="64">
        <v>169.795</v>
      </c>
      <c r="K3" s="58">
        <v>77</v>
      </c>
      <c r="L3" s="58">
        <v>42.31542</v>
      </c>
      <c r="M3" s="7">
        <f>L3/1000</f>
        <v>0.04231542</v>
      </c>
      <c r="N3" s="65">
        <v>14.52</v>
      </c>
      <c r="O3" s="54">
        <v>2.1308862</v>
      </c>
      <c r="P3" s="56">
        <v>4.41067</v>
      </c>
      <c r="Q3" s="66">
        <v>237.16</v>
      </c>
      <c r="R3">
        <f>P3/10</f>
        <v>0.441067</v>
      </c>
      <c r="S3">
        <f>Q3/1000</f>
        <v>0.23716</v>
      </c>
    </row>
    <row r="4" spans="1:19">
      <c r="A4" s="21" t="s">
        <v>28</v>
      </c>
      <c r="B4" s="53" t="s">
        <v>29</v>
      </c>
      <c r="C4" s="53" t="s">
        <v>27</v>
      </c>
      <c r="D4" s="54">
        <v>5.39</v>
      </c>
      <c r="E4" s="55">
        <v>0.578295</v>
      </c>
      <c r="F4" s="56">
        <v>14.61612</v>
      </c>
      <c r="G4" s="54">
        <v>12.8084107108777</v>
      </c>
      <c r="H4" s="7">
        <v>0.36058</v>
      </c>
      <c r="I4" s="54">
        <v>1.21333333333333</v>
      </c>
      <c r="J4" s="64">
        <v>149.64</v>
      </c>
      <c r="K4" s="58">
        <v>43.4</v>
      </c>
      <c r="L4" s="58">
        <v>37.41402</v>
      </c>
      <c r="M4" s="7">
        <f t="shared" ref="M4:M50" si="0">L4/1000</f>
        <v>0.03741402</v>
      </c>
      <c r="N4" s="54">
        <v>5.308</v>
      </c>
      <c r="O4" s="54">
        <v>1.9925403</v>
      </c>
      <c r="P4" s="56">
        <v>4.62176</v>
      </c>
      <c r="Q4" s="66">
        <v>140.385</v>
      </c>
      <c r="R4">
        <f t="shared" ref="R4:R50" si="1">P4/10</f>
        <v>0.462176</v>
      </c>
      <c r="S4">
        <f t="shared" ref="S4:S50" si="2">Q4/1000</f>
        <v>0.140385</v>
      </c>
    </row>
    <row r="5" spans="1:19">
      <c r="A5" s="21" t="s">
        <v>30</v>
      </c>
      <c r="B5" s="53" t="s">
        <v>31</v>
      </c>
      <c r="C5" s="53" t="s">
        <v>27</v>
      </c>
      <c r="D5" s="54">
        <v>5.55</v>
      </c>
      <c r="E5" s="55">
        <v>1.140615</v>
      </c>
      <c r="F5" s="56">
        <v>27.240846</v>
      </c>
      <c r="G5" s="54">
        <v>12.2551923858837</v>
      </c>
      <c r="H5" s="7">
        <v>0.38115</v>
      </c>
      <c r="I5" s="54">
        <v>1.56</v>
      </c>
      <c r="J5" s="64">
        <v>169.07</v>
      </c>
      <c r="K5" s="58">
        <v>91</v>
      </c>
      <c r="L5" s="58">
        <v>53.18019</v>
      </c>
      <c r="M5" s="7">
        <f t="shared" si="0"/>
        <v>0.05318019</v>
      </c>
      <c r="N5" s="65">
        <v>32.128</v>
      </c>
      <c r="O5" s="54">
        <v>2.0356611</v>
      </c>
      <c r="P5" s="56">
        <v>4.54399</v>
      </c>
      <c r="Q5" s="66">
        <v>232.015</v>
      </c>
      <c r="R5">
        <f t="shared" si="1"/>
        <v>0.454399</v>
      </c>
      <c r="S5">
        <f t="shared" si="2"/>
        <v>0.232015</v>
      </c>
    </row>
    <row r="6" spans="1:19">
      <c r="A6" s="21" t="s">
        <v>32</v>
      </c>
      <c r="B6" s="53" t="s">
        <v>33</v>
      </c>
      <c r="C6" s="53" t="s">
        <v>27</v>
      </c>
      <c r="D6" s="54">
        <v>5.54</v>
      </c>
      <c r="E6" s="55">
        <v>0.574035</v>
      </c>
      <c r="F6" s="56">
        <v>15.678825</v>
      </c>
      <c r="G6" s="54">
        <v>11.3362873714869</v>
      </c>
      <c r="H6" s="7">
        <v>0.30492</v>
      </c>
      <c r="I6" s="54">
        <v>1.18666666666667</v>
      </c>
      <c r="J6" s="64">
        <v>186.76</v>
      </c>
      <c r="K6" s="58">
        <v>43.4</v>
      </c>
      <c r="L6" s="58">
        <v>23.93517</v>
      </c>
      <c r="M6" s="7">
        <f t="shared" si="0"/>
        <v>0.02393517</v>
      </c>
      <c r="N6" s="54">
        <v>6.984</v>
      </c>
      <c r="O6" s="54">
        <v>1.68440625</v>
      </c>
      <c r="P6" s="56">
        <v>4.838405</v>
      </c>
      <c r="Q6" s="66">
        <v>70.805</v>
      </c>
      <c r="R6">
        <f t="shared" si="1"/>
        <v>0.4838405</v>
      </c>
      <c r="S6">
        <f t="shared" si="2"/>
        <v>0.070805</v>
      </c>
    </row>
    <row r="7" spans="1:19">
      <c r="A7" s="21" t="s">
        <v>34</v>
      </c>
      <c r="B7" s="53" t="s">
        <v>35</v>
      </c>
      <c r="C7" s="53" t="s">
        <v>27</v>
      </c>
      <c r="D7" s="54">
        <v>5.55</v>
      </c>
      <c r="E7" s="55">
        <v>0.936135</v>
      </c>
      <c r="F7" s="56">
        <v>21.591234</v>
      </c>
      <c r="G7" s="54">
        <v>11.9270120235991</v>
      </c>
      <c r="H7" s="7">
        <v>0.33396</v>
      </c>
      <c r="I7" s="54">
        <v>1.30666666666667</v>
      </c>
      <c r="J7" s="64">
        <v>208.655</v>
      </c>
      <c r="K7" s="58">
        <v>88.2</v>
      </c>
      <c r="L7" s="58">
        <v>43.54077</v>
      </c>
      <c r="M7" s="7">
        <f t="shared" si="0"/>
        <v>0.04354077</v>
      </c>
      <c r="N7" s="65">
        <v>26.212</v>
      </c>
      <c r="O7" s="54">
        <v>1.98625185</v>
      </c>
      <c r="P7" s="56">
        <v>4.26624</v>
      </c>
      <c r="Q7" s="66">
        <v>255.78</v>
      </c>
      <c r="R7">
        <f t="shared" si="1"/>
        <v>0.426624</v>
      </c>
      <c r="S7">
        <f t="shared" si="2"/>
        <v>0.25578</v>
      </c>
    </row>
    <row r="8" spans="1:19">
      <c r="A8" s="21" t="s">
        <v>36</v>
      </c>
      <c r="B8" s="53" t="s">
        <v>37</v>
      </c>
      <c r="C8" s="53" t="s">
        <v>27</v>
      </c>
      <c r="D8" s="54">
        <v>5.45</v>
      </c>
      <c r="E8" s="55">
        <v>0.59214</v>
      </c>
      <c r="F8" s="56">
        <v>16.390785</v>
      </c>
      <c r="G8" s="54">
        <v>12.8084107108777</v>
      </c>
      <c r="H8" s="7">
        <v>0.36663</v>
      </c>
      <c r="I8" s="54">
        <v>1.12</v>
      </c>
      <c r="J8" s="64">
        <v>167.04</v>
      </c>
      <c r="K8" s="58">
        <v>51.8</v>
      </c>
      <c r="L8" s="58">
        <v>27.69291</v>
      </c>
      <c r="M8" s="7">
        <f t="shared" si="0"/>
        <v>0.02769291</v>
      </c>
      <c r="N8" s="65">
        <v>10.808</v>
      </c>
      <c r="O8" s="54">
        <v>1.7859198</v>
      </c>
      <c r="P8" s="56">
        <v>3.582975</v>
      </c>
      <c r="Q8" s="66">
        <v>97.51</v>
      </c>
      <c r="R8">
        <f t="shared" si="1"/>
        <v>0.3582975</v>
      </c>
      <c r="S8">
        <f t="shared" si="2"/>
        <v>0.09751</v>
      </c>
    </row>
    <row r="9" spans="1:19">
      <c r="A9" s="21" t="s">
        <v>38</v>
      </c>
      <c r="B9" s="53" t="s">
        <v>39</v>
      </c>
      <c r="C9" s="53" t="s">
        <v>27</v>
      </c>
      <c r="D9" s="54">
        <v>6.19</v>
      </c>
      <c r="E9" s="55">
        <v>1.717845</v>
      </c>
      <c r="F9" s="56">
        <v>35.11638</v>
      </c>
      <c r="G9" s="54">
        <v>11.7863632969057</v>
      </c>
      <c r="H9" s="7">
        <v>0.46827</v>
      </c>
      <c r="I9" s="54">
        <v>1.93333333333333</v>
      </c>
      <c r="J9" s="64">
        <v>266.365</v>
      </c>
      <c r="K9" s="58">
        <v>162.4</v>
      </c>
      <c r="L9" s="58">
        <v>67.8027</v>
      </c>
      <c r="M9" s="7">
        <f t="shared" si="0"/>
        <v>0.0678027</v>
      </c>
      <c r="N9" s="65">
        <v>55.148</v>
      </c>
      <c r="O9" s="54">
        <v>2.9447913</v>
      </c>
      <c r="P9" s="56">
        <v>4.9011765</v>
      </c>
      <c r="Q9" s="66">
        <v>427.28</v>
      </c>
      <c r="R9">
        <f t="shared" si="1"/>
        <v>0.49011765</v>
      </c>
      <c r="S9">
        <f t="shared" si="2"/>
        <v>0.42728</v>
      </c>
    </row>
    <row r="10" spans="1:19">
      <c r="A10" s="21" t="s">
        <v>40</v>
      </c>
      <c r="B10" s="53" t="s">
        <v>41</v>
      </c>
      <c r="C10" s="53" t="s">
        <v>27</v>
      </c>
      <c r="D10" s="54">
        <v>5.9</v>
      </c>
      <c r="E10" s="55">
        <v>1.08417</v>
      </c>
      <c r="F10" s="56">
        <v>26.103804</v>
      </c>
      <c r="G10" s="54">
        <v>11.8613759511422</v>
      </c>
      <c r="H10" s="7">
        <v>0.41382</v>
      </c>
      <c r="I10" s="54">
        <v>1.78666666666667</v>
      </c>
      <c r="J10" s="64">
        <v>280.865</v>
      </c>
      <c r="K10" s="58">
        <v>95.2</v>
      </c>
      <c r="L10" s="58">
        <v>54.65061</v>
      </c>
      <c r="M10" s="7">
        <f t="shared" si="0"/>
        <v>0.05465061</v>
      </c>
      <c r="N10" s="65">
        <v>23.472</v>
      </c>
      <c r="O10" s="54">
        <v>2.53137063</v>
      </c>
      <c r="P10" s="56">
        <v>4.938395</v>
      </c>
      <c r="Q10" s="66">
        <v>295.225</v>
      </c>
      <c r="R10">
        <f t="shared" si="1"/>
        <v>0.4938395</v>
      </c>
      <c r="S10">
        <f t="shared" si="2"/>
        <v>0.295225</v>
      </c>
    </row>
    <row r="11" spans="1:19">
      <c r="A11" s="21" t="s">
        <v>42</v>
      </c>
      <c r="B11" s="53" t="s">
        <v>43</v>
      </c>
      <c r="C11" s="53" t="s">
        <v>27</v>
      </c>
      <c r="D11" s="54">
        <v>5.99</v>
      </c>
      <c r="E11" s="55">
        <v>1.52508</v>
      </c>
      <c r="F11" s="56">
        <v>33.415005</v>
      </c>
      <c r="G11" s="54">
        <v>12.7146448930821</v>
      </c>
      <c r="H11" s="7">
        <v>0.37631</v>
      </c>
      <c r="I11" s="55">
        <v>0.893333333333333</v>
      </c>
      <c r="J11" s="64">
        <v>242.585</v>
      </c>
      <c r="K11" s="66">
        <v>173.6</v>
      </c>
      <c r="L11" s="58">
        <v>68.6196</v>
      </c>
      <c r="M11" s="7">
        <f t="shared" si="0"/>
        <v>0.0686196</v>
      </c>
      <c r="N11" s="65">
        <v>56.656</v>
      </c>
      <c r="O11" s="54">
        <v>2.627404245</v>
      </c>
      <c r="P11" s="56">
        <v>4.913953</v>
      </c>
      <c r="Q11" s="66">
        <v>408.66</v>
      </c>
      <c r="R11">
        <f t="shared" si="1"/>
        <v>0.4913953</v>
      </c>
      <c r="S11">
        <f t="shared" si="2"/>
        <v>0.40866</v>
      </c>
    </row>
    <row r="12" spans="1:19">
      <c r="A12" s="21" t="s">
        <v>44</v>
      </c>
      <c r="B12" s="53" t="s">
        <v>45</v>
      </c>
      <c r="C12" s="53" t="s">
        <v>27</v>
      </c>
      <c r="D12" s="54">
        <v>5.84</v>
      </c>
      <c r="E12" s="55">
        <v>1.257765</v>
      </c>
      <c r="F12" s="56">
        <v>29.007135</v>
      </c>
      <c r="G12" s="54">
        <v>11.7113506426693</v>
      </c>
      <c r="H12" s="7">
        <v>0.41866</v>
      </c>
      <c r="I12" s="55">
        <v>0.933333333333333</v>
      </c>
      <c r="J12" s="64">
        <v>207.205</v>
      </c>
      <c r="K12" s="66">
        <v>107.8</v>
      </c>
      <c r="L12" s="58">
        <v>53.67033</v>
      </c>
      <c r="M12" s="7">
        <f t="shared" si="0"/>
        <v>0.05367033</v>
      </c>
      <c r="N12" s="65">
        <v>34.72</v>
      </c>
      <c r="O12" s="54">
        <v>2.41386645</v>
      </c>
      <c r="P12" s="56">
        <v>4.920619</v>
      </c>
      <c r="Q12" s="66">
        <v>304.045</v>
      </c>
      <c r="R12">
        <f t="shared" si="1"/>
        <v>0.4920619</v>
      </c>
      <c r="S12">
        <f t="shared" si="2"/>
        <v>0.304045</v>
      </c>
    </row>
    <row r="13" spans="1:19">
      <c r="A13" s="21" t="s">
        <v>46</v>
      </c>
      <c r="B13" s="53" t="s">
        <v>47</v>
      </c>
      <c r="C13" s="53" t="s">
        <v>27</v>
      </c>
      <c r="D13" s="54">
        <v>5.74</v>
      </c>
      <c r="E13" s="55">
        <v>1.451595</v>
      </c>
      <c r="F13" s="56">
        <v>29.95467</v>
      </c>
      <c r="G13" s="54">
        <v>11.505065843519</v>
      </c>
      <c r="H13" s="7">
        <v>0.35937</v>
      </c>
      <c r="I13" s="54">
        <v>1.73333333333333</v>
      </c>
      <c r="J13" s="64">
        <v>262.885</v>
      </c>
      <c r="K13" s="66">
        <v>119</v>
      </c>
      <c r="L13" s="58">
        <v>81.19986</v>
      </c>
      <c r="M13" s="7">
        <f t="shared" si="0"/>
        <v>0.08119986</v>
      </c>
      <c r="N13" s="65">
        <v>33.244</v>
      </c>
      <c r="O13" s="54">
        <v>2.712747495</v>
      </c>
      <c r="P13" s="56">
        <v>4.71064</v>
      </c>
      <c r="Q13" s="66">
        <v>273.175</v>
      </c>
      <c r="R13">
        <f t="shared" si="1"/>
        <v>0.471064</v>
      </c>
      <c r="S13">
        <f t="shared" si="2"/>
        <v>0.273175</v>
      </c>
    </row>
    <row r="14" spans="1:19">
      <c r="A14" s="21" t="s">
        <v>48</v>
      </c>
      <c r="B14" s="53" t="s">
        <v>49</v>
      </c>
      <c r="C14" s="53" t="s">
        <v>27</v>
      </c>
      <c r="D14" s="54">
        <v>5.32</v>
      </c>
      <c r="E14" s="55">
        <v>0.89886</v>
      </c>
      <c r="F14" s="56">
        <v>20.902308</v>
      </c>
      <c r="G14" s="54">
        <v>11.823869624024</v>
      </c>
      <c r="H14" s="7">
        <v>0.4186</v>
      </c>
      <c r="I14" s="54">
        <v>1.56</v>
      </c>
      <c r="J14" s="64">
        <v>180.09</v>
      </c>
      <c r="K14" s="66">
        <v>135.8</v>
      </c>
      <c r="L14" s="58">
        <v>37.5774</v>
      </c>
      <c r="M14" s="7">
        <f t="shared" si="0"/>
        <v>0.0375774</v>
      </c>
      <c r="N14" s="65">
        <v>13.952</v>
      </c>
      <c r="O14" s="54">
        <v>2.70547086</v>
      </c>
      <c r="P14" s="56">
        <v>4.85507</v>
      </c>
      <c r="Q14" s="66">
        <v>111.23</v>
      </c>
      <c r="R14">
        <f t="shared" si="1"/>
        <v>0.485507</v>
      </c>
      <c r="S14">
        <f t="shared" si="2"/>
        <v>0.11123</v>
      </c>
    </row>
    <row r="15" spans="1:19">
      <c r="A15" s="21" t="s">
        <v>50</v>
      </c>
      <c r="B15" s="53" t="s">
        <v>51</v>
      </c>
      <c r="C15" s="53" t="s">
        <v>52</v>
      </c>
      <c r="D15" s="54">
        <v>5.72</v>
      </c>
      <c r="E15" s="55">
        <v>1.03731</v>
      </c>
      <c r="F15" s="56">
        <v>28.510857</v>
      </c>
      <c r="G15" s="54">
        <v>10.5861608291222</v>
      </c>
      <c r="H15" s="7">
        <v>0.34716</v>
      </c>
      <c r="I15" s="54">
        <v>1.53333333333333</v>
      </c>
      <c r="J15" s="64">
        <v>275.5</v>
      </c>
      <c r="K15" s="58">
        <v>82.6</v>
      </c>
      <c r="L15" s="58">
        <v>76.46184</v>
      </c>
      <c r="M15" s="7">
        <f t="shared" si="0"/>
        <v>0.07646184</v>
      </c>
      <c r="N15" s="65">
        <v>15.328</v>
      </c>
      <c r="O15" s="54">
        <v>2.31504795</v>
      </c>
      <c r="P15" s="56">
        <v>4.360675</v>
      </c>
      <c r="Q15" s="66">
        <v>189.63</v>
      </c>
      <c r="R15">
        <f t="shared" si="1"/>
        <v>0.4360675</v>
      </c>
      <c r="S15">
        <f t="shared" si="2"/>
        <v>0.18963</v>
      </c>
    </row>
    <row r="16" spans="1:19">
      <c r="A16" s="21" t="s">
        <v>53</v>
      </c>
      <c r="B16" s="53" t="s">
        <v>54</v>
      </c>
      <c r="C16" s="53" t="s">
        <v>52</v>
      </c>
      <c r="D16" s="54">
        <v>5.27</v>
      </c>
      <c r="E16" s="55">
        <v>0.73911</v>
      </c>
      <c r="F16" s="56">
        <v>31.482243</v>
      </c>
      <c r="G16" s="54">
        <v>9.97668301345083</v>
      </c>
      <c r="H16" s="7">
        <v>0.32076</v>
      </c>
      <c r="I16" s="54">
        <v>1.58666666666667</v>
      </c>
      <c r="J16" s="64">
        <v>162.69</v>
      </c>
      <c r="K16" s="58">
        <v>56</v>
      </c>
      <c r="L16" s="58">
        <v>45.50133</v>
      </c>
      <c r="M16" s="7">
        <f t="shared" si="0"/>
        <v>0.04550133</v>
      </c>
      <c r="N16" s="54">
        <v>6.884</v>
      </c>
      <c r="O16" s="54">
        <v>2.245875</v>
      </c>
      <c r="P16" s="56">
        <v>4.638425</v>
      </c>
      <c r="Q16" s="66">
        <v>100.695</v>
      </c>
      <c r="R16">
        <f t="shared" si="1"/>
        <v>0.4638425</v>
      </c>
      <c r="S16">
        <f t="shared" si="2"/>
        <v>0.100695</v>
      </c>
    </row>
    <row r="17" spans="1:19">
      <c r="A17" s="21" t="s">
        <v>55</v>
      </c>
      <c r="B17" s="53" t="s">
        <v>56</v>
      </c>
      <c r="C17" s="53" t="s">
        <v>52</v>
      </c>
      <c r="D17" s="54">
        <v>5.05</v>
      </c>
      <c r="E17" s="55">
        <v>0.94572</v>
      </c>
      <c r="F17" s="56">
        <v>24.19617</v>
      </c>
      <c r="G17" s="54">
        <v>12.2083094769859</v>
      </c>
      <c r="H17" s="7">
        <v>0.3366</v>
      </c>
      <c r="I17" s="54">
        <v>1.06666666666667</v>
      </c>
      <c r="J17" s="64">
        <v>145</v>
      </c>
      <c r="K17" s="58">
        <v>82.6</v>
      </c>
      <c r="L17" s="58">
        <v>98.76321</v>
      </c>
      <c r="M17" s="7">
        <f t="shared" si="0"/>
        <v>0.09876321</v>
      </c>
      <c r="N17" s="65">
        <v>33.556</v>
      </c>
      <c r="O17" s="54">
        <v>2.4722592</v>
      </c>
      <c r="P17" s="56">
        <v>3.582975</v>
      </c>
      <c r="Q17" s="66">
        <v>331.975</v>
      </c>
      <c r="R17">
        <f t="shared" si="1"/>
        <v>0.3582975</v>
      </c>
      <c r="S17">
        <f t="shared" si="2"/>
        <v>0.331975</v>
      </c>
    </row>
    <row r="18" spans="1:19">
      <c r="A18" s="21" t="s">
        <v>57</v>
      </c>
      <c r="B18" s="53" t="s">
        <v>58</v>
      </c>
      <c r="C18" s="53" t="s">
        <v>52</v>
      </c>
      <c r="D18" s="54">
        <v>4.88</v>
      </c>
      <c r="E18" s="55">
        <v>0.678405</v>
      </c>
      <c r="F18" s="56">
        <v>21.983859</v>
      </c>
      <c r="G18" s="54">
        <v>12.8177872926572</v>
      </c>
      <c r="H18" s="7">
        <v>0.35244</v>
      </c>
      <c r="I18" s="54">
        <v>1.04</v>
      </c>
      <c r="J18" s="64">
        <v>71.746</v>
      </c>
      <c r="K18" s="58">
        <v>54.6</v>
      </c>
      <c r="L18" s="58">
        <v>39.29289</v>
      </c>
      <c r="M18" s="7">
        <f t="shared" si="0"/>
        <v>0.03929289</v>
      </c>
      <c r="N18" s="54">
        <v>6.508</v>
      </c>
      <c r="O18" s="54">
        <v>2.2943859</v>
      </c>
      <c r="P18" s="56">
        <v>3.7774</v>
      </c>
      <c r="Q18" s="66">
        <v>138.18</v>
      </c>
      <c r="R18">
        <f t="shared" si="1"/>
        <v>0.37774</v>
      </c>
      <c r="S18">
        <f t="shared" si="2"/>
        <v>0.13818</v>
      </c>
    </row>
    <row r="19" spans="1:19">
      <c r="A19" s="21" t="s">
        <v>59</v>
      </c>
      <c r="B19" s="53" t="s">
        <v>60</v>
      </c>
      <c r="C19" s="53" t="s">
        <v>52</v>
      </c>
      <c r="D19" s="54">
        <v>5.71</v>
      </c>
      <c r="E19" s="55">
        <v>0.838155</v>
      </c>
      <c r="F19" s="56">
        <v>19.500375</v>
      </c>
      <c r="G19" s="54">
        <v>11.1112494087775</v>
      </c>
      <c r="H19" s="7">
        <v>0.35772</v>
      </c>
      <c r="I19" s="54">
        <v>1.01333333333333</v>
      </c>
      <c r="J19" s="64">
        <v>208.8</v>
      </c>
      <c r="K19" s="58">
        <v>71.4</v>
      </c>
      <c r="L19" s="58">
        <v>51.38301</v>
      </c>
      <c r="M19" s="7">
        <f t="shared" si="0"/>
        <v>0.05138301</v>
      </c>
      <c r="N19" s="65">
        <v>12.556</v>
      </c>
      <c r="O19" s="54">
        <v>2.46597075</v>
      </c>
      <c r="P19" s="56">
        <v>3.705185</v>
      </c>
      <c r="Q19" s="66">
        <v>166.355</v>
      </c>
      <c r="R19">
        <f t="shared" si="1"/>
        <v>0.3705185</v>
      </c>
      <c r="S19">
        <f t="shared" si="2"/>
        <v>0.166355</v>
      </c>
    </row>
    <row r="20" spans="1:19">
      <c r="A20" s="21" t="s">
        <v>61</v>
      </c>
      <c r="B20" s="53" t="s">
        <v>62</v>
      </c>
      <c r="C20" s="53" t="s">
        <v>52</v>
      </c>
      <c r="D20" s="54">
        <v>5.51</v>
      </c>
      <c r="E20" s="55">
        <v>0.64965</v>
      </c>
      <c r="F20" s="56">
        <v>16.972917</v>
      </c>
      <c r="G20" s="54">
        <v>13.0522018371462</v>
      </c>
      <c r="H20" s="7">
        <v>0.38016</v>
      </c>
      <c r="I20" s="55">
        <v>0.466666666666667</v>
      </c>
      <c r="J20" s="64">
        <v>184.875</v>
      </c>
      <c r="K20" s="58">
        <v>57.4</v>
      </c>
      <c r="L20" s="58">
        <v>42.80556</v>
      </c>
      <c r="M20" s="7">
        <f t="shared" si="0"/>
        <v>0.04280556</v>
      </c>
      <c r="N20" s="54">
        <v>5.42</v>
      </c>
      <c r="O20" s="54">
        <v>2.4237483</v>
      </c>
      <c r="P20" s="56">
        <v>3.283005</v>
      </c>
      <c r="Q20" s="66">
        <v>141.61</v>
      </c>
      <c r="R20">
        <f t="shared" si="1"/>
        <v>0.3283005</v>
      </c>
      <c r="S20">
        <f t="shared" si="2"/>
        <v>0.14161</v>
      </c>
    </row>
    <row r="21" spans="1:19">
      <c r="A21" s="21" t="s">
        <v>63</v>
      </c>
      <c r="B21" s="53" t="s">
        <v>64</v>
      </c>
      <c r="C21" s="53" t="s">
        <v>52</v>
      </c>
      <c r="D21" s="54">
        <v>5.93</v>
      </c>
      <c r="E21" s="55">
        <v>1.00323</v>
      </c>
      <c r="F21" s="56">
        <v>22.589025</v>
      </c>
      <c r="G21" s="54">
        <v>10.4080057753105</v>
      </c>
      <c r="H21" s="7">
        <v>0.3828</v>
      </c>
      <c r="I21" s="55">
        <v>0.76</v>
      </c>
      <c r="J21" s="64">
        <v>335.24</v>
      </c>
      <c r="K21" s="66">
        <v>102.2</v>
      </c>
      <c r="L21" s="58">
        <v>62.24778</v>
      </c>
      <c r="M21" s="7">
        <f t="shared" si="0"/>
        <v>0.06224778</v>
      </c>
      <c r="N21" s="65">
        <v>23.452</v>
      </c>
      <c r="O21" s="54">
        <v>2.51933274</v>
      </c>
      <c r="P21" s="56">
        <v>4.26624</v>
      </c>
      <c r="Q21" s="66">
        <v>210.7</v>
      </c>
      <c r="R21">
        <f t="shared" si="1"/>
        <v>0.426624</v>
      </c>
      <c r="S21">
        <f t="shared" si="2"/>
        <v>0.2107</v>
      </c>
    </row>
    <row r="22" spans="1:19">
      <c r="A22" s="21" t="s">
        <v>65</v>
      </c>
      <c r="B22" s="53" t="s">
        <v>66</v>
      </c>
      <c r="C22" s="53" t="s">
        <v>52</v>
      </c>
      <c r="D22" s="54">
        <v>5.44</v>
      </c>
      <c r="E22" s="55">
        <v>0.710355</v>
      </c>
      <c r="F22" s="56">
        <v>28.408251</v>
      </c>
      <c r="G22" s="54">
        <v>10.717432974036</v>
      </c>
      <c r="H22" s="7">
        <v>0.4224</v>
      </c>
      <c r="I22" s="54">
        <v>1.56</v>
      </c>
      <c r="J22" s="64">
        <v>267.525</v>
      </c>
      <c r="K22" s="66">
        <v>121.8</v>
      </c>
      <c r="L22" s="58">
        <v>44.27598</v>
      </c>
      <c r="M22" s="7">
        <f t="shared" si="0"/>
        <v>0.04427598</v>
      </c>
      <c r="N22" s="54">
        <v>9.144</v>
      </c>
      <c r="O22" s="54">
        <v>2.39230605</v>
      </c>
      <c r="P22" s="56">
        <v>4.42178</v>
      </c>
      <c r="Q22" s="66">
        <v>179.095</v>
      </c>
      <c r="R22">
        <f t="shared" si="1"/>
        <v>0.442178</v>
      </c>
      <c r="S22">
        <f t="shared" si="2"/>
        <v>0.179095</v>
      </c>
    </row>
    <row r="23" spans="1:19">
      <c r="A23" s="21" t="s">
        <v>67</v>
      </c>
      <c r="B23" s="53" t="s">
        <v>68</v>
      </c>
      <c r="C23" s="53" t="s">
        <v>52</v>
      </c>
      <c r="D23" s="54">
        <v>5.44</v>
      </c>
      <c r="E23" s="55">
        <v>1.10334</v>
      </c>
      <c r="F23" s="56">
        <v>27.083796</v>
      </c>
      <c r="G23" s="54">
        <v>11.8707525329218</v>
      </c>
      <c r="H23" s="7">
        <v>0.42768</v>
      </c>
      <c r="I23" s="54">
        <v>1.64</v>
      </c>
      <c r="J23" s="64">
        <v>214.165</v>
      </c>
      <c r="K23" s="58">
        <v>93.8</v>
      </c>
      <c r="L23" s="58">
        <v>79.07592</v>
      </c>
      <c r="M23" s="7">
        <f t="shared" si="0"/>
        <v>0.07907592</v>
      </c>
      <c r="N23" s="65">
        <v>21.804</v>
      </c>
      <c r="O23" s="54">
        <v>2.48753115</v>
      </c>
      <c r="P23" s="56">
        <v>4.72175</v>
      </c>
      <c r="Q23" s="66">
        <v>181.3</v>
      </c>
      <c r="R23">
        <f t="shared" si="1"/>
        <v>0.472175</v>
      </c>
      <c r="S23">
        <f t="shared" si="2"/>
        <v>0.1813</v>
      </c>
    </row>
    <row r="24" spans="1:19">
      <c r="A24" s="21" t="s">
        <v>69</v>
      </c>
      <c r="B24" s="53" t="s">
        <v>70</v>
      </c>
      <c r="C24" s="53" t="s">
        <v>52</v>
      </c>
      <c r="D24" s="54">
        <v>4.9</v>
      </c>
      <c r="E24" s="55">
        <v>1.03518</v>
      </c>
      <c r="F24" s="56">
        <v>24.015039</v>
      </c>
      <c r="G24" s="54">
        <v>12.1332968227494</v>
      </c>
      <c r="H24" s="7">
        <v>0.4224</v>
      </c>
      <c r="I24" s="54">
        <v>2.18666666666667</v>
      </c>
      <c r="J24" s="64">
        <v>186.615</v>
      </c>
      <c r="K24" s="58">
        <v>82.6</v>
      </c>
      <c r="L24" s="58">
        <v>78.83085</v>
      </c>
      <c r="M24" s="7">
        <f t="shared" si="0"/>
        <v>0.07883085</v>
      </c>
      <c r="N24" s="65">
        <v>11.536</v>
      </c>
      <c r="O24" s="54">
        <v>2.54646291</v>
      </c>
      <c r="P24" s="56">
        <v>4.738415</v>
      </c>
      <c r="Q24" s="66">
        <v>154.595</v>
      </c>
      <c r="R24">
        <f t="shared" si="1"/>
        <v>0.4738415</v>
      </c>
      <c r="S24">
        <f t="shared" si="2"/>
        <v>0.154595</v>
      </c>
    </row>
    <row r="25" spans="1:19">
      <c r="A25" s="21" t="s">
        <v>71</v>
      </c>
      <c r="B25" s="53" t="s">
        <v>72</v>
      </c>
      <c r="C25" s="53" t="s">
        <v>52</v>
      </c>
      <c r="D25" s="54">
        <v>5.57</v>
      </c>
      <c r="E25" s="55">
        <v>0.78171</v>
      </c>
      <c r="F25" s="56">
        <v>15.457908</v>
      </c>
      <c r="G25" s="54">
        <v>12.5177366757113</v>
      </c>
      <c r="H25" s="7">
        <v>0.38016</v>
      </c>
      <c r="I25" s="54">
        <v>2.73333333333333</v>
      </c>
      <c r="J25" s="64">
        <v>207.495</v>
      </c>
      <c r="K25" s="58">
        <v>64.4</v>
      </c>
      <c r="L25" s="58">
        <v>48.36048</v>
      </c>
      <c r="M25" s="7">
        <f t="shared" si="0"/>
        <v>0.04836048</v>
      </c>
      <c r="N25" s="54">
        <v>6.376</v>
      </c>
      <c r="O25" s="54">
        <v>2.58149856</v>
      </c>
      <c r="P25" s="56">
        <v>4.560655</v>
      </c>
      <c r="Q25" s="66">
        <v>151.9</v>
      </c>
      <c r="R25">
        <f t="shared" si="1"/>
        <v>0.4560655</v>
      </c>
      <c r="S25">
        <f t="shared" si="2"/>
        <v>0.1519</v>
      </c>
    </row>
    <row r="26" spans="1:19">
      <c r="A26" s="21" t="s">
        <v>73</v>
      </c>
      <c r="B26" s="53" t="s">
        <v>74</v>
      </c>
      <c r="C26" s="53" t="s">
        <v>52</v>
      </c>
      <c r="D26" s="54">
        <v>5.21</v>
      </c>
      <c r="E26" s="55">
        <v>0.65391</v>
      </c>
      <c r="F26" s="56">
        <v>11.997573</v>
      </c>
      <c r="G26" s="54">
        <v>12.6115024935069</v>
      </c>
      <c r="H26" s="7">
        <v>0.37092</v>
      </c>
      <c r="I26" s="54">
        <v>2.17333333333333</v>
      </c>
      <c r="J26" s="64">
        <v>189.37</v>
      </c>
      <c r="K26" s="58">
        <v>49</v>
      </c>
      <c r="L26" s="58">
        <v>33.4929</v>
      </c>
      <c r="M26" s="7">
        <f t="shared" si="0"/>
        <v>0.0334929</v>
      </c>
      <c r="N26" s="54">
        <v>2.1484</v>
      </c>
      <c r="O26" s="54">
        <v>2.37074565</v>
      </c>
      <c r="P26" s="56">
        <v>4.51066</v>
      </c>
      <c r="Q26" s="66">
        <v>132.545</v>
      </c>
      <c r="R26">
        <f t="shared" si="1"/>
        <v>0.451066</v>
      </c>
      <c r="S26">
        <f t="shared" si="2"/>
        <v>0.132545</v>
      </c>
    </row>
    <row r="27" spans="1:19">
      <c r="A27" s="21" t="s">
        <v>75</v>
      </c>
      <c r="B27" s="53" t="s">
        <v>76</v>
      </c>
      <c r="C27" s="53" t="s">
        <v>77</v>
      </c>
      <c r="D27" s="54">
        <v>5.05</v>
      </c>
      <c r="E27" s="55">
        <v>0.8733</v>
      </c>
      <c r="F27" s="56">
        <v>13.43301</v>
      </c>
      <c r="G27" s="54">
        <v>12.5083600939318</v>
      </c>
      <c r="H27" s="7">
        <v>0.4158</v>
      </c>
      <c r="I27" s="54">
        <v>1.90666666666667</v>
      </c>
      <c r="J27" s="64">
        <v>93.699</v>
      </c>
      <c r="K27" s="58">
        <v>65.8</v>
      </c>
      <c r="L27" s="58">
        <v>49.09569</v>
      </c>
      <c r="M27" s="7">
        <f t="shared" si="0"/>
        <v>0.04909569</v>
      </c>
      <c r="N27" s="65">
        <v>12.996</v>
      </c>
      <c r="O27" s="54">
        <v>2.48753115</v>
      </c>
      <c r="P27" s="56">
        <v>4.16625</v>
      </c>
      <c r="Q27" s="66">
        <v>211.435</v>
      </c>
      <c r="R27">
        <f t="shared" si="1"/>
        <v>0.416625</v>
      </c>
      <c r="S27">
        <f t="shared" si="2"/>
        <v>0.211435</v>
      </c>
    </row>
    <row r="28" spans="1:19">
      <c r="A28" s="21" t="s">
        <v>78</v>
      </c>
      <c r="B28" s="53" t="s">
        <v>79</v>
      </c>
      <c r="C28" s="53" t="s">
        <v>77</v>
      </c>
      <c r="D28" s="54">
        <v>4.85</v>
      </c>
      <c r="E28" s="55">
        <v>0.982995</v>
      </c>
      <c r="F28" s="56">
        <v>12.357741</v>
      </c>
      <c r="G28" s="54">
        <v>10.3611228664128</v>
      </c>
      <c r="H28" s="7">
        <v>0.34056</v>
      </c>
      <c r="I28" s="54">
        <v>1.04</v>
      </c>
      <c r="J28" s="64">
        <v>65.0035</v>
      </c>
      <c r="K28" s="58">
        <v>46.2</v>
      </c>
      <c r="L28" s="58">
        <v>31.20558</v>
      </c>
      <c r="M28" s="7">
        <f t="shared" si="0"/>
        <v>0.03120558</v>
      </c>
      <c r="N28" s="54">
        <v>2.764</v>
      </c>
      <c r="O28" s="54">
        <v>2.35816875</v>
      </c>
      <c r="P28" s="56">
        <v>3.46632</v>
      </c>
      <c r="Q28" s="66">
        <v>123.235</v>
      </c>
      <c r="R28">
        <f t="shared" si="1"/>
        <v>0.346632</v>
      </c>
      <c r="S28">
        <f t="shared" si="2"/>
        <v>0.123235</v>
      </c>
    </row>
    <row r="29" spans="1:19">
      <c r="A29" s="21" t="s">
        <v>80</v>
      </c>
      <c r="B29" s="53" t="s">
        <v>81</v>
      </c>
      <c r="C29" s="53" t="s">
        <v>77</v>
      </c>
      <c r="D29" s="54">
        <v>4.95</v>
      </c>
      <c r="E29" s="55">
        <v>1.070325</v>
      </c>
      <c r="F29" s="56">
        <v>15.599253</v>
      </c>
      <c r="G29" s="54">
        <v>11.8895056964809</v>
      </c>
      <c r="H29" s="7">
        <v>0.32472</v>
      </c>
      <c r="I29" s="55">
        <v>0.773333333333333</v>
      </c>
      <c r="J29" s="64">
        <v>143.782</v>
      </c>
      <c r="K29" s="66">
        <v>105</v>
      </c>
      <c r="L29" s="58">
        <v>66.49566</v>
      </c>
      <c r="M29" s="7">
        <f t="shared" si="0"/>
        <v>0.06649566</v>
      </c>
      <c r="N29" s="65">
        <v>16.1</v>
      </c>
      <c r="O29" s="54">
        <v>2.4740559</v>
      </c>
      <c r="P29" s="56">
        <v>3.671855</v>
      </c>
      <c r="Q29" s="66">
        <v>216.335</v>
      </c>
      <c r="R29">
        <f t="shared" si="1"/>
        <v>0.3671855</v>
      </c>
      <c r="S29">
        <f t="shared" si="2"/>
        <v>0.216335</v>
      </c>
    </row>
    <row r="30" spans="1:19">
      <c r="A30" s="21" t="s">
        <v>82</v>
      </c>
      <c r="B30" s="53" t="s">
        <v>83</v>
      </c>
      <c r="C30" s="53" t="s">
        <v>77</v>
      </c>
      <c r="D30" s="54">
        <v>4.97</v>
      </c>
      <c r="E30" s="55">
        <v>1.132095</v>
      </c>
      <c r="F30" s="56">
        <v>19.441743</v>
      </c>
      <c r="G30" s="54">
        <v>11.8519993693626</v>
      </c>
      <c r="H30" s="7">
        <v>0.35244</v>
      </c>
      <c r="I30" s="55">
        <v>0.666666666666667</v>
      </c>
      <c r="J30" s="64">
        <v>128.615</v>
      </c>
      <c r="K30" s="58">
        <v>99.4</v>
      </c>
      <c r="L30" s="58">
        <v>80.95479</v>
      </c>
      <c r="M30" s="7">
        <f t="shared" si="0"/>
        <v>0.08095479</v>
      </c>
      <c r="N30" s="65">
        <v>16.796</v>
      </c>
      <c r="O30" s="54">
        <v>2.4686658</v>
      </c>
      <c r="P30" s="56">
        <v>3.649635</v>
      </c>
      <c r="Q30" s="66">
        <v>215.6</v>
      </c>
      <c r="R30">
        <f t="shared" si="1"/>
        <v>0.3649635</v>
      </c>
      <c r="S30">
        <f t="shared" si="2"/>
        <v>0.2156</v>
      </c>
    </row>
    <row r="31" spans="1:19">
      <c r="A31" s="21" t="s">
        <v>84</v>
      </c>
      <c r="B31" s="53" t="s">
        <v>85</v>
      </c>
      <c r="C31" s="53" t="s">
        <v>77</v>
      </c>
      <c r="D31" s="54">
        <v>5.57</v>
      </c>
      <c r="E31" s="55">
        <v>1.734885</v>
      </c>
      <c r="F31" s="56">
        <v>17.323662</v>
      </c>
      <c r="G31" s="54">
        <v>11.7769867151262</v>
      </c>
      <c r="H31" s="7">
        <v>0.38544</v>
      </c>
      <c r="I31" s="54">
        <v>1.25333333333333</v>
      </c>
      <c r="J31" s="64">
        <v>266.365</v>
      </c>
      <c r="K31" s="58">
        <v>70</v>
      </c>
      <c r="L31" s="58">
        <v>55.46751</v>
      </c>
      <c r="M31" s="7">
        <f t="shared" si="0"/>
        <v>0.05546751</v>
      </c>
      <c r="N31" s="65">
        <v>10.748</v>
      </c>
      <c r="O31" s="54">
        <v>2.46597075</v>
      </c>
      <c r="P31" s="56">
        <v>4.72175</v>
      </c>
      <c r="Q31" s="66">
        <v>189.385</v>
      </c>
      <c r="R31">
        <f t="shared" si="1"/>
        <v>0.472175</v>
      </c>
      <c r="S31">
        <f t="shared" si="2"/>
        <v>0.189385</v>
      </c>
    </row>
    <row r="32" spans="1:19">
      <c r="A32" s="21" t="s">
        <v>86</v>
      </c>
      <c r="B32" s="53" t="s">
        <v>87</v>
      </c>
      <c r="C32" s="53" t="s">
        <v>77</v>
      </c>
      <c r="D32" s="54">
        <v>5.04</v>
      </c>
      <c r="E32" s="55">
        <v>0.855195</v>
      </c>
      <c r="F32" s="56">
        <v>9.563298</v>
      </c>
      <c r="G32" s="54">
        <v>12.6208790752865</v>
      </c>
      <c r="H32" s="7">
        <v>0.33528</v>
      </c>
      <c r="I32" s="55">
        <v>0.92</v>
      </c>
      <c r="J32" s="64">
        <v>185.6</v>
      </c>
      <c r="K32" s="58">
        <v>60.2</v>
      </c>
      <c r="L32" s="58">
        <v>41.98866</v>
      </c>
      <c r="M32" s="7">
        <f t="shared" si="0"/>
        <v>0.04198866</v>
      </c>
      <c r="N32" s="54">
        <v>4.224</v>
      </c>
      <c r="O32" s="54">
        <v>2.3644572</v>
      </c>
      <c r="P32" s="56">
        <v>4.805075</v>
      </c>
      <c r="Q32" s="66">
        <v>127.4</v>
      </c>
      <c r="R32">
        <f t="shared" si="1"/>
        <v>0.4805075</v>
      </c>
      <c r="S32">
        <f t="shared" si="2"/>
        <v>0.1274</v>
      </c>
    </row>
    <row r="33" spans="1:19">
      <c r="A33" s="21" t="s">
        <v>88</v>
      </c>
      <c r="B33" s="53" t="s">
        <v>89</v>
      </c>
      <c r="C33" s="53" t="s">
        <v>77</v>
      </c>
      <c r="D33" s="54">
        <v>5.63</v>
      </c>
      <c r="E33" s="55">
        <v>1.543617</v>
      </c>
      <c r="F33" s="56">
        <v>32.26511</v>
      </c>
      <c r="G33" s="54">
        <v>11.2518981354709</v>
      </c>
      <c r="H33" s="7">
        <v>0.495</v>
      </c>
      <c r="I33" s="54">
        <v>1.93333333333333</v>
      </c>
      <c r="J33" s="64">
        <v>312.26</v>
      </c>
      <c r="K33" s="66">
        <v>100.8</v>
      </c>
      <c r="L33" s="58">
        <v>86.99985</v>
      </c>
      <c r="M33" s="7">
        <f t="shared" si="0"/>
        <v>0.08699985</v>
      </c>
      <c r="N33" s="65">
        <v>30.976</v>
      </c>
      <c r="O33" s="54">
        <v>2.555895585</v>
      </c>
      <c r="P33" s="56">
        <v>4.91</v>
      </c>
      <c r="Q33" s="66">
        <v>212.415</v>
      </c>
      <c r="R33">
        <f t="shared" si="1"/>
        <v>0.491</v>
      </c>
      <c r="S33">
        <f t="shared" si="2"/>
        <v>0.212415</v>
      </c>
    </row>
    <row r="34" spans="1:19">
      <c r="A34" s="21" t="s">
        <v>90</v>
      </c>
      <c r="B34" s="53" t="s">
        <v>91</v>
      </c>
      <c r="C34" s="53" t="s">
        <v>77</v>
      </c>
      <c r="D34" s="54">
        <v>5.24</v>
      </c>
      <c r="E34" s="55">
        <v>1.087218</v>
      </c>
      <c r="F34" s="56">
        <v>23.472948</v>
      </c>
      <c r="G34" s="54">
        <v>11.3737936986051</v>
      </c>
      <c r="H34" s="7">
        <v>0.45804</v>
      </c>
      <c r="I34" s="54">
        <v>1.48</v>
      </c>
      <c r="J34" s="64">
        <v>210.08</v>
      </c>
      <c r="K34" s="58">
        <v>68.6</v>
      </c>
      <c r="L34" s="58">
        <v>41.17176</v>
      </c>
      <c r="M34" s="7">
        <f t="shared" si="0"/>
        <v>0.04117176</v>
      </c>
      <c r="N34" s="65">
        <v>18.676</v>
      </c>
      <c r="O34" s="54">
        <v>2.41386645</v>
      </c>
      <c r="P34" s="56">
        <v>4.92173</v>
      </c>
      <c r="Q34" s="66">
        <v>97.755</v>
      </c>
      <c r="R34">
        <f t="shared" si="1"/>
        <v>0.492173</v>
      </c>
      <c r="S34">
        <f t="shared" si="2"/>
        <v>0.097755</v>
      </c>
    </row>
    <row r="35" spans="1:19">
      <c r="A35" s="21" t="s">
        <v>92</v>
      </c>
      <c r="B35" s="53" t="s">
        <v>93</v>
      </c>
      <c r="C35" s="53" t="s">
        <v>77</v>
      </c>
      <c r="D35" s="54">
        <v>5.62</v>
      </c>
      <c r="E35" s="55">
        <v>1.467066</v>
      </c>
      <c r="F35" s="56">
        <v>27.319653</v>
      </c>
      <c r="G35" s="54">
        <v>10.1173317401442</v>
      </c>
      <c r="H35" s="7">
        <v>0.43428</v>
      </c>
      <c r="I35" s="54">
        <v>1.32</v>
      </c>
      <c r="J35" s="64">
        <v>247.13</v>
      </c>
      <c r="K35" s="58">
        <v>99.4</v>
      </c>
      <c r="L35" s="58">
        <v>57.42807</v>
      </c>
      <c r="M35" s="7">
        <f t="shared" si="0"/>
        <v>0.05742807</v>
      </c>
      <c r="N35" s="65">
        <v>33.712</v>
      </c>
      <c r="O35" s="54">
        <v>2.545654395</v>
      </c>
      <c r="P35" s="56">
        <v>4.67731</v>
      </c>
      <c r="Q35" s="66">
        <v>199.43</v>
      </c>
      <c r="R35">
        <f t="shared" si="1"/>
        <v>0.467731</v>
      </c>
      <c r="S35">
        <f t="shared" si="2"/>
        <v>0.19943</v>
      </c>
    </row>
    <row r="36" spans="1:19">
      <c r="A36" s="21" t="s">
        <v>94</v>
      </c>
      <c r="B36" s="53" t="s">
        <v>95</v>
      </c>
      <c r="C36" s="53" t="s">
        <v>77</v>
      </c>
      <c r="D36" s="54">
        <v>5.32</v>
      </c>
      <c r="E36" s="55">
        <v>1.134699</v>
      </c>
      <c r="F36" s="56">
        <v>23.583467</v>
      </c>
      <c r="G36" s="54">
        <v>10.7830690464929</v>
      </c>
      <c r="H36" s="7">
        <v>0.44748</v>
      </c>
      <c r="I36" s="54">
        <v>1.89333333333333</v>
      </c>
      <c r="J36" s="64">
        <v>211.25</v>
      </c>
      <c r="K36" s="58">
        <v>77</v>
      </c>
      <c r="L36" s="58">
        <v>53.67033</v>
      </c>
      <c r="M36" s="7">
        <f t="shared" si="0"/>
        <v>0.05367033</v>
      </c>
      <c r="N36" s="65">
        <v>19.92</v>
      </c>
      <c r="O36" s="54">
        <v>2.57395242</v>
      </c>
      <c r="P36" s="56">
        <v>4.727305</v>
      </c>
      <c r="Q36" s="66">
        <v>159.005</v>
      </c>
      <c r="R36">
        <f t="shared" si="1"/>
        <v>0.4727305</v>
      </c>
      <c r="S36">
        <f t="shared" si="2"/>
        <v>0.159005</v>
      </c>
    </row>
    <row r="37" spans="1:19">
      <c r="A37" s="21" t="s">
        <v>96</v>
      </c>
      <c r="B37" s="53" t="s">
        <v>97</v>
      </c>
      <c r="C37" s="53" t="s">
        <v>77</v>
      </c>
      <c r="D37" s="54">
        <v>5.82</v>
      </c>
      <c r="E37" s="55">
        <v>2.120172</v>
      </c>
      <c r="F37" s="56">
        <v>38.897323</v>
      </c>
      <c r="G37" s="54">
        <v>10.8955880278476</v>
      </c>
      <c r="H37" s="7">
        <v>0.4224</v>
      </c>
      <c r="I37" s="54">
        <v>1</v>
      </c>
      <c r="J37" s="64">
        <v>326.17</v>
      </c>
      <c r="K37" s="66">
        <v>142.8</v>
      </c>
      <c r="L37" s="58">
        <v>108.56601</v>
      </c>
      <c r="M37" s="7">
        <f t="shared" si="0"/>
        <v>0.10856601</v>
      </c>
      <c r="N37" s="65">
        <v>35.656</v>
      </c>
      <c r="O37" s="54">
        <v>2.84633214</v>
      </c>
      <c r="P37" s="56">
        <v>4.51066</v>
      </c>
      <c r="Q37" s="66">
        <v>385.63</v>
      </c>
      <c r="R37">
        <f t="shared" si="1"/>
        <v>0.451066</v>
      </c>
      <c r="S37">
        <f t="shared" si="2"/>
        <v>0.38563</v>
      </c>
    </row>
    <row r="38" spans="1:19">
      <c r="A38" s="21" t="s">
        <v>98</v>
      </c>
      <c r="B38" s="53" t="s">
        <v>99</v>
      </c>
      <c r="C38" s="53" t="s">
        <v>77</v>
      </c>
      <c r="D38" s="54">
        <v>5.41</v>
      </c>
      <c r="E38" s="55">
        <v>1.428306</v>
      </c>
      <c r="F38" s="56">
        <v>31.781187</v>
      </c>
      <c r="G38" s="54">
        <v>10.7361861375951</v>
      </c>
      <c r="H38" s="7">
        <v>0.37884</v>
      </c>
      <c r="I38" s="54">
        <v>1.13333333333333</v>
      </c>
      <c r="J38" s="64">
        <v>274.3</v>
      </c>
      <c r="K38" s="66">
        <v>191.8</v>
      </c>
      <c r="L38" s="58">
        <v>81.03648</v>
      </c>
      <c r="M38" s="7">
        <f t="shared" si="0"/>
        <v>0.08103648</v>
      </c>
      <c r="N38" s="65">
        <v>13.912</v>
      </c>
      <c r="O38" s="54">
        <v>2.735385915</v>
      </c>
      <c r="P38" s="56">
        <v>4.67731</v>
      </c>
      <c r="Q38" s="66">
        <v>246.715</v>
      </c>
      <c r="R38">
        <f t="shared" si="1"/>
        <v>0.467731</v>
      </c>
      <c r="S38">
        <f t="shared" si="2"/>
        <v>0.246715</v>
      </c>
    </row>
    <row r="39" spans="1:19">
      <c r="A39" s="21" t="s">
        <v>100</v>
      </c>
      <c r="B39" s="53" t="s">
        <v>101</v>
      </c>
      <c r="C39" s="53" t="s">
        <v>102</v>
      </c>
      <c r="D39" s="54">
        <v>5.45</v>
      </c>
      <c r="E39" s="55">
        <v>0.992256</v>
      </c>
      <c r="F39" s="56">
        <v>23.785191</v>
      </c>
      <c r="G39" s="54">
        <v>11.7207272244488</v>
      </c>
      <c r="H39" s="7">
        <v>0.31944</v>
      </c>
      <c r="I39" s="54">
        <v>1.50666666666667</v>
      </c>
      <c r="J39" s="64">
        <v>267.41</v>
      </c>
      <c r="K39" s="58">
        <v>77</v>
      </c>
      <c r="L39" s="58">
        <v>70.00833</v>
      </c>
      <c r="M39" s="7">
        <f t="shared" si="0"/>
        <v>0.07000833</v>
      </c>
      <c r="N39" s="65">
        <v>24.528</v>
      </c>
      <c r="O39" s="54">
        <v>2.49256191</v>
      </c>
      <c r="P39" s="56">
        <v>4.049595</v>
      </c>
      <c r="Q39" s="66">
        <v>199.675</v>
      </c>
      <c r="R39">
        <f t="shared" si="1"/>
        <v>0.4049595</v>
      </c>
      <c r="S39">
        <f t="shared" si="2"/>
        <v>0.199675</v>
      </c>
    </row>
    <row r="40" spans="1:19">
      <c r="A40" s="21" t="s">
        <v>103</v>
      </c>
      <c r="B40" s="53" t="s">
        <v>104</v>
      </c>
      <c r="C40" s="53" t="s">
        <v>102</v>
      </c>
      <c r="D40" s="54">
        <v>5.07</v>
      </c>
      <c r="E40" s="55">
        <v>0.574617</v>
      </c>
      <c r="F40" s="56">
        <v>14.825641</v>
      </c>
      <c r="G40" s="54">
        <v>11.673844315551</v>
      </c>
      <c r="H40" s="7">
        <v>0.30492</v>
      </c>
      <c r="I40" s="54">
        <v>1.2</v>
      </c>
      <c r="J40" s="64">
        <v>205.14</v>
      </c>
      <c r="K40" s="58">
        <v>37.8</v>
      </c>
      <c r="L40" s="58">
        <v>35.61684</v>
      </c>
      <c r="M40" s="7">
        <f t="shared" si="0"/>
        <v>0.03561684</v>
      </c>
      <c r="N40" s="54">
        <v>2.552</v>
      </c>
      <c r="O40" s="54">
        <v>2.36535555</v>
      </c>
      <c r="P40" s="56">
        <v>4.1107</v>
      </c>
      <c r="Q40" s="66">
        <v>72.765</v>
      </c>
      <c r="R40">
        <f t="shared" si="1"/>
        <v>0.41107</v>
      </c>
      <c r="S40">
        <f t="shared" si="2"/>
        <v>0.072765</v>
      </c>
    </row>
    <row r="41" spans="1:19">
      <c r="A41" s="21" t="s">
        <v>105</v>
      </c>
      <c r="B41" s="53" t="s">
        <v>106</v>
      </c>
      <c r="C41" s="53" t="s">
        <v>102</v>
      </c>
      <c r="D41" s="54">
        <v>5.45</v>
      </c>
      <c r="E41" s="55">
        <v>0.90117</v>
      </c>
      <c r="F41" s="56">
        <v>21.248619</v>
      </c>
      <c r="G41" s="54">
        <v>12.0207778413947</v>
      </c>
      <c r="H41" s="7">
        <v>0.36585</v>
      </c>
      <c r="I41" s="55">
        <v>0.906666666666667</v>
      </c>
      <c r="J41" s="64">
        <v>246.48</v>
      </c>
      <c r="K41" s="58">
        <v>63</v>
      </c>
      <c r="L41" s="58">
        <v>54.07878</v>
      </c>
      <c r="M41" s="7">
        <f t="shared" si="0"/>
        <v>0.05407878</v>
      </c>
      <c r="N41" s="65">
        <v>21.98</v>
      </c>
      <c r="O41" s="54">
        <v>2.4183582</v>
      </c>
      <c r="P41" s="56">
        <v>4.62176</v>
      </c>
      <c r="Q41" s="66">
        <v>173.705</v>
      </c>
      <c r="R41">
        <f t="shared" si="1"/>
        <v>0.462176</v>
      </c>
      <c r="S41">
        <f t="shared" si="2"/>
        <v>0.173705</v>
      </c>
    </row>
    <row r="42" spans="1:19">
      <c r="A42" s="21" t="s">
        <v>107</v>
      </c>
      <c r="B42" s="53" t="s">
        <v>108</v>
      </c>
      <c r="C42" s="53" t="s">
        <v>102</v>
      </c>
      <c r="D42" s="54">
        <v>5.24</v>
      </c>
      <c r="E42" s="55">
        <v>0.677331</v>
      </c>
      <c r="F42" s="56">
        <v>15.883619</v>
      </c>
      <c r="G42" s="54">
        <v>11.7301038062284</v>
      </c>
      <c r="H42" s="7">
        <v>0.34155</v>
      </c>
      <c r="I42" s="55">
        <v>0.92</v>
      </c>
      <c r="J42" s="64">
        <v>191.23</v>
      </c>
      <c r="K42" s="58">
        <v>54.6</v>
      </c>
      <c r="L42" s="58">
        <v>37.33233</v>
      </c>
      <c r="M42" s="7">
        <f t="shared" si="0"/>
        <v>0.03733233</v>
      </c>
      <c r="N42" s="54">
        <v>3.372</v>
      </c>
      <c r="O42" s="54">
        <v>2.25396015</v>
      </c>
      <c r="P42" s="56">
        <v>4.649535</v>
      </c>
      <c r="Q42" s="66">
        <v>76.44</v>
      </c>
      <c r="R42">
        <f t="shared" si="1"/>
        <v>0.4649535</v>
      </c>
      <c r="S42">
        <f t="shared" si="2"/>
        <v>0.07644</v>
      </c>
    </row>
    <row r="43" spans="1:19">
      <c r="A43" s="21" t="s">
        <v>109</v>
      </c>
      <c r="B43" s="53" t="s">
        <v>110</v>
      </c>
      <c r="C43" s="53" t="s">
        <v>102</v>
      </c>
      <c r="D43" s="54">
        <v>5.26</v>
      </c>
      <c r="E43" s="55">
        <v>0.816867</v>
      </c>
      <c r="F43" s="56">
        <v>18.409461</v>
      </c>
      <c r="G43" s="54">
        <v>11.7019740608897</v>
      </c>
      <c r="H43" s="7">
        <v>0.3996</v>
      </c>
      <c r="I43" s="54">
        <v>2.50666666666667</v>
      </c>
      <c r="J43" s="64">
        <v>213.59</v>
      </c>
      <c r="K43" s="58">
        <v>57.4</v>
      </c>
      <c r="L43" s="58">
        <v>42.31542</v>
      </c>
      <c r="M43" s="7">
        <f t="shared" si="0"/>
        <v>0.04231542</v>
      </c>
      <c r="N43" s="54">
        <v>6.768</v>
      </c>
      <c r="O43" s="54">
        <v>2.505767655</v>
      </c>
      <c r="P43" s="56">
        <v>4.793965</v>
      </c>
      <c r="Q43" s="66">
        <v>174.44</v>
      </c>
      <c r="R43">
        <f t="shared" si="1"/>
        <v>0.4793965</v>
      </c>
      <c r="S43">
        <f t="shared" si="2"/>
        <v>0.17444</v>
      </c>
    </row>
    <row r="44" spans="1:19">
      <c r="A44" s="21" t="s">
        <v>111</v>
      </c>
      <c r="B44" s="53" t="s">
        <v>112</v>
      </c>
      <c r="C44" s="53" t="s">
        <v>102</v>
      </c>
      <c r="D44" s="54">
        <v>5.18</v>
      </c>
      <c r="E44" s="55">
        <v>0.597873</v>
      </c>
      <c r="F44" s="56">
        <v>15.065993</v>
      </c>
      <c r="G44" s="54">
        <v>11.8613759511422</v>
      </c>
      <c r="H44" s="7">
        <v>0.32805</v>
      </c>
      <c r="I44" s="54">
        <v>2.50666666666667</v>
      </c>
      <c r="J44" s="64">
        <v>156.39</v>
      </c>
      <c r="K44" s="58">
        <v>42</v>
      </c>
      <c r="L44" s="58">
        <v>35.37177</v>
      </c>
      <c r="M44" s="7">
        <f t="shared" si="0"/>
        <v>0.03537177</v>
      </c>
      <c r="N44" s="54">
        <v>5.072</v>
      </c>
      <c r="O44" s="54">
        <v>2.21443275</v>
      </c>
      <c r="P44" s="56">
        <v>4.65509</v>
      </c>
      <c r="Q44" s="66">
        <v>60.515</v>
      </c>
      <c r="R44">
        <f t="shared" si="1"/>
        <v>0.465509</v>
      </c>
      <c r="S44">
        <f t="shared" si="2"/>
        <v>0.060515</v>
      </c>
    </row>
    <row r="45" spans="1:19">
      <c r="A45" s="21" t="s">
        <v>113</v>
      </c>
      <c r="B45" s="53" t="s">
        <v>114</v>
      </c>
      <c r="C45" s="53" t="s">
        <v>102</v>
      </c>
      <c r="D45" s="54">
        <v>5.49</v>
      </c>
      <c r="E45" s="55">
        <v>1.328499</v>
      </c>
      <c r="F45" s="56">
        <v>27.843277</v>
      </c>
      <c r="G45" s="54">
        <v>11.5613253341963</v>
      </c>
      <c r="H45" s="7">
        <v>0.40095</v>
      </c>
      <c r="I45" s="54">
        <v>2.37333333333333</v>
      </c>
      <c r="J45" s="64">
        <v>229.45</v>
      </c>
      <c r="K45" s="66">
        <v>513.8</v>
      </c>
      <c r="L45" s="58">
        <v>71.96889</v>
      </c>
      <c r="M45" s="7">
        <f t="shared" si="0"/>
        <v>0.07196889</v>
      </c>
      <c r="N45" s="65">
        <v>45.152</v>
      </c>
      <c r="O45" s="54">
        <v>2.56191453</v>
      </c>
      <c r="P45" s="56">
        <v>3.327445</v>
      </c>
      <c r="Q45" s="66">
        <v>277.095</v>
      </c>
      <c r="R45">
        <f t="shared" si="1"/>
        <v>0.3327445</v>
      </c>
      <c r="S45">
        <f t="shared" si="2"/>
        <v>0.277095</v>
      </c>
    </row>
    <row r="46" spans="1:19">
      <c r="A46" s="21" t="s">
        <v>115</v>
      </c>
      <c r="B46" s="53" t="s">
        <v>116</v>
      </c>
      <c r="C46" s="53" t="s">
        <v>102</v>
      </c>
      <c r="D46" s="54">
        <v>4.83</v>
      </c>
      <c r="E46" s="55">
        <v>0.7752</v>
      </c>
      <c r="F46" s="56">
        <v>18.951326</v>
      </c>
      <c r="G46" s="54">
        <v>11.8051164604648</v>
      </c>
      <c r="H46" s="7">
        <v>0.36855</v>
      </c>
      <c r="I46" s="54">
        <v>3</v>
      </c>
      <c r="J46" s="64">
        <v>181.74</v>
      </c>
      <c r="K46" s="58">
        <v>47.6</v>
      </c>
      <c r="L46" s="58">
        <v>40.92669</v>
      </c>
      <c r="M46" s="7">
        <f t="shared" si="0"/>
        <v>0.04092669</v>
      </c>
      <c r="N46" s="65">
        <v>11.04</v>
      </c>
      <c r="O46" s="54">
        <v>2.26474035</v>
      </c>
      <c r="P46" s="56">
        <v>2.660845</v>
      </c>
      <c r="Q46" s="66">
        <v>98.735</v>
      </c>
      <c r="R46">
        <f t="shared" si="1"/>
        <v>0.2660845</v>
      </c>
      <c r="S46">
        <f t="shared" si="2"/>
        <v>0.098735</v>
      </c>
    </row>
    <row r="47" spans="1:19">
      <c r="A47" s="21" t="s">
        <v>117</v>
      </c>
      <c r="B47" s="53" t="s">
        <v>118</v>
      </c>
      <c r="C47" s="53" t="s">
        <v>102</v>
      </c>
      <c r="D47" s="54">
        <v>5.26</v>
      </c>
      <c r="E47" s="55">
        <v>1.271328</v>
      </c>
      <c r="F47" s="56">
        <v>29.133023</v>
      </c>
      <c r="G47" s="54">
        <v>11.1956386447935</v>
      </c>
      <c r="H47" s="7">
        <v>0.55215</v>
      </c>
      <c r="I47" s="54">
        <v>3.62666666666667</v>
      </c>
      <c r="J47" s="64">
        <v>168.35</v>
      </c>
      <c r="K47" s="66">
        <v>100.8</v>
      </c>
      <c r="L47" s="66">
        <v>122.78007</v>
      </c>
      <c r="M47" s="7">
        <f t="shared" si="0"/>
        <v>0.12278007</v>
      </c>
      <c r="N47" s="65">
        <v>31.584</v>
      </c>
      <c r="O47" s="54">
        <v>2.54574423</v>
      </c>
      <c r="P47" s="56">
        <v>4.43289</v>
      </c>
      <c r="Q47" s="66">
        <v>271.95</v>
      </c>
      <c r="R47">
        <f t="shared" si="1"/>
        <v>0.443289</v>
      </c>
      <c r="S47">
        <f t="shared" si="2"/>
        <v>0.27195</v>
      </c>
    </row>
    <row r="48" spans="1:19">
      <c r="A48" s="21" t="s">
        <v>119</v>
      </c>
      <c r="B48" s="53" t="s">
        <v>120</v>
      </c>
      <c r="C48" s="53" t="s">
        <v>102</v>
      </c>
      <c r="D48" s="54">
        <v>4.96</v>
      </c>
      <c r="E48" s="55">
        <v>0.959264</v>
      </c>
      <c r="F48" s="56">
        <v>22.90855</v>
      </c>
      <c r="G48" s="54">
        <v>10.9330943549659</v>
      </c>
      <c r="H48" s="7">
        <v>0.4293</v>
      </c>
      <c r="I48" s="54">
        <v>3.82666666666667</v>
      </c>
      <c r="J48" s="64">
        <v>104.377</v>
      </c>
      <c r="K48" s="58">
        <v>63</v>
      </c>
      <c r="L48" s="58">
        <v>54.89568</v>
      </c>
      <c r="M48" s="7">
        <f t="shared" si="0"/>
        <v>0.05489568</v>
      </c>
      <c r="N48" s="65">
        <v>12.22</v>
      </c>
      <c r="O48" s="54">
        <v>2.30067435</v>
      </c>
      <c r="P48" s="56">
        <v>4.749525</v>
      </c>
      <c r="Q48" s="66">
        <v>121.765</v>
      </c>
      <c r="R48">
        <f t="shared" si="1"/>
        <v>0.4749525</v>
      </c>
      <c r="S48">
        <f t="shared" si="2"/>
        <v>0.121765</v>
      </c>
    </row>
    <row r="49" spans="1:19">
      <c r="A49" s="21" t="s">
        <v>121</v>
      </c>
      <c r="B49" s="53" t="s">
        <v>122</v>
      </c>
      <c r="C49" s="53" t="s">
        <v>102</v>
      </c>
      <c r="D49" s="54">
        <v>5.44</v>
      </c>
      <c r="E49" s="55">
        <v>1.588192</v>
      </c>
      <c r="F49" s="56">
        <v>30.327272</v>
      </c>
      <c r="G49" s="54">
        <v>11.992648096056</v>
      </c>
      <c r="H49" s="7">
        <v>0.49815</v>
      </c>
      <c r="I49" s="54">
        <v>3.10666666666667</v>
      </c>
      <c r="J49" s="64">
        <v>239.07</v>
      </c>
      <c r="K49" s="66">
        <v>121.8</v>
      </c>
      <c r="L49" s="66">
        <v>111.01671</v>
      </c>
      <c r="M49" s="7">
        <f t="shared" si="0"/>
        <v>0.11101671</v>
      </c>
      <c r="N49" s="65">
        <v>36.708</v>
      </c>
      <c r="O49" s="54">
        <v>2.548169775</v>
      </c>
      <c r="P49" s="56">
        <v>4.64398</v>
      </c>
      <c r="Q49" s="66">
        <v>297.675</v>
      </c>
      <c r="R49">
        <f t="shared" si="1"/>
        <v>0.464398</v>
      </c>
      <c r="S49">
        <f t="shared" si="2"/>
        <v>0.297675</v>
      </c>
    </row>
    <row r="50" spans="1:19">
      <c r="A50" s="21" t="s">
        <v>123</v>
      </c>
      <c r="B50" s="53" t="s">
        <v>124</v>
      </c>
      <c r="C50" s="53" t="s">
        <v>102</v>
      </c>
      <c r="D50" s="54">
        <v>5</v>
      </c>
      <c r="E50" s="55">
        <v>0.916608</v>
      </c>
      <c r="F50" s="56">
        <v>20.488935</v>
      </c>
      <c r="G50" s="54">
        <v>12.5083600939318</v>
      </c>
      <c r="H50" s="7">
        <v>0.4158</v>
      </c>
      <c r="I50" s="54">
        <v>3.65333333333333</v>
      </c>
      <c r="J50" s="64">
        <v>152.49</v>
      </c>
      <c r="K50" s="58">
        <v>74.2</v>
      </c>
      <c r="L50" s="58">
        <v>77.85057</v>
      </c>
      <c r="M50" s="7">
        <f t="shared" si="0"/>
        <v>0.07785057</v>
      </c>
      <c r="N50" s="65">
        <v>15.112</v>
      </c>
      <c r="O50" s="54">
        <v>2.43363015</v>
      </c>
      <c r="P50" s="56">
        <v>4.249575</v>
      </c>
      <c r="Q50" s="66">
        <v>207.025</v>
      </c>
      <c r="R50">
        <f t="shared" si="1"/>
        <v>0.4249575</v>
      </c>
      <c r="S50">
        <f t="shared" si="2"/>
        <v>0.207025</v>
      </c>
    </row>
  </sheetData>
  <mergeCells count="3">
    <mergeCell ref="A1:A2"/>
    <mergeCell ref="B1:B2"/>
    <mergeCell ref="D1:D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4"/>
  <sheetViews>
    <sheetView workbookViewId="0">
      <selection activeCell="J36" sqref="J36"/>
    </sheetView>
  </sheetViews>
  <sheetFormatPr defaultColWidth="8.88495575221239" defaultRowHeight="13.5"/>
  <cols>
    <col min="1" max="1" width="20.3362831858407" customWidth="1"/>
    <col min="4" max="7" width="8.88495575221239" customWidth="1"/>
    <col min="13" max="13" width="8.88495575221239" style="12"/>
    <col min="15" max="16" width="8.88495575221239" style="12"/>
    <col min="20" max="23" width="12.8849557522124"/>
  </cols>
  <sheetData>
    <row r="1" ht="13.9" spans="1:23">
      <c r="A1" s="13" t="s">
        <v>0</v>
      </c>
      <c r="B1" s="14" t="s">
        <v>1</v>
      </c>
      <c r="C1" s="14"/>
      <c r="D1" s="15" t="s">
        <v>125</v>
      </c>
      <c r="E1" s="16" t="s">
        <v>126</v>
      </c>
      <c r="F1" s="16" t="s">
        <v>127</v>
      </c>
      <c r="G1" s="16" t="s">
        <v>128</v>
      </c>
      <c r="H1" s="16" t="s">
        <v>129</v>
      </c>
      <c r="I1" s="16" t="s">
        <v>130</v>
      </c>
      <c r="J1" s="16" t="s">
        <v>131</v>
      </c>
      <c r="K1" s="16" t="s">
        <v>132</v>
      </c>
      <c r="L1" s="16" t="s">
        <v>133</v>
      </c>
      <c r="M1" s="36" t="s">
        <v>134</v>
      </c>
      <c r="N1" s="16" t="s">
        <v>135</v>
      </c>
      <c r="O1" s="36" t="s">
        <v>136</v>
      </c>
      <c r="P1" s="36" t="s">
        <v>137</v>
      </c>
      <c r="Q1" s="16" t="s">
        <v>138</v>
      </c>
      <c r="R1" s="16" t="s">
        <v>139</v>
      </c>
      <c r="S1" s="16" t="s">
        <v>140</v>
      </c>
      <c r="T1" s="15" t="s">
        <v>125</v>
      </c>
      <c r="U1" s="16" t="s">
        <v>126</v>
      </c>
      <c r="V1" s="16" t="s">
        <v>127</v>
      </c>
      <c r="W1" s="16" t="s">
        <v>128</v>
      </c>
    </row>
    <row r="2" ht="27.75" spans="1:23">
      <c r="A2" s="17"/>
      <c r="B2" s="14"/>
      <c r="C2" s="14"/>
      <c r="D2" s="15" t="s">
        <v>141</v>
      </c>
      <c r="E2" s="16"/>
      <c r="F2" s="16"/>
      <c r="G2" s="16"/>
      <c r="H2" s="16" t="s">
        <v>16</v>
      </c>
      <c r="I2" s="16"/>
      <c r="J2" s="16"/>
      <c r="K2" s="16"/>
      <c r="L2" s="16" t="s">
        <v>16</v>
      </c>
      <c r="M2" s="37"/>
      <c r="N2" s="16"/>
      <c r="O2" s="37"/>
      <c r="P2" s="37"/>
      <c r="Q2" s="16"/>
      <c r="R2" s="41" t="s">
        <v>142</v>
      </c>
      <c r="S2" s="41" t="s">
        <v>143</v>
      </c>
      <c r="T2" s="16" t="s">
        <v>15</v>
      </c>
      <c r="U2" s="16"/>
      <c r="V2" s="16"/>
      <c r="W2" s="16"/>
    </row>
    <row r="3" ht="15.75" spans="1:23">
      <c r="A3" s="18" t="s">
        <v>25</v>
      </c>
      <c r="B3" s="16">
        <v>1</v>
      </c>
      <c r="C3" s="16">
        <v>1</v>
      </c>
      <c r="D3" s="19">
        <v>0.236875793585621</v>
      </c>
      <c r="E3" s="20">
        <v>6.92772595946421</v>
      </c>
      <c r="F3" s="19">
        <v>0.132855753428958</v>
      </c>
      <c r="G3" s="19">
        <v>1.89109130373401</v>
      </c>
      <c r="H3" s="16">
        <v>75</v>
      </c>
      <c r="I3" s="38">
        <v>499.559496189758</v>
      </c>
      <c r="J3" s="38">
        <v>27.8622186998846</v>
      </c>
      <c r="K3" s="38">
        <v>40.5167325756268</v>
      </c>
      <c r="L3" s="16" t="s">
        <v>144</v>
      </c>
      <c r="M3" s="39">
        <v>0.6314</v>
      </c>
      <c r="N3" s="20">
        <v>45.6727272727273</v>
      </c>
      <c r="O3" s="39">
        <v>89.0388571428571</v>
      </c>
      <c r="P3" s="39">
        <v>0.2672</v>
      </c>
      <c r="Q3" s="20">
        <v>37.1046</v>
      </c>
      <c r="R3" s="20">
        <v>2.84664171656687</v>
      </c>
      <c r="S3" s="20">
        <v>0.982245065789474</v>
      </c>
      <c r="T3">
        <f>D3*10</f>
        <v>2.36875793585621</v>
      </c>
      <c r="U3">
        <f>E3*10</f>
        <v>69.2772595946421</v>
      </c>
      <c r="V3">
        <f>F3*10</f>
        <v>1.32855753428958</v>
      </c>
      <c r="W3">
        <f>G3*10</f>
        <v>18.9109130373401</v>
      </c>
    </row>
    <row r="4" ht="15.75" spans="1:23">
      <c r="A4" s="21" t="s">
        <v>30</v>
      </c>
      <c r="B4" s="16">
        <v>3</v>
      </c>
      <c r="C4" s="16">
        <v>1</v>
      </c>
      <c r="D4" s="19">
        <v>0.313387569356821</v>
      </c>
      <c r="E4" s="20">
        <v>7.75993264408545</v>
      </c>
      <c r="F4" s="19">
        <v>0.244836256061909</v>
      </c>
      <c r="G4" s="19">
        <v>2.33554230096848</v>
      </c>
      <c r="H4" s="16">
        <v>77.9</v>
      </c>
      <c r="I4" s="38">
        <v>832.401438926793</v>
      </c>
      <c r="J4" s="38">
        <v>30.5504118647727</v>
      </c>
      <c r="K4" s="38">
        <v>43.9130317194087</v>
      </c>
      <c r="L4" s="16" t="s">
        <v>144</v>
      </c>
      <c r="M4" s="39">
        <v>1.1238</v>
      </c>
      <c r="N4" s="20">
        <v>46.2909090909091</v>
      </c>
      <c r="O4" s="39">
        <v>99.9150476190476</v>
      </c>
      <c r="P4" s="39">
        <v>0.3394</v>
      </c>
      <c r="Q4" s="20">
        <v>57.9046</v>
      </c>
      <c r="R4" s="20">
        <v>3.68434131736527</v>
      </c>
      <c r="S4" s="20">
        <v>0.964769736842105</v>
      </c>
      <c r="T4">
        <f t="shared" ref="T4:T26" si="0">D4*10</f>
        <v>3.13387569356821</v>
      </c>
      <c r="U4">
        <f t="shared" ref="U4:U26" si="1">E4*10</f>
        <v>77.5993264408545</v>
      </c>
      <c r="V4">
        <f t="shared" ref="V4:V26" si="2">F4*10</f>
        <v>2.44836256061909</v>
      </c>
      <c r="W4">
        <f t="shared" ref="W4:W26" si="3">G4*10</f>
        <v>23.3554230096848</v>
      </c>
    </row>
    <row r="5" ht="15.75" spans="1:23">
      <c r="A5" s="21" t="s">
        <v>34</v>
      </c>
      <c r="B5" s="16">
        <v>5</v>
      </c>
      <c r="C5" s="16">
        <v>1</v>
      </c>
      <c r="D5" s="19">
        <v>0.290494093145249</v>
      </c>
      <c r="E5" s="20">
        <v>8.30280117953976</v>
      </c>
      <c r="F5" s="19">
        <v>0.187512464366285</v>
      </c>
      <c r="G5" s="19">
        <v>2.43700848736701</v>
      </c>
      <c r="H5" s="16">
        <v>91</v>
      </c>
      <c r="I5" s="38">
        <v>709.227705941834</v>
      </c>
      <c r="J5" s="38">
        <v>34.4685560650781</v>
      </c>
      <c r="K5" s="38">
        <v>45.0678410383778</v>
      </c>
      <c r="L5" s="16">
        <v>0.09</v>
      </c>
      <c r="M5" s="39">
        <v>0.8616</v>
      </c>
      <c r="N5" s="20">
        <v>39.2545454545455</v>
      </c>
      <c r="O5" s="39">
        <v>81.1340952380952</v>
      </c>
      <c r="P5" s="39">
        <v>0.2778</v>
      </c>
      <c r="Q5" s="20">
        <v>38.6846</v>
      </c>
      <c r="R5" s="20">
        <v>3.4360878243513</v>
      </c>
      <c r="S5" s="20">
        <v>1.04803453947368</v>
      </c>
      <c r="T5">
        <f t="shared" si="0"/>
        <v>2.90494093145249</v>
      </c>
      <c r="U5">
        <f t="shared" si="1"/>
        <v>83.0280117953976</v>
      </c>
      <c r="V5">
        <f t="shared" si="2"/>
        <v>1.87512464366285</v>
      </c>
      <c r="W5">
        <f t="shared" si="3"/>
        <v>24.3700848736701</v>
      </c>
    </row>
    <row r="6" ht="15.75" spans="1:23">
      <c r="A6" s="21" t="s">
        <v>38</v>
      </c>
      <c r="B6" s="16">
        <v>7</v>
      </c>
      <c r="C6" s="16">
        <v>1</v>
      </c>
      <c r="D6" s="19">
        <v>0.275889602144018</v>
      </c>
      <c r="E6" s="20">
        <v>5.95562014943112</v>
      </c>
      <c r="F6" s="19">
        <v>0.219773900717879</v>
      </c>
      <c r="G6" s="19">
        <v>1.88899328094223</v>
      </c>
      <c r="H6" s="16">
        <v>51.3</v>
      </c>
      <c r="I6" s="38">
        <v>1253.1519651623</v>
      </c>
      <c r="J6" s="38">
        <v>26.8364302362646</v>
      </c>
      <c r="K6" s="38">
        <v>46.6095577435894</v>
      </c>
      <c r="L6" s="16">
        <v>0.22</v>
      </c>
      <c r="M6" s="39">
        <v>1.123</v>
      </c>
      <c r="N6" s="20">
        <v>38.9454545454545</v>
      </c>
      <c r="O6" s="39">
        <v>99.0579047619048</v>
      </c>
      <c r="P6" s="39">
        <v>0.6632</v>
      </c>
      <c r="Q6" s="20">
        <v>37.7646</v>
      </c>
      <c r="R6" s="20">
        <v>6.69332335329342</v>
      </c>
      <c r="S6" s="20">
        <v>2.09963815789474</v>
      </c>
      <c r="T6">
        <f t="shared" si="0"/>
        <v>2.75889602144018</v>
      </c>
      <c r="U6">
        <f t="shared" si="1"/>
        <v>59.5562014943112</v>
      </c>
      <c r="V6">
        <f t="shared" si="2"/>
        <v>2.19773900717879</v>
      </c>
      <c r="W6">
        <f t="shared" si="3"/>
        <v>18.8899328094223</v>
      </c>
    </row>
    <row r="7" ht="15.75" spans="1:23">
      <c r="A7" s="21" t="s">
        <v>42</v>
      </c>
      <c r="B7" s="16">
        <v>9</v>
      </c>
      <c r="C7" s="16">
        <v>1</v>
      </c>
      <c r="D7" s="19">
        <v>0.257615465115967</v>
      </c>
      <c r="E7" s="20">
        <v>6.41677769186891</v>
      </c>
      <c r="F7" s="19">
        <v>0.218404217304392</v>
      </c>
      <c r="G7" s="19">
        <v>1.77809201756286</v>
      </c>
      <c r="H7" s="16">
        <v>93.1</v>
      </c>
      <c r="I7" s="38">
        <v>1157.38045529702</v>
      </c>
      <c r="J7" s="38">
        <v>25.4203208784192</v>
      </c>
      <c r="K7" s="38">
        <v>45.6033697924072</v>
      </c>
      <c r="L7" s="16">
        <v>0.09</v>
      </c>
      <c r="M7" s="39">
        <v>1.0596</v>
      </c>
      <c r="N7" s="20">
        <v>51.5454545454545</v>
      </c>
      <c r="O7" s="39">
        <v>101.934095238095</v>
      </c>
      <c r="P7" s="39">
        <v>0.7628</v>
      </c>
      <c r="Q7" s="20">
        <v>34.1046</v>
      </c>
      <c r="R7" s="20">
        <v>6.67461077844312</v>
      </c>
      <c r="S7" s="20">
        <v>1.74704769736842</v>
      </c>
      <c r="T7">
        <f t="shared" si="0"/>
        <v>2.57615465115967</v>
      </c>
      <c r="U7">
        <f t="shared" si="1"/>
        <v>64.1677769186891</v>
      </c>
      <c r="V7">
        <f t="shared" si="2"/>
        <v>2.18404217304392</v>
      </c>
      <c r="W7">
        <f t="shared" si="3"/>
        <v>17.7809201756286</v>
      </c>
    </row>
    <row r="8" ht="15.75" spans="1:23">
      <c r="A8" s="22" t="s">
        <v>46</v>
      </c>
      <c r="B8" s="16">
        <v>11</v>
      </c>
      <c r="C8" s="16">
        <v>1</v>
      </c>
      <c r="D8" s="19">
        <v>0.258012955381013</v>
      </c>
      <c r="E8" s="20">
        <v>7.06156886362796</v>
      </c>
      <c r="F8" s="19">
        <v>0.200717820845295</v>
      </c>
      <c r="G8" s="19">
        <v>2.13160561055212</v>
      </c>
      <c r="H8" s="16">
        <v>83.4</v>
      </c>
      <c r="I8" s="38">
        <v>1238.51309551645</v>
      </c>
      <c r="J8" s="38">
        <v>28.8077418372335</v>
      </c>
      <c r="K8" s="38">
        <v>47.1756219195357</v>
      </c>
      <c r="L8" s="16">
        <v>0.16</v>
      </c>
      <c r="M8" s="39">
        <v>1.07292299989271</v>
      </c>
      <c r="N8" s="20">
        <v>46.5583556317078</v>
      </c>
      <c r="O8" s="39">
        <v>92.2741028745821</v>
      </c>
      <c r="P8" s="39">
        <v>0.349057615965094</v>
      </c>
      <c r="Q8" s="20">
        <v>48.8988233611101</v>
      </c>
      <c r="R8" s="20">
        <v>5.46453093812375</v>
      </c>
      <c r="S8" s="20">
        <v>1.38931743421053</v>
      </c>
      <c r="T8">
        <f t="shared" si="0"/>
        <v>2.58012955381013</v>
      </c>
      <c r="U8">
        <f t="shared" si="1"/>
        <v>70.6156886362796</v>
      </c>
      <c r="V8">
        <f t="shared" si="2"/>
        <v>2.00717820845295</v>
      </c>
      <c r="W8">
        <f t="shared" si="3"/>
        <v>21.3160561055212</v>
      </c>
    </row>
    <row r="9" ht="15.75" spans="1:23">
      <c r="A9" s="21" t="s">
        <v>50</v>
      </c>
      <c r="B9" s="16">
        <v>13</v>
      </c>
      <c r="C9" s="16">
        <v>2</v>
      </c>
      <c r="D9" s="19">
        <v>0.243127482558094</v>
      </c>
      <c r="E9" s="20">
        <v>6.32151271232454</v>
      </c>
      <c r="F9" s="19">
        <v>0.157671161825791</v>
      </c>
      <c r="G9" s="19">
        <v>2.24145840630052</v>
      </c>
      <c r="H9" s="16">
        <v>69.9</v>
      </c>
      <c r="I9" s="38">
        <v>1056.46512626975</v>
      </c>
      <c r="J9" s="38">
        <v>28.9687851570962</v>
      </c>
      <c r="K9" s="38">
        <v>44.1354321800385</v>
      </c>
      <c r="L9" s="16" t="s">
        <v>144</v>
      </c>
      <c r="M9" s="39">
        <v>0.8872</v>
      </c>
      <c r="N9" s="20">
        <v>36</v>
      </c>
      <c r="O9" s="39">
        <v>75.1912380952381</v>
      </c>
      <c r="P9" s="39">
        <v>0.3224</v>
      </c>
      <c r="Q9" s="20">
        <v>43.5646</v>
      </c>
      <c r="R9" s="20">
        <v>4.44781437125749</v>
      </c>
      <c r="S9" s="20">
        <v>1.14260690789474</v>
      </c>
      <c r="T9">
        <f t="shared" si="0"/>
        <v>2.43127482558094</v>
      </c>
      <c r="U9">
        <f t="shared" si="1"/>
        <v>63.2151271232454</v>
      </c>
      <c r="V9">
        <f t="shared" si="2"/>
        <v>1.57671161825791</v>
      </c>
      <c r="W9">
        <f t="shared" si="3"/>
        <v>22.4145840630052</v>
      </c>
    </row>
    <row r="10" ht="15.75" spans="1:23">
      <c r="A10" s="21" t="s">
        <v>55</v>
      </c>
      <c r="B10" s="16">
        <v>15</v>
      </c>
      <c r="C10" s="16">
        <v>2</v>
      </c>
      <c r="D10" s="19">
        <v>0.251631004993408</v>
      </c>
      <c r="E10" s="20">
        <v>7.30774249445092</v>
      </c>
      <c r="F10" s="19">
        <v>0.129902953523425</v>
      </c>
      <c r="G10" s="19">
        <v>2.23557711593322</v>
      </c>
      <c r="H10" s="16">
        <v>76.8</v>
      </c>
      <c r="I10" s="38">
        <v>581.603951352221</v>
      </c>
      <c r="J10" s="38">
        <v>28.709416945096</v>
      </c>
      <c r="K10" s="38">
        <v>43.94972159335</v>
      </c>
      <c r="L10" s="16">
        <v>0.18</v>
      </c>
      <c r="M10" s="39">
        <v>1.07168953478932</v>
      </c>
      <c r="N10" s="20">
        <v>83.4230098336618</v>
      </c>
      <c r="O10" s="39">
        <v>67.5777831903512</v>
      </c>
      <c r="P10" s="39">
        <v>0.451949879570242</v>
      </c>
      <c r="Q10" s="20">
        <v>66.8279613542259</v>
      </c>
      <c r="R10" s="20">
        <v>3.36498003992016</v>
      </c>
      <c r="S10" s="20">
        <v>1.17344572368421</v>
      </c>
      <c r="T10">
        <f t="shared" si="0"/>
        <v>2.51631004993408</v>
      </c>
      <c r="U10">
        <f t="shared" si="1"/>
        <v>73.0774249445092</v>
      </c>
      <c r="V10">
        <f t="shared" si="2"/>
        <v>1.29902953523425</v>
      </c>
      <c r="W10">
        <f t="shared" si="3"/>
        <v>22.3557711593322</v>
      </c>
    </row>
    <row r="11" ht="15.75" spans="1:23">
      <c r="A11" s="21" t="s">
        <v>59</v>
      </c>
      <c r="B11" s="16">
        <v>17</v>
      </c>
      <c r="C11" s="16">
        <v>2</v>
      </c>
      <c r="D11" s="19">
        <v>0.257390362277118</v>
      </c>
      <c r="E11" s="20">
        <v>7.73117565723687</v>
      </c>
      <c r="F11" s="19">
        <v>0.136328778941457</v>
      </c>
      <c r="G11" s="19">
        <v>2.14483191431462</v>
      </c>
      <c r="H11" s="16">
        <v>87.3</v>
      </c>
      <c r="I11" s="38">
        <v>461.799039072543</v>
      </c>
      <c r="J11" s="38">
        <v>32.5682015132741</v>
      </c>
      <c r="K11" s="38">
        <v>44.1312845605336</v>
      </c>
      <c r="L11" s="16">
        <v>0.18</v>
      </c>
      <c r="M11" s="39">
        <v>0.6054</v>
      </c>
      <c r="N11" s="20">
        <v>29.0983636363636</v>
      </c>
      <c r="O11" s="39">
        <v>38.8754285714286</v>
      </c>
      <c r="P11" s="39">
        <v>0.1724</v>
      </c>
      <c r="Q11" s="20">
        <v>22.8936</v>
      </c>
      <c r="R11" s="20">
        <v>3.76418163672655</v>
      </c>
      <c r="S11" s="20">
        <v>1.15083059210526</v>
      </c>
      <c r="T11">
        <f t="shared" si="0"/>
        <v>2.57390362277118</v>
      </c>
      <c r="U11">
        <f t="shared" si="1"/>
        <v>77.3117565723687</v>
      </c>
      <c r="V11">
        <f t="shared" si="2"/>
        <v>1.36328778941457</v>
      </c>
      <c r="W11">
        <f t="shared" si="3"/>
        <v>21.4483191431462</v>
      </c>
    </row>
    <row r="12" ht="15.75" spans="1:23">
      <c r="A12" s="21" t="s">
        <v>63</v>
      </c>
      <c r="B12" s="16">
        <v>19</v>
      </c>
      <c r="C12" s="16">
        <v>2</v>
      </c>
      <c r="D12" s="19">
        <v>0.232477487294268</v>
      </c>
      <c r="E12" s="20">
        <v>6.36184513875212</v>
      </c>
      <c r="F12" s="19">
        <v>0.145558932583181</v>
      </c>
      <c r="G12" s="19">
        <v>2.02531929267895</v>
      </c>
      <c r="H12" s="16">
        <v>92.9</v>
      </c>
      <c r="I12" s="38">
        <v>1004.64361142642</v>
      </c>
      <c r="J12" s="38">
        <v>26.6146853331909</v>
      </c>
      <c r="K12" s="38">
        <v>44.5449776740179</v>
      </c>
      <c r="L12" s="16">
        <v>0.17</v>
      </c>
      <c r="M12" s="39">
        <v>0.5852</v>
      </c>
      <c r="N12" s="20">
        <v>30.0438181818182</v>
      </c>
      <c r="O12" s="39">
        <v>59.4087619047619</v>
      </c>
      <c r="P12" s="39">
        <v>0.2534</v>
      </c>
      <c r="Q12" s="20">
        <v>23.3736</v>
      </c>
      <c r="R12" s="20">
        <v>4.41662674650699</v>
      </c>
      <c r="S12" s="20">
        <v>1.15083059210526</v>
      </c>
      <c r="T12">
        <f t="shared" si="0"/>
        <v>2.32477487294268</v>
      </c>
      <c r="U12">
        <f t="shared" si="1"/>
        <v>63.6184513875212</v>
      </c>
      <c r="V12">
        <f t="shared" si="2"/>
        <v>1.45558932583181</v>
      </c>
      <c r="W12">
        <f t="shared" si="3"/>
        <v>20.2531929267895</v>
      </c>
    </row>
    <row r="13" ht="15.75" spans="1:23">
      <c r="A13" s="21" t="s">
        <v>67</v>
      </c>
      <c r="B13" s="16">
        <v>21</v>
      </c>
      <c r="C13" s="16">
        <v>2</v>
      </c>
      <c r="D13" s="19">
        <v>0.250997835080089</v>
      </c>
      <c r="E13" s="20">
        <v>4.96336280416977</v>
      </c>
      <c r="F13" s="19">
        <v>0.148970202766769</v>
      </c>
      <c r="G13" s="19">
        <v>1.95609549038931</v>
      </c>
      <c r="H13" s="16">
        <v>69.2</v>
      </c>
      <c r="I13" s="38">
        <v>1069.16397378891</v>
      </c>
      <c r="J13" s="38">
        <v>29.1820153578368</v>
      </c>
      <c r="K13" s="38">
        <v>45.8560950982819</v>
      </c>
      <c r="L13" s="16">
        <v>0.1</v>
      </c>
      <c r="M13" s="39">
        <v>0.8622</v>
      </c>
      <c r="N13" s="20">
        <v>43.5710909090909</v>
      </c>
      <c r="O13" s="39">
        <v>97.8849523809524</v>
      </c>
      <c r="P13" s="39">
        <v>0.2124</v>
      </c>
      <c r="Q13" s="20">
        <v>50.3136</v>
      </c>
      <c r="R13" s="20">
        <v>4.27316367265469</v>
      </c>
      <c r="S13" s="20">
        <v>1.14055098684211</v>
      </c>
      <c r="T13">
        <f t="shared" si="0"/>
        <v>2.50997835080089</v>
      </c>
      <c r="U13">
        <f t="shared" si="1"/>
        <v>49.6336280416977</v>
      </c>
      <c r="V13">
        <f t="shared" si="2"/>
        <v>1.48970202766769</v>
      </c>
      <c r="W13">
        <f t="shared" si="3"/>
        <v>19.5609549038931</v>
      </c>
    </row>
    <row r="14" ht="15.75" spans="1:23">
      <c r="A14" s="21" t="s">
        <v>71</v>
      </c>
      <c r="B14" s="16">
        <v>23</v>
      </c>
      <c r="C14" s="16">
        <v>2</v>
      </c>
      <c r="D14" s="19">
        <v>0.301091927132449</v>
      </c>
      <c r="E14" s="20">
        <v>6.94412118958434</v>
      </c>
      <c r="F14" s="19">
        <v>0.205791068999869</v>
      </c>
      <c r="G14" s="19">
        <v>2.24296063341992</v>
      </c>
      <c r="H14" s="16">
        <v>91.8</v>
      </c>
      <c r="I14" s="38">
        <v>760.720836939315</v>
      </c>
      <c r="J14" s="38">
        <v>33.0269705542128</v>
      </c>
      <c r="K14" s="38">
        <v>49.414311583078</v>
      </c>
      <c r="L14" s="16">
        <v>0.11</v>
      </c>
      <c r="M14" s="39">
        <v>0.632293458552234</v>
      </c>
      <c r="N14" s="20">
        <v>34.1599076919175</v>
      </c>
      <c r="O14" s="39">
        <v>71.6121047889145</v>
      </c>
      <c r="P14" s="40">
        <v>0.091234</v>
      </c>
      <c r="Q14" s="20">
        <v>27.1774605978893</v>
      </c>
      <c r="R14" s="20">
        <v>3.70617265469062</v>
      </c>
      <c r="S14" s="20">
        <v>1.02953125</v>
      </c>
      <c r="T14">
        <f t="shared" si="0"/>
        <v>3.01091927132449</v>
      </c>
      <c r="U14">
        <f t="shared" si="1"/>
        <v>69.4412118958434</v>
      </c>
      <c r="V14">
        <f t="shared" si="2"/>
        <v>2.05791068999869</v>
      </c>
      <c r="W14">
        <f t="shared" si="3"/>
        <v>22.4296063341992</v>
      </c>
    </row>
    <row r="15" ht="15.75" spans="1:23">
      <c r="A15" s="18" t="s">
        <v>75</v>
      </c>
      <c r="B15" s="16">
        <v>25</v>
      </c>
      <c r="C15" s="16">
        <v>3</v>
      </c>
      <c r="D15" s="19">
        <v>0.251025458335771</v>
      </c>
      <c r="E15" s="20">
        <v>7.57954317405003</v>
      </c>
      <c r="F15" s="19">
        <v>0.11473940751469</v>
      </c>
      <c r="G15" s="19">
        <v>2.06477197697767</v>
      </c>
      <c r="H15" s="16">
        <v>66.4</v>
      </c>
      <c r="I15" s="38">
        <v>548.083725865538</v>
      </c>
      <c r="J15" s="38">
        <v>30.4594319312219</v>
      </c>
      <c r="K15" s="38">
        <v>42.7117559585279</v>
      </c>
      <c r="L15" s="16" t="s">
        <v>144</v>
      </c>
      <c r="M15" s="39">
        <v>0.6518</v>
      </c>
      <c r="N15" s="20">
        <v>31.8074545454545</v>
      </c>
      <c r="O15" s="39">
        <v>59.0659047619048</v>
      </c>
      <c r="P15" s="39">
        <v>0.115</v>
      </c>
      <c r="Q15" s="20">
        <v>29.9736</v>
      </c>
      <c r="R15" s="20">
        <v>2.55410179640719</v>
      </c>
      <c r="S15" s="20">
        <v>0.917483552631579</v>
      </c>
      <c r="T15">
        <f t="shared" si="0"/>
        <v>2.51025458335771</v>
      </c>
      <c r="U15">
        <f t="shared" si="1"/>
        <v>75.7954317405003</v>
      </c>
      <c r="V15">
        <f t="shared" si="2"/>
        <v>1.1473940751469</v>
      </c>
      <c r="W15">
        <f t="shared" si="3"/>
        <v>20.6477197697767</v>
      </c>
    </row>
    <row r="16" ht="15.75" spans="1:23">
      <c r="A16" s="21" t="s">
        <v>80</v>
      </c>
      <c r="B16" s="16">
        <v>27</v>
      </c>
      <c r="C16" s="16">
        <v>3</v>
      </c>
      <c r="D16" s="19">
        <v>0.220451463002704</v>
      </c>
      <c r="E16" s="20">
        <v>6.24703885843986</v>
      </c>
      <c r="F16" s="19">
        <v>0.106050514864789</v>
      </c>
      <c r="G16" s="19">
        <v>2.58772075278765</v>
      </c>
      <c r="H16" s="16">
        <v>63.7</v>
      </c>
      <c r="I16" s="38">
        <v>695.05485151643</v>
      </c>
      <c r="J16" s="38">
        <v>30.6644433966501</v>
      </c>
      <c r="K16" s="38">
        <v>39.9536400543965</v>
      </c>
      <c r="L16" s="16">
        <v>0.11</v>
      </c>
      <c r="M16" s="39">
        <v>0.778119420749851</v>
      </c>
      <c r="N16" s="20">
        <v>45.5090981226668</v>
      </c>
      <c r="O16" s="39">
        <v>75.4272111542495</v>
      </c>
      <c r="P16" s="39">
        <v>0.302519341400516</v>
      </c>
      <c r="Q16" s="20">
        <v>46.6514580440389</v>
      </c>
      <c r="R16" s="20">
        <v>2.2484630738523</v>
      </c>
      <c r="S16" s="20">
        <v>0.857861842105263</v>
      </c>
      <c r="T16">
        <f t="shared" si="0"/>
        <v>2.20451463002704</v>
      </c>
      <c r="U16">
        <f t="shared" si="1"/>
        <v>62.4703885843986</v>
      </c>
      <c r="V16">
        <f t="shared" si="2"/>
        <v>1.06050514864789</v>
      </c>
      <c r="W16">
        <f t="shared" si="3"/>
        <v>25.8772075278765</v>
      </c>
    </row>
    <row r="17" ht="15.75" spans="1:23">
      <c r="A17" s="21" t="s">
        <v>84</v>
      </c>
      <c r="B17" s="16">
        <v>29</v>
      </c>
      <c r="C17" s="16">
        <v>3</v>
      </c>
      <c r="D17" s="19">
        <v>0.254088205440188</v>
      </c>
      <c r="E17" s="20">
        <v>7.07646284006491</v>
      </c>
      <c r="F17" s="19">
        <v>0.147196378601508</v>
      </c>
      <c r="G17" s="19">
        <v>2.04996408538602</v>
      </c>
      <c r="H17" s="16">
        <v>94.1</v>
      </c>
      <c r="I17" s="38">
        <v>926.674320839772</v>
      </c>
      <c r="J17" s="38">
        <v>28.6252151360682</v>
      </c>
      <c r="K17" s="38">
        <v>44.181712060307</v>
      </c>
      <c r="L17" s="16">
        <v>0.09</v>
      </c>
      <c r="M17" s="39">
        <v>0.596</v>
      </c>
      <c r="N17" s="20">
        <v>52.7496363636364</v>
      </c>
      <c r="O17" s="39">
        <v>76.1718095238095</v>
      </c>
      <c r="P17" s="39">
        <v>0.1694</v>
      </c>
      <c r="Q17" s="20">
        <v>27.0278</v>
      </c>
      <c r="R17" s="20">
        <v>3.6612624750499</v>
      </c>
      <c r="S17" s="20">
        <v>0.911315789473684</v>
      </c>
      <c r="T17">
        <f t="shared" si="0"/>
        <v>2.54088205440188</v>
      </c>
      <c r="U17">
        <f t="shared" si="1"/>
        <v>70.7646284006491</v>
      </c>
      <c r="V17">
        <f t="shared" si="2"/>
        <v>1.47196378601508</v>
      </c>
      <c r="W17">
        <f t="shared" si="3"/>
        <v>20.4996408538602</v>
      </c>
    </row>
    <row r="18" ht="15.75" spans="1:23">
      <c r="A18" s="21" t="s">
        <v>88</v>
      </c>
      <c r="B18" s="16">
        <v>31</v>
      </c>
      <c r="C18" s="16">
        <v>3</v>
      </c>
      <c r="D18" s="19">
        <v>0.275201865549823</v>
      </c>
      <c r="E18" s="20">
        <v>6.56856878354606</v>
      </c>
      <c r="F18" s="19">
        <v>0.232889650692434</v>
      </c>
      <c r="G18" s="19">
        <v>2.07376145005565</v>
      </c>
      <c r="H18" s="16">
        <v>68.3</v>
      </c>
      <c r="I18" s="38">
        <v>1542.37639738665</v>
      </c>
      <c r="J18" s="38">
        <v>24.991396200963</v>
      </c>
      <c r="K18" s="38">
        <v>46.1016936088049</v>
      </c>
      <c r="L18" s="16">
        <v>0.14</v>
      </c>
      <c r="M18" s="39">
        <v>0.65</v>
      </c>
      <c r="N18" s="20">
        <v>47.386</v>
      </c>
      <c r="O18" s="39">
        <v>86.9146666666667</v>
      </c>
      <c r="P18" s="39">
        <v>0.3482</v>
      </c>
      <c r="Q18" s="20">
        <v>43.3478</v>
      </c>
      <c r="R18" s="20">
        <v>5.02790419161677</v>
      </c>
      <c r="S18" s="20">
        <v>1.16419407894737</v>
      </c>
      <c r="T18">
        <f t="shared" si="0"/>
        <v>2.75201865549823</v>
      </c>
      <c r="U18">
        <f t="shared" si="1"/>
        <v>65.6856878354606</v>
      </c>
      <c r="V18">
        <f t="shared" si="2"/>
        <v>2.32889650692434</v>
      </c>
      <c r="W18">
        <f t="shared" si="3"/>
        <v>20.7376145005565</v>
      </c>
    </row>
    <row r="19" ht="15.75" spans="1:23">
      <c r="A19" s="21" t="s">
        <v>92</v>
      </c>
      <c r="B19" s="16">
        <v>33</v>
      </c>
      <c r="C19" s="16">
        <v>3</v>
      </c>
      <c r="D19" s="19">
        <v>0.263726686207922</v>
      </c>
      <c r="E19" s="20">
        <v>6.2992519147931</v>
      </c>
      <c r="F19" s="19">
        <v>0.206855934128561</v>
      </c>
      <c r="G19" s="19">
        <v>1.91396273830798</v>
      </c>
      <c r="H19" s="16">
        <v>82.8</v>
      </c>
      <c r="I19" s="38">
        <v>1356.61789566433</v>
      </c>
      <c r="J19" s="38">
        <v>25.9421547261676</v>
      </c>
      <c r="K19" s="38">
        <v>46.8419339716567</v>
      </c>
      <c r="L19" s="16">
        <v>0.11</v>
      </c>
      <c r="M19" s="39">
        <v>0.6348</v>
      </c>
      <c r="N19" s="20">
        <v>45.6769090909091</v>
      </c>
      <c r="O19" s="39">
        <v>84.4765714285714</v>
      </c>
      <c r="P19" s="39">
        <v>0.2572</v>
      </c>
      <c r="Q19" s="20">
        <v>45.8678</v>
      </c>
      <c r="R19" s="20">
        <v>4.72431696606787</v>
      </c>
      <c r="S19" s="20">
        <v>1.42064802631579</v>
      </c>
      <c r="T19">
        <f t="shared" si="0"/>
        <v>2.63726686207922</v>
      </c>
      <c r="U19">
        <f t="shared" si="1"/>
        <v>62.992519147931</v>
      </c>
      <c r="V19">
        <f t="shared" si="2"/>
        <v>2.06855934128561</v>
      </c>
      <c r="W19">
        <f t="shared" si="3"/>
        <v>19.1396273830798</v>
      </c>
    </row>
    <row r="20" ht="15.75" spans="1:23">
      <c r="A20" s="22" t="s">
        <v>96</v>
      </c>
      <c r="B20" s="16">
        <v>35</v>
      </c>
      <c r="C20" s="16">
        <v>3</v>
      </c>
      <c r="D20" s="19">
        <v>0.246581735394678</v>
      </c>
      <c r="E20" s="20">
        <v>6.15826549339009</v>
      </c>
      <c r="F20" s="19">
        <v>0.212391437655343</v>
      </c>
      <c r="G20" s="19">
        <v>1.89993223799044</v>
      </c>
      <c r="H20" s="16">
        <v>65.6</v>
      </c>
      <c r="I20" s="38">
        <v>1323.85764603377</v>
      </c>
      <c r="J20" s="38">
        <v>25.7230353744254</v>
      </c>
      <c r="K20" s="38">
        <v>44.7675574725815</v>
      </c>
      <c r="L20" s="16">
        <v>0.24</v>
      </c>
      <c r="M20" s="39">
        <v>0.882823027985835</v>
      </c>
      <c r="N20" s="20">
        <v>48.2687984866054</v>
      </c>
      <c r="O20" s="39">
        <v>77.6320757391929</v>
      </c>
      <c r="P20" s="39">
        <v>0.650600144159955</v>
      </c>
      <c r="Q20" s="20">
        <v>60.0893164937792</v>
      </c>
      <c r="R20" s="20">
        <v>7.23803952095809</v>
      </c>
      <c r="S20" s="20">
        <v>2.26357565789474</v>
      </c>
      <c r="T20">
        <f t="shared" si="0"/>
        <v>2.46581735394678</v>
      </c>
      <c r="U20">
        <f t="shared" si="1"/>
        <v>61.5826549339009</v>
      </c>
      <c r="V20">
        <f t="shared" si="2"/>
        <v>2.12391437655343</v>
      </c>
      <c r="W20">
        <f t="shared" si="3"/>
        <v>18.9993223799044</v>
      </c>
    </row>
    <row r="21" ht="15.75" spans="1:23">
      <c r="A21" s="18" t="s">
        <v>100</v>
      </c>
      <c r="B21" s="16">
        <v>37</v>
      </c>
      <c r="C21" s="16">
        <v>4</v>
      </c>
      <c r="D21" s="19">
        <v>0.269572564560035</v>
      </c>
      <c r="E21" s="20">
        <v>5.97358630740465</v>
      </c>
      <c r="F21" s="19">
        <v>0.264467899790178</v>
      </c>
      <c r="G21" s="19">
        <v>2.06126574037125</v>
      </c>
      <c r="H21" s="16">
        <v>88.1</v>
      </c>
      <c r="I21" s="38">
        <v>610.517750620367</v>
      </c>
      <c r="J21" s="38">
        <v>26.7602791711983</v>
      </c>
      <c r="K21" s="38">
        <v>40.4042218341061</v>
      </c>
      <c r="L21" s="16" t="s">
        <v>144</v>
      </c>
      <c r="M21" s="39">
        <v>0.6556</v>
      </c>
      <c r="N21" s="20">
        <v>48.2405454545454</v>
      </c>
      <c r="O21" s="39">
        <v>55.6384761904762</v>
      </c>
      <c r="P21" s="39">
        <v>0.2752</v>
      </c>
      <c r="Q21" s="20">
        <v>40.2278</v>
      </c>
      <c r="R21" s="20">
        <v>3.30465628742515</v>
      </c>
      <c r="S21" s="20">
        <v>1.32093585526316</v>
      </c>
      <c r="T21">
        <f t="shared" si="0"/>
        <v>2.69572564560035</v>
      </c>
      <c r="U21">
        <f t="shared" si="1"/>
        <v>59.7358630740465</v>
      </c>
      <c r="V21">
        <f t="shared" si="2"/>
        <v>2.64467899790178</v>
      </c>
      <c r="W21">
        <f t="shared" si="3"/>
        <v>20.6126574037125</v>
      </c>
    </row>
    <row r="22" ht="15.75" spans="1:23">
      <c r="A22" s="21" t="s">
        <v>105</v>
      </c>
      <c r="B22" s="16">
        <v>39</v>
      </c>
      <c r="C22" s="16">
        <v>4</v>
      </c>
      <c r="D22" s="19">
        <v>0.241092205092923</v>
      </c>
      <c r="E22" s="20">
        <v>6.3307521793948</v>
      </c>
      <c r="F22" s="19">
        <v>0.147871045480011</v>
      </c>
      <c r="G22" s="19">
        <v>1.94438422521418</v>
      </c>
      <c r="H22" s="16">
        <v>72.4</v>
      </c>
      <c r="I22" s="38">
        <v>798.082285004861</v>
      </c>
      <c r="J22" s="38">
        <v>28.7174027813737</v>
      </c>
      <c r="K22" s="38">
        <v>43.9208282940585</v>
      </c>
      <c r="L22" s="16">
        <v>0.1</v>
      </c>
      <c r="M22" s="39">
        <v>0.6158</v>
      </c>
      <c r="N22" s="20">
        <v>31.7678181818182</v>
      </c>
      <c r="O22" s="39">
        <v>59.3908571428571</v>
      </c>
      <c r="P22" s="39">
        <v>0.1888</v>
      </c>
      <c r="Q22" s="20">
        <v>42.4878</v>
      </c>
      <c r="R22" s="20">
        <v>3.3701502994012</v>
      </c>
      <c r="S22" s="20">
        <v>1.03619078947368</v>
      </c>
      <c r="T22">
        <f t="shared" si="0"/>
        <v>2.41092205092923</v>
      </c>
      <c r="U22">
        <f t="shared" si="1"/>
        <v>63.307521793948</v>
      </c>
      <c r="V22">
        <f t="shared" si="2"/>
        <v>1.47871045480011</v>
      </c>
      <c r="W22">
        <f t="shared" si="3"/>
        <v>19.4438422521418</v>
      </c>
    </row>
    <row r="23" ht="15.75" spans="1:23">
      <c r="A23" s="21" t="s">
        <v>109</v>
      </c>
      <c r="B23" s="16">
        <v>41</v>
      </c>
      <c r="C23" s="16">
        <v>4</v>
      </c>
      <c r="D23" s="19">
        <v>0.236072500588308</v>
      </c>
      <c r="E23" s="20">
        <v>6.30986555395161</v>
      </c>
      <c r="F23" s="19">
        <v>0.136675457825059</v>
      </c>
      <c r="G23" s="19">
        <v>1.97207593906226</v>
      </c>
      <c r="H23" s="16">
        <v>76.8</v>
      </c>
      <c r="I23" s="38">
        <v>768.693074279917</v>
      </c>
      <c r="J23" s="38">
        <v>29.7147170118925</v>
      </c>
      <c r="K23" s="38">
        <v>44.3274159600035</v>
      </c>
      <c r="L23" s="16" t="s">
        <v>144</v>
      </c>
      <c r="M23" s="39">
        <v>0.5046</v>
      </c>
      <c r="N23" s="20">
        <v>29.8950909090909</v>
      </c>
      <c r="O23" s="39">
        <v>73.448</v>
      </c>
      <c r="P23" s="39">
        <v>0.1506</v>
      </c>
      <c r="Q23" s="20">
        <v>37.7878</v>
      </c>
      <c r="R23" s="20">
        <v>3.02147265469062</v>
      </c>
      <c r="S23" s="20">
        <v>0.877576480263158</v>
      </c>
      <c r="T23">
        <f t="shared" si="0"/>
        <v>2.36072500588308</v>
      </c>
      <c r="U23">
        <f t="shared" si="1"/>
        <v>63.0986555395161</v>
      </c>
      <c r="V23">
        <f t="shared" si="2"/>
        <v>1.36675457825059</v>
      </c>
      <c r="W23">
        <f t="shared" si="3"/>
        <v>19.7207593906226</v>
      </c>
    </row>
    <row r="24" ht="15.75" spans="1:23">
      <c r="A24" s="21" t="s">
        <v>113</v>
      </c>
      <c r="B24" s="16">
        <v>43</v>
      </c>
      <c r="C24" s="16">
        <v>4</v>
      </c>
      <c r="D24" s="19">
        <v>0.283953353450282</v>
      </c>
      <c r="E24" s="20">
        <v>6.50620929190994</v>
      </c>
      <c r="F24" s="19">
        <v>0.21274027359127</v>
      </c>
      <c r="G24" s="19">
        <v>2.28095225472838</v>
      </c>
      <c r="H24" s="16">
        <v>81.5</v>
      </c>
      <c r="I24" s="38">
        <v>718.021522633376</v>
      </c>
      <c r="J24" s="38">
        <v>27.6623402093603</v>
      </c>
      <c r="K24" s="38">
        <v>45.2491259264674</v>
      </c>
      <c r="L24" s="16">
        <v>0.17</v>
      </c>
      <c r="M24" s="39">
        <v>0.4504</v>
      </c>
      <c r="N24" s="20">
        <v>38.83446</v>
      </c>
      <c r="O24" s="39">
        <v>47.4331428571429</v>
      </c>
      <c r="P24" s="39">
        <v>0.2966</v>
      </c>
      <c r="Q24" s="20">
        <v>56.4272</v>
      </c>
      <c r="R24" s="20">
        <v>2.65969620758483</v>
      </c>
      <c r="S24" s="20">
        <v>1.291125</v>
      </c>
      <c r="T24">
        <f t="shared" si="0"/>
        <v>2.83953353450282</v>
      </c>
      <c r="U24">
        <f t="shared" si="1"/>
        <v>65.0620929190994</v>
      </c>
      <c r="V24">
        <f t="shared" si="2"/>
        <v>2.1274027359127</v>
      </c>
      <c r="W24">
        <f t="shared" si="3"/>
        <v>22.8095225472838</v>
      </c>
    </row>
    <row r="25" ht="15.75" spans="1:23">
      <c r="A25" s="21" t="s">
        <v>117</v>
      </c>
      <c r="B25" s="16">
        <v>45</v>
      </c>
      <c r="C25" s="16">
        <v>4</v>
      </c>
      <c r="D25" s="19">
        <v>0.238904853743101</v>
      </c>
      <c r="E25" s="20">
        <v>6.58589106786801</v>
      </c>
      <c r="F25" s="19">
        <v>0.136691931310992</v>
      </c>
      <c r="G25" s="19">
        <v>2.24472157988601</v>
      </c>
      <c r="H25" s="16">
        <v>89.5</v>
      </c>
      <c r="I25" s="38">
        <v>1365.65041949512</v>
      </c>
      <c r="J25" s="38">
        <v>27.3745595568491</v>
      </c>
      <c r="K25" s="38">
        <v>47.2871842481206</v>
      </c>
      <c r="L25" s="16">
        <v>0.15</v>
      </c>
      <c r="M25" s="39">
        <v>0.5346</v>
      </c>
      <c r="N25" s="20">
        <v>31.29546</v>
      </c>
      <c r="O25" s="39">
        <v>69.376</v>
      </c>
      <c r="P25" s="39">
        <v>0.2234</v>
      </c>
      <c r="Q25" s="20">
        <v>66.4072</v>
      </c>
      <c r="R25" s="20">
        <v>2.73205149700599</v>
      </c>
      <c r="S25" s="20">
        <v>0.939356907894737</v>
      </c>
      <c r="T25">
        <f t="shared" si="0"/>
        <v>2.38904853743101</v>
      </c>
      <c r="U25">
        <f t="shared" si="1"/>
        <v>65.8589106786801</v>
      </c>
      <c r="V25">
        <f t="shared" si="2"/>
        <v>1.36691931310992</v>
      </c>
      <c r="W25">
        <f t="shared" si="3"/>
        <v>22.4472157988601</v>
      </c>
    </row>
    <row r="26" ht="15.75" spans="1:23">
      <c r="A26" s="22" t="s">
        <v>121</v>
      </c>
      <c r="B26" s="16">
        <v>47</v>
      </c>
      <c r="C26" s="16">
        <v>4</v>
      </c>
      <c r="D26" s="19">
        <v>0.290038384744289</v>
      </c>
      <c r="E26" s="20">
        <v>6.91597505438882</v>
      </c>
      <c r="F26" s="19">
        <v>0.193562080015176</v>
      </c>
      <c r="G26" s="19">
        <v>2.21855698599557</v>
      </c>
      <c r="H26" s="16">
        <v>111</v>
      </c>
      <c r="I26" s="38">
        <v>1152.95729664077</v>
      </c>
      <c r="J26" s="38">
        <v>26.9742264705332</v>
      </c>
      <c r="K26" s="38">
        <v>45.6572587511072</v>
      </c>
      <c r="L26" s="16">
        <v>0.17</v>
      </c>
      <c r="M26" s="39">
        <v>0.6296</v>
      </c>
      <c r="N26" s="20">
        <v>61.24692</v>
      </c>
      <c r="O26" s="39">
        <v>81.952</v>
      </c>
      <c r="P26" s="39">
        <v>0.2012</v>
      </c>
      <c r="Q26" s="20">
        <v>69.0944</v>
      </c>
      <c r="R26" s="20">
        <v>3.85730099800399</v>
      </c>
      <c r="S26" s="20">
        <v>1.42167598684211</v>
      </c>
      <c r="T26">
        <f t="shared" si="0"/>
        <v>2.90038384744289</v>
      </c>
      <c r="U26">
        <f t="shared" si="1"/>
        <v>69.1597505438882</v>
      </c>
      <c r="V26">
        <f t="shared" si="2"/>
        <v>1.93562080015176</v>
      </c>
      <c r="W26">
        <f t="shared" si="3"/>
        <v>22.1855698599557</v>
      </c>
    </row>
    <row r="29" ht="14.25"/>
    <row r="30" ht="13.85" spans="1:9">
      <c r="A30" s="23" t="s">
        <v>145</v>
      </c>
      <c r="B30" s="24" t="s">
        <v>146</v>
      </c>
      <c r="C30" s="24"/>
      <c r="D30" s="24"/>
      <c r="E30" s="24"/>
      <c r="F30" s="24"/>
      <c r="G30" s="24"/>
      <c r="H30" s="24"/>
      <c r="I30" s="24"/>
    </row>
    <row r="31" ht="13.85" spans="1:9">
      <c r="A31" s="25"/>
      <c r="B31" s="26" t="s">
        <v>147</v>
      </c>
      <c r="C31" s="26" t="s">
        <v>148</v>
      </c>
      <c r="D31" s="26" t="s">
        <v>149</v>
      </c>
      <c r="E31" s="26" t="s">
        <v>150</v>
      </c>
      <c r="F31" s="26" t="s">
        <v>151</v>
      </c>
      <c r="G31" s="26" t="s">
        <v>152</v>
      </c>
      <c r="H31" s="26" t="s">
        <v>153</v>
      </c>
      <c r="I31" s="26" t="s">
        <v>154</v>
      </c>
    </row>
    <row r="32" ht="13.85" spans="1:9">
      <c r="A32" s="27" t="s">
        <v>155</v>
      </c>
      <c r="B32" s="27" t="s">
        <v>156</v>
      </c>
      <c r="C32" s="27" t="s">
        <v>157</v>
      </c>
      <c r="D32" s="27" t="s">
        <v>158</v>
      </c>
      <c r="E32" s="27" t="s">
        <v>159</v>
      </c>
      <c r="F32" s="27" t="s">
        <v>160</v>
      </c>
      <c r="G32" s="27" t="s">
        <v>161</v>
      </c>
      <c r="H32" s="27" t="s">
        <v>162</v>
      </c>
      <c r="I32" s="27" t="s">
        <v>163</v>
      </c>
    </row>
    <row r="33" ht="13.85" spans="1:9">
      <c r="A33" s="27" t="s">
        <v>164</v>
      </c>
      <c r="B33" s="27" t="s">
        <v>165</v>
      </c>
      <c r="C33" s="27" t="s">
        <v>166</v>
      </c>
      <c r="D33" s="27" t="s">
        <v>167</v>
      </c>
      <c r="E33" s="27" t="s">
        <v>168</v>
      </c>
      <c r="F33" s="27" t="s">
        <v>169</v>
      </c>
      <c r="G33" s="27" t="s">
        <v>170</v>
      </c>
      <c r="H33" s="27" t="s">
        <v>171</v>
      </c>
      <c r="I33" s="27" t="s">
        <v>172</v>
      </c>
    </row>
    <row r="34" ht="13.85" spans="1:9">
      <c r="A34" s="27" t="s">
        <v>173</v>
      </c>
      <c r="B34" s="27" t="s">
        <v>174</v>
      </c>
      <c r="C34" s="27" t="s">
        <v>175</v>
      </c>
      <c r="D34" s="27" t="s">
        <v>176</v>
      </c>
      <c r="E34" s="27" t="s">
        <v>177</v>
      </c>
      <c r="F34" s="27" t="s">
        <v>178</v>
      </c>
      <c r="G34" s="27" t="s">
        <v>179</v>
      </c>
      <c r="H34" s="27" t="s">
        <v>180</v>
      </c>
      <c r="I34" s="27" t="s">
        <v>181</v>
      </c>
    </row>
    <row r="35" ht="14.6" spans="1:9">
      <c r="A35" s="28" t="s">
        <v>182</v>
      </c>
      <c r="B35" s="28" t="s">
        <v>183</v>
      </c>
      <c r="C35" s="28" t="s">
        <v>184</v>
      </c>
      <c r="D35" s="28" t="s">
        <v>185</v>
      </c>
      <c r="E35" s="28" t="s">
        <v>186</v>
      </c>
      <c r="F35" s="28" t="s">
        <v>187</v>
      </c>
      <c r="G35" s="28" t="s">
        <v>188</v>
      </c>
      <c r="H35" s="28" t="s">
        <v>189</v>
      </c>
      <c r="I35" s="28" t="s">
        <v>190</v>
      </c>
    </row>
    <row r="36" ht="13.85" spans="1:5">
      <c r="A36" s="29"/>
      <c r="B36" s="1"/>
      <c r="C36" s="1"/>
      <c r="D36" s="1"/>
      <c r="E36" s="1"/>
    </row>
    <row r="37" ht="13.85" spans="1:5">
      <c r="A37" s="29"/>
      <c r="B37" s="1"/>
      <c r="C37" s="1"/>
      <c r="D37" s="1"/>
      <c r="E37" s="1"/>
    </row>
    <row r="38" ht="14.6" spans="1:5">
      <c r="A38" s="29"/>
      <c r="B38" s="1"/>
      <c r="C38" s="1"/>
      <c r="D38" s="1"/>
      <c r="E38" s="1"/>
    </row>
    <row r="39" ht="13.85" spans="1:9">
      <c r="A39" s="23" t="s">
        <v>145</v>
      </c>
      <c r="B39" s="24" t="s">
        <v>146</v>
      </c>
      <c r="C39" s="24"/>
      <c r="D39" s="24"/>
      <c r="E39" s="24"/>
      <c r="F39" s="24"/>
      <c r="G39" s="24"/>
      <c r="H39" s="24"/>
      <c r="I39" s="24"/>
    </row>
    <row r="40" ht="13.9" spans="1:9">
      <c r="A40" s="25"/>
      <c r="B40" s="30" t="s">
        <v>191</v>
      </c>
      <c r="C40" s="30" t="s">
        <v>192</v>
      </c>
      <c r="D40" s="30" t="s">
        <v>193</v>
      </c>
      <c r="E40" s="31" t="s">
        <v>194</v>
      </c>
      <c r="F40" s="30" t="s">
        <v>195</v>
      </c>
      <c r="G40" s="32" t="s">
        <v>196</v>
      </c>
      <c r="H40" s="32" t="s">
        <v>197</v>
      </c>
      <c r="I40" s="32" t="s">
        <v>198</v>
      </c>
    </row>
    <row r="41" ht="13.85" spans="1:9">
      <c r="A41" s="33" t="s">
        <v>155</v>
      </c>
      <c r="B41" s="34" t="s">
        <v>199</v>
      </c>
      <c r="C41" s="34" t="s">
        <v>200</v>
      </c>
      <c r="D41" s="34" t="s">
        <v>201</v>
      </c>
      <c r="E41" s="34" t="s">
        <v>202</v>
      </c>
      <c r="F41" s="34" t="s">
        <v>203</v>
      </c>
      <c r="G41" s="34" t="s">
        <v>204</v>
      </c>
      <c r="H41" s="34" t="s">
        <v>205</v>
      </c>
      <c r="I41" s="34" t="s">
        <v>206</v>
      </c>
    </row>
    <row r="42" ht="13.85" spans="1:9">
      <c r="A42" s="33" t="s">
        <v>164</v>
      </c>
      <c r="B42" s="34" t="s">
        <v>207</v>
      </c>
      <c r="C42" s="34" t="s">
        <v>208</v>
      </c>
      <c r="D42" s="34" t="s">
        <v>209</v>
      </c>
      <c r="E42" s="34" t="s">
        <v>210</v>
      </c>
      <c r="F42" s="34" t="s">
        <v>211</v>
      </c>
      <c r="G42" s="34" t="s">
        <v>212</v>
      </c>
      <c r="H42" s="34" t="s">
        <v>213</v>
      </c>
      <c r="I42" s="34" t="s">
        <v>214</v>
      </c>
    </row>
    <row r="43" ht="13.85" spans="1:9">
      <c r="A43" s="33" t="s">
        <v>173</v>
      </c>
      <c r="B43" s="34" t="s">
        <v>215</v>
      </c>
      <c r="C43" s="34" t="s">
        <v>216</v>
      </c>
      <c r="D43" s="34" t="s">
        <v>217</v>
      </c>
      <c r="E43" s="34" t="s">
        <v>218</v>
      </c>
      <c r="F43" s="34" t="s">
        <v>219</v>
      </c>
      <c r="G43" s="34" t="s">
        <v>220</v>
      </c>
      <c r="H43" s="34" t="s">
        <v>221</v>
      </c>
      <c r="I43" s="34" t="s">
        <v>222</v>
      </c>
    </row>
    <row r="44" ht="14.6" spans="1:9">
      <c r="A44" s="35" t="s">
        <v>182</v>
      </c>
      <c r="B44" s="28" t="s">
        <v>223</v>
      </c>
      <c r="C44" s="28" t="s">
        <v>224</v>
      </c>
      <c r="D44" s="28" t="s">
        <v>225</v>
      </c>
      <c r="E44" s="28" t="s">
        <v>226</v>
      </c>
      <c r="F44" s="28" t="s">
        <v>203</v>
      </c>
      <c r="G44" s="28" t="s">
        <v>227</v>
      </c>
      <c r="H44" s="28" t="s">
        <v>228</v>
      </c>
      <c r="I44" s="28" t="s">
        <v>229</v>
      </c>
    </row>
  </sheetData>
  <mergeCells count="10">
    <mergeCell ref="D2:G2"/>
    <mergeCell ref="H2:K2"/>
    <mergeCell ref="L2:Q2"/>
    <mergeCell ref="T2:W2"/>
    <mergeCell ref="B30:I30"/>
    <mergeCell ref="B39:I39"/>
    <mergeCell ref="A1:A2"/>
    <mergeCell ref="A30:A31"/>
    <mergeCell ref="A39:A40"/>
    <mergeCell ref="B1:B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opLeftCell="A19" workbookViewId="0">
      <selection activeCell="C12" sqref="C12"/>
    </sheetView>
  </sheetViews>
  <sheetFormatPr defaultColWidth="9.02654867256637" defaultRowHeight="13.85" outlineLevelCol="5"/>
  <cols>
    <col min="1" max="1" width="11.4247787610619" style="1" customWidth="1"/>
    <col min="2" max="2" width="9.02654867256637" style="1"/>
    <col min="3" max="4" width="9.53097345132743" style="1"/>
    <col min="5" max="5" width="17.3982300884956" style="2" customWidth="1"/>
    <col min="6" max="6" width="11.8849557522124" style="1"/>
    <col min="7" max="16384" width="9.02654867256637" style="1"/>
  </cols>
  <sheetData>
    <row r="1" spans="1:5">
      <c r="A1" s="3" t="s">
        <v>230</v>
      </c>
      <c r="B1" s="3"/>
      <c r="C1" s="3"/>
      <c r="D1" s="3"/>
      <c r="E1" s="4"/>
    </row>
    <row r="2" ht="13.9" spans="1:5">
      <c r="A2" s="3"/>
      <c r="B2" s="3"/>
      <c r="C2" s="3" t="s">
        <v>231</v>
      </c>
      <c r="D2" s="3" t="s">
        <v>232</v>
      </c>
      <c r="E2" s="4"/>
    </row>
    <row r="3" spans="1:5">
      <c r="A3" s="3"/>
      <c r="B3" s="3"/>
      <c r="C3" s="3"/>
      <c r="D3" s="3"/>
      <c r="E3" s="4"/>
    </row>
    <row r="4" spans="1:6">
      <c r="A4" s="3" t="s">
        <v>233</v>
      </c>
      <c r="B4" s="3">
        <v>1</v>
      </c>
      <c r="C4" s="3">
        <v>5.6558</v>
      </c>
      <c r="D4" s="3">
        <v>0.0788</v>
      </c>
      <c r="E4" s="4" t="str">
        <f t="shared" ref="E4:E55" si="0">C4&amp;"±"&amp;D4</f>
        <v>5.6558±0.0788</v>
      </c>
      <c r="F4" s="5">
        <f>C4/C7-1</f>
        <v>0.0836526670754139</v>
      </c>
    </row>
    <row r="5" spans="1:6">
      <c r="A5" s="3" t="s">
        <v>234</v>
      </c>
      <c r="B5" s="3">
        <v>2</v>
      </c>
      <c r="C5" s="3">
        <v>5.3858</v>
      </c>
      <c r="D5" s="3">
        <v>0.09602</v>
      </c>
      <c r="E5" s="4" t="str">
        <f t="shared" si="0"/>
        <v>5.3858±0.09602</v>
      </c>
      <c r="F5" s="5">
        <f>C5/C7-1</f>
        <v>0.031920600858369</v>
      </c>
    </row>
    <row r="6" spans="1:6">
      <c r="A6" s="3"/>
      <c r="B6" s="3">
        <v>3</v>
      </c>
      <c r="C6" s="3">
        <v>5.2892</v>
      </c>
      <c r="D6" s="3">
        <v>0.09266</v>
      </c>
      <c r="E6" s="4" t="str">
        <f t="shared" si="0"/>
        <v>5.2892±0.09266</v>
      </c>
      <c r="F6" s="5">
        <f>C6/C7-1</f>
        <v>0.0134120171673819</v>
      </c>
    </row>
    <row r="7" spans="1:5">
      <c r="A7" s="3"/>
      <c r="B7" s="3">
        <v>4</v>
      </c>
      <c r="C7" s="3">
        <v>5.2192</v>
      </c>
      <c r="D7" s="3">
        <v>0.06294</v>
      </c>
      <c r="E7" s="4" t="str">
        <f t="shared" si="0"/>
        <v>5.2192±0.06294</v>
      </c>
    </row>
    <row r="8" spans="1:6">
      <c r="A8" s="3" t="s">
        <v>235</v>
      </c>
      <c r="B8" s="3">
        <v>1</v>
      </c>
      <c r="C8" s="3">
        <v>1.0409</v>
      </c>
      <c r="D8" s="3">
        <v>0.11281</v>
      </c>
      <c r="E8" s="4" t="str">
        <f t="shared" si="0"/>
        <v>1.0409±0.11281</v>
      </c>
      <c r="F8" s="5">
        <f>C8/C11-1</f>
        <v>0.0959149294588333</v>
      </c>
    </row>
    <row r="9" spans="1:6">
      <c r="A9" s="3" t="s">
        <v>236</v>
      </c>
      <c r="B9" s="3">
        <v>2</v>
      </c>
      <c r="C9" s="3">
        <v>0.8479</v>
      </c>
      <c r="D9" s="3">
        <v>0.0485</v>
      </c>
      <c r="E9" s="4" t="str">
        <f t="shared" si="0"/>
        <v>0.8479±0.0485</v>
      </c>
      <c r="F9" s="5">
        <f>C9/C11-1</f>
        <v>-0.107285744367235</v>
      </c>
    </row>
    <row r="10" spans="1:6">
      <c r="A10" s="3"/>
      <c r="B10" s="3">
        <v>3</v>
      </c>
      <c r="C10" s="3">
        <v>1.2858</v>
      </c>
      <c r="D10" s="3">
        <v>0.11001</v>
      </c>
      <c r="E10" s="4" t="str">
        <f t="shared" si="0"/>
        <v>1.2858±0.11001</v>
      </c>
      <c r="F10" s="5">
        <f>C10/C11-1</f>
        <v>0.353758686039166</v>
      </c>
    </row>
    <row r="11" spans="1:5">
      <c r="A11" s="3"/>
      <c r="B11" s="3">
        <v>4</v>
      </c>
      <c r="C11" s="3">
        <v>0.9498</v>
      </c>
      <c r="D11" s="3">
        <v>0.089</v>
      </c>
      <c r="E11" s="4" t="str">
        <f t="shared" si="0"/>
        <v>0.9498±0.089</v>
      </c>
    </row>
    <row r="12" spans="1:6">
      <c r="A12" s="3" t="s">
        <v>237</v>
      </c>
      <c r="B12" s="3">
        <v>1</v>
      </c>
      <c r="C12" s="3">
        <v>24.0183</v>
      </c>
      <c r="D12" s="3">
        <v>2.0449</v>
      </c>
      <c r="E12" s="4" t="str">
        <f t="shared" si="0"/>
        <v>24.0183±2.0449</v>
      </c>
      <c r="F12" s="5">
        <f>C12/C15-1</f>
        <v>0.11333453852679</v>
      </c>
    </row>
    <row r="13" spans="1:6">
      <c r="A13" s="3" t="s">
        <v>238</v>
      </c>
      <c r="B13" s="3">
        <v>2</v>
      </c>
      <c r="C13" s="3">
        <v>22.6833</v>
      </c>
      <c r="D13" s="3">
        <v>1.69029</v>
      </c>
      <c r="E13" s="4" t="str">
        <f t="shared" si="0"/>
        <v>22.6833±1.69029</v>
      </c>
      <c r="F13" s="5">
        <f>C13/C15-1</f>
        <v>0.051452489883328</v>
      </c>
    </row>
    <row r="14" spans="1:6">
      <c r="A14" s="3"/>
      <c r="B14" s="3">
        <v>3</v>
      </c>
      <c r="C14" s="3">
        <v>22.0858</v>
      </c>
      <c r="D14" s="3">
        <v>2.62584</v>
      </c>
      <c r="E14" s="4" t="str">
        <f t="shared" si="0"/>
        <v>22.0858±2.62584</v>
      </c>
      <c r="F14" s="5">
        <f>C14/C15-1</f>
        <v>0.023756217175861</v>
      </c>
    </row>
    <row r="15" spans="1:5">
      <c r="A15" s="3"/>
      <c r="B15" s="3">
        <v>4</v>
      </c>
      <c r="C15" s="3">
        <v>21.5733</v>
      </c>
      <c r="D15" s="3">
        <v>1.55237</v>
      </c>
      <c r="E15" s="4" t="str">
        <f t="shared" si="0"/>
        <v>21.5733±1.55237</v>
      </c>
    </row>
    <row r="16" spans="1:6">
      <c r="A16" s="3" t="s">
        <v>239</v>
      </c>
      <c r="B16" s="3">
        <v>1</v>
      </c>
      <c r="C16" s="3">
        <v>12.0383</v>
      </c>
      <c r="D16" s="3">
        <v>0.14395</v>
      </c>
      <c r="E16" s="4" t="str">
        <f t="shared" si="0"/>
        <v>12.0383±0.14395</v>
      </c>
      <c r="F16" s="5">
        <f>C16/C19-1</f>
        <v>0.0267206823027719</v>
      </c>
    </row>
    <row r="17" spans="1:6">
      <c r="A17" s="3" t="s">
        <v>240</v>
      </c>
      <c r="B17" s="3">
        <v>2</v>
      </c>
      <c r="C17" s="3">
        <v>11.6683</v>
      </c>
      <c r="D17" s="3">
        <v>0.30404</v>
      </c>
      <c r="E17" s="4" t="str">
        <f t="shared" si="0"/>
        <v>11.6683±0.30404</v>
      </c>
      <c r="F17" s="5">
        <f>C17/C19-1</f>
        <v>-0.00483582089552237</v>
      </c>
    </row>
    <row r="18" spans="1:6">
      <c r="A18" s="3"/>
      <c r="B18" s="3">
        <v>3</v>
      </c>
      <c r="C18" s="3">
        <v>11.3475</v>
      </c>
      <c r="D18" s="3">
        <v>0.23172</v>
      </c>
      <c r="E18" s="4" t="str">
        <f t="shared" si="0"/>
        <v>11.3475±0.23172</v>
      </c>
      <c r="F18" s="5">
        <f>C18/C19-1</f>
        <v>-0.0321961620469082</v>
      </c>
    </row>
    <row r="19" spans="1:5">
      <c r="A19" s="3"/>
      <c r="B19" s="3">
        <v>4</v>
      </c>
      <c r="C19" s="3">
        <v>11.725</v>
      </c>
      <c r="D19" s="3">
        <v>0.11473</v>
      </c>
      <c r="E19" s="4" t="str">
        <f t="shared" si="0"/>
        <v>11.725±0.11473</v>
      </c>
    </row>
    <row r="20" spans="1:6">
      <c r="A20" s="3" t="s">
        <v>241</v>
      </c>
      <c r="B20" s="3">
        <v>1</v>
      </c>
      <c r="C20" s="3">
        <v>0.381</v>
      </c>
      <c r="D20" s="3">
        <v>0.01255</v>
      </c>
      <c r="E20" s="4" t="str">
        <f t="shared" si="0"/>
        <v>0.381±0.01255</v>
      </c>
      <c r="F20" s="5">
        <f>C20/C23-1</f>
        <v>-0.0325038090401218</v>
      </c>
    </row>
    <row r="21" spans="1:6">
      <c r="A21" s="3" t="s">
        <v>242</v>
      </c>
      <c r="B21" s="3">
        <v>2</v>
      </c>
      <c r="C21" s="3">
        <v>0.3751</v>
      </c>
      <c r="D21" s="3">
        <v>0.01004</v>
      </c>
      <c r="E21" s="4" t="str">
        <f t="shared" si="0"/>
        <v>0.3751±0.01004</v>
      </c>
      <c r="F21" s="5">
        <f>C21/C23-1</f>
        <v>-0.0474860335195531</v>
      </c>
    </row>
    <row r="22" spans="1:6">
      <c r="A22" s="3"/>
      <c r="B22" s="3">
        <v>3</v>
      </c>
      <c r="C22" s="3">
        <v>0.3991</v>
      </c>
      <c r="D22" s="3">
        <v>0.01576</v>
      </c>
      <c r="E22" s="4" t="str">
        <f t="shared" si="0"/>
        <v>0.3991±0.01576</v>
      </c>
      <c r="F22" s="5">
        <f>C22/C23-1</f>
        <v>0.0134586084306756</v>
      </c>
    </row>
    <row r="23" spans="1:5">
      <c r="A23" s="3"/>
      <c r="B23" s="3">
        <v>4</v>
      </c>
      <c r="C23" s="3">
        <v>0.3938</v>
      </c>
      <c r="D23" s="3">
        <v>0.02125</v>
      </c>
      <c r="E23" s="4" t="str">
        <f t="shared" si="0"/>
        <v>0.3938±0.02125</v>
      </c>
    </row>
    <row r="24" spans="1:6">
      <c r="A24" s="3" t="s">
        <v>243</v>
      </c>
      <c r="B24" s="3">
        <v>1</v>
      </c>
      <c r="C24" s="3">
        <v>1.4388</v>
      </c>
      <c r="D24" s="3">
        <v>0.111</v>
      </c>
      <c r="E24" s="4" t="str">
        <f t="shared" si="0"/>
        <v>1.4388±0.111</v>
      </c>
      <c r="F24" s="5">
        <f>C24/C27-1</f>
        <v>-0.407633084935567</v>
      </c>
    </row>
    <row r="25" spans="1:6">
      <c r="A25" s="3" t="s">
        <v>244</v>
      </c>
      <c r="B25" s="3">
        <v>2</v>
      </c>
      <c r="C25" s="3">
        <v>1.4798</v>
      </c>
      <c r="D25" s="3">
        <v>0.18903</v>
      </c>
      <c r="E25" s="4" t="str">
        <f t="shared" si="0"/>
        <v>1.4798±0.18903</v>
      </c>
      <c r="F25" s="5">
        <f>C25/C27-1</f>
        <v>-0.390753015768455</v>
      </c>
    </row>
    <row r="26" spans="1:6">
      <c r="A26" s="3"/>
      <c r="B26" s="3">
        <v>3</v>
      </c>
      <c r="C26" s="3">
        <v>1.2758</v>
      </c>
      <c r="D26" s="3">
        <v>0.12776</v>
      </c>
      <c r="E26" s="4" t="str">
        <f t="shared" si="0"/>
        <v>1.2758±0.12776</v>
      </c>
      <c r="F26" s="5">
        <f>C26/C27-1</f>
        <v>-0.474741652599942</v>
      </c>
    </row>
    <row r="27" spans="1:5">
      <c r="A27" s="3"/>
      <c r="B27" s="3">
        <v>4</v>
      </c>
      <c r="C27" s="3">
        <v>2.4289</v>
      </c>
      <c r="D27" s="3">
        <v>0.30958</v>
      </c>
      <c r="E27" s="4" t="str">
        <f t="shared" si="0"/>
        <v>2.4289±0.30958</v>
      </c>
    </row>
    <row r="28" spans="1:6">
      <c r="A28" s="3" t="s">
        <v>245</v>
      </c>
      <c r="B28" s="3">
        <v>1</v>
      </c>
      <c r="C28" s="3">
        <v>207.6667</v>
      </c>
      <c r="D28" s="3">
        <v>12.96226</v>
      </c>
      <c r="E28" s="4" t="str">
        <f t="shared" si="0"/>
        <v>207.6667±12.96226</v>
      </c>
      <c r="F28" s="5">
        <f>C28/C31-1</f>
        <v>0.0590738731957285</v>
      </c>
    </row>
    <row r="29" spans="1:6">
      <c r="A29" s="3" t="s">
        <v>246</v>
      </c>
      <c r="B29" s="3">
        <v>2</v>
      </c>
      <c r="C29" s="3">
        <v>204.1667</v>
      </c>
      <c r="D29" s="3">
        <v>19.46941</v>
      </c>
      <c r="E29" s="4" t="str">
        <f t="shared" si="0"/>
        <v>204.1667±19.46941</v>
      </c>
      <c r="F29" s="5">
        <f>C29/C31-1</f>
        <v>0.0412243164002237</v>
      </c>
    </row>
    <row r="30" spans="1:6">
      <c r="A30" s="3"/>
      <c r="B30" s="3">
        <v>3</v>
      </c>
      <c r="C30" s="3">
        <v>205.3333</v>
      </c>
      <c r="D30" s="3">
        <v>24.33582</v>
      </c>
      <c r="E30" s="4" t="str">
        <f t="shared" si="0"/>
        <v>205.3333±24.33582</v>
      </c>
      <c r="F30" s="5">
        <f>C30/C31-1</f>
        <v>0.0471738286738341</v>
      </c>
    </row>
    <row r="31" spans="1:5">
      <c r="A31" s="3"/>
      <c r="B31" s="3">
        <v>4</v>
      </c>
      <c r="C31" s="3">
        <v>196.0833</v>
      </c>
      <c r="D31" s="3">
        <v>13.45276</v>
      </c>
      <c r="E31" s="4" t="str">
        <f t="shared" si="0"/>
        <v>196.0833±13.45276</v>
      </c>
    </row>
    <row r="32" spans="1:6">
      <c r="A32" s="3" t="s">
        <v>247</v>
      </c>
      <c r="B32" s="3">
        <v>1</v>
      </c>
      <c r="C32" s="3">
        <v>99.1167</v>
      </c>
      <c r="D32" s="3">
        <v>12.48758</v>
      </c>
      <c r="E32" s="4" t="str">
        <f t="shared" si="0"/>
        <v>99.1167±12.48758</v>
      </c>
      <c r="F32" s="5">
        <f>C32/C35-1</f>
        <v>-0.0512124916360908</v>
      </c>
    </row>
    <row r="33" spans="1:6">
      <c r="A33" s="3" t="s">
        <v>248</v>
      </c>
      <c r="B33" s="3">
        <v>2</v>
      </c>
      <c r="C33" s="3">
        <v>76.5333</v>
      </c>
      <c r="D33" s="3">
        <v>6.3513</v>
      </c>
      <c r="E33" s="4" t="str">
        <f t="shared" si="0"/>
        <v>76.5333±6.3513</v>
      </c>
      <c r="F33" s="5">
        <f>C33/C35-1</f>
        <v>-0.26739046988179</v>
      </c>
    </row>
    <row r="34" spans="1:6">
      <c r="A34" s="3"/>
      <c r="B34" s="3">
        <v>3</v>
      </c>
      <c r="C34" s="3">
        <v>93.9667</v>
      </c>
      <c r="D34" s="3">
        <v>11.66645</v>
      </c>
      <c r="E34" s="4" t="str">
        <f t="shared" si="0"/>
        <v>93.9667±11.66645</v>
      </c>
      <c r="F34" s="5">
        <f>C34/C35-1</f>
        <v>-0.100510497603543</v>
      </c>
    </row>
    <row r="35" spans="1:5">
      <c r="A35" s="3"/>
      <c r="B35" s="3">
        <v>4</v>
      </c>
      <c r="C35" s="3">
        <v>104.4667</v>
      </c>
      <c r="D35" s="3">
        <v>37.88227</v>
      </c>
      <c r="E35" s="4" t="str">
        <f t="shared" si="0"/>
        <v>104.4667±37.88227</v>
      </c>
    </row>
    <row r="36" spans="1:6">
      <c r="A36" s="6" t="s">
        <v>249</v>
      </c>
      <c r="B36" s="3">
        <v>1</v>
      </c>
      <c r="C36" s="3">
        <v>0.0494</v>
      </c>
      <c r="D36" s="3">
        <v>0.00497</v>
      </c>
      <c r="E36" s="4" t="str">
        <f t="shared" si="0"/>
        <v>0.0494±0.00497</v>
      </c>
      <c r="F36" s="5">
        <f>C36/C39-1</f>
        <v>-0.213375796178344</v>
      </c>
    </row>
    <row r="37" ht="15.75" spans="1:6">
      <c r="A37" s="7" t="s">
        <v>10</v>
      </c>
      <c r="B37" s="3">
        <v>2</v>
      </c>
      <c r="C37" s="3">
        <v>0.0582</v>
      </c>
      <c r="D37" s="3">
        <v>0.0059</v>
      </c>
      <c r="E37" s="4" t="str">
        <f t="shared" si="0"/>
        <v>0.0582±0.0059</v>
      </c>
      <c r="F37" s="5">
        <f>C37/C39-1</f>
        <v>-0.073248407643312</v>
      </c>
    </row>
    <row r="38" spans="1:6">
      <c r="A38" s="3"/>
      <c r="B38" s="3">
        <v>3</v>
      </c>
      <c r="C38" s="3">
        <v>0.0628</v>
      </c>
      <c r="D38" s="3">
        <v>0.00656</v>
      </c>
      <c r="E38" s="4" t="str">
        <f t="shared" si="0"/>
        <v>0.0628±0.00656</v>
      </c>
      <c r="F38" s="5">
        <f>C38/C39-1</f>
        <v>0</v>
      </c>
    </row>
    <row r="39" spans="1:5">
      <c r="A39" s="3"/>
      <c r="B39" s="3">
        <v>4</v>
      </c>
      <c r="C39" s="3">
        <v>0.0628</v>
      </c>
      <c r="D39" s="3">
        <v>0.00849</v>
      </c>
      <c r="E39" s="4" t="str">
        <f t="shared" si="0"/>
        <v>0.0628±0.00849</v>
      </c>
    </row>
    <row r="40" spans="1:6">
      <c r="A40" s="6" t="s">
        <v>250</v>
      </c>
      <c r="B40" s="3">
        <v>1</v>
      </c>
      <c r="C40" s="3">
        <v>26.0908</v>
      </c>
      <c r="D40" s="3">
        <v>4.96759</v>
      </c>
      <c r="E40" s="4" t="str">
        <f t="shared" si="0"/>
        <v>26.0908±4.96759</v>
      </c>
      <c r="F40" s="5">
        <f>C40/C43-1</f>
        <v>0.449086364898639</v>
      </c>
    </row>
    <row r="41" ht="15.75" spans="1:6">
      <c r="A41" s="8" t="s">
        <v>11</v>
      </c>
      <c r="B41" s="3">
        <v>2</v>
      </c>
      <c r="C41" s="3">
        <v>12.8983</v>
      </c>
      <c r="D41" s="3">
        <v>2.65875</v>
      </c>
      <c r="E41" s="4" t="str">
        <f t="shared" si="0"/>
        <v>12.8983±2.65875</v>
      </c>
      <c r="F41" s="5">
        <f>C41/C43-1</f>
        <v>-0.283626770341572</v>
      </c>
    </row>
    <row r="42" spans="1:6">
      <c r="A42" s="3"/>
      <c r="B42" s="3">
        <v>3</v>
      </c>
      <c r="C42" s="3">
        <v>18.04</v>
      </c>
      <c r="D42" s="3">
        <v>3.08363</v>
      </c>
      <c r="E42" s="4" t="str">
        <f t="shared" si="0"/>
        <v>18.04±3.08363</v>
      </c>
      <c r="F42" s="5">
        <f>C42/C43-1</f>
        <v>0.00194390447098036</v>
      </c>
    </row>
    <row r="43" spans="1:5">
      <c r="A43" s="3"/>
      <c r="B43" s="3">
        <v>4</v>
      </c>
      <c r="C43" s="3">
        <v>18.005</v>
      </c>
      <c r="D43" s="3">
        <v>4.05439</v>
      </c>
      <c r="E43" s="4" t="str">
        <f t="shared" si="0"/>
        <v>18.005±4.05439</v>
      </c>
    </row>
    <row r="44" spans="1:6">
      <c r="A44" s="6" t="s">
        <v>251</v>
      </c>
      <c r="B44" s="3">
        <v>1</v>
      </c>
      <c r="C44" s="3">
        <v>2.2958</v>
      </c>
      <c r="D44" s="3">
        <v>0.11847</v>
      </c>
      <c r="E44" s="4" t="str">
        <f t="shared" si="0"/>
        <v>2.2958±0.11847</v>
      </c>
      <c r="F44" s="5">
        <f>C44/C47-1</f>
        <v>-0.046713449321098</v>
      </c>
    </row>
    <row r="45" ht="15" customHeight="1" spans="1:6">
      <c r="A45" s="9" t="s">
        <v>12</v>
      </c>
      <c r="B45" s="3">
        <v>2</v>
      </c>
      <c r="C45" s="3">
        <v>2.4267</v>
      </c>
      <c r="D45" s="3">
        <v>0.03028</v>
      </c>
      <c r="E45" s="4" t="str">
        <f t="shared" si="0"/>
        <v>2.4267±0.03028</v>
      </c>
      <c r="F45" s="5">
        <f>C45/C47-1</f>
        <v>0.00764024415562825</v>
      </c>
    </row>
    <row r="46" spans="1:6">
      <c r="A46" s="3"/>
      <c r="B46" s="3">
        <v>3</v>
      </c>
      <c r="C46" s="3">
        <v>2.525</v>
      </c>
      <c r="D46" s="3">
        <v>0.04208</v>
      </c>
      <c r="E46" s="4" t="str">
        <f t="shared" si="0"/>
        <v>2.525±0.04208</v>
      </c>
      <c r="F46" s="5">
        <f>C46/C47-1</f>
        <v>0.0484574180957522</v>
      </c>
    </row>
    <row r="47" spans="1:5">
      <c r="A47" s="3"/>
      <c r="B47" s="3">
        <v>4</v>
      </c>
      <c r="C47" s="3">
        <v>2.4083</v>
      </c>
      <c r="D47" s="3">
        <v>0.03697</v>
      </c>
      <c r="E47" s="4" t="str">
        <f t="shared" si="0"/>
        <v>2.4083±0.03697</v>
      </c>
    </row>
    <row r="48" spans="1:6">
      <c r="A48" s="6" t="s">
        <v>252</v>
      </c>
      <c r="B48" s="3">
        <v>1</v>
      </c>
      <c r="C48" s="3">
        <v>0.4625</v>
      </c>
      <c r="D48" s="3">
        <v>0.01141</v>
      </c>
      <c r="E48" s="4" t="str">
        <f t="shared" si="0"/>
        <v>0.4625±0.01141</v>
      </c>
      <c r="F48" s="5">
        <f>C48/C51-1</f>
        <v>0.0895170789163724</v>
      </c>
    </row>
    <row r="49" ht="16" customHeight="1" spans="1:6">
      <c r="A49" s="10" t="s">
        <v>13</v>
      </c>
      <c r="B49" s="3">
        <v>2</v>
      </c>
      <c r="C49" s="3">
        <v>0.4214</v>
      </c>
      <c r="D49" s="3">
        <v>0.01431</v>
      </c>
      <c r="E49" s="4" t="str">
        <f t="shared" si="0"/>
        <v>0.4214±0.01431</v>
      </c>
      <c r="F49" s="5">
        <f>C49/C51-1</f>
        <v>-0.00730270906949348</v>
      </c>
    </row>
    <row r="50" spans="1:6">
      <c r="A50" s="3"/>
      <c r="B50" s="3">
        <v>3</v>
      </c>
      <c r="C50" s="3">
        <v>0.4409</v>
      </c>
      <c r="D50" s="3">
        <v>0.0153</v>
      </c>
      <c r="E50" s="4" t="str">
        <f t="shared" si="0"/>
        <v>0.4409±0.0153</v>
      </c>
      <c r="F50" s="5">
        <f>C50/C51-1</f>
        <v>0.0386336866902239</v>
      </c>
    </row>
    <row r="51" spans="1:5">
      <c r="A51" s="3"/>
      <c r="B51" s="3">
        <v>4</v>
      </c>
      <c r="C51" s="3">
        <v>0.4245</v>
      </c>
      <c r="D51" s="3">
        <v>0.01873</v>
      </c>
      <c r="E51" s="4" t="str">
        <f t="shared" si="0"/>
        <v>0.4245±0.01873</v>
      </c>
    </row>
    <row r="52" spans="1:6">
      <c r="A52" s="6" t="s">
        <v>253</v>
      </c>
      <c r="B52" s="3">
        <v>1</v>
      </c>
      <c r="C52" s="3">
        <v>0.2378</v>
      </c>
      <c r="D52" s="3">
        <v>0.03342</v>
      </c>
      <c r="E52" s="4" t="str">
        <f t="shared" si="0"/>
        <v>0.2378±0.03342</v>
      </c>
      <c r="F52" s="5">
        <f>C52/C55-1</f>
        <v>0.404607206142942</v>
      </c>
    </row>
    <row r="53" ht="15.75" spans="1:6">
      <c r="A53" s="11" t="s">
        <v>14</v>
      </c>
      <c r="B53" s="3">
        <v>2</v>
      </c>
      <c r="C53" s="3">
        <v>0.1732</v>
      </c>
      <c r="D53" s="3">
        <v>0.01673</v>
      </c>
      <c r="E53" s="4" t="str">
        <f t="shared" si="0"/>
        <v>0.1732±0.01673</v>
      </c>
      <c r="F53" s="5">
        <f>C53/C55-1</f>
        <v>0.0230360307147075</v>
      </c>
    </row>
    <row r="54" spans="1:6">
      <c r="A54" s="3"/>
      <c r="B54" s="3">
        <v>3</v>
      </c>
      <c r="C54" s="3">
        <v>0.1987</v>
      </c>
      <c r="D54" s="3">
        <v>0.02147</v>
      </c>
      <c r="E54" s="4" t="str">
        <f t="shared" si="0"/>
        <v>0.1987±0.02147</v>
      </c>
      <c r="F54" s="5">
        <f>C54/C55-1</f>
        <v>0.173656231541642</v>
      </c>
    </row>
    <row r="55" spans="1:5">
      <c r="A55" s="3"/>
      <c r="B55" s="3">
        <v>4</v>
      </c>
      <c r="C55" s="3">
        <v>0.1693</v>
      </c>
      <c r="D55" s="3">
        <v>0.02432</v>
      </c>
      <c r="E55" s="4" t="str">
        <f t="shared" si="0"/>
        <v>0.1693±0.02432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理化</vt:lpstr>
      <vt:lpstr>微量元素</vt:lpstr>
      <vt:lpstr>lihua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cib610041</dc:creator>
  <cp:lastModifiedBy>☆</cp:lastModifiedBy>
  <dcterms:created xsi:type="dcterms:W3CDTF">2023-06-30T07:59:00Z</dcterms:created>
  <dcterms:modified xsi:type="dcterms:W3CDTF">2023-09-11T08:20:53Z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00571D547160439CA7822248F9615C57_13</vt:lpwstr>
  </property>
  <property fmtid="{D5CDD505-2E9C-101B-9397-08002B2CF9AE}" pid="3" name="KSOProductBuildVer">
    <vt:lpwstr>2052-12.1.0.15066</vt:lpwstr>
  </property>
</Properties>
</file>