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011"/>
  <workbookPr/>
  <mc:AlternateContent xmlns:mc="http://schemas.openxmlformats.org/markup-compatibility/2006">
    <mc:Choice Requires="x15">
      <x15ac:absPath xmlns:x15ac="http://schemas.microsoft.com/office/spreadsheetml/2010/11/ac" url="/Users/kartika/Desktop/"/>
    </mc:Choice>
  </mc:AlternateContent>
  <bookViews>
    <workbookView xWindow="1040" yWindow="1680" windowWidth="27760" windowHeight="16380" tabRatio="500" activeTab="1"/>
  </bookViews>
  <sheets>
    <sheet name="Suppl. Table 1. Quality" sheetId="1" r:id="rId1"/>
    <sheet name="Suppl. Table 2. Gene Presence" sheetId="3" r:id="rId2"/>
    <sheet name="Suppl. Table 3. SNV " sheetId="2" r:id="rId3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47" i="3" l="1"/>
  <c r="E47" i="3"/>
  <c r="C46" i="3"/>
  <c r="E46" i="3"/>
  <c r="C45" i="3"/>
  <c r="E45" i="3"/>
  <c r="C44" i="3"/>
  <c r="E44" i="3"/>
  <c r="C43" i="3"/>
  <c r="E43" i="3"/>
  <c r="C42" i="3"/>
  <c r="E42" i="3"/>
  <c r="C41" i="3"/>
  <c r="E41" i="3"/>
  <c r="C40" i="3"/>
  <c r="E40" i="3"/>
  <c r="C39" i="3"/>
  <c r="E39" i="3"/>
  <c r="C38" i="3"/>
  <c r="E38" i="3"/>
  <c r="C37" i="3"/>
  <c r="E37" i="3"/>
  <c r="C36" i="3"/>
  <c r="E36" i="3"/>
  <c r="C35" i="3"/>
  <c r="E35" i="3"/>
  <c r="C34" i="3"/>
  <c r="E34" i="3"/>
  <c r="C33" i="3"/>
  <c r="E33" i="3"/>
  <c r="C32" i="3"/>
  <c r="E32" i="3"/>
  <c r="C31" i="3"/>
  <c r="E31" i="3"/>
  <c r="C30" i="3"/>
  <c r="E30" i="3"/>
  <c r="C29" i="3"/>
  <c r="E29" i="3"/>
  <c r="C28" i="3"/>
  <c r="E28" i="3"/>
  <c r="C27" i="3"/>
  <c r="E27" i="3"/>
  <c r="C26" i="3"/>
  <c r="E26" i="3"/>
  <c r="C25" i="3"/>
  <c r="E25" i="3"/>
  <c r="C24" i="3"/>
  <c r="E24" i="3"/>
  <c r="C23" i="3"/>
  <c r="E23" i="3"/>
  <c r="C22" i="3"/>
  <c r="E22" i="3"/>
  <c r="C21" i="3"/>
  <c r="E21" i="3"/>
  <c r="C20" i="3"/>
  <c r="E20" i="3"/>
  <c r="C19" i="3"/>
  <c r="E19" i="3"/>
  <c r="C18" i="3"/>
  <c r="E18" i="3"/>
  <c r="C17" i="3"/>
  <c r="E17" i="3"/>
  <c r="C16" i="3"/>
  <c r="E16" i="3"/>
  <c r="C15" i="3"/>
  <c r="E15" i="3"/>
  <c r="C14" i="3"/>
  <c r="E14" i="3"/>
  <c r="C13" i="3"/>
  <c r="E13" i="3"/>
  <c r="C12" i="3"/>
  <c r="E12" i="3"/>
  <c r="C11" i="3"/>
  <c r="E11" i="3"/>
  <c r="C10" i="3"/>
  <c r="E10" i="3"/>
  <c r="C9" i="3"/>
  <c r="E9" i="3"/>
  <c r="C8" i="3"/>
  <c r="E8" i="3"/>
  <c r="C7" i="3"/>
  <c r="E7" i="3"/>
  <c r="C6" i="3"/>
  <c r="E6" i="3"/>
  <c r="C5" i="3"/>
  <c r="E5" i="3"/>
  <c r="C4" i="3"/>
  <c r="E4" i="3"/>
  <c r="C3" i="3"/>
  <c r="E3" i="3"/>
  <c r="C2" i="3"/>
  <c r="E2" i="3"/>
  <c r="G20" i="2"/>
  <c r="H20" i="2"/>
  <c r="K20" i="2"/>
  <c r="L20" i="2"/>
  <c r="K21" i="2"/>
  <c r="L21" i="2"/>
  <c r="G21" i="2"/>
  <c r="H21" i="2"/>
  <c r="K19" i="2"/>
  <c r="L19" i="2"/>
  <c r="G19" i="2"/>
  <c r="H19" i="2"/>
  <c r="K18" i="2"/>
  <c r="L18" i="2"/>
  <c r="G18" i="2"/>
  <c r="H18" i="2"/>
  <c r="K17" i="2"/>
  <c r="L17" i="2"/>
  <c r="G17" i="2"/>
  <c r="H17" i="2"/>
  <c r="K16" i="2"/>
  <c r="L16" i="2"/>
  <c r="G16" i="2"/>
  <c r="H16" i="2"/>
  <c r="K15" i="2"/>
  <c r="L15" i="2"/>
  <c r="G15" i="2"/>
  <c r="H15" i="2"/>
  <c r="K14" i="2"/>
  <c r="L14" i="2"/>
  <c r="G14" i="2"/>
  <c r="H14" i="2"/>
  <c r="K13" i="2"/>
  <c r="L13" i="2"/>
  <c r="G13" i="2"/>
  <c r="H13" i="2"/>
  <c r="K12" i="2"/>
  <c r="L12" i="2"/>
  <c r="G12" i="2"/>
  <c r="H12" i="2"/>
  <c r="K11" i="2"/>
  <c r="L11" i="2"/>
  <c r="G11" i="2"/>
  <c r="H11" i="2"/>
  <c r="K10" i="2"/>
  <c r="L10" i="2"/>
  <c r="G10" i="2"/>
  <c r="H10" i="2"/>
  <c r="K9" i="2"/>
  <c r="L9" i="2"/>
  <c r="G9" i="2"/>
  <c r="H9" i="2"/>
  <c r="K8" i="2"/>
  <c r="L8" i="2"/>
  <c r="G8" i="2"/>
  <c r="H8" i="2"/>
  <c r="K7" i="2"/>
  <c r="L7" i="2"/>
  <c r="G7" i="2"/>
  <c r="H7" i="2"/>
  <c r="K6" i="2"/>
  <c r="L6" i="2"/>
  <c r="G6" i="2"/>
  <c r="H6" i="2"/>
  <c r="K5" i="2"/>
  <c r="L5" i="2"/>
  <c r="G5" i="2"/>
  <c r="H5" i="2"/>
  <c r="K4" i="2"/>
  <c r="L4" i="2"/>
  <c r="G4" i="2"/>
  <c r="H4" i="2"/>
  <c r="K3" i="2"/>
  <c r="L3" i="2"/>
  <c r="G3" i="2"/>
  <c r="H3" i="2"/>
  <c r="K2" i="2"/>
  <c r="L2" i="2"/>
  <c r="G2" i="2"/>
  <c r="H2" i="2"/>
</calcChain>
</file>

<file path=xl/sharedStrings.xml><?xml version="1.0" encoding="utf-8"?>
<sst xmlns="http://schemas.openxmlformats.org/spreadsheetml/2006/main" count="226" uniqueCount="212">
  <si>
    <t>Assembly</t>
  </si>
  <si>
    <t># contigs</t>
  </si>
  <si>
    <t>Largest contig</t>
  </si>
  <si>
    <t>Total length</t>
  </si>
  <si>
    <t>Reference length</t>
  </si>
  <si>
    <t>GC (%)</t>
  </si>
  <si>
    <t>Reference GC (%)</t>
  </si>
  <si>
    <t>N50</t>
  </si>
  <si>
    <t>NG50</t>
  </si>
  <si>
    <t>N75</t>
  </si>
  <si>
    <t>NG75</t>
  </si>
  <si>
    <t>L50</t>
  </si>
  <si>
    <t>LG50</t>
  </si>
  <si>
    <t>L75</t>
  </si>
  <si>
    <t>LG75</t>
  </si>
  <si>
    <t>Average Length</t>
  </si>
  <si>
    <t>Number of Reads</t>
  </si>
  <si>
    <t>Coverage</t>
  </si>
  <si>
    <t>BD0003</t>
  </si>
  <si>
    <t>BD0010</t>
  </si>
  <si>
    <t>BD0013</t>
  </si>
  <si>
    <t>BD0014</t>
  </si>
  <si>
    <t>BD0015</t>
  </si>
  <si>
    <t>BD0016</t>
  </si>
  <si>
    <t>BD0024</t>
  </si>
  <si>
    <t>BD0027</t>
  </si>
  <si>
    <t>BD0034</t>
  </si>
  <si>
    <t>BD0036</t>
  </si>
  <si>
    <t>BD0038</t>
  </si>
  <si>
    <t>BD0042</t>
  </si>
  <si>
    <t>BD0043</t>
  </si>
  <si>
    <t>BD0045</t>
  </si>
  <si>
    <t>BD0046</t>
  </si>
  <si>
    <t>BD0047</t>
  </si>
  <si>
    <t>BD0049</t>
  </si>
  <si>
    <t>BD0052</t>
  </si>
  <si>
    <t>BD0053</t>
  </si>
  <si>
    <t>BD0054</t>
  </si>
  <si>
    <t>BD0063</t>
  </si>
  <si>
    <t>BD0065</t>
  </si>
  <si>
    <t>BD0068</t>
  </si>
  <si>
    <t>BD0069</t>
  </si>
  <si>
    <t>BD0070</t>
  </si>
  <si>
    <t>BD0072</t>
  </si>
  <si>
    <t>BD0073</t>
  </si>
  <si>
    <t>BD0076</t>
  </si>
  <si>
    <t>BD0077</t>
  </si>
  <si>
    <t>BD0078</t>
  </si>
  <si>
    <t>BD0080</t>
  </si>
  <si>
    <t>BD0081</t>
  </si>
  <si>
    <t>BD0082</t>
  </si>
  <si>
    <t>BD0084</t>
  </si>
  <si>
    <t>BD0086</t>
  </si>
  <si>
    <t>BD0090</t>
  </si>
  <si>
    <t>BD0091</t>
  </si>
  <si>
    <t>BD0094</t>
  </si>
  <si>
    <t>BD0095</t>
  </si>
  <si>
    <t>BD0096</t>
  </si>
  <si>
    <t>BD0097</t>
  </si>
  <si>
    <t>BD0101</t>
  </si>
  <si>
    <t>BD0103</t>
  </si>
  <si>
    <t>BD0104</t>
  </si>
  <si>
    <t>BD0107</t>
  </si>
  <si>
    <t>BD0109</t>
  </si>
  <si>
    <t>BD0110</t>
  </si>
  <si>
    <t>BD0111</t>
  </si>
  <si>
    <t>BD0112</t>
  </si>
  <si>
    <t>BD0114</t>
  </si>
  <si>
    <t>BD0115</t>
  </si>
  <si>
    <t>BD0119</t>
  </si>
  <si>
    <t>BD0120</t>
  </si>
  <si>
    <t>BD0127</t>
  </si>
  <si>
    <t>BD0130</t>
  </si>
  <si>
    <t>BD0133</t>
  </si>
  <si>
    <t>Genes</t>
  </si>
  <si>
    <t>Function</t>
  </si>
  <si>
    <t>SNP</t>
  </si>
  <si>
    <t>P Value</t>
  </si>
  <si>
    <t>Weak_No</t>
  </si>
  <si>
    <t>Weak_Yes</t>
  </si>
  <si>
    <t>Total</t>
  </si>
  <si>
    <t>Frequency in Weak</t>
  </si>
  <si>
    <t>Strong_No</t>
  </si>
  <si>
    <t>Strong_Yes</t>
  </si>
  <si>
    <t xml:space="preserve">Frequency in Strong </t>
  </si>
  <si>
    <t>csd4</t>
  </si>
  <si>
    <t>csd (cell shape determinant) genes, carboxypeptidase that trims non-cross-linked peptides in the peptidoglycan layer, a key structural scaffold in bacterial cells</t>
  </si>
  <si>
    <t>C12Y</t>
  </si>
  <si>
    <t>cagE</t>
  </si>
  <si>
    <t>Inner membrane complex of T4SS, stabilization for cagA injection complex</t>
  </si>
  <si>
    <t>S419C</t>
  </si>
  <si>
    <t>gluP</t>
  </si>
  <si>
    <t xml:space="preserve">Glucose/Galactose transporter </t>
  </si>
  <si>
    <t>T85S</t>
  </si>
  <si>
    <t>cgt</t>
  </si>
  <si>
    <r>
      <t>H. pylori </t>
    </r>
    <r>
      <rPr>
        <sz val="12"/>
        <color theme="1"/>
        <rFont val="Calibri"/>
        <family val="2"/>
        <scheme val="minor"/>
      </rPr>
      <t xml:space="preserve">expression of cgt reduces cholesterol levels in infected gastric epithelial cells and thereby blocks IFNG signaling, allowing the bacteria to escape the host immune. </t>
    </r>
  </si>
  <si>
    <t>V34A</t>
  </si>
  <si>
    <t>alpB</t>
  </si>
  <si>
    <t xml:space="preserve">Outer Membrane Protein, Adhesion to epithelial tissue by binding to laminin </t>
  </si>
  <si>
    <t>A223V</t>
  </si>
  <si>
    <t>G160S</t>
  </si>
  <si>
    <t>N156K</t>
  </si>
  <si>
    <t>T127A</t>
  </si>
  <si>
    <t>csd5</t>
  </si>
  <si>
    <t xml:space="preserve">Cell Shape regulation </t>
  </si>
  <si>
    <t>M125I</t>
  </si>
  <si>
    <t>P43S</t>
  </si>
  <si>
    <t>V110A</t>
  </si>
  <si>
    <t>alpA</t>
  </si>
  <si>
    <t xml:space="preserve">Outer Membrane Protein, adhesion to epithelial tissue by binding to laminin </t>
  </si>
  <si>
    <t>G196N</t>
  </si>
  <si>
    <t>homD</t>
  </si>
  <si>
    <t>Attachment to epithelial cell</t>
  </si>
  <si>
    <t>A570T</t>
  </si>
  <si>
    <t>V249fs</t>
  </si>
  <si>
    <t>murF</t>
  </si>
  <si>
    <t xml:space="preserve">Cell Shape regulation by peptydoglican modification </t>
  </si>
  <si>
    <t>V250I</t>
  </si>
  <si>
    <t>futB</t>
  </si>
  <si>
    <t xml:space="preserve">LPS modulation for colonization </t>
  </si>
  <si>
    <t>E66K</t>
  </si>
  <si>
    <t>E98fs</t>
  </si>
  <si>
    <t>L317I</t>
  </si>
  <si>
    <t>S73G</t>
  </si>
  <si>
    <t>amiA</t>
  </si>
  <si>
    <t>Peptydoglycan metabolism, morphological transition</t>
  </si>
  <si>
    <t>T168V</t>
  </si>
  <si>
    <t>Cluster Names</t>
  </si>
  <si>
    <t xml:space="preserve">Absent </t>
  </si>
  <si>
    <t>Percentage of presence</t>
  </si>
  <si>
    <t>Synonimous SNP</t>
  </si>
  <si>
    <t>cluster.assembled</t>
  </si>
  <si>
    <t>Ars</t>
  </si>
  <si>
    <t>cluster_1.assembled</t>
  </si>
  <si>
    <t>Toxin-Antitoxin_HP0968</t>
  </si>
  <si>
    <t>cluster_10.assembled</t>
  </si>
  <si>
    <t>cluster_11.assembled</t>
  </si>
  <si>
    <t>tolB</t>
  </si>
  <si>
    <t>cluster_12.assembled</t>
  </si>
  <si>
    <t>cluster_13.assembled</t>
  </si>
  <si>
    <t>rpoN</t>
  </si>
  <si>
    <t>cluster_14.assembled</t>
  </si>
  <si>
    <t>cluster_15.assembled</t>
  </si>
  <si>
    <t>csd3</t>
  </si>
  <si>
    <t>cluster_16.assembled</t>
  </si>
  <si>
    <t>cluster_17.assembled</t>
  </si>
  <si>
    <t>flgR</t>
  </si>
  <si>
    <t>cluster_18.assembled</t>
  </si>
  <si>
    <t>csd6</t>
  </si>
  <si>
    <t>cluster_19.assembled</t>
  </si>
  <si>
    <t>pseB</t>
  </si>
  <si>
    <t>cluster_2.assembled</t>
  </si>
  <si>
    <t>aibA</t>
  </si>
  <si>
    <t>cluster_20.assembled</t>
  </si>
  <si>
    <t>csd1</t>
  </si>
  <si>
    <t>cluster_21.assembled</t>
  </si>
  <si>
    <t>csd2</t>
  </si>
  <si>
    <t>cluster_22.assembled</t>
  </si>
  <si>
    <t>cheY</t>
  </si>
  <si>
    <t>cluster_23.assembled</t>
  </si>
  <si>
    <t>cheA</t>
  </si>
  <si>
    <t>cluster_24.assembled</t>
  </si>
  <si>
    <t>motA</t>
  </si>
  <si>
    <t>cluster_25.assembled</t>
  </si>
  <si>
    <t>motB</t>
  </si>
  <si>
    <t>cluster_26.assembled</t>
  </si>
  <si>
    <t>fliA</t>
  </si>
  <si>
    <t>cluster_27.assembled</t>
  </si>
  <si>
    <t>aibB</t>
  </si>
  <si>
    <t>cluster_28.assembled</t>
  </si>
  <si>
    <t>arsR</t>
  </si>
  <si>
    <t>cluster_29.assembled</t>
  </si>
  <si>
    <t>cagD</t>
  </si>
  <si>
    <t>cluster_3.assembled</t>
  </si>
  <si>
    <t>cluster_30.assembled</t>
  </si>
  <si>
    <t>cluster_31.assembled</t>
  </si>
  <si>
    <t>duf386</t>
  </si>
  <si>
    <t>cluster_32.assembled</t>
  </si>
  <si>
    <t>cheW</t>
  </si>
  <si>
    <t>cluster_33.assembled</t>
  </si>
  <si>
    <t>luxS</t>
  </si>
  <si>
    <t>cluster_34.assembled</t>
  </si>
  <si>
    <t>spOT</t>
  </si>
  <si>
    <t>cluster_35.assembled</t>
  </si>
  <si>
    <t>fur</t>
  </si>
  <si>
    <t>cluster_36.assembled</t>
  </si>
  <si>
    <t>nikR</t>
  </si>
  <si>
    <t>cluster_38.assembled</t>
  </si>
  <si>
    <t>napA</t>
  </si>
  <si>
    <t>cluster_39.assembled</t>
  </si>
  <si>
    <t>ccmA</t>
  </si>
  <si>
    <t>cluster_4.assembled</t>
  </si>
  <si>
    <t>cluster_40.assembled</t>
  </si>
  <si>
    <t>cluster_41.assembled</t>
  </si>
  <si>
    <t>vapD</t>
  </si>
  <si>
    <t>cluster_42.assembled</t>
  </si>
  <si>
    <t>cluster_43.assembled</t>
  </si>
  <si>
    <t>flhA</t>
  </si>
  <si>
    <t>cluster_44.assembled</t>
  </si>
  <si>
    <t>homB</t>
  </si>
  <si>
    <t>cluster_45.assembled</t>
  </si>
  <si>
    <t>flgE</t>
  </si>
  <si>
    <t>cluster_46.assembled</t>
  </si>
  <si>
    <t>tlpB</t>
  </si>
  <si>
    <t>cluster_5.assembled</t>
  </si>
  <si>
    <t>flaA</t>
  </si>
  <si>
    <t>cluster_6.assembled</t>
  </si>
  <si>
    <t>cheP</t>
  </si>
  <si>
    <t>cluster_7.assembled</t>
  </si>
  <si>
    <t>cluster_8.assembled</t>
  </si>
  <si>
    <t>cluster_9.assembled</t>
  </si>
  <si>
    <t xml:space="preserve">Present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</si>
</sst>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1" xfId="0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vertical="center"/>
    </xf>
    <xf numFmtId="164" fontId="0" fillId="0" borderId="0" xfId="0" applyNumberFormat="1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0" fillId="0" borderId="2" xfId="0" applyBorder="1" applyAlignment="1">
      <alignment vertical="center"/>
    </xf>
    <xf numFmtId="9" fontId="0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7"/>
  <sheetViews>
    <sheetView workbookViewId="0">
      <selection activeCell="A58" sqref="A58:XFD69"/>
    </sheetView>
  </sheetViews>
  <sheetFormatPr baseColWidth="10" defaultRowHeight="16" x14ac:dyDescent="0.2"/>
  <sheetData>
    <row r="1" spans="1:1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">
      <c r="A2" t="s">
        <v>18</v>
      </c>
      <c r="B2">
        <v>123</v>
      </c>
      <c r="C2">
        <v>128077</v>
      </c>
      <c r="D2">
        <v>1716262</v>
      </c>
      <c r="E2">
        <v>1667867</v>
      </c>
      <c r="F2">
        <v>38.799999999999997</v>
      </c>
      <c r="G2">
        <v>38.869999999999997</v>
      </c>
      <c r="H2">
        <v>52661</v>
      </c>
      <c r="I2">
        <v>52661</v>
      </c>
      <c r="J2">
        <v>27747</v>
      </c>
      <c r="K2">
        <v>29326</v>
      </c>
      <c r="L2">
        <v>11</v>
      </c>
      <c r="M2">
        <v>11</v>
      </c>
      <c r="N2">
        <v>23</v>
      </c>
      <c r="O2">
        <v>21</v>
      </c>
      <c r="P2">
        <v>170.5</v>
      </c>
      <c r="Q2">
        <v>800000</v>
      </c>
      <c r="R2">
        <v>79.47504518540876</v>
      </c>
    </row>
    <row r="3" spans="1:18" x14ac:dyDescent="0.2">
      <c r="A3" t="s">
        <v>19</v>
      </c>
      <c r="B3">
        <v>109</v>
      </c>
      <c r="C3">
        <v>244270</v>
      </c>
      <c r="D3">
        <v>1682427</v>
      </c>
      <c r="E3">
        <v>1667867</v>
      </c>
      <c r="F3">
        <v>38.659999999999997</v>
      </c>
      <c r="G3">
        <v>38.869999999999997</v>
      </c>
      <c r="H3">
        <v>52682</v>
      </c>
      <c r="I3">
        <v>52682</v>
      </c>
      <c r="J3">
        <v>31935</v>
      </c>
      <c r="K3">
        <v>32394</v>
      </c>
      <c r="L3">
        <v>10</v>
      </c>
      <c r="M3">
        <v>10</v>
      </c>
      <c r="N3">
        <v>21</v>
      </c>
      <c r="O3">
        <v>20</v>
      </c>
      <c r="P3">
        <v>70</v>
      </c>
      <c r="Q3">
        <v>3400000</v>
      </c>
      <c r="R3">
        <v>141.46230415940781</v>
      </c>
    </row>
    <row r="4" spans="1:18" x14ac:dyDescent="0.2">
      <c r="A4" t="s">
        <v>20</v>
      </c>
      <c r="B4">
        <v>48</v>
      </c>
      <c r="C4">
        <v>280740</v>
      </c>
      <c r="D4">
        <v>1577856</v>
      </c>
      <c r="E4">
        <v>1667867</v>
      </c>
      <c r="F4">
        <v>39.08</v>
      </c>
      <c r="G4">
        <v>38.869999999999997</v>
      </c>
      <c r="H4">
        <v>94596</v>
      </c>
      <c r="I4">
        <v>94596</v>
      </c>
      <c r="J4">
        <v>45339</v>
      </c>
      <c r="K4">
        <v>40878</v>
      </c>
      <c r="L4">
        <v>6</v>
      </c>
      <c r="M4">
        <v>6</v>
      </c>
      <c r="N4">
        <v>12</v>
      </c>
      <c r="O4">
        <v>13</v>
      </c>
      <c r="P4">
        <v>175</v>
      </c>
      <c r="Q4">
        <v>800000</v>
      </c>
      <c r="R4">
        <v>88.727995457126639</v>
      </c>
    </row>
    <row r="5" spans="1:18" x14ac:dyDescent="0.2">
      <c r="A5" t="s">
        <v>21</v>
      </c>
      <c r="B5">
        <v>61</v>
      </c>
      <c r="C5">
        <v>181374</v>
      </c>
      <c r="D5">
        <v>1607002</v>
      </c>
      <c r="E5">
        <v>1667867</v>
      </c>
      <c r="F5">
        <v>39.04</v>
      </c>
      <c r="G5">
        <v>38.869999999999997</v>
      </c>
      <c r="H5">
        <v>66750</v>
      </c>
      <c r="I5">
        <v>66750</v>
      </c>
      <c r="J5">
        <v>43012</v>
      </c>
      <c r="K5">
        <v>39266</v>
      </c>
      <c r="L5">
        <v>8</v>
      </c>
      <c r="M5">
        <v>8</v>
      </c>
      <c r="N5">
        <v>15</v>
      </c>
      <c r="O5">
        <v>16</v>
      </c>
      <c r="P5">
        <v>171</v>
      </c>
      <c r="Q5">
        <v>600000</v>
      </c>
      <c r="R5">
        <v>63.845595711766386</v>
      </c>
    </row>
    <row r="6" spans="1:18" x14ac:dyDescent="0.2">
      <c r="A6" t="s">
        <v>22</v>
      </c>
      <c r="B6">
        <v>36</v>
      </c>
      <c r="C6">
        <v>210724</v>
      </c>
      <c r="D6">
        <v>1562121</v>
      </c>
      <c r="E6">
        <v>1667867</v>
      </c>
      <c r="F6">
        <v>39.18</v>
      </c>
      <c r="G6">
        <v>38.869999999999997</v>
      </c>
      <c r="H6">
        <v>95807</v>
      </c>
      <c r="I6">
        <v>95614</v>
      </c>
      <c r="J6">
        <v>56683</v>
      </c>
      <c r="K6">
        <v>46097</v>
      </c>
      <c r="L6">
        <v>6</v>
      </c>
      <c r="M6">
        <v>7</v>
      </c>
      <c r="N6">
        <v>11</v>
      </c>
      <c r="O6">
        <v>13</v>
      </c>
      <c r="P6">
        <v>188</v>
      </c>
      <c r="Q6">
        <v>500000</v>
      </c>
      <c r="R6">
        <v>60.17459594999363</v>
      </c>
    </row>
    <row r="7" spans="1:18" x14ac:dyDescent="0.2">
      <c r="A7" t="s">
        <v>23</v>
      </c>
      <c r="B7">
        <v>48</v>
      </c>
      <c r="C7">
        <v>317789</v>
      </c>
      <c r="D7">
        <v>1613713</v>
      </c>
      <c r="E7">
        <v>1667867</v>
      </c>
      <c r="F7">
        <v>39</v>
      </c>
      <c r="G7">
        <v>38.869999999999997</v>
      </c>
      <c r="H7">
        <v>82554</v>
      </c>
      <c r="I7">
        <v>82554</v>
      </c>
      <c r="J7">
        <v>52522</v>
      </c>
      <c r="K7">
        <v>49217</v>
      </c>
      <c r="L7">
        <v>6</v>
      </c>
      <c r="M7">
        <v>6</v>
      </c>
      <c r="N7">
        <v>12</v>
      </c>
      <c r="O7">
        <v>13</v>
      </c>
      <c r="P7">
        <v>151.5</v>
      </c>
      <c r="Q7">
        <v>700000</v>
      </c>
      <c r="R7">
        <v>65.718005618099383</v>
      </c>
    </row>
    <row r="8" spans="1:18" x14ac:dyDescent="0.2">
      <c r="A8" t="s">
        <v>24</v>
      </c>
      <c r="B8">
        <v>34</v>
      </c>
      <c r="C8">
        <v>293450</v>
      </c>
      <c r="D8">
        <v>1618178</v>
      </c>
      <c r="E8">
        <v>1667867</v>
      </c>
      <c r="F8">
        <v>38.83</v>
      </c>
      <c r="G8">
        <v>38.869999999999997</v>
      </c>
      <c r="H8">
        <v>108598</v>
      </c>
      <c r="I8">
        <v>99671</v>
      </c>
      <c r="J8">
        <v>68064</v>
      </c>
      <c r="K8">
        <v>56466</v>
      </c>
      <c r="L8">
        <v>4</v>
      </c>
      <c r="M8">
        <v>5</v>
      </c>
      <c r="N8">
        <v>9</v>
      </c>
      <c r="O8">
        <v>10</v>
      </c>
      <c r="P8">
        <v>171.5</v>
      </c>
      <c r="Q8">
        <v>600000</v>
      </c>
      <c r="R8">
        <v>63.590037684358585</v>
      </c>
    </row>
    <row r="9" spans="1:18" x14ac:dyDescent="0.2">
      <c r="A9" t="s">
        <v>25</v>
      </c>
      <c r="B9">
        <v>60</v>
      </c>
      <c r="C9">
        <v>195858</v>
      </c>
      <c r="D9">
        <v>1607626</v>
      </c>
      <c r="E9">
        <v>1667867</v>
      </c>
      <c r="F9">
        <v>38.94</v>
      </c>
      <c r="G9">
        <v>38.869999999999997</v>
      </c>
      <c r="H9">
        <v>88095</v>
      </c>
      <c r="I9">
        <v>88095</v>
      </c>
      <c r="J9">
        <v>37498</v>
      </c>
      <c r="K9">
        <v>31714</v>
      </c>
      <c r="L9">
        <v>7</v>
      </c>
      <c r="M9">
        <v>7</v>
      </c>
      <c r="N9">
        <v>14</v>
      </c>
      <c r="O9">
        <v>16</v>
      </c>
      <c r="P9">
        <v>169.5</v>
      </c>
      <c r="Q9">
        <v>600000</v>
      </c>
      <c r="R9">
        <v>63.260982342908115</v>
      </c>
    </row>
    <row r="10" spans="1:18" x14ac:dyDescent="0.2">
      <c r="A10" t="s">
        <v>26</v>
      </c>
      <c r="B10">
        <v>34</v>
      </c>
      <c r="C10">
        <v>268157</v>
      </c>
      <c r="D10">
        <v>1605489</v>
      </c>
      <c r="E10">
        <v>1667867</v>
      </c>
      <c r="F10">
        <v>38.97</v>
      </c>
      <c r="G10">
        <v>38.869999999999997</v>
      </c>
      <c r="H10">
        <v>124246</v>
      </c>
      <c r="I10">
        <v>102922</v>
      </c>
      <c r="J10">
        <v>78533</v>
      </c>
      <c r="K10">
        <v>78533</v>
      </c>
      <c r="L10">
        <v>4</v>
      </c>
      <c r="M10">
        <v>5</v>
      </c>
      <c r="N10">
        <v>9</v>
      </c>
      <c r="O10">
        <v>9</v>
      </c>
      <c r="P10">
        <v>146.5</v>
      </c>
      <c r="Q10">
        <v>1300000</v>
      </c>
      <c r="R10">
        <v>118.62429452957946</v>
      </c>
    </row>
    <row r="11" spans="1:18" x14ac:dyDescent="0.2">
      <c r="A11" t="s">
        <v>27</v>
      </c>
      <c r="B11">
        <v>56</v>
      </c>
      <c r="C11">
        <v>149136</v>
      </c>
      <c r="D11">
        <v>1646969</v>
      </c>
      <c r="E11">
        <v>1667867</v>
      </c>
      <c r="F11">
        <v>38.86</v>
      </c>
      <c r="G11">
        <v>38.869999999999997</v>
      </c>
      <c r="H11">
        <v>64678</v>
      </c>
      <c r="I11">
        <v>58511</v>
      </c>
      <c r="J11">
        <v>35718</v>
      </c>
      <c r="K11">
        <v>35718</v>
      </c>
      <c r="L11">
        <v>9</v>
      </c>
      <c r="M11">
        <v>10</v>
      </c>
      <c r="N11">
        <v>19</v>
      </c>
      <c r="O11">
        <v>19</v>
      </c>
      <c r="P11">
        <v>140</v>
      </c>
      <c r="Q11">
        <v>1600000</v>
      </c>
      <c r="R11">
        <v>136.00741726164853</v>
      </c>
    </row>
    <row r="12" spans="1:18" x14ac:dyDescent="0.2">
      <c r="A12" t="s">
        <v>28</v>
      </c>
      <c r="B12">
        <v>40</v>
      </c>
      <c r="C12">
        <v>195847</v>
      </c>
      <c r="D12">
        <v>1576976</v>
      </c>
      <c r="E12">
        <v>1667867</v>
      </c>
      <c r="F12">
        <v>39.14</v>
      </c>
      <c r="G12">
        <v>38.869999999999997</v>
      </c>
      <c r="H12">
        <v>83429</v>
      </c>
      <c r="I12">
        <v>83429</v>
      </c>
      <c r="J12">
        <v>52793</v>
      </c>
      <c r="K12">
        <v>49092</v>
      </c>
      <c r="L12">
        <v>7</v>
      </c>
      <c r="M12">
        <v>7</v>
      </c>
      <c r="N12">
        <v>12</v>
      </c>
      <c r="O12">
        <v>13</v>
      </c>
      <c r="P12">
        <v>168.5</v>
      </c>
      <c r="Q12">
        <v>700000</v>
      </c>
      <c r="R12">
        <v>74.795050780734769</v>
      </c>
    </row>
    <row r="13" spans="1:18" x14ac:dyDescent="0.2">
      <c r="A13" t="s">
        <v>29</v>
      </c>
      <c r="B13">
        <v>98</v>
      </c>
      <c r="C13">
        <v>185295</v>
      </c>
      <c r="D13">
        <v>1694043</v>
      </c>
      <c r="E13">
        <v>1667867</v>
      </c>
      <c r="F13">
        <v>38.840000000000003</v>
      </c>
      <c r="G13">
        <v>38.869999999999997</v>
      </c>
      <c r="H13">
        <v>81846</v>
      </c>
      <c r="I13">
        <v>81846</v>
      </c>
      <c r="J13">
        <v>47258</v>
      </c>
      <c r="K13">
        <v>47258</v>
      </c>
      <c r="L13">
        <v>8</v>
      </c>
      <c r="M13">
        <v>8</v>
      </c>
      <c r="N13">
        <v>15</v>
      </c>
      <c r="O13">
        <v>15</v>
      </c>
      <c r="P13">
        <v>147</v>
      </c>
      <c r="Q13">
        <v>1600000</v>
      </c>
      <c r="R13">
        <v>138.83945094664068</v>
      </c>
    </row>
    <row r="14" spans="1:18" x14ac:dyDescent="0.2">
      <c r="A14" t="s">
        <v>30</v>
      </c>
      <c r="B14">
        <v>58</v>
      </c>
      <c r="C14">
        <v>199360</v>
      </c>
      <c r="D14">
        <v>1654489</v>
      </c>
      <c r="E14">
        <v>1667867</v>
      </c>
      <c r="F14">
        <v>38.78</v>
      </c>
      <c r="G14">
        <v>38.869999999999997</v>
      </c>
      <c r="H14">
        <v>82394</v>
      </c>
      <c r="I14">
        <v>82394</v>
      </c>
      <c r="J14">
        <v>43541</v>
      </c>
      <c r="K14">
        <v>43541</v>
      </c>
      <c r="L14">
        <v>7</v>
      </c>
      <c r="M14">
        <v>7</v>
      </c>
      <c r="N14">
        <v>15</v>
      </c>
      <c r="O14">
        <v>15</v>
      </c>
      <c r="P14">
        <v>139</v>
      </c>
      <c r="Q14">
        <v>700000</v>
      </c>
      <c r="R14">
        <v>58.809698946321191</v>
      </c>
    </row>
    <row r="15" spans="1:18" x14ac:dyDescent="0.2">
      <c r="A15" t="s">
        <v>31</v>
      </c>
      <c r="B15">
        <v>50</v>
      </c>
      <c r="C15">
        <v>232130</v>
      </c>
      <c r="D15">
        <v>1589933</v>
      </c>
      <c r="E15">
        <v>1667867</v>
      </c>
      <c r="F15">
        <v>38.99</v>
      </c>
      <c r="G15">
        <v>38.869999999999997</v>
      </c>
      <c r="H15">
        <v>70616</v>
      </c>
      <c r="I15">
        <v>63153</v>
      </c>
      <c r="J15">
        <v>39672</v>
      </c>
      <c r="K15">
        <v>38491</v>
      </c>
      <c r="L15">
        <v>7</v>
      </c>
      <c r="M15">
        <v>8</v>
      </c>
      <c r="N15">
        <v>15</v>
      </c>
      <c r="O15">
        <v>16</v>
      </c>
      <c r="P15">
        <v>132</v>
      </c>
      <c r="Q15">
        <v>1100000</v>
      </c>
      <c r="R15">
        <v>91.324602986415144</v>
      </c>
    </row>
    <row r="16" spans="1:18" x14ac:dyDescent="0.2">
      <c r="A16" t="s">
        <v>32</v>
      </c>
      <c r="B16">
        <v>41</v>
      </c>
      <c r="C16">
        <v>217476</v>
      </c>
      <c r="D16">
        <v>1608852</v>
      </c>
      <c r="E16">
        <v>1667867</v>
      </c>
      <c r="F16">
        <v>39.090000000000003</v>
      </c>
      <c r="G16">
        <v>38.869999999999997</v>
      </c>
      <c r="H16">
        <v>130946</v>
      </c>
      <c r="I16">
        <v>94199</v>
      </c>
      <c r="J16">
        <v>64635</v>
      </c>
      <c r="K16">
        <v>58730</v>
      </c>
      <c r="L16">
        <v>5</v>
      </c>
      <c r="M16">
        <v>6</v>
      </c>
      <c r="N16">
        <v>10</v>
      </c>
      <c r="O16">
        <v>11</v>
      </c>
      <c r="P16">
        <v>148.5</v>
      </c>
      <c r="Q16">
        <v>1000000</v>
      </c>
      <c r="R16">
        <v>92.30184006981375</v>
      </c>
    </row>
    <row r="17" spans="1:18" x14ac:dyDescent="0.2">
      <c r="A17" t="s">
        <v>33</v>
      </c>
      <c r="B17">
        <v>55</v>
      </c>
      <c r="C17">
        <v>135207</v>
      </c>
      <c r="D17">
        <v>1669133</v>
      </c>
      <c r="E17">
        <v>1667867</v>
      </c>
      <c r="F17">
        <v>38.729999999999997</v>
      </c>
      <c r="G17">
        <v>38.869999999999997</v>
      </c>
      <c r="H17">
        <v>60814</v>
      </c>
      <c r="I17">
        <v>60814</v>
      </c>
      <c r="J17">
        <v>47572</v>
      </c>
      <c r="K17">
        <v>47572</v>
      </c>
      <c r="L17">
        <v>9</v>
      </c>
      <c r="M17">
        <v>9</v>
      </c>
      <c r="N17">
        <v>17</v>
      </c>
      <c r="O17">
        <v>17</v>
      </c>
      <c r="P17">
        <v>164</v>
      </c>
      <c r="Q17">
        <v>700000</v>
      </c>
      <c r="R17">
        <v>68.778221987103478</v>
      </c>
    </row>
    <row r="18" spans="1:18" x14ac:dyDescent="0.2">
      <c r="A18" t="s">
        <v>34</v>
      </c>
      <c r="B18">
        <v>121</v>
      </c>
      <c r="C18">
        <v>124410</v>
      </c>
      <c r="D18">
        <v>1759006</v>
      </c>
      <c r="E18">
        <v>1667867</v>
      </c>
      <c r="F18">
        <v>38.68</v>
      </c>
      <c r="G18">
        <v>38.869999999999997</v>
      </c>
      <c r="H18">
        <v>62199</v>
      </c>
      <c r="I18">
        <v>68597</v>
      </c>
      <c r="J18">
        <v>26556</v>
      </c>
      <c r="K18">
        <v>33256</v>
      </c>
      <c r="L18">
        <v>10</v>
      </c>
      <c r="M18">
        <v>9</v>
      </c>
      <c r="N18">
        <v>21</v>
      </c>
      <c r="O18">
        <v>18</v>
      </c>
      <c r="P18">
        <v>163</v>
      </c>
      <c r="Q18">
        <v>800000</v>
      </c>
      <c r="R18">
        <v>74.132777261703481</v>
      </c>
    </row>
    <row r="19" spans="1:18" x14ac:dyDescent="0.2">
      <c r="A19" t="s">
        <v>35</v>
      </c>
      <c r="B19">
        <v>42</v>
      </c>
      <c r="C19">
        <v>246164</v>
      </c>
      <c r="D19">
        <v>1591320</v>
      </c>
      <c r="E19">
        <v>1667867</v>
      </c>
      <c r="F19">
        <v>39.07</v>
      </c>
      <c r="G19">
        <v>38.869999999999997</v>
      </c>
      <c r="H19">
        <v>66714</v>
      </c>
      <c r="I19">
        <v>66714</v>
      </c>
      <c r="J19">
        <v>41418</v>
      </c>
      <c r="K19">
        <v>39413</v>
      </c>
      <c r="L19">
        <v>6</v>
      </c>
      <c r="M19">
        <v>6</v>
      </c>
      <c r="N19">
        <v>13</v>
      </c>
      <c r="O19">
        <v>15</v>
      </c>
      <c r="P19">
        <v>144</v>
      </c>
      <c r="Q19">
        <v>2300000</v>
      </c>
      <c r="R19">
        <v>208.12910036950456</v>
      </c>
    </row>
    <row r="20" spans="1:18" x14ac:dyDescent="0.2">
      <c r="A20" t="s">
        <v>36</v>
      </c>
      <c r="B20">
        <v>432</v>
      </c>
      <c r="C20">
        <v>62565</v>
      </c>
      <c r="D20">
        <v>2030725</v>
      </c>
      <c r="E20">
        <v>1667867</v>
      </c>
      <c r="F20">
        <v>38.729999999999997</v>
      </c>
      <c r="G20">
        <v>38.869999999999997</v>
      </c>
      <c r="H20">
        <v>13567</v>
      </c>
      <c r="I20">
        <v>16694</v>
      </c>
      <c r="J20">
        <v>4249</v>
      </c>
      <c r="K20">
        <v>8503</v>
      </c>
      <c r="L20">
        <v>41</v>
      </c>
      <c r="M20">
        <v>29</v>
      </c>
      <c r="N20">
        <v>106</v>
      </c>
      <c r="O20">
        <v>62</v>
      </c>
      <c r="P20">
        <v>146</v>
      </c>
      <c r="Q20">
        <v>1100000</v>
      </c>
      <c r="R20">
        <v>79.085055829814479</v>
      </c>
    </row>
    <row r="21" spans="1:18" x14ac:dyDescent="0.2">
      <c r="A21" t="s">
        <v>37</v>
      </c>
      <c r="B21">
        <v>61</v>
      </c>
      <c r="C21">
        <v>172458</v>
      </c>
      <c r="D21">
        <v>1662617</v>
      </c>
      <c r="E21">
        <v>1667867</v>
      </c>
      <c r="F21">
        <v>38.79</v>
      </c>
      <c r="G21">
        <v>38.869999999999997</v>
      </c>
      <c r="H21">
        <v>59497</v>
      </c>
      <c r="I21">
        <v>59497</v>
      </c>
      <c r="J21">
        <v>38131</v>
      </c>
      <c r="K21">
        <v>38131</v>
      </c>
      <c r="L21">
        <v>9</v>
      </c>
      <c r="M21">
        <v>9</v>
      </c>
      <c r="N21">
        <v>18</v>
      </c>
      <c r="O21">
        <v>18</v>
      </c>
      <c r="P21">
        <v>165.5</v>
      </c>
      <c r="Q21">
        <v>1000000</v>
      </c>
      <c r="R21">
        <v>99.541866828018726</v>
      </c>
    </row>
    <row r="22" spans="1:18" x14ac:dyDescent="0.2">
      <c r="A22" t="s">
        <v>38</v>
      </c>
      <c r="B22">
        <v>56</v>
      </c>
      <c r="C22">
        <v>179427</v>
      </c>
      <c r="D22">
        <v>1575872</v>
      </c>
      <c r="E22">
        <v>1667867</v>
      </c>
      <c r="F22">
        <v>39.119999999999997</v>
      </c>
      <c r="G22">
        <v>38.869999999999997</v>
      </c>
      <c r="H22">
        <v>102417</v>
      </c>
      <c r="I22">
        <v>102417</v>
      </c>
      <c r="J22">
        <v>40627</v>
      </c>
      <c r="K22">
        <v>39151</v>
      </c>
      <c r="L22">
        <v>6</v>
      </c>
      <c r="M22">
        <v>6</v>
      </c>
      <c r="N22">
        <v>12</v>
      </c>
      <c r="O22">
        <v>14</v>
      </c>
      <c r="P22">
        <v>135</v>
      </c>
      <c r="Q22">
        <v>3100000</v>
      </c>
      <c r="R22">
        <v>265.56725419323396</v>
      </c>
    </row>
    <row r="23" spans="1:18" x14ac:dyDescent="0.2">
      <c r="A23" t="s">
        <v>39</v>
      </c>
      <c r="B23">
        <v>63</v>
      </c>
      <c r="C23">
        <v>270362</v>
      </c>
      <c r="D23">
        <v>1592158</v>
      </c>
      <c r="E23">
        <v>1667867</v>
      </c>
      <c r="F23">
        <v>39.14</v>
      </c>
      <c r="G23">
        <v>38.869999999999997</v>
      </c>
      <c r="H23">
        <v>64837</v>
      </c>
      <c r="I23">
        <v>59572</v>
      </c>
      <c r="J23">
        <v>37797</v>
      </c>
      <c r="K23">
        <v>35104</v>
      </c>
      <c r="L23">
        <v>7</v>
      </c>
      <c r="M23">
        <v>8</v>
      </c>
      <c r="N23">
        <v>15</v>
      </c>
      <c r="O23">
        <v>17</v>
      </c>
      <c r="P23">
        <v>134.5</v>
      </c>
      <c r="Q23">
        <v>700000</v>
      </c>
      <c r="R23">
        <v>59.133578451384849</v>
      </c>
    </row>
    <row r="24" spans="1:18" x14ac:dyDescent="0.2">
      <c r="A24" t="s">
        <v>40</v>
      </c>
      <c r="B24">
        <v>50</v>
      </c>
      <c r="C24">
        <v>318469</v>
      </c>
      <c r="D24">
        <v>1600238</v>
      </c>
      <c r="E24">
        <v>1667867</v>
      </c>
      <c r="F24">
        <v>38.9</v>
      </c>
      <c r="G24">
        <v>38.869999999999997</v>
      </c>
      <c r="H24">
        <v>65071</v>
      </c>
      <c r="I24">
        <v>65071</v>
      </c>
      <c r="J24">
        <v>43233</v>
      </c>
      <c r="K24">
        <v>38907</v>
      </c>
      <c r="L24">
        <v>7</v>
      </c>
      <c r="M24">
        <v>7</v>
      </c>
      <c r="N24">
        <v>14</v>
      </c>
      <c r="O24">
        <v>15</v>
      </c>
      <c r="P24">
        <v>146.5</v>
      </c>
      <c r="Q24">
        <v>1300000</v>
      </c>
      <c r="R24">
        <v>119.01354673492318</v>
      </c>
    </row>
    <row r="25" spans="1:18" x14ac:dyDescent="0.2">
      <c r="A25" t="s">
        <v>41</v>
      </c>
      <c r="B25">
        <v>29</v>
      </c>
      <c r="C25">
        <v>233614</v>
      </c>
      <c r="D25">
        <v>1611178</v>
      </c>
      <c r="E25">
        <v>1667867</v>
      </c>
      <c r="F25">
        <v>39.07</v>
      </c>
      <c r="G25">
        <v>38.869999999999997</v>
      </c>
      <c r="H25">
        <v>132757</v>
      </c>
      <c r="I25">
        <v>130739</v>
      </c>
      <c r="J25">
        <v>84716</v>
      </c>
      <c r="K25">
        <v>55682</v>
      </c>
      <c r="L25">
        <v>5</v>
      </c>
      <c r="M25">
        <v>6</v>
      </c>
      <c r="N25">
        <v>9</v>
      </c>
      <c r="O25">
        <v>10</v>
      </c>
      <c r="P25">
        <v>142</v>
      </c>
      <c r="Q25">
        <v>2400000</v>
      </c>
      <c r="R25">
        <v>211.52225266233773</v>
      </c>
    </row>
    <row r="26" spans="1:18" x14ac:dyDescent="0.2">
      <c r="A26" t="s">
        <v>42</v>
      </c>
      <c r="B26">
        <v>37</v>
      </c>
      <c r="C26">
        <v>265525</v>
      </c>
      <c r="D26">
        <v>1587934</v>
      </c>
      <c r="E26">
        <v>1667867</v>
      </c>
      <c r="F26">
        <v>38.93</v>
      </c>
      <c r="G26">
        <v>38.869999999999997</v>
      </c>
      <c r="H26">
        <v>108594</v>
      </c>
      <c r="I26">
        <v>99791</v>
      </c>
      <c r="J26">
        <v>55240</v>
      </c>
      <c r="K26">
        <v>50174</v>
      </c>
      <c r="L26">
        <v>4</v>
      </c>
      <c r="M26">
        <v>5</v>
      </c>
      <c r="N26">
        <v>10</v>
      </c>
      <c r="O26">
        <v>11</v>
      </c>
      <c r="P26">
        <v>163</v>
      </c>
      <c r="Q26">
        <v>1400000</v>
      </c>
      <c r="R26">
        <v>143.70874356238988</v>
      </c>
    </row>
    <row r="27" spans="1:18" x14ac:dyDescent="0.2">
      <c r="A27" t="s">
        <v>43</v>
      </c>
      <c r="B27">
        <v>83</v>
      </c>
      <c r="C27">
        <v>265799</v>
      </c>
      <c r="D27">
        <v>1609297</v>
      </c>
      <c r="E27">
        <v>1667867</v>
      </c>
      <c r="F27">
        <v>39.159999999999997</v>
      </c>
      <c r="G27">
        <v>38.869999999999997</v>
      </c>
      <c r="H27">
        <v>74030</v>
      </c>
      <c r="I27">
        <v>66147</v>
      </c>
      <c r="J27">
        <v>33667</v>
      </c>
      <c r="K27">
        <v>28927</v>
      </c>
      <c r="L27">
        <v>6</v>
      </c>
      <c r="M27">
        <v>7</v>
      </c>
      <c r="N27">
        <v>14</v>
      </c>
      <c r="O27">
        <v>16</v>
      </c>
      <c r="P27">
        <v>156.5</v>
      </c>
      <c r="Q27">
        <v>800000</v>
      </c>
      <c r="R27">
        <v>77.79794531400978</v>
      </c>
    </row>
    <row r="28" spans="1:18" x14ac:dyDescent="0.2">
      <c r="A28" t="s">
        <v>44</v>
      </c>
      <c r="B28">
        <v>45</v>
      </c>
      <c r="C28">
        <v>284948</v>
      </c>
      <c r="D28">
        <v>1644350</v>
      </c>
      <c r="E28">
        <v>1667867</v>
      </c>
      <c r="F28">
        <v>38.869999999999997</v>
      </c>
      <c r="G28">
        <v>38.869999999999997</v>
      </c>
      <c r="H28">
        <v>82315</v>
      </c>
      <c r="I28">
        <v>80552</v>
      </c>
      <c r="J28">
        <v>39428</v>
      </c>
      <c r="K28">
        <v>37900</v>
      </c>
      <c r="L28">
        <v>7</v>
      </c>
      <c r="M28">
        <v>8</v>
      </c>
      <c r="N28">
        <v>15</v>
      </c>
      <c r="O28">
        <v>16</v>
      </c>
      <c r="P28">
        <v>155</v>
      </c>
      <c r="Q28">
        <v>900000</v>
      </c>
      <c r="R28">
        <v>84.835953416243498</v>
      </c>
    </row>
    <row r="29" spans="1:18" x14ac:dyDescent="0.2">
      <c r="A29" t="s">
        <v>45</v>
      </c>
      <c r="B29">
        <v>37</v>
      </c>
      <c r="C29">
        <v>173440</v>
      </c>
      <c r="D29">
        <v>1556137</v>
      </c>
      <c r="E29">
        <v>1667867</v>
      </c>
      <c r="F29">
        <v>39.130000000000003</v>
      </c>
      <c r="G29">
        <v>38.869999999999997</v>
      </c>
      <c r="H29">
        <v>101535</v>
      </c>
      <c r="I29">
        <v>101110</v>
      </c>
      <c r="J29">
        <v>59033</v>
      </c>
      <c r="K29">
        <v>51837</v>
      </c>
      <c r="L29">
        <v>6</v>
      </c>
      <c r="M29">
        <v>7</v>
      </c>
      <c r="N29">
        <v>11</v>
      </c>
      <c r="O29">
        <v>12</v>
      </c>
      <c r="P29">
        <v>170.5</v>
      </c>
      <c r="Q29">
        <v>500000</v>
      </c>
      <c r="R29">
        <v>54.783094290541257</v>
      </c>
    </row>
    <row r="30" spans="1:18" x14ac:dyDescent="0.2">
      <c r="A30" t="s">
        <v>46</v>
      </c>
      <c r="B30">
        <v>1207</v>
      </c>
      <c r="C30">
        <v>38084</v>
      </c>
      <c r="D30">
        <v>2550386</v>
      </c>
      <c r="E30">
        <v>1667867</v>
      </c>
      <c r="F30">
        <v>38.909999999999997</v>
      </c>
      <c r="G30">
        <v>38.869999999999997</v>
      </c>
      <c r="H30">
        <v>3192</v>
      </c>
      <c r="I30">
        <v>5073</v>
      </c>
      <c r="J30">
        <v>1650</v>
      </c>
      <c r="K30">
        <v>3302</v>
      </c>
      <c r="L30">
        <v>204</v>
      </c>
      <c r="M30">
        <v>95</v>
      </c>
      <c r="N30">
        <v>486</v>
      </c>
      <c r="O30">
        <v>197</v>
      </c>
      <c r="P30">
        <v>150.5</v>
      </c>
      <c r="Q30">
        <v>2100000</v>
      </c>
      <c r="R30">
        <v>123.92241801829213</v>
      </c>
    </row>
    <row r="31" spans="1:18" x14ac:dyDescent="0.2">
      <c r="A31" t="s">
        <v>47</v>
      </c>
      <c r="B31">
        <v>44</v>
      </c>
      <c r="C31">
        <v>159562</v>
      </c>
      <c r="D31">
        <v>1656774</v>
      </c>
      <c r="E31">
        <v>1667867</v>
      </c>
      <c r="F31">
        <v>38.729999999999997</v>
      </c>
      <c r="G31">
        <v>38.869999999999997</v>
      </c>
      <c r="H31">
        <v>101714</v>
      </c>
      <c r="I31">
        <v>101714</v>
      </c>
      <c r="J31">
        <v>68500</v>
      </c>
      <c r="K31">
        <v>68500</v>
      </c>
      <c r="L31">
        <v>7</v>
      </c>
      <c r="M31">
        <v>7</v>
      </c>
      <c r="N31">
        <v>12</v>
      </c>
      <c r="O31">
        <v>12</v>
      </c>
      <c r="P31">
        <v>159.5</v>
      </c>
      <c r="Q31">
        <v>1000000</v>
      </c>
      <c r="R31">
        <v>96.271428692145093</v>
      </c>
    </row>
    <row r="32" spans="1:18" x14ac:dyDescent="0.2">
      <c r="A32" t="s">
        <v>48</v>
      </c>
      <c r="B32">
        <v>36</v>
      </c>
      <c r="C32">
        <v>226868</v>
      </c>
      <c r="D32">
        <v>1584240</v>
      </c>
      <c r="E32">
        <v>1667867</v>
      </c>
      <c r="F32">
        <v>38.89</v>
      </c>
      <c r="G32">
        <v>38.869999999999997</v>
      </c>
      <c r="H32">
        <v>83498</v>
      </c>
      <c r="I32">
        <v>80083</v>
      </c>
      <c r="J32">
        <v>52801</v>
      </c>
      <c r="K32">
        <v>51527</v>
      </c>
      <c r="L32">
        <v>6</v>
      </c>
      <c r="M32">
        <v>7</v>
      </c>
      <c r="N32">
        <v>12</v>
      </c>
      <c r="O32">
        <v>13</v>
      </c>
      <c r="P32">
        <v>152.5</v>
      </c>
      <c r="Q32">
        <v>1000000</v>
      </c>
      <c r="R32">
        <v>96.260667575619863</v>
      </c>
    </row>
    <row r="33" spans="1:18" x14ac:dyDescent="0.2">
      <c r="A33" t="s">
        <v>49</v>
      </c>
      <c r="B33">
        <v>25</v>
      </c>
      <c r="C33">
        <v>397278</v>
      </c>
      <c r="D33">
        <v>1549815</v>
      </c>
      <c r="E33">
        <v>1667867</v>
      </c>
      <c r="F33">
        <v>39.21</v>
      </c>
      <c r="G33">
        <v>38.869999999999997</v>
      </c>
      <c r="H33">
        <v>151784</v>
      </c>
      <c r="I33">
        <v>151784</v>
      </c>
      <c r="J33">
        <v>95341</v>
      </c>
      <c r="K33">
        <v>59392</v>
      </c>
      <c r="L33">
        <v>4</v>
      </c>
      <c r="M33">
        <v>4</v>
      </c>
      <c r="N33">
        <v>7</v>
      </c>
      <c r="O33">
        <v>8</v>
      </c>
      <c r="P33">
        <v>177.5</v>
      </c>
      <c r="Q33">
        <v>400000</v>
      </c>
      <c r="R33">
        <v>45.811919487164594</v>
      </c>
    </row>
    <row r="34" spans="1:18" x14ac:dyDescent="0.2">
      <c r="A34" t="s">
        <v>50</v>
      </c>
      <c r="B34">
        <v>45</v>
      </c>
      <c r="C34">
        <v>396258</v>
      </c>
      <c r="D34">
        <v>1625016</v>
      </c>
      <c r="E34">
        <v>1667867</v>
      </c>
      <c r="F34">
        <v>38.840000000000003</v>
      </c>
      <c r="G34">
        <v>38.869999999999997</v>
      </c>
      <c r="H34">
        <v>78113</v>
      </c>
      <c r="I34">
        <v>78113</v>
      </c>
      <c r="J34">
        <v>37509</v>
      </c>
      <c r="K34">
        <v>35328</v>
      </c>
      <c r="L34">
        <v>6</v>
      </c>
      <c r="M34">
        <v>6</v>
      </c>
      <c r="N34">
        <v>13</v>
      </c>
      <c r="O34">
        <v>14</v>
      </c>
      <c r="P34">
        <v>169.5</v>
      </c>
      <c r="Q34">
        <v>700000</v>
      </c>
      <c r="R34">
        <v>73.014665701753088</v>
      </c>
    </row>
    <row r="35" spans="1:18" x14ac:dyDescent="0.2">
      <c r="A35" t="s">
        <v>51</v>
      </c>
      <c r="B35">
        <v>248</v>
      </c>
      <c r="C35">
        <v>94631</v>
      </c>
      <c r="D35">
        <v>1812299</v>
      </c>
      <c r="E35">
        <v>1667867</v>
      </c>
      <c r="F35">
        <v>38.9</v>
      </c>
      <c r="G35">
        <v>38.869999999999997</v>
      </c>
      <c r="H35">
        <v>44333</v>
      </c>
      <c r="I35">
        <v>46110</v>
      </c>
      <c r="J35">
        <v>18758</v>
      </c>
      <c r="K35">
        <v>28445</v>
      </c>
      <c r="L35">
        <v>17</v>
      </c>
      <c r="M35">
        <v>15</v>
      </c>
      <c r="N35">
        <v>31</v>
      </c>
      <c r="O35">
        <v>26</v>
      </c>
      <c r="P35">
        <v>158</v>
      </c>
      <c r="Q35">
        <v>400000</v>
      </c>
      <c r="R35">
        <v>34.872832794147101</v>
      </c>
    </row>
    <row r="36" spans="1:18" x14ac:dyDescent="0.2">
      <c r="A36" t="s">
        <v>52</v>
      </c>
      <c r="B36">
        <v>95</v>
      </c>
      <c r="C36">
        <v>125954</v>
      </c>
      <c r="D36">
        <v>1602447</v>
      </c>
      <c r="E36">
        <v>1667867</v>
      </c>
      <c r="F36">
        <v>39.130000000000003</v>
      </c>
      <c r="G36">
        <v>38.869999999999997</v>
      </c>
      <c r="H36">
        <v>54137</v>
      </c>
      <c r="I36">
        <v>54137</v>
      </c>
      <c r="J36">
        <v>32375</v>
      </c>
      <c r="K36">
        <v>29711</v>
      </c>
      <c r="L36">
        <v>11</v>
      </c>
      <c r="M36">
        <v>11</v>
      </c>
      <c r="N36">
        <v>20</v>
      </c>
      <c r="O36">
        <v>22</v>
      </c>
      <c r="P36">
        <v>171</v>
      </c>
      <c r="Q36">
        <v>800000</v>
      </c>
      <c r="R36">
        <v>85.369438115581985</v>
      </c>
    </row>
    <row r="37" spans="1:18" x14ac:dyDescent="0.2">
      <c r="A37" t="s">
        <v>53</v>
      </c>
      <c r="B37">
        <v>37</v>
      </c>
      <c r="C37">
        <v>268919</v>
      </c>
      <c r="D37">
        <v>1558874</v>
      </c>
      <c r="E37">
        <v>1667867</v>
      </c>
      <c r="F37">
        <v>39.08</v>
      </c>
      <c r="G37">
        <v>38.869999999999997</v>
      </c>
      <c r="H37">
        <v>62495</v>
      </c>
      <c r="I37">
        <v>59764</v>
      </c>
      <c r="J37">
        <v>45685</v>
      </c>
      <c r="K37">
        <v>38822</v>
      </c>
      <c r="L37">
        <v>6</v>
      </c>
      <c r="M37">
        <v>7</v>
      </c>
      <c r="N37">
        <v>14</v>
      </c>
      <c r="O37">
        <v>16</v>
      </c>
      <c r="P37">
        <v>154.5</v>
      </c>
      <c r="Q37">
        <v>600000</v>
      </c>
      <c r="R37">
        <v>59.465999176328552</v>
      </c>
    </row>
    <row r="38" spans="1:18" x14ac:dyDescent="0.2">
      <c r="A38" t="s">
        <v>54</v>
      </c>
      <c r="B38">
        <v>44</v>
      </c>
      <c r="C38">
        <v>289033</v>
      </c>
      <c r="D38">
        <v>1553891</v>
      </c>
      <c r="E38">
        <v>1667867</v>
      </c>
      <c r="F38">
        <v>39.200000000000003</v>
      </c>
      <c r="G38">
        <v>38.869999999999997</v>
      </c>
      <c r="H38">
        <v>89548</v>
      </c>
      <c r="I38">
        <v>84519</v>
      </c>
      <c r="J38">
        <v>60352</v>
      </c>
      <c r="K38">
        <v>53316</v>
      </c>
      <c r="L38">
        <v>5</v>
      </c>
      <c r="M38">
        <v>6</v>
      </c>
      <c r="N38">
        <v>11</v>
      </c>
      <c r="O38">
        <v>12</v>
      </c>
      <c r="P38">
        <v>134.5</v>
      </c>
      <c r="Q38">
        <v>800000</v>
      </c>
      <c r="R38">
        <v>69.245526230604341</v>
      </c>
    </row>
    <row r="39" spans="1:18" x14ac:dyDescent="0.2">
      <c r="A39" t="s">
        <v>55</v>
      </c>
      <c r="B39">
        <v>44</v>
      </c>
      <c r="C39">
        <v>251058</v>
      </c>
      <c r="D39">
        <v>1568553</v>
      </c>
      <c r="E39">
        <v>1667867</v>
      </c>
      <c r="F39">
        <v>39.11</v>
      </c>
      <c r="G39">
        <v>38.869999999999997</v>
      </c>
      <c r="H39">
        <v>80485</v>
      </c>
      <c r="I39">
        <v>60511</v>
      </c>
      <c r="J39">
        <v>40524</v>
      </c>
      <c r="K39">
        <v>36697</v>
      </c>
      <c r="L39">
        <v>5</v>
      </c>
      <c r="M39">
        <v>6</v>
      </c>
      <c r="N39">
        <v>13</v>
      </c>
      <c r="O39">
        <v>15</v>
      </c>
      <c r="P39">
        <v>132.5</v>
      </c>
      <c r="Q39">
        <v>900000</v>
      </c>
      <c r="R39">
        <v>76.025483359503951</v>
      </c>
    </row>
    <row r="40" spans="1:18" x14ac:dyDescent="0.2">
      <c r="A40" t="s">
        <v>56</v>
      </c>
      <c r="B40">
        <v>54</v>
      </c>
      <c r="C40">
        <v>162333</v>
      </c>
      <c r="D40">
        <v>1615143</v>
      </c>
      <c r="E40">
        <v>1667867</v>
      </c>
      <c r="F40">
        <v>38.92</v>
      </c>
      <c r="G40">
        <v>38.869999999999997</v>
      </c>
      <c r="H40">
        <v>67728</v>
      </c>
      <c r="I40">
        <v>67728</v>
      </c>
      <c r="J40">
        <v>34088</v>
      </c>
      <c r="K40">
        <v>33767</v>
      </c>
      <c r="L40">
        <v>9</v>
      </c>
      <c r="M40">
        <v>9</v>
      </c>
      <c r="N40">
        <v>17</v>
      </c>
      <c r="O40">
        <v>19</v>
      </c>
      <c r="P40">
        <v>132</v>
      </c>
      <c r="Q40">
        <v>800000</v>
      </c>
      <c r="R40">
        <v>65.381207732070777</v>
      </c>
    </row>
    <row r="41" spans="1:18" x14ac:dyDescent="0.2">
      <c r="A41" t="s">
        <v>57</v>
      </c>
      <c r="B41">
        <v>44</v>
      </c>
      <c r="C41">
        <v>205460</v>
      </c>
      <c r="D41">
        <v>1617192</v>
      </c>
      <c r="E41">
        <v>1667867</v>
      </c>
      <c r="F41">
        <v>38.86</v>
      </c>
      <c r="G41">
        <v>38.869999999999997</v>
      </c>
      <c r="H41">
        <v>61657</v>
      </c>
      <c r="I41">
        <v>59936</v>
      </c>
      <c r="J41">
        <v>41213</v>
      </c>
      <c r="K41">
        <v>40367</v>
      </c>
      <c r="L41">
        <v>6</v>
      </c>
      <c r="M41">
        <v>7</v>
      </c>
      <c r="N41">
        <v>14</v>
      </c>
      <c r="O41">
        <v>15</v>
      </c>
      <c r="P41">
        <v>132.5</v>
      </c>
      <c r="Q41">
        <v>2000000</v>
      </c>
      <c r="R41">
        <v>163.86427832935112</v>
      </c>
    </row>
    <row r="42" spans="1:18" x14ac:dyDescent="0.2">
      <c r="A42" t="s">
        <v>58</v>
      </c>
      <c r="B42">
        <v>39</v>
      </c>
      <c r="C42">
        <v>228537</v>
      </c>
      <c r="D42">
        <v>1607872</v>
      </c>
      <c r="E42">
        <v>1667867</v>
      </c>
      <c r="F42">
        <v>38.93</v>
      </c>
      <c r="G42">
        <v>38.869999999999997</v>
      </c>
      <c r="H42">
        <v>91671</v>
      </c>
      <c r="I42">
        <v>91671</v>
      </c>
      <c r="J42">
        <v>60780</v>
      </c>
      <c r="K42">
        <v>59352</v>
      </c>
      <c r="L42">
        <v>6</v>
      </c>
      <c r="M42">
        <v>6</v>
      </c>
      <c r="N42">
        <v>11</v>
      </c>
      <c r="O42">
        <v>12</v>
      </c>
      <c r="P42">
        <v>156</v>
      </c>
      <c r="Q42">
        <v>1100000</v>
      </c>
      <c r="R42">
        <v>106.72491342594435</v>
      </c>
    </row>
    <row r="43" spans="1:18" x14ac:dyDescent="0.2">
      <c r="A43" t="s">
        <v>59</v>
      </c>
      <c r="B43">
        <v>62</v>
      </c>
      <c r="C43">
        <v>118065</v>
      </c>
      <c r="D43">
        <v>1653177</v>
      </c>
      <c r="E43">
        <v>1667867</v>
      </c>
      <c r="F43">
        <v>38.75</v>
      </c>
      <c r="G43">
        <v>38.869999999999997</v>
      </c>
      <c r="H43">
        <v>71724</v>
      </c>
      <c r="I43">
        <v>71724</v>
      </c>
      <c r="J43">
        <v>32945</v>
      </c>
      <c r="K43">
        <v>32061</v>
      </c>
      <c r="L43">
        <v>9</v>
      </c>
      <c r="M43">
        <v>9</v>
      </c>
      <c r="N43">
        <v>18</v>
      </c>
      <c r="O43">
        <v>19</v>
      </c>
      <c r="P43">
        <v>146.5</v>
      </c>
      <c r="Q43">
        <v>900000</v>
      </c>
      <c r="R43">
        <v>79.755525270433836</v>
      </c>
    </row>
    <row r="44" spans="1:18" x14ac:dyDescent="0.2">
      <c r="A44" t="s">
        <v>60</v>
      </c>
      <c r="B44">
        <v>58</v>
      </c>
      <c r="C44">
        <v>215984</v>
      </c>
      <c r="D44">
        <v>1562157</v>
      </c>
      <c r="E44">
        <v>1667867</v>
      </c>
      <c r="F44">
        <v>39.01</v>
      </c>
      <c r="G44">
        <v>38.869999999999997</v>
      </c>
      <c r="H44">
        <v>57755</v>
      </c>
      <c r="I44">
        <v>55406</v>
      </c>
      <c r="J44">
        <v>33474</v>
      </c>
      <c r="K44">
        <v>32732</v>
      </c>
      <c r="L44">
        <v>7</v>
      </c>
      <c r="M44">
        <v>8</v>
      </c>
      <c r="N44">
        <v>17</v>
      </c>
      <c r="O44">
        <v>19</v>
      </c>
      <c r="P44">
        <v>128.5</v>
      </c>
      <c r="Q44">
        <v>600000</v>
      </c>
      <c r="R44">
        <v>49.354834373241616</v>
      </c>
    </row>
    <row r="45" spans="1:18" x14ac:dyDescent="0.2">
      <c r="A45" t="s">
        <v>61</v>
      </c>
      <c r="B45">
        <v>50</v>
      </c>
      <c r="C45">
        <v>174307</v>
      </c>
      <c r="D45">
        <v>1661402</v>
      </c>
      <c r="E45">
        <v>1667867</v>
      </c>
      <c r="F45">
        <v>38.840000000000003</v>
      </c>
      <c r="G45">
        <v>38.869999999999997</v>
      </c>
      <c r="H45">
        <v>67039</v>
      </c>
      <c r="I45">
        <v>67039</v>
      </c>
      <c r="J45">
        <v>38558</v>
      </c>
      <c r="K45">
        <v>38558</v>
      </c>
      <c r="L45">
        <v>8</v>
      </c>
      <c r="M45">
        <v>8</v>
      </c>
      <c r="N45">
        <v>16</v>
      </c>
      <c r="O45">
        <v>16</v>
      </c>
      <c r="P45">
        <v>163</v>
      </c>
      <c r="Q45">
        <v>500000</v>
      </c>
      <c r="R45">
        <v>49.054954791194426</v>
      </c>
    </row>
    <row r="46" spans="1:18" x14ac:dyDescent="0.2">
      <c r="A46" t="s">
        <v>62</v>
      </c>
      <c r="B46">
        <v>48</v>
      </c>
      <c r="C46">
        <v>232055</v>
      </c>
      <c r="D46">
        <v>1611901</v>
      </c>
      <c r="E46">
        <v>1667867</v>
      </c>
      <c r="F46">
        <v>39.020000000000003</v>
      </c>
      <c r="G46">
        <v>38.869999999999997</v>
      </c>
      <c r="H46">
        <v>143382</v>
      </c>
      <c r="I46">
        <v>143382</v>
      </c>
      <c r="J46">
        <v>37920</v>
      </c>
      <c r="K46">
        <v>36651</v>
      </c>
      <c r="L46">
        <v>5</v>
      </c>
      <c r="M46">
        <v>5</v>
      </c>
      <c r="N46">
        <v>11</v>
      </c>
      <c r="O46">
        <v>12</v>
      </c>
      <c r="P46">
        <v>156.5</v>
      </c>
      <c r="Q46">
        <v>800000</v>
      </c>
      <c r="R46">
        <v>77.672263991398978</v>
      </c>
    </row>
    <row r="47" spans="1:18" x14ac:dyDescent="0.2">
      <c r="A47" t="s">
        <v>63</v>
      </c>
      <c r="B47">
        <v>32</v>
      </c>
      <c r="C47">
        <v>195706</v>
      </c>
      <c r="D47">
        <v>1567439</v>
      </c>
      <c r="E47">
        <v>1667867</v>
      </c>
      <c r="F47">
        <v>39.090000000000003</v>
      </c>
      <c r="G47">
        <v>38.869999999999997</v>
      </c>
      <c r="H47">
        <v>90655</v>
      </c>
      <c r="I47">
        <v>90655</v>
      </c>
      <c r="J47">
        <v>52735</v>
      </c>
      <c r="K47">
        <v>42206</v>
      </c>
      <c r="L47">
        <v>7</v>
      </c>
      <c r="M47">
        <v>7</v>
      </c>
      <c r="N47">
        <v>12</v>
      </c>
      <c r="O47">
        <v>14</v>
      </c>
      <c r="P47">
        <v>175.5</v>
      </c>
      <c r="Q47">
        <v>700000</v>
      </c>
      <c r="R47">
        <v>78.376255790496472</v>
      </c>
    </row>
    <row r="48" spans="1:18" x14ac:dyDescent="0.2">
      <c r="A48" t="s">
        <v>64</v>
      </c>
      <c r="B48">
        <v>41</v>
      </c>
      <c r="C48">
        <v>229297</v>
      </c>
      <c r="D48">
        <v>1534575</v>
      </c>
      <c r="E48">
        <v>1667867</v>
      </c>
      <c r="F48">
        <v>39.11</v>
      </c>
      <c r="G48">
        <v>38.869999999999997</v>
      </c>
      <c r="H48">
        <v>100247</v>
      </c>
      <c r="I48">
        <v>85957</v>
      </c>
      <c r="J48">
        <v>46498</v>
      </c>
      <c r="K48">
        <v>41193</v>
      </c>
      <c r="L48">
        <v>6</v>
      </c>
      <c r="M48">
        <v>7</v>
      </c>
      <c r="N48">
        <v>12</v>
      </c>
      <c r="O48">
        <v>14</v>
      </c>
      <c r="P48">
        <v>172.5</v>
      </c>
      <c r="Q48">
        <v>800000</v>
      </c>
      <c r="R48">
        <v>89.927178534773475</v>
      </c>
    </row>
    <row r="49" spans="1:18" x14ac:dyDescent="0.2">
      <c r="A49" t="s">
        <v>65</v>
      </c>
      <c r="B49">
        <v>36</v>
      </c>
      <c r="C49">
        <v>243971</v>
      </c>
      <c r="D49">
        <v>1640136</v>
      </c>
      <c r="E49">
        <v>1667867</v>
      </c>
      <c r="F49">
        <v>38.79</v>
      </c>
      <c r="G49">
        <v>38.869999999999997</v>
      </c>
      <c r="H49">
        <v>97688</v>
      </c>
      <c r="I49">
        <v>97688</v>
      </c>
      <c r="J49">
        <v>46083</v>
      </c>
      <c r="K49">
        <v>46083</v>
      </c>
      <c r="L49">
        <v>6</v>
      </c>
      <c r="M49">
        <v>6</v>
      </c>
      <c r="N49">
        <v>13</v>
      </c>
      <c r="O49">
        <v>13</v>
      </c>
      <c r="P49">
        <v>162</v>
      </c>
      <c r="Q49">
        <v>1500000</v>
      </c>
      <c r="R49">
        <v>148.15844539721095</v>
      </c>
    </row>
    <row r="50" spans="1:18" x14ac:dyDescent="0.2">
      <c r="A50" t="s">
        <v>66</v>
      </c>
      <c r="B50">
        <v>33</v>
      </c>
      <c r="C50">
        <v>230721</v>
      </c>
      <c r="D50">
        <v>1620336</v>
      </c>
      <c r="E50">
        <v>1667867</v>
      </c>
      <c r="F50">
        <v>38.94</v>
      </c>
      <c r="G50">
        <v>38.869999999999997</v>
      </c>
      <c r="H50">
        <v>95201</v>
      </c>
      <c r="I50">
        <v>88686</v>
      </c>
      <c r="J50">
        <v>72044</v>
      </c>
      <c r="K50">
        <v>71435</v>
      </c>
      <c r="L50">
        <v>6</v>
      </c>
      <c r="M50">
        <v>7</v>
      </c>
      <c r="N50">
        <v>11</v>
      </c>
      <c r="O50">
        <v>12</v>
      </c>
      <c r="P50">
        <v>173</v>
      </c>
      <c r="Q50">
        <v>400000</v>
      </c>
      <c r="R50">
        <v>42.707191594829716</v>
      </c>
    </row>
    <row r="51" spans="1:18" x14ac:dyDescent="0.2">
      <c r="A51" t="s">
        <v>67</v>
      </c>
      <c r="B51">
        <v>59</v>
      </c>
      <c r="C51">
        <v>176197</v>
      </c>
      <c r="D51">
        <v>1593684</v>
      </c>
      <c r="E51">
        <v>1667867</v>
      </c>
      <c r="F51">
        <v>39.04</v>
      </c>
      <c r="G51">
        <v>38.869999999999997</v>
      </c>
      <c r="H51">
        <v>56612</v>
      </c>
      <c r="I51">
        <v>56612</v>
      </c>
      <c r="J51">
        <v>37731</v>
      </c>
      <c r="K51">
        <v>37042</v>
      </c>
      <c r="L51">
        <v>8</v>
      </c>
      <c r="M51">
        <v>8</v>
      </c>
      <c r="N51">
        <v>16</v>
      </c>
      <c r="O51">
        <v>17</v>
      </c>
      <c r="P51">
        <v>173.5</v>
      </c>
      <c r="Q51">
        <v>500000</v>
      </c>
      <c r="R51">
        <v>54.433626741562314</v>
      </c>
    </row>
    <row r="52" spans="1:18" x14ac:dyDescent="0.2">
      <c r="A52" t="s">
        <v>68</v>
      </c>
      <c r="B52">
        <v>51</v>
      </c>
      <c r="C52">
        <v>237184</v>
      </c>
      <c r="D52">
        <v>1634451</v>
      </c>
      <c r="E52">
        <v>1667867</v>
      </c>
      <c r="F52">
        <v>38.94</v>
      </c>
      <c r="G52">
        <v>38.869999999999997</v>
      </c>
      <c r="H52">
        <v>51283</v>
      </c>
      <c r="I52">
        <v>50032</v>
      </c>
      <c r="J52">
        <v>34909</v>
      </c>
      <c r="K52">
        <v>34150</v>
      </c>
      <c r="L52">
        <v>7</v>
      </c>
      <c r="M52">
        <v>8</v>
      </c>
      <c r="N52">
        <v>17</v>
      </c>
      <c r="O52">
        <v>18</v>
      </c>
      <c r="P52">
        <v>188.5</v>
      </c>
      <c r="Q52">
        <v>200000</v>
      </c>
      <c r="R52">
        <v>23.065849022087537</v>
      </c>
    </row>
    <row r="53" spans="1:18" x14ac:dyDescent="0.2">
      <c r="A53" t="s">
        <v>69</v>
      </c>
      <c r="B53">
        <v>84</v>
      </c>
      <c r="C53">
        <v>176678</v>
      </c>
      <c r="D53">
        <v>1631015</v>
      </c>
      <c r="E53">
        <v>1667867</v>
      </c>
      <c r="F53">
        <v>38.94</v>
      </c>
      <c r="G53">
        <v>38.869999999999997</v>
      </c>
      <c r="H53">
        <v>53399</v>
      </c>
      <c r="I53">
        <v>53399</v>
      </c>
      <c r="J53">
        <v>29145</v>
      </c>
      <c r="K53">
        <v>28780</v>
      </c>
      <c r="L53">
        <v>9</v>
      </c>
      <c r="M53">
        <v>9</v>
      </c>
      <c r="N53">
        <v>19</v>
      </c>
      <c r="O53">
        <v>20</v>
      </c>
      <c r="P53">
        <v>70.5</v>
      </c>
      <c r="Q53">
        <v>4000000</v>
      </c>
      <c r="R53">
        <v>172.89847119738323</v>
      </c>
    </row>
    <row r="54" spans="1:18" x14ac:dyDescent="0.2">
      <c r="A54" t="s">
        <v>70</v>
      </c>
      <c r="B54">
        <v>68</v>
      </c>
      <c r="C54">
        <v>230571</v>
      </c>
      <c r="D54">
        <v>1642419</v>
      </c>
      <c r="E54">
        <v>1667867</v>
      </c>
      <c r="F54">
        <v>39.020000000000003</v>
      </c>
      <c r="G54">
        <v>38.869999999999997</v>
      </c>
      <c r="H54">
        <v>69162</v>
      </c>
      <c r="I54">
        <v>69162</v>
      </c>
      <c r="J54">
        <v>34395</v>
      </c>
      <c r="K54">
        <v>33019</v>
      </c>
      <c r="L54">
        <v>8</v>
      </c>
      <c r="M54">
        <v>8</v>
      </c>
      <c r="N54">
        <v>16</v>
      </c>
      <c r="O54">
        <v>17</v>
      </c>
      <c r="P54">
        <v>154</v>
      </c>
      <c r="Q54">
        <v>500000</v>
      </c>
      <c r="R54">
        <v>46.882068461214828</v>
      </c>
    </row>
    <row r="55" spans="1:18" x14ac:dyDescent="0.2">
      <c r="A55" t="s">
        <v>71</v>
      </c>
      <c r="B55">
        <v>65</v>
      </c>
      <c r="C55">
        <v>171585</v>
      </c>
      <c r="D55">
        <v>1610787</v>
      </c>
      <c r="E55">
        <v>1667867</v>
      </c>
      <c r="F55">
        <v>38.909999999999997</v>
      </c>
      <c r="G55">
        <v>38.869999999999997</v>
      </c>
      <c r="H55">
        <v>59456</v>
      </c>
      <c r="I55">
        <v>59456</v>
      </c>
      <c r="J55">
        <v>32452</v>
      </c>
      <c r="K55">
        <v>30234</v>
      </c>
      <c r="L55">
        <v>10</v>
      </c>
      <c r="M55">
        <v>10</v>
      </c>
      <c r="N55">
        <v>19</v>
      </c>
      <c r="O55">
        <v>20</v>
      </c>
      <c r="P55">
        <v>170.5</v>
      </c>
      <c r="Q55">
        <v>600000</v>
      </c>
      <c r="R55">
        <v>63.509328048959915</v>
      </c>
    </row>
    <row r="56" spans="1:18" x14ac:dyDescent="0.2">
      <c r="A56" t="s">
        <v>72</v>
      </c>
      <c r="B56">
        <v>43</v>
      </c>
      <c r="C56">
        <v>305084</v>
      </c>
      <c r="D56">
        <v>1661114</v>
      </c>
      <c r="E56">
        <v>1667867</v>
      </c>
      <c r="F56">
        <v>38.82</v>
      </c>
      <c r="G56">
        <v>38.869999999999997</v>
      </c>
      <c r="H56">
        <v>126734</v>
      </c>
      <c r="I56">
        <v>126734</v>
      </c>
      <c r="J56">
        <v>68204</v>
      </c>
      <c r="K56">
        <v>68204</v>
      </c>
      <c r="L56">
        <v>5</v>
      </c>
      <c r="M56">
        <v>5</v>
      </c>
      <c r="N56">
        <v>10</v>
      </c>
      <c r="O56">
        <v>10</v>
      </c>
      <c r="P56">
        <v>154.5</v>
      </c>
      <c r="Q56">
        <v>600000</v>
      </c>
      <c r="R56">
        <v>55.80592301311048</v>
      </c>
    </row>
    <row r="57" spans="1:18" x14ac:dyDescent="0.2">
      <c r="A57" t="s">
        <v>73</v>
      </c>
      <c r="B57">
        <v>86</v>
      </c>
      <c r="C57">
        <v>247775</v>
      </c>
      <c r="D57">
        <v>1722293</v>
      </c>
      <c r="E57">
        <v>1667867</v>
      </c>
      <c r="F57">
        <v>38.64</v>
      </c>
      <c r="G57">
        <v>38.869999999999997</v>
      </c>
      <c r="H57">
        <v>52523</v>
      </c>
      <c r="I57">
        <v>52523</v>
      </c>
      <c r="J57">
        <v>34004</v>
      </c>
      <c r="K57">
        <v>34733</v>
      </c>
      <c r="L57">
        <v>9</v>
      </c>
      <c r="M57">
        <v>9</v>
      </c>
      <c r="N57">
        <v>20</v>
      </c>
      <c r="O57">
        <v>19</v>
      </c>
      <c r="P57">
        <v>157</v>
      </c>
      <c r="Q57">
        <v>900000</v>
      </c>
      <c r="R57">
        <v>82.041789637419413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abSelected="1" topLeftCell="A2" workbookViewId="0">
      <selection activeCell="E1" sqref="E1"/>
    </sheetView>
  </sheetViews>
  <sheetFormatPr baseColWidth="10" defaultRowHeight="16" x14ac:dyDescent="0.2"/>
  <cols>
    <col min="1" max="1" width="21" customWidth="1"/>
  </cols>
  <sheetData>
    <row r="1" spans="1:6" x14ac:dyDescent="0.2">
      <c r="A1" t="s">
        <v>127</v>
      </c>
      <c r="B1" t="s">
        <v>74</v>
      </c>
      <c r="C1" t="s">
        <v>211</v>
      </c>
      <c r="D1" t="s">
        <v>128</v>
      </c>
      <c r="E1" t="s">
        <v>129</v>
      </c>
      <c r="F1" t="s">
        <v>130</v>
      </c>
    </row>
    <row r="2" spans="1:6" x14ac:dyDescent="0.2">
      <c r="A2" t="s">
        <v>131</v>
      </c>
      <c r="B2" t="s">
        <v>132</v>
      </c>
      <c r="C2">
        <f>56-D2</f>
        <v>56</v>
      </c>
      <c r="D2">
        <v>0</v>
      </c>
      <c r="E2" s="9">
        <f>C2/56</f>
        <v>1</v>
      </c>
      <c r="F2">
        <v>203</v>
      </c>
    </row>
    <row r="3" spans="1:6" x14ac:dyDescent="0.2">
      <c r="A3" t="s">
        <v>133</v>
      </c>
      <c r="B3" t="s">
        <v>134</v>
      </c>
      <c r="C3">
        <f t="shared" ref="C3:C47" si="0">56-D3</f>
        <v>54</v>
      </c>
      <c r="D3">
        <v>2</v>
      </c>
      <c r="E3" s="9">
        <f t="shared" ref="E3:E47" si="1">C3/56</f>
        <v>0.9642857142857143</v>
      </c>
      <c r="F3">
        <v>69</v>
      </c>
    </row>
    <row r="4" spans="1:6" x14ac:dyDescent="0.2">
      <c r="A4" t="s">
        <v>135</v>
      </c>
      <c r="B4" t="s">
        <v>85</v>
      </c>
      <c r="C4">
        <f t="shared" si="0"/>
        <v>56</v>
      </c>
      <c r="D4">
        <v>0</v>
      </c>
      <c r="E4" s="9">
        <f t="shared" si="1"/>
        <v>1</v>
      </c>
      <c r="F4">
        <v>111</v>
      </c>
    </row>
    <row r="5" spans="1:6" x14ac:dyDescent="0.2">
      <c r="A5" t="s">
        <v>136</v>
      </c>
      <c r="B5" t="s">
        <v>137</v>
      </c>
      <c r="C5">
        <f t="shared" si="0"/>
        <v>56</v>
      </c>
      <c r="D5">
        <v>0</v>
      </c>
      <c r="E5" s="9">
        <f t="shared" si="1"/>
        <v>1</v>
      </c>
      <c r="F5">
        <v>59</v>
      </c>
    </row>
    <row r="6" spans="1:6" x14ac:dyDescent="0.2">
      <c r="A6" t="s">
        <v>138</v>
      </c>
      <c r="B6" t="s">
        <v>88</v>
      </c>
      <c r="C6">
        <f t="shared" si="0"/>
        <v>41</v>
      </c>
      <c r="D6">
        <v>15</v>
      </c>
      <c r="E6" s="9">
        <f t="shared" si="1"/>
        <v>0.7321428571428571</v>
      </c>
      <c r="F6">
        <v>92</v>
      </c>
    </row>
    <row r="7" spans="1:6" x14ac:dyDescent="0.2">
      <c r="A7" t="s">
        <v>139</v>
      </c>
      <c r="B7" t="s">
        <v>140</v>
      </c>
      <c r="C7">
        <f t="shared" si="0"/>
        <v>56</v>
      </c>
      <c r="D7">
        <v>0</v>
      </c>
      <c r="E7" s="9">
        <f t="shared" si="1"/>
        <v>1</v>
      </c>
      <c r="F7">
        <v>100</v>
      </c>
    </row>
    <row r="8" spans="1:6" x14ac:dyDescent="0.2">
      <c r="A8" t="s">
        <v>141</v>
      </c>
      <c r="B8" t="s">
        <v>91</v>
      </c>
      <c r="C8">
        <f t="shared" si="0"/>
        <v>56</v>
      </c>
      <c r="D8">
        <v>0</v>
      </c>
      <c r="E8" s="9">
        <f t="shared" si="1"/>
        <v>1</v>
      </c>
      <c r="F8">
        <v>78</v>
      </c>
    </row>
    <row r="9" spans="1:6" x14ac:dyDescent="0.2">
      <c r="A9" t="s">
        <v>142</v>
      </c>
      <c r="B9" t="s">
        <v>143</v>
      </c>
      <c r="C9">
        <f t="shared" si="0"/>
        <v>56</v>
      </c>
      <c r="D9">
        <v>0</v>
      </c>
      <c r="E9" s="9">
        <f t="shared" si="1"/>
        <v>1</v>
      </c>
      <c r="F9">
        <v>88</v>
      </c>
    </row>
    <row r="10" spans="1:6" x14ac:dyDescent="0.2">
      <c r="A10" t="s">
        <v>144</v>
      </c>
      <c r="B10" t="s">
        <v>94</v>
      </c>
      <c r="C10">
        <f t="shared" si="0"/>
        <v>56</v>
      </c>
      <c r="D10">
        <v>0</v>
      </c>
      <c r="E10" s="9">
        <f t="shared" si="1"/>
        <v>1</v>
      </c>
      <c r="F10">
        <v>66</v>
      </c>
    </row>
    <row r="11" spans="1:6" x14ac:dyDescent="0.2">
      <c r="A11" t="s">
        <v>145</v>
      </c>
      <c r="B11" t="s">
        <v>146</v>
      </c>
      <c r="C11">
        <f t="shared" si="0"/>
        <v>56</v>
      </c>
      <c r="D11">
        <v>0</v>
      </c>
      <c r="E11" s="9">
        <f t="shared" si="1"/>
        <v>1</v>
      </c>
      <c r="F11">
        <v>65</v>
      </c>
    </row>
    <row r="12" spans="1:6" x14ac:dyDescent="0.2">
      <c r="A12" t="s">
        <v>147</v>
      </c>
      <c r="B12" t="s">
        <v>148</v>
      </c>
      <c r="C12">
        <f t="shared" si="0"/>
        <v>56</v>
      </c>
      <c r="D12">
        <v>0</v>
      </c>
      <c r="E12" s="9">
        <f t="shared" si="1"/>
        <v>1</v>
      </c>
      <c r="F12">
        <v>49</v>
      </c>
    </row>
    <row r="13" spans="1:6" x14ac:dyDescent="0.2">
      <c r="A13" t="s">
        <v>149</v>
      </c>
      <c r="B13" t="s">
        <v>150</v>
      </c>
      <c r="C13">
        <f t="shared" si="0"/>
        <v>56</v>
      </c>
      <c r="D13">
        <v>0</v>
      </c>
      <c r="E13" s="9">
        <f t="shared" si="1"/>
        <v>1</v>
      </c>
      <c r="F13">
        <v>70</v>
      </c>
    </row>
    <row r="14" spans="1:6" x14ac:dyDescent="0.2">
      <c r="A14" t="s">
        <v>151</v>
      </c>
      <c r="B14" t="s">
        <v>152</v>
      </c>
      <c r="C14">
        <f t="shared" si="0"/>
        <v>56</v>
      </c>
      <c r="D14">
        <v>0</v>
      </c>
      <c r="E14" s="9">
        <f t="shared" si="1"/>
        <v>1</v>
      </c>
      <c r="F14">
        <v>101</v>
      </c>
    </row>
    <row r="15" spans="1:6" x14ac:dyDescent="0.2">
      <c r="A15" t="s">
        <v>153</v>
      </c>
      <c r="B15" t="s">
        <v>154</v>
      </c>
      <c r="C15">
        <f t="shared" si="0"/>
        <v>56</v>
      </c>
      <c r="D15">
        <v>0</v>
      </c>
      <c r="E15" s="9">
        <f t="shared" si="1"/>
        <v>1</v>
      </c>
      <c r="F15">
        <v>75</v>
      </c>
    </row>
    <row r="16" spans="1:6" x14ac:dyDescent="0.2">
      <c r="A16" t="s">
        <v>155</v>
      </c>
      <c r="B16" t="s">
        <v>156</v>
      </c>
      <c r="C16">
        <f t="shared" si="0"/>
        <v>56</v>
      </c>
      <c r="D16">
        <v>0</v>
      </c>
      <c r="E16" s="9">
        <f t="shared" si="1"/>
        <v>1</v>
      </c>
      <c r="F16">
        <v>62</v>
      </c>
    </row>
    <row r="17" spans="1:6" x14ac:dyDescent="0.2">
      <c r="A17" t="s">
        <v>157</v>
      </c>
      <c r="B17" t="s">
        <v>158</v>
      </c>
      <c r="C17">
        <f t="shared" si="0"/>
        <v>56</v>
      </c>
      <c r="D17">
        <v>0</v>
      </c>
      <c r="E17" s="9">
        <f t="shared" si="1"/>
        <v>1</v>
      </c>
      <c r="F17">
        <v>57</v>
      </c>
    </row>
    <row r="18" spans="1:6" x14ac:dyDescent="0.2">
      <c r="A18" t="s">
        <v>159</v>
      </c>
      <c r="B18" t="s">
        <v>160</v>
      </c>
      <c r="C18">
        <f t="shared" si="0"/>
        <v>56</v>
      </c>
      <c r="D18">
        <v>0</v>
      </c>
      <c r="E18" s="9">
        <f t="shared" si="1"/>
        <v>1</v>
      </c>
      <c r="F18">
        <v>272</v>
      </c>
    </row>
    <row r="19" spans="1:6" x14ac:dyDescent="0.2">
      <c r="A19" t="s">
        <v>161</v>
      </c>
      <c r="B19" t="s">
        <v>162</v>
      </c>
      <c r="C19">
        <f t="shared" si="0"/>
        <v>56</v>
      </c>
      <c r="D19">
        <v>0</v>
      </c>
      <c r="E19" s="9">
        <f t="shared" si="1"/>
        <v>1</v>
      </c>
      <c r="F19">
        <v>61</v>
      </c>
    </row>
    <row r="20" spans="1:6" x14ac:dyDescent="0.2">
      <c r="A20" t="s">
        <v>163</v>
      </c>
      <c r="B20" t="s">
        <v>164</v>
      </c>
      <c r="C20">
        <f t="shared" si="0"/>
        <v>56</v>
      </c>
      <c r="D20">
        <v>0</v>
      </c>
      <c r="E20" s="9">
        <f t="shared" si="1"/>
        <v>1</v>
      </c>
      <c r="F20">
        <v>47</v>
      </c>
    </row>
    <row r="21" spans="1:6" x14ac:dyDescent="0.2">
      <c r="A21" t="s">
        <v>165</v>
      </c>
      <c r="B21" t="s">
        <v>166</v>
      </c>
      <c r="C21">
        <f t="shared" si="0"/>
        <v>56</v>
      </c>
      <c r="D21">
        <v>0</v>
      </c>
      <c r="E21" s="9">
        <f t="shared" si="1"/>
        <v>1</v>
      </c>
      <c r="F21">
        <v>36</v>
      </c>
    </row>
    <row r="22" spans="1:6" x14ac:dyDescent="0.2">
      <c r="A22" t="s">
        <v>167</v>
      </c>
      <c r="B22" t="s">
        <v>168</v>
      </c>
      <c r="C22">
        <f t="shared" si="0"/>
        <v>55</v>
      </c>
      <c r="D22">
        <v>1</v>
      </c>
      <c r="E22" s="9">
        <f t="shared" si="1"/>
        <v>0.9821428571428571</v>
      </c>
      <c r="F22">
        <v>92</v>
      </c>
    </row>
    <row r="23" spans="1:6" x14ac:dyDescent="0.2">
      <c r="A23" t="s">
        <v>169</v>
      </c>
      <c r="B23" t="s">
        <v>170</v>
      </c>
      <c r="C23">
        <f t="shared" si="0"/>
        <v>56</v>
      </c>
      <c r="D23">
        <v>0</v>
      </c>
      <c r="E23" s="9">
        <f t="shared" si="1"/>
        <v>1</v>
      </c>
      <c r="F23">
        <v>46</v>
      </c>
    </row>
    <row r="24" spans="1:6" x14ac:dyDescent="0.2">
      <c r="A24" t="s">
        <v>171</v>
      </c>
      <c r="B24" t="s">
        <v>172</v>
      </c>
      <c r="C24">
        <f t="shared" si="0"/>
        <v>41</v>
      </c>
      <c r="D24">
        <v>15</v>
      </c>
      <c r="E24" s="9">
        <f t="shared" si="1"/>
        <v>0.7321428571428571</v>
      </c>
      <c r="F24">
        <v>51</v>
      </c>
    </row>
    <row r="25" spans="1:6" x14ac:dyDescent="0.2">
      <c r="A25" t="s">
        <v>173</v>
      </c>
      <c r="B25" t="s">
        <v>97</v>
      </c>
      <c r="C25">
        <f t="shared" si="0"/>
        <v>56</v>
      </c>
      <c r="D25">
        <v>0</v>
      </c>
      <c r="E25" s="9">
        <f t="shared" si="1"/>
        <v>1</v>
      </c>
      <c r="F25">
        <v>207</v>
      </c>
    </row>
    <row r="26" spans="1:6" x14ac:dyDescent="0.2">
      <c r="A26" t="s">
        <v>174</v>
      </c>
      <c r="B26" t="s">
        <v>103</v>
      </c>
      <c r="C26">
        <f t="shared" si="0"/>
        <v>50</v>
      </c>
      <c r="D26">
        <v>6</v>
      </c>
      <c r="E26" s="9">
        <f t="shared" si="1"/>
        <v>0.8928571428571429</v>
      </c>
      <c r="F26">
        <v>136</v>
      </c>
    </row>
    <row r="27" spans="1:6" x14ac:dyDescent="0.2">
      <c r="A27" t="s">
        <v>175</v>
      </c>
      <c r="B27" t="s">
        <v>176</v>
      </c>
      <c r="C27">
        <f t="shared" si="0"/>
        <v>56</v>
      </c>
      <c r="D27">
        <v>0</v>
      </c>
      <c r="E27" s="9">
        <f t="shared" si="1"/>
        <v>1</v>
      </c>
      <c r="F27">
        <v>82</v>
      </c>
    </row>
    <row r="28" spans="1:6" x14ac:dyDescent="0.2">
      <c r="A28" t="s">
        <v>177</v>
      </c>
      <c r="B28" t="s">
        <v>178</v>
      </c>
      <c r="C28">
        <f t="shared" si="0"/>
        <v>56</v>
      </c>
      <c r="D28">
        <v>0</v>
      </c>
      <c r="E28" s="9">
        <f t="shared" si="1"/>
        <v>1</v>
      </c>
      <c r="F28">
        <v>22</v>
      </c>
    </row>
    <row r="29" spans="1:6" x14ac:dyDescent="0.2">
      <c r="A29" t="s">
        <v>179</v>
      </c>
      <c r="B29" t="s">
        <v>180</v>
      </c>
      <c r="C29">
        <f t="shared" si="0"/>
        <v>55</v>
      </c>
      <c r="D29">
        <v>1</v>
      </c>
      <c r="E29" s="9">
        <f t="shared" si="1"/>
        <v>0.9821428571428571</v>
      </c>
      <c r="F29">
        <v>33</v>
      </c>
    </row>
    <row r="30" spans="1:6" x14ac:dyDescent="0.2">
      <c r="A30" t="s">
        <v>181</v>
      </c>
      <c r="B30" t="s">
        <v>182</v>
      </c>
      <c r="C30">
        <f t="shared" si="0"/>
        <v>56</v>
      </c>
      <c r="D30">
        <v>0</v>
      </c>
      <c r="E30" s="9">
        <f t="shared" si="1"/>
        <v>1</v>
      </c>
      <c r="F30">
        <v>126</v>
      </c>
    </row>
    <row r="31" spans="1:6" x14ac:dyDescent="0.2">
      <c r="A31" t="s">
        <v>183</v>
      </c>
      <c r="B31" t="s">
        <v>184</v>
      </c>
      <c r="C31">
        <f t="shared" si="0"/>
        <v>56</v>
      </c>
      <c r="D31">
        <v>0</v>
      </c>
      <c r="E31" s="9">
        <f t="shared" si="1"/>
        <v>1</v>
      </c>
      <c r="F31">
        <v>12</v>
      </c>
    </row>
    <row r="32" spans="1:6" x14ac:dyDescent="0.2">
      <c r="A32" t="s">
        <v>185</v>
      </c>
      <c r="B32" t="s">
        <v>186</v>
      </c>
      <c r="C32">
        <f t="shared" si="0"/>
        <v>56</v>
      </c>
      <c r="D32">
        <v>0</v>
      </c>
      <c r="E32" s="9">
        <f t="shared" si="1"/>
        <v>1</v>
      </c>
      <c r="F32">
        <v>20</v>
      </c>
    </row>
    <row r="33" spans="1:6" x14ac:dyDescent="0.2">
      <c r="A33" t="s">
        <v>187</v>
      </c>
      <c r="B33" t="s">
        <v>188</v>
      </c>
      <c r="C33">
        <f t="shared" si="0"/>
        <v>51</v>
      </c>
      <c r="D33">
        <v>5</v>
      </c>
      <c r="E33" s="9">
        <f t="shared" si="1"/>
        <v>0.9107142857142857</v>
      </c>
      <c r="F33">
        <v>68</v>
      </c>
    </row>
    <row r="34" spans="1:6" x14ac:dyDescent="0.2">
      <c r="A34" t="s">
        <v>189</v>
      </c>
      <c r="B34" t="s">
        <v>190</v>
      </c>
      <c r="C34">
        <f t="shared" si="0"/>
        <v>55</v>
      </c>
      <c r="D34">
        <v>1</v>
      </c>
      <c r="E34" s="9">
        <f t="shared" si="1"/>
        <v>0.9821428571428571</v>
      </c>
      <c r="F34">
        <v>17</v>
      </c>
    </row>
    <row r="35" spans="1:6" x14ac:dyDescent="0.2">
      <c r="A35" t="s">
        <v>191</v>
      </c>
      <c r="B35" t="s">
        <v>108</v>
      </c>
      <c r="C35">
        <f t="shared" si="0"/>
        <v>56</v>
      </c>
      <c r="D35">
        <v>0</v>
      </c>
      <c r="E35" s="9">
        <f t="shared" si="1"/>
        <v>1</v>
      </c>
      <c r="F35">
        <v>165</v>
      </c>
    </row>
    <row r="36" spans="1:6" x14ac:dyDescent="0.2">
      <c r="A36" t="s">
        <v>192</v>
      </c>
      <c r="B36" t="s">
        <v>158</v>
      </c>
      <c r="C36">
        <f t="shared" si="0"/>
        <v>56</v>
      </c>
      <c r="D36">
        <v>0</v>
      </c>
      <c r="E36" s="9">
        <f t="shared" si="1"/>
        <v>1</v>
      </c>
      <c r="F36">
        <v>1</v>
      </c>
    </row>
    <row r="37" spans="1:6" x14ac:dyDescent="0.2">
      <c r="A37" t="s">
        <v>193</v>
      </c>
      <c r="B37" t="s">
        <v>194</v>
      </c>
      <c r="C37">
        <f t="shared" si="0"/>
        <v>31</v>
      </c>
      <c r="D37">
        <v>25</v>
      </c>
      <c r="E37" s="9">
        <f t="shared" si="1"/>
        <v>0.5535714285714286</v>
      </c>
      <c r="F37">
        <v>25</v>
      </c>
    </row>
    <row r="38" spans="1:6" x14ac:dyDescent="0.2">
      <c r="A38" t="s">
        <v>195</v>
      </c>
      <c r="B38" t="s">
        <v>111</v>
      </c>
      <c r="C38">
        <f t="shared" si="0"/>
        <v>56</v>
      </c>
      <c r="D38">
        <v>0</v>
      </c>
      <c r="E38" s="9">
        <f t="shared" si="1"/>
        <v>1</v>
      </c>
      <c r="F38">
        <v>173</v>
      </c>
    </row>
    <row r="39" spans="1:6" x14ac:dyDescent="0.2">
      <c r="A39" t="s">
        <v>196</v>
      </c>
      <c r="B39" t="s">
        <v>197</v>
      </c>
      <c r="C39">
        <f t="shared" si="0"/>
        <v>56</v>
      </c>
      <c r="D39">
        <v>0</v>
      </c>
      <c r="E39" s="9">
        <f t="shared" si="1"/>
        <v>1</v>
      </c>
      <c r="F39">
        <v>46</v>
      </c>
    </row>
    <row r="40" spans="1:6" x14ac:dyDescent="0.2">
      <c r="A40" t="s">
        <v>198</v>
      </c>
      <c r="B40" t="s">
        <v>199</v>
      </c>
      <c r="C40">
        <f t="shared" si="0"/>
        <v>54</v>
      </c>
      <c r="D40">
        <v>2</v>
      </c>
      <c r="E40" s="9">
        <f t="shared" si="1"/>
        <v>0.9642857142857143</v>
      </c>
      <c r="F40">
        <v>279</v>
      </c>
    </row>
    <row r="41" spans="1:6" x14ac:dyDescent="0.2">
      <c r="A41" t="s">
        <v>200</v>
      </c>
      <c r="B41" t="s">
        <v>201</v>
      </c>
      <c r="C41">
        <f t="shared" si="0"/>
        <v>56</v>
      </c>
      <c r="D41">
        <v>0</v>
      </c>
      <c r="E41" s="9">
        <f t="shared" si="1"/>
        <v>1</v>
      </c>
      <c r="F41">
        <v>60</v>
      </c>
    </row>
    <row r="42" spans="1:6" x14ac:dyDescent="0.2">
      <c r="A42" t="s">
        <v>202</v>
      </c>
      <c r="B42" t="s">
        <v>203</v>
      </c>
      <c r="C42">
        <f t="shared" si="0"/>
        <v>53</v>
      </c>
      <c r="D42">
        <v>3</v>
      </c>
      <c r="E42" s="9">
        <f t="shared" si="1"/>
        <v>0.9464285714285714</v>
      </c>
      <c r="F42">
        <v>142</v>
      </c>
    </row>
    <row r="43" spans="1:6" x14ac:dyDescent="0.2">
      <c r="A43" t="s">
        <v>204</v>
      </c>
      <c r="B43" t="s">
        <v>205</v>
      </c>
      <c r="C43">
        <f t="shared" si="0"/>
        <v>56</v>
      </c>
      <c r="D43">
        <v>0</v>
      </c>
      <c r="E43" s="9">
        <f t="shared" si="1"/>
        <v>1</v>
      </c>
      <c r="F43">
        <v>12</v>
      </c>
    </row>
    <row r="44" spans="1:6" x14ac:dyDescent="0.2">
      <c r="A44" t="s">
        <v>206</v>
      </c>
      <c r="B44" t="s">
        <v>207</v>
      </c>
      <c r="C44">
        <f t="shared" si="0"/>
        <v>54</v>
      </c>
      <c r="D44">
        <v>2</v>
      </c>
      <c r="E44" s="9">
        <f t="shared" si="1"/>
        <v>0.9642857142857143</v>
      </c>
      <c r="F44">
        <v>270</v>
      </c>
    </row>
    <row r="45" spans="1:6" x14ac:dyDescent="0.2">
      <c r="A45" t="s">
        <v>208</v>
      </c>
      <c r="B45" t="s">
        <v>115</v>
      </c>
      <c r="C45">
        <f t="shared" si="0"/>
        <v>56</v>
      </c>
      <c r="D45">
        <v>0</v>
      </c>
      <c r="E45" s="9">
        <f t="shared" si="1"/>
        <v>1</v>
      </c>
      <c r="F45">
        <v>148</v>
      </c>
    </row>
    <row r="46" spans="1:6" x14ac:dyDescent="0.2">
      <c r="A46" t="s">
        <v>209</v>
      </c>
      <c r="B46" t="s">
        <v>118</v>
      </c>
      <c r="C46">
        <f t="shared" si="0"/>
        <v>54</v>
      </c>
      <c r="D46">
        <v>2</v>
      </c>
      <c r="E46" s="9">
        <f t="shared" si="1"/>
        <v>0.9642857142857143</v>
      </c>
      <c r="F46">
        <v>197</v>
      </c>
    </row>
    <row r="47" spans="1:6" x14ac:dyDescent="0.2">
      <c r="A47" t="s">
        <v>210</v>
      </c>
      <c r="B47" t="s">
        <v>124</v>
      </c>
      <c r="C47">
        <f t="shared" si="0"/>
        <v>56</v>
      </c>
      <c r="D47">
        <v>0</v>
      </c>
      <c r="E47" s="9">
        <f t="shared" si="1"/>
        <v>1</v>
      </c>
      <c r="F47">
        <v>167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F32" sqref="F32"/>
    </sheetView>
  </sheetViews>
  <sheetFormatPr baseColWidth="10" defaultRowHeight="16" x14ac:dyDescent="0.2"/>
  <cols>
    <col min="2" max="2" width="41.33203125" customWidth="1"/>
  </cols>
  <sheetData>
    <row r="1" spans="1:12" ht="17" thickBot="1" x14ac:dyDescent="0.25">
      <c r="A1" s="1" t="s">
        <v>74</v>
      </c>
      <c r="B1" s="1" t="s">
        <v>75</v>
      </c>
      <c r="C1" s="1" t="s">
        <v>76</v>
      </c>
      <c r="D1" s="1" t="s">
        <v>77</v>
      </c>
      <c r="E1" s="2" t="s">
        <v>78</v>
      </c>
      <c r="F1" s="2" t="s">
        <v>79</v>
      </c>
      <c r="G1" s="2" t="s">
        <v>80</v>
      </c>
      <c r="H1" s="2" t="s">
        <v>81</v>
      </c>
      <c r="I1" s="2" t="s">
        <v>82</v>
      </c>
      <c r="J1" s="2" t="s">
        <v>83</v>
      </c>
      <c r="K1" s="2" t="s">
        <v>80</v>
      </c>
      <c r="L1" s="2" t="s">
        <v>84</v>
      </c>
    </row>
    <row r="2" spans="1:12" x14ac:dyDescent="0.2">
      <c r="A2" s="3" t="s">
        <v>85</v>
      </c>
      <c r="B2" s="3" t="s">
        <v>86</v>
      </c>
      <c r="C2" s="3" t="s">
        <v>87</v>
      </c>
      <c r="D2" s="3">
        <v>4.1000000000000002E-2</v>
      </c>
      <c r="E2">
        <v>13</v>
      </c>
      <c r="F2">
        <v>32</v>
      </c>
      <c r="G2">
        <f>E2+F2</f>
        <v>45</v>
      </c>
      <c r="H2" s="4">
        <f>F2/G2</f>
        <v>0.71111111111111114</v>
      </c>
      <c r="I2" s="3">
        <v>7</v>
      </c>
      <c r="J2" s="3">
        <v>4</v>
      </c>
      <c r="K2" s="3">
        <f>I2+J2</f>
        <v>11</v>
      </c>
      <c r="L2" s="4">
        <f>J2/K2</f>
        <v>0.36363636363636365</v>
      </c>
    </row>
    <row r="3" spans="1:12" x14ac:dyDescent="0.2">
      <c r="A3" s="3" t="s">
        <v>88</v>
      </c>
      <c r="B3" s="3" t="s">
        <v>89</v>
      </c>
      <c r="C3" s="3" t="s">
        <v>90</v>
      </c>
      <c r="D3" s="3">
        <v>4.4999999999999998E-2</v>
      </c>
      <c r="E3">
        <v>19</v>
      </c>
      <c r="F3">
        <v>14</v>
      </c>
      <c r="G3">
        <f t="shared" ref="G3:G21" si="0">E3+F3</f>
        <v>33</v>
      </c>
      <c r="H3" s="4">
        <f t="shared" ref="H3:H21" si="1">F3/G3</f>
        <v>0.42424242424242425</v>
      </c>
      <c r="I3" s="3">
        <v>1</v>
      </c>
      <c r="J3" s="3">
        <v>7</v>
      </c>
      <c r="K3" s="3">
        <f t="shared" ref="K3:K21" si="2">I3+J3</f>
        <v>8</v>
      </c>
      <c r="L3" s="4">
        <f t="shared" ref="L3:L21" si="3">J3/K3</f>
        <v>0.875</v>
      </c>
    </row>
    <row r="4" spans="1:12" x14ac:dyDescent="0.2">
      <c r="A4" s="3" t="s">
        <v>91</v>
      </c>
      <c r="B4" s="3" t="s">
        <v>92</v>
      </c>
      <c r="C4" s="3" t="s">
        <v>93</v>
      </c>
      <c r="D4" s="3">
        <v>3.2000000000000001E-2</v>
      </c>
      <c r="E4">
        <v>33</v>
      </c>
      <c r="F4">
        <v>12</v>
      </c>
      <c r="G4">
        <f t="shared" si="0"/>
        <v>45</v>
      </c>
      <c r="H4" s="4">
        <f t="shared" si="1"/>
        <v>0.26666666666666666</v>
      </c>
      <c r="I4" s="3">
        <v>4</v>
      </c>
      <c r="J4" s="3">
        <v>7</v>
      </c>
      <c r="K4" s="3">
        <f t="shared" si="2"/>
        <v>11</v>
      </c>
      <c r="L4" s="4">
        <f t="shared" si="3"/>
        <v>0.63636363636363635</v>
      </c>
    </row>
    <row r="5" spans="1:12" x14ac:dyDescent="0.2">
      <c r="A5" s="3" t="s">
        <v>94</v>
      </c>
      <c r="B5" s="5" t="s">
        <v>95</v>
      </c>
      <c r="C5" s="3" t="s">
        <v>96</v>
      </c>
      <c r="D5" s="3">
        <v>0.02</v>
      </c>
      <c r="E5">
        <v>37</v>
      </c>
      <c r="F5">
        <v>8</v>
      </c>
      <c r="G5">
        <f t="shared" si="0"/>
        <v>45</v>
      </c>
      <c r="H5" s="4">
        <f t="shared" si="1"/>
        <v>0.17777777777777778</v>
      </c>
      <c r="I5" s="3">
        <v>5</v>
      </c>
      <c r="J5" s="3">
        <v>6</v>
      </c>
      <c r="K5" s="3">
        <f t="shared" si="2"/>
        <v>11</v>
      </c>
      <c r="L5" s="4">
        <f t="shared" si="3"/>
        <v>0.54545454545454541</v>
      </c>
    </row>
    <row r="6" spans="1:12" x14ac:dyDescent="0.2">
      <c r="A6" s="6" t="s">
        <v>97</v>
      </c>
      <c r="B6" s="6" t="s">
        <v>98</v>
      </c>
      <c r="C6" s="3" t="s">
        <v>99</v>
      </c>
      <c r="D6" s="3">
        <v>1.7000000000000001E-2</v>
      </c>
      <c r="E6">
        <v>31</v>
      </c>
      <c r="F6">
        <v>14</v>
      </c>
      <c r="G6">
        <f t="shared" si="0"/>
        <v>45</v>
      </c>
      <c r="H6" s="4">
        <f t="shared" si="1"/>
        <v>0.31111111111111112</v>
      </c>
      <c r="I6" s="3">
        <v>3</v>
      </c>
      <c r="J6" s="3">
        <v>8</v>
      </c>
      <c r="K6" s="3">
        <f t="shared" si="2"/>
        <v>11</v>
      </c>
      <c r="L6" s="4">
        <f t="shared" si="3"/>
        <v>0.72727272727272729</v>
      </c>
    </row>
    <row r="7" spans="1:12" x14ac:dyDescent="0.2">
      <c r="A7" s="6"/>
      <c r="B7" s="6"/>
      <c r="C7" s="3" t="s">
        <v>100</v>
      </c>
      <c r="D7" s="3">
        <v>2E-3</v>
      </c>
      <c r="E7">
        <v>28</v>
      </c>
      <c r="F7">
        <v>17</v>
      </c>
      <c r="G7">
        <f t="shared" si="0"/>
        <v>45</v>
      </c>
      <c r="H7" s="4">
        <f t="shared" si="1"/>
        <v>0.37777777777777777</v>
      </c>
      <c r="I7" s="3">
        <v>1</v>
      </c>
      <c r="J7" s="3">
        <v>10</v>
      </c>
      <c r="K7" s="3">
        <f t="shared" si="2"/>
        <v>11</v>
      </c>
      <c r="L7" s="4">
        <f t="shared" si="3"/>
        <v>0.90909090909090906</v>
      </c>
    </row>
    <row r="8" spans="1:12" x14ac:dyDescent="0.2">
      <c r="A8" s="6"/>
      <c r="B8" s="6"/>
      <c r="C8" s="3" t="s">
        <v>101</v>
      </c>
      <c r="D8" s="3">
        <v>0.01</v>
      </c>
      <c r="E8">
        <v>41</v>
      </c>
      <c r="F8">
        <v>4</v>
      </c>
      <c r="G8">
        <f t="shared" si="0"/>
        <v>45</v>
      </c>
      <c r="H8" s="4">
        <f t="shared" si="1"/>
        <v>8.8888888888888892E-2</v>
      </c>
      <c r="I8" s="3">
        <v>6</v>
      </c>
      <c r="J8" s="3">
        <v>5</v>
      </c>
      <c r="K8" s="3">
        <f t="shared" si="2"/>
        <v>11</v>
      </c>
      <c r="L8" s="4">
        <f t="shared" si="3"/>
        <v>0.45454545454545453</v>
      </c>
    </row>
    <row r="9" spans="1:12" x14ac:dyDescent="0.2">
      <c r="A9" s="6"/>
      <c r="B9" s="6"/>
      <c r="C9" s="3" t="s">
        <v>102</v>
      </c>
      <c r="D9" s="3">
        <v>0.04</v>
      </c>
      <c r="E9">
        <v>4</v>
      </c>
      <c r="F9">
        <v>41</v>
      </c>
      <c r="G9">
        <f t="shared" si="0"/>
        <v>45</v>
      </c>
      <c r="H9" s="4">
        <f t="shared" si="1"/>
        <v>0.91111111111111109</v>
      </c>
      <c r="I9" s="3">
        <v>4</v>
      </c>
      <c r="J9" s="3">
        <v>7</v>
      </c>
      <c r="K9" s="3">
        <f t="shared" si="2"/>
        <v>11</v>
      </c>
      <c r="L9" s="4">
        <f t="shared" si="3"/>
        <v>0.63636363636363635</v>
      </c>
    </row>
    <row r="10" spans="1:12" x14ac:dyDescent="0.2">
      <c r="A10" s="6" t="s">
        <v>103</v>
      </c>
      <c r="B10" s="6" t="s">
        <v>104</v>
      </c>
      <c r="C10" s="3" t="s">
        <v>105</v>
      </c>
      <c r="D10" s="3">
        <v>1.7000000000000001E-2</v>
      </c>
      <c r="E10">
        <v>35</v>
      </c>
      <c r="F10">
        <v>6</v>
      </c>
      <c r="G10">
        <f t="shared" si="0"/>
        <v>41</v>
      </c>
      <c r="H10" s="4">
        <f t="shared" si="1"/>
        <v>0.14634146341463414</v>
      </c>
      <c r="I10" s="3">
        <v>4</v>
      </c>
      <c r="J10" s="3">
        <v>5</v>
      </c>
      <c r="K10" s="3">
        <f t="shared" si="2"/>
        <v>9</v>
      </c>
      <c r="L10" s="4">
        <f t="shared" si="3"/>
        <v>0.55555555555555558</v>
      </c>
    </row>
    <row r="11" spans="1:12" x14ac:dyDescent="0.2">
      <c r="A11" s="6"/>
      <c r="B11" s="6"/>
      <c r="C11" s="3" t="s">
        <v>106</v>
      </c>
      <c r="D11" s="3">
        <v>2.5999999999999999E-2</v>
      </c>
      <c r="E11">
        <v>37</v>
      </c>
      <c r="F11">
        <v>4</v>
      </c>
      <c r="G11">
        <f t="shared" si="0"/>
        <v>41</v>
      </c>
      <c r="H11" s="4">
        <f t="shared" si="1"/>
        <v>9.7560975609756101E-2</v>
      </c>
      <c r="I11" s="3">
        <v>5</v>
      </c>
      <c r="J11" s="3">
        <v>4</v>
      </c>
      <c r="K11" s="3">
        <f t="shared" si="2"/>
        <v>9</v>
      </c>
      <c r="L11" s="4">
        <f t="shared" si="3"/>
        <v>0.44444444444444442</v>
      </c>
    </row>
    <row r="12" spans="1:12" x14ac:dyDescent="0.2">
      <c r="A12" s="6"/>
      <c r="B12" s="6"/>
      <c r="C12" s="3" t="s">
        <v>107</v>
      </c>
      <c r="D12" s="3">
        <v>1.4999999999999999E-2</v>
      </c>
      <c r="E12">
        <v>38</v>
      </c>
      <c r="F12">
        <v>3</v>
      </c>
      <c r="G12">
        <f t="shared" si="0"/>
        <v>41</v>
      </c>
      <c r="H12" s="4">
        <f t="shared" si="1"/>
        <v>7.3170731707317069E-2</v>
      </c>
      <c r="I12" s="3">
        <v>5</v>
      </c>
      <c r="J12" s="3">
        <v>4</v>
      </c>
      <c r="K12" s="3">
        <f t="shared" si="2"/>
        <v>9</v>
      </c>
      <c r="L12" s="4">
        <f t="shared" si="3"/>
        <v>0.44444444444444442</v>
      </c>
    </row>
    <row r="13" spans="1:12" x14ac:dyDescent="0.2">
      <c r="A13" s="3" t="s">
        <v>108</v>
      </c>
      <c r="B13" s="3" t="s">
        <v>109</v>
      </c>
      <c r="C13" s="3" t="s">
        <v>110</v>
      </c>
      <c r="D13" s="3">
        <v>4.4999999999999998E-2</v>
      </c>
      <c r="E13">
        <v>38</v>
      </c>
      <c r="F13">
        <v>7</v>
      </c>
      <c r="G13">
        <f t="shared" si="0"/>
        <v>45</v>
      </c>
      <c r="H13" s="4">
        <f t="shared" si="1"/>
        <v>0.15555555555555556</v>
      </c>
      <c r="I13" s="3">
        <v>6</v>
      </c>
      <c r="J13" s="3">
        <v>5</v>
      </c>
      <c r="K13" s="3">
        <f t="shared" si="2"/>
        <v>11</v>
      </c>
      <c r="L13" s="4">
        <f t="shared" si="3"/>
        <v>0.45454545454545453</v>
      </c>
    </row>
    <row r="14" spans="1:12" x14ac:dyDescent="0.2">
      <c r="A14" s="6" t="s">
        <v>111</v>
      </c>
      <c r="B14" s="3" t="s">
        <v>112</v>
      </c>
      <c r="C14" s="3" t="s">
        <v>113</v>
      </c>
      <c r="D14" s="3">
        <v>0.04</v>
      </c>
      <c r="E14">
        <v>41</v>
      </c>
      <c r="F14">
        <v>4</v>
      </c>
      <c r="G14">
        <f t="shared" si="0"/>
        <v>45</v>
      </c>
      <c r="H14" s="4">
        <f t="shared" si="1"/>
        <v>8.8888888888888892E-2</v>
      </c>
      <c r="I14" s="3">
        <v>7</v>
      </c>
      <c r="J14" s="3">
        <v>4</v>
      </c>
      <c r="K14" s="3">
        <f t="shared" si="2"/>
        <v>11</v>
      </c>
      <c r="L14" s="4">
        <f t="shared" si="3"/>
        <v>0.36363636363636365</v>
      </c>
    </row>
    <row r="15" spans="1:12" x14ac:dyDescent="0.2">
      <c r="A15" s="6"/>
      <c r="B15" s="7"/>
      <c r="C15" s="3" t="s">
        <v>114</v>
      </c>
      <c r="D15" s="3">
        <v>2.9000000000000001E-2</v>
      </c>
      <c r="E15">
        <v>39</v>
      </c>
      <c r="F15">
        <v>6</v>
      </c>
      <c r="G15">
        <f t="shared" si="0"/>
        <v>45</v>
      </c>
      <c r="H15" s="4">
        <f t="shared" si="1"/>
        <v>0.13333333333333333</v>
      </c>
      <c r="I15" s="3">
        <v>6</v>
      </c>
      <c r="J15" s="3">
        <v>5</v>
      </c>
      <c r="K15" s="3">
        <f t="shared" si="2"/>
        <v>11</v>
      </c>
      <c r="L15" s="4">
        <f t="shared" si="3"/>
        <v>0.45454545454545453</v>
      </c>
    </row>
    <row r="16" spans="1:12" x14ac:dyDescent="0.2">
      <c r="A16" s="3" t="s">
        <v>115</v>
      </c>
      <c r="B16" s="3" t="s">
        <v>116</v>
      </c>
      <c r="C16" s="3" t="s">
        <v>117</v>
      </c>
      <c r="D16" s="3">
        <v>2.5999999999999999E-2</v>
      </c>
      <c r="E16">
        <v>30</v>
      </c>
      <c r="F16">
        <v>15</v>
      </c>
      <c r="G16">
        <f t="shared" si="0"/>
        <v>45</v>
      </c>
      <c r="H16" s="4">
        <f t="shared" si="1"/>
        <v>0.33333333333333331</v>
      </c>
      <c r="I16" s="3">
        <v>11</v>
      </c>
      <c r="J16" s="3">
        <v>0</v>
      </c>
      <c r="K16" s="3">
        <f t="shared" si="2"/>
        <v>11</v>
      </c>
      <c r="L16" s="4">
        <f t="shared" si="3"/>
        <v>0</v>
      </c>
    </row>
    <row r="17" spans="1:12" x14ac:dyDescent="0.2">
      <c r="A17" s="6" t="s">
        <v>118</v>
      </c>
      <c r="B17" s="6" t="s">
        <v>119</v>
      </c>
      <c r="C17" s="3" t="s">
        <v>120</v>
      </c>
      <c r="D17" s="3">
        <v>0.05</v>
      </c>
      <c r="E17">
        <v>39</v>
      </c>
      <c r="F17">
        <v>5</v>
      </c>
      <c r="G17">
        <f t="shared" si="0"/>
        <v>44</v>
      </c>
      <c r="H17" s="4">
        <f t="shared" si="1"/>
        <v>0.11363636363636363</v>
      </c>
      <c r="I17" s="3">
        <v>6</v>
      </c>
      <c r="J17" s="3">
        <v>4</v>
      </c>
      <c r="K17" s="3">
        <f t="shared" si="2"/>
        <v>10</v>
      </c>
      <c r="L17" s="4">
        <f t="shared" si="3"/>
        <v>0.4</v>
      </c>
    </row>
    <row r="18" spans="1:12" x14ac:dyDescent="0.2">
      <c r="A18" s="6"/>
      <c r="B18" s="6"/>
      <c r="C18" s="3" t="s">
        <v>121</v>
      </c>
      <c r="D18" s="3">
        <v>3.3000000000000002E-2</v>
      </c>
      <c r="E18">
        <v>37</v>
      </c>
      <c r="F18">
        <v>7</v>
      </c>
      <c r="G18">
        <f t="shared" si="0"/>
        <v>44</v>
      </c>
      <c r="H18" s="4">
        <f t="shared" si="1"/>
        <v>0.15909090909090909</v>
      </c>
      <c r="I18" s="3">
        <v>5</v>
      </c>
      <c r="J18" s="3">
        <v>5</v>
      </c>
      <c r="K18" s="3">
        <f t="shared" si="2"/>
        <v>10</v>
      </c>
      <c r="L18" s="4">
        <f t="shared" si="3"/>
        <v>0.5</v>
      </c>
    </row>
    <row r="19" spans="1:12" x14ac:dyDescent="0.2">
      <c r="A19" s="6"/>
      <c r="B19" s="6"/>
      <c r="C19" s="3" t="s">
        <v>122</v>
      </c>
      <c r="D19" s="3">
        <v>0.01</v>
      </c>
      <c r="E19">
        <v>25</v>
      </c>
      <c r="F19">
        <v>19</v>
      </c>
      <c r="G19">
        <f t="shared" si="0"/>
        <v>44</v>
      </c>
      <c r="H19" s="4">
        <f t="shared" si="1"/>
        <v>0.43181818181818182</v>
      </c>
      <c r="I19" s="3">
        <v>10</v>
      </c>
      <c r="J19" s="3">
        <v>0</v>
      </c>
      <c r="K19" s="3">
        <f t="shared" si="2"/>
        <v>10</v>
      </c>
      <c r="L19" s="4">
        <f t="shared" si="3"/>
        <v>0</v>
      </c>
    </row>
    <row r="20" spans="1:12" x14ac:dyDescent="0.2">
      <c r="A20" s="6"/>
      <c r="B20" s="6"/>
      <c r="C20" s="3" t="s">
        <v>123</v>
      </c>
      <c r="D20" s="3">
        <v>0.05</v>
      </c>
      <c r="E20">
        <v>39</v>
      </c>
      <c r="F20">
        <v>5</v>
      </c>
      <c r="G20">
        <f t="shared" si="0"/>
        <v>44</v>
      </c>
      <c r="H20" s="4">
        <f t="shared" si="1"/>
        <v>0.11363636363636363</v>
      </c>
      <c r="I20" s="3">
        <v>6</v>
      </c>
      <c r="J20" s="3">
        <v>4</v>
      </c>
      <c r="K20" s="3">
        <f t="shared" si="2"/>
        <v>10</v>
      </c>
      <c r="L20" s="4">
        <f t="shared" si="3"/>
        <v>0.4</v>
      </c>
    </row>
    <row r="21" spans="1:12" ht="17" thickBot="1" x14ac:dyDescent="0.25">
      <c r="A21" s="8" t="s">
        <v>124</v>
      </c>
      <c r="B21" s="8" t="s">
        <v>125</v>
      </c>
      <c r="C21" s="8" t="s">
        <v>126</v>
      </c>
      <c r="D21" s="8">
        <v>2.1999999999999999E-2</v>
      </c>
      <c r="E21">
        <v>42</v>
      </c>
      <c r="F21">
        <v>3</v>
      </c>
      <c r="G21">
        <f t="shared" si="0"/>
        <v>45</v>
      </c>
      <c r="H21" s="4">
        <f t="shared" si="1"/>
        <v>6.6666666666666666E-2</v>
      </c>
      <c r="I21" s="3">
        <v>7</v>
      </c>
      <c r="J21" s="3">
        <v>4</v>
      </c>
      <c r="K21" s="3">
        <f t="shared" si="2"/>
        <v>11</v>
      </c>
      <c r="L21" s="4">
        <f t="shared" si="3"/>
        <v>0.36363636363636365</v>
      </c>
    </row>
  </sheetData>
  <mergeCells count="7">
    <mergeCell ref="A6:A9"/>
    <mergeCell ref="B6:B9"/>
    <mergeCell ref="A10:A12"/>
    <mergeCell ref="B10:B12"/>
    <mergeCell ref="A14:A15"/>
    <mergeCell ref="A17:A20"/>
    <mergeCell ref="B17:B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Suppl. Table 1. Quality</vt:lpstr>
      <vt:lpstr>Suppl. Table 2. Gene Presence</vt:lpstr>
      <vt:lpstr>Suppl. Table 3. SNV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2020-10-16T06:04:04Z</dcterms:created>
  <dcterms:modified xsi:type="dcterms:W3CDTF">2020-10-16T06:22:51Z</dcterms:modified>
</cp:coreProperties>
</file>