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chemlab/Documents/Allicin/Objective_1/wfx_all_sum_9_molecules_files/LDM_PAPER_Supplemantry_excel_files/"/>
    </mc:Choice>
  </mc:AlternateContent>
  <xr:revisionPtr revIDLastSave="0" documentId="8_{6C89F98F-7C4F-1741-8E2D-F0B705069C89}" xr6:coauthVersionLast="47" xr6:coauthVersionMax="47" xr10:uidLastSave="{00000000-0000-0000-0000-000000000000}"/>
  <bookViews>
    <workbookView xWindow="0" yWindow="500" windowWidth="44800" windowHeight="23120" activeTab="3" xr2:uid="{EE41B2B8-57D6-4748-B851-4BDA564BD3E0}"/>
  </bookViews>
  <sheets>
    <sheet name="Boltzmann_distribution" sheetId="1" r:id="rId1"/>
    <sheet name="LDM" sheetId="2" r:id="rId2"/>
    <sheet name="weighted_LDM" sheetId="3" r:id="rId3"/>
    <sheet name="FD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6" i="2" l="1" a="1"/>
  <c r="N56" i="2" s="1"/>
  <c r="M56" i="2" a="1"/>
  <c r="M56" i="2" s="1"/>
  <c r="N42" i="2" a="1"/>
  <c r="N42" i="2" s="1"/>
  <c r="M42" i="2" a="1"/>
  <c r="M42" i="2" s="1"/>
  <c r="N29" i="2" a="1"/>
  <c r="N29" i="2" s="1"/>
  <c r="M29" i="2" a="1"/>
  <c r="M29" i="2" s="1"/>
  <c r="N16" i="2" a="1"/>
  <c r="N16" i="2" s="1"/>
  <c r="M16" i="2" a="1"/>
  <c r="M16" i="2" s="1"/>
  <c r="O3" i="2"/>
  <c r="N3" i="2" a="1"/>
  <c r="N3" i="2" s="1"/>
  <c r="M3" i="2" a="1"/>
  <c r="M3" i="2" s="1"/>
  <c r="K66" i="2"/>
  <c r="J66" i="2"/>
  <c r="I66" i="2"/>
  <c r="H66" i="2"/>
  <c r="G66" i="2"/>
  <c r="F66" i="2"/>
  <c r="E66" i="2"/>
  <c r="D66" i="2"/>
  <c r="C66" i="2"/>
  <c r="B66" i="2"/>
  <c r="K52" i="2"/>
  <c r="J52" i="2"/>
  <c r="I52" i="2"/>
  <c r="H52" i="2"/>
  <c r="G52" i="2"/>
  <c r="F52" i="2"/>
  <c r="E52" i="2"/>
  <c r="D52" i="2"/>
  <c r="C52" i="2"/>
  <c r="B52" i="2"/>
  <c r="K39" i="2"/>
  <c r="J39" i="2"/>
  <c r="I39" i="2"/>
  <c r="H39" i="2"/>
  <c r="G39" i="2"/>
  <c r="F39" i="2"/>
  <c r="E39" i="2"/>
  <c r="D39" i="2"/>
  <c r="C39" i="2"/>
  <c r="B39" i="2"/>
  <c r="K26" i="2"/>
  <c r="J26" i="2"/>
  <c r="I26" i="2"/>
  <c r="H26" i="2"/>
  <c r="G26" i="2"/>
  <c r="F26" i="2"/>
  <c r="E26" i="2"/>
  <c r="D26" i="2"/>
  <c r="C26" i="2"/>
  <c r="B26" i="2"/>
  <c r="L26" i="2" s="1"/>
  <c r="K13" i="2"/>
  <c r="J13" i="2"/>
  <c r="I13" i="2"/>
  <c r="H13" i="2"/>
  <c r="G13" i="2"/>
  <c r="F13" i="2"/>
  <c r="E13" i="2"/>
  <c r="D13" i="2"/>
  <c r="C13" i="2"/>
  <c r="B13" i="2"/>
  <c r="L39" i="2" l="1"/>
  <c r="L52" i="2"/>
  <c r="L13" i="2"/>
  <c r="L66" i="2"/>
  <c r="G3" i="1"/>
  <c r="G4" i="1"/>
  <c r="G5" i="1"/>
  <c r="F3" i="1"/>
  <c r="F4" i="1"/>
  <c r="F5" i="1"/>
  <c r="F2" i="1"/>
  <c r="G2" i="1" s="1"/>
  <c r="F6" i="1" l="1"/>
  <c r="G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<sst xmlns="http://schemas.openxmlformats.org/spreadsheetml/2006/main" count="218" uniqueCount="36">
  <si>
    <t>E (HF)</t>
  </si>
  <si>
    <t>Delta E(HF)</t>
  </si>
  <si>
    <t>% (percentage)</t>
  </si>
  <si>
    <t xml:space="preserve">acylic </t>
  </si>
  <si>
    <t>Conformer ID</t>
  </si>
  <si>
    <t>Boltzman distribution </t>
  </si>
  <si>
    <t>Boltzman's weight </t>
  </si>
  <si>
    <t>Conformer_type </t>
  </si>
  <si>
    <t>FD_R</t>
  </si>
  <si>
    <t>FD_W</t>
  </si>
  <si>
    <t>HF (kcal/mol)</t>
  </si>
  <si>
    <t>LDM — allyl_mercaptan_1_LIDI_matrix</t>
  </si>
  <si>
    <t>S1</t>
  </si>
  <si>
    <t>C2</t>
  </si>
  <si>
    <t>C3</t>
  </si>
  <si>
    <t>C4</t>
  </si>
  <si>
    <t>H5</t>
  </si>
  <si>
    <t>H6</t>
  </si>
  <si>
    <t>H7</t>
  </si>
  <si>
    <t>H8</t>
  </si>
  <si>
    <t>H9</t>
  </si>
  <si>
    <t>H10</t>
  </si>
  <si>
    <t>Toatl</t>
  </si>
  <si>
    <t>LDM — allyl_mercaptan_2_LIDI_matrix</t>
  </si>
  <si>
    <t>LDM — allyl_mercaptan_3_LIDI_matrix</t>
  </si>
  <si>
    <t>LDM — allyl_mercaptan_4_LIDI_matrix</t>
  </si>
  <si>
    <t>Weighted Ensemble LDM (Σ w·LDM)</t>
  </si>
  <si>
    <t>individual</t>
  </si>
  <si>
    <t>Weighted LDM — allyl_mercaptan_1_LIDI_matrix (× 0.562423)</t>
  </si>
  <si>
    <t>Total</t>
  </si>
  <si>
    <t>Weighted LDM — allyl_mercaptan_2_LIDI_matrix (× 0.147866)</t>
  </si>
  <si>
    <t>Weighted LDM — allyl_mercaptan_3_LIDI_matrix (× 0.14657)</t>
  </si>
  <si>
    <t>Weighted LDM — allyl_mercaptan_4_LIDI_matrix (× 0.143141)</t>
  </si>
  <si>
    <t>Conformer_ID</t>
  </si>
  <si>
    <t>NLOC</t>
  </si>
  <si>
    <t>Ndeloc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</si>
</sst>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Aptos Narrow"/>
      <family val="2"/>
      <scheme val="minor"/>
    </font>
    <font>
      <sz val="10"/>
      <color theme="1"/>
      <name val="Times New Roman"/>
      <family val="1"/>
    </font>
    <font>
      <sz val="10"/>
      <color theme="1"/>
      <name val="Aptos Narrow"/>
      <family val="2"/>
      <scheme val="minor"/>
    </font>
    <font>
      <sz val="12"/>
      <color theme="1"/>
      <name val="Aptos"/>
    </font>
    <font>
      <sz val="10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0" fontId="2" fillId="0" borderId="0" xfId="0" applyNumberFormat="1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3" fillId="0" borderId="0" xfId="0" applyFont="1"/>
    <xf numFmtId="2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24F0C4-69EB-0142-AA6B-925702295261}">
  <dimension ref="A1:L8"/>
  <sheetViews>
    <sheetView workbookViewId="0">
      <selection activeCell="O34" sqref="O34"/>
    </sheetView>
  </sheetViews>
  <sheetFormatPr baseColWidth="10" defaultRowHeight="16" x14ac:dyDescent="0.2"/>
  <cols>
    <col min="2" max="2" width="14.6640625" customWidth="1"/>
    <col min="4" max="4" width="16.83203125" customWidth="1"/>
    <col min="5" max="5" width="17.5" customWidth="1"/>
    <col min="6" max="6" width="16" customWidth="1"/>
    <col min="8" max="8" width="15.6640625" customWidth="1"/>
    <col min="11" max="12" width="10.83203125" style="7"/>
  </cols>
  <sheetData>
    <row r="1" spans="1:12" x14ac:dyDescent="0.2">
      <c r="A1" s="2" t="s">
        <v>4</v>
      </c>
      <c r="B1" s="2" t="s">
        <v>0</v>
      </c>
      <c r="C1" s="2" t="s">
        <v>1</v>
      </c>
      <c r="D1" s="2" t="s">
        <v>10</v>
      </c>
      <c r="E1" s="2" t="s">
        <v>5</v>
      </c>
      <c r="F1" s="2" t="s">
        <v>6</v>
      </c>
      <c r="G1" s="2" t="s">
        <v>2</v>
      </c>
      <c r="H1" s="2" t="s">
        <v>7</v>
      </c>
      <c r="I1" s="2" t="s">
        <v>8</v>
      </c>
      <c r="J1" s="2" t="s">
        <v>9</v>
      </c>
      <c r="K1" s="7" t="s">
        <v>34</v>
      </c>
      <c r="L1" s="7" t="s">
        <v>35</v>
      </c>
    </row>
    <row r="2" spans="1:12" x14ac:dyDescent="0.2">
      <c r="A2" s="3">
        <v>1</v>
      </c>
      <c r="B2" s="3">
        <v>-516.09715210000002</v>
      </c>
      <c r="C2" s="3">
        <v>0</v>
      </c>
      <c r="D2" s="3">
        <v>0</v>
      </c>
      <c r="E2" s="3">
        <v>1</v>
      </c>
      <c r="F2" s="3">
        <f>E2/$E$6</f>
        <v>0.56242324332035698</v>
      </c>
      <c r="G2" s="4">
        <f>F2</f>
        <v>0.56242324332035698</v>
      </c>
      <c r="H2" s="3" t="s">
        <v>3</v>
      </c>
      <c r="I2" s="5">
        <v>0</v>
      </c>
      <c r="J2" s="7">
        <v>1.200378513059947E-2</v>
      </c>
      <c r="K2" s="7">
        <v>29.315095719629994</v>
      </c>
      <c r="L2" s="7">
        <v>10.684659149648972</v>
      </c>
    </row>
    <row r="3" spans="1:12" x14ac:dyDescent="0.2">
      <c r="A3" s="3">
        <v>2</v>
      </c>
      <c r="B3" s="3">
        <v>-516.09510379999995</v>
      </c>
      <c r="C3" s="3">
        <v>2.0483000000695029E-3</v>
      </c>
      <c r="D3" s="3">
        <v>1.2853143949436134</v>
      </c>
      <c r="E3" s="3">
        <v>0.26290914104027063</v>
      </c>
      <c r="F3" s="3">
        <f t="shared" ref="F3:F5" si="0">E3/$E$6</f>
        <v>0.14786621180243817</v>
      </c>
      <c r="G3" s="4">
        <f t="shared" ref="G3:G6" si="1">F3</f>
        <v>0.14786621180243817</v>
      </c>
      <c r="H3" s="3" t="s">
        <v>3</v>
      </c>
      <c r="I3" s="5">
        <v>0.02</v>
      </c>
      <c r="J3" s="7">
        <v>1.8676181570088091E-2</v>
      </c>
      <c r="K3" s="7">
        <v>29.314441630450002</v>
      </c>
      <c r="L3" s="7">
        <v>10.684489695188656</v>
      </c>
    </row>
    <row r="4" spans="1:12" x14ac:dyDescent="0.2">
      <c r="A4" s="3">
        <v>3</v>
      </c>
      <c r="B4" s="3">
        <v>-516.09509030000004</v>
      </c>
      <c r="C4" s="3">
        <v>2.0617999999785752E-3</v>
      </c>
      <c r="D4" s="3">
        <v>1.2937856853865559</v>
      </c>
      <c r="E4" s="3">
        <v>0.26060438763602567</v>
      </c>
      <c r="F4" s="3">
        <f t="shared" si="0"/>
        <v>0.14656996491776911</v>
      </c>
      <c r="G4" s="4">
        <f t="shared" si="1"/>
        <v>0.14656996491776911</v>
      </c>
      <c r="H4" s="3" t="s">
        <v>3</v>
      </c>
      <c r="I4" s="5">
        <v>0.02</v>
      </c>
      <c r="J4" s="7">
        <v>1.428431847851773E-2</v>
      </c>
      <c r="K4" s="7">
        <v>29.319770103749995</v>
      </c>
      <c r="L4" s="7">
        <v>10.680071810535189</v>
      </c>
    </row>
    <row r="5" spans="1:12" x14ac:dyDescent="0.2">
      <c r="A5" s="3">
        <v>4</v>
      </c>
      <c r="B5" s="3">
        <v>-516.095054</v>
      </c>
      <c r="C5" s="3">
        <v>2.098100000011982E-3</v>
      </c>
      <c r="D5" s="3">
        <v>1.3165640443075188</v>
      </c>
      <c r="E5" s="3">
        <v>0.2545068712210079</v>
      </c>
      <c r="F5" s="3">
        <f t="shared" si="0"/>
        <v>0.14314057995943569</v>
      </c>
      <c r="G5" s="4">
        <f t="shared" si="1"/>
        <v>0.14314057995943569</v>
      </c>
      <c r="H5" s="3" t="s">
        <v>3</v>
      </c>
      <c r="I5" s="5">
        <v>0.06</v>
      </c>
      <c r="J5" s="7">
        <v>5.3544488045877622E-2</v>
      </c>
      <c r="K5" s="7">
        <v>29.290766137430005</v>
      </c>
      <c r="L5" s="7">
        <v>10.708382942140531</v>
      </c>
    </row>
    <row r="6" spans="1:12" x14ac:dyDescent="0.2">
      <c r="A6" s="3"/>
      <c r="B6" s="3"/>
      <c r="C6" s="3"/>
      <c r="D6" s="3"/>
      <c r="E6" s="2">
        <v>1.7780203998973043</v>
      </c>
      <c r="F6" s="3">
        <f>SUM(F2:F5)</f>
        <v>1</v>
      </c>
      <c r="G6" s="4">
        <f t="shared" si="1"/>
        <v>1</v>
      </c>
      <c r="H6" s="3"/>
      <c r="I6" s="3"/>
      <c r="J6" s="3"/>
      <c r="K6" s="7">
        <v>29.312201575750247</v>
      </c>
      <c r="L6" s="7">
        <v>10.687357564343461</v>
      </c>
    </row>
    <row r="7" spans="1:12" x14ac:dyDescent="0.2">
      <c r="A7" s="3"/>
      <c r="B7" s="3"/>
      <c r="C7" s="3"/>
      <c r="D7" s="3"/>
      <c r="E7" s="3"/>
      <c r="F7" s="3"/>
      <c r="G7" s="3"/>
      <c r="H7" s="3"/>
      <c r="I7" s="3"/>
      <c r="J7" s="3"/>
    </row>
    <row r="8" spans="1:12" x14ac:dyDescent="0.2">
      <c r="A8" s="1"/>
      <c r="B8" s="1"/>
      <c r="C8" s="1"/>
      <c r="D8" s="1"/>
      <c r="E8" s="1"/>
      <c r="F8" s="1"/>
      <c r="G8" s="1"/>
      <c r="H8" s="1"/>
      <c r="I8" s="1"/>
      <c r="J8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942492-2AF7-FD4E-8A43-E6E67B8BE1E0}">
  <dimension ref="A1:O72"/>
  <sheetViews>
    <sheetView topLeftCell="A2" workbookViewId="0">
      <selection activeCell="S43" sqref="S43"/>
    </sheetView>
  </sheetViews>
  <sheetFormatPr baseColWidth="10" defaultRowHeight="16" x14ac:dyDescent="0.2"/>
  <sheetData>
    <row r="1" spans="1:15" x14ac:dyDescent="0.2">
      <c r="A1" t="s">
        <v>11</v>
      </c>
    </row>
    <row r="2" spans="1:15" x14ac:dyDescent="0.2">
      <c r="B2" t="s">
        <v>12</v>
      </c>
      <c r="C2" t="s">
        <v>13</v>
      </c>
      <c r="D2" t="s">
        <v>14</v>
      </c>
      <c r="E2" t="s">
        <v>15</v>
      </c>
      <c r="F2" t="s">
        <v>16</v>
      </c>
      <c r="G2" t="s">
        <v>17</v>
      </c>
      <c r="H2" t="s">
        <v>18</v>
      </c>
      <c r="I2" t="s">
        <v>19</v>
      </c>
      <c r="J2" t="s">
        <v>20</v>
      </c>
      <c r="K2" t="s">
        <v>21</v>
      </c>
      <c r="M2" t="s">
        <v>34</v>
      </c>
      <c r="N2" t="s">
        <v>35</v>
      </c>
    </row>
    <row r="3" spans="1:15" x14ac:dyDescent="0.2">
      <c r="A3" t="s">
        <v>12</v>
      </c>
      <c r="B3">
        <v>14.757783541</v>
      </c>
      <c r="C3">
        <v>0.54414638400000004</v>
      </c>
      <c r="D3">
        <v>4.461601297E-2</v>
      </c>
      <c r="E3">
        <v>2.2640868730499999E-2</v>
      </c>
      <c r="F3">
        <v>2.69311658585E-2</v>
      </c>
      <c r="G3">
        <v>3.1165822523E-2</v>
      </c>
      <c r="H3">
        <v>8.3031912329999992E-3</v>
      </c>
      <c r="I3">
        <v>1.6037528287000001E-3</v>
      </c>
      <c r="J3">
        <v>1.3346449482500001E-3</v>
      </c>
      <c r="K3">
        <v>0.54633279594999995</v>
      </c>
      <c r="M3" cm="1">
        <f t="array" ref="M3">SUMPRODUCT((ROW(B3:K12)-ROW(B3)+1 = COLUMN(B3:K12)-COLUMN(B3)+1)*B3:K12)</f>
        <v>29.315095719629994</v>
      </c>
      <c r="N3" cm="1">
        <f t="array" ref="N3">SUM(B3:K12) - SUMPRODUCT((ROW(B3:K12)-ROW(B3)+1 = COLUMN(B3:K12)-COLUMN(B3)+1)*B3:K12)</f>
        <v>10.684659149648972</v>
      </c>
      <c r="O3">
        <f>SUM(M3:N3)</f>
        <v>39.999754869278966</v>
      </c>
    </row>
    <row r="4" spans="1:15" x14ac:dyDescent="0.2">
      <c r="A4" t="s">
        <v>13</v>
      </c>
      <c r="B4">
        <v>0.54414638400000004</v>
      </c>
      <c r="C4">
        <v>4.0027973225000002</v>
      </c>
      <c r="D4">
        <v>0.51587923724999996</v>
      </c>
      <c r="E4">
        <v>3.68759832105E-2</v>
      </c>
      <c r="F4">
        <v>0.46609157356499997</v>
      </c>
      <c r="G4">
        <v>0.466440065505</v>
      </c>
      <c r="H4">
        <v>1.96053191275E-2</v>
      </c>
      <c r="I4">
        <v>6.352028434E-3</v>
      </c>
      <c r="J4">
        <v>6.436798986E-3</v>
      </c>
      <c r="K4">
        <v>2.12325151945E-2</v>
      </c>
    </row>
    <row r="5" spans="1:15" x14ac:dyDescent="0.2">
      <c r="A5" t="s">
        <v>14</v>
      </c>
      <c r="B5">
        <v>4.461601297E-2</v>
      </c>
      <c r="C5">
        <v>0.51587923724999996</v>
      </c>
      <c r="D5">
        <v>3.9732724981</v>
      </c>
      <c r="E5">
        <v>0.92231320080000001</v>
      </c>
      <c r="F5">
        <v>1.9622606697999999E-2</v>
      </c>
      <c r="G5">
        <v>1.8863247199E-2</v>
      </c>
      <c r="H5">
        <v>0.472493674955</v>
      </c>
      <c r="I5">
        <v>3.0425984821999999E-2</v>
      </c>
      <c r="J5">
        <v>3.0658286552000001E-2</v>
      </c>
      <c r="K5">
        <v>5.6459162850000001E-3</v>
      </c>
    </row>
    <row r="6" spans="1:15" x14ac:dyDescent="0.2">
      <c r="A6" t="s">
        <v>15</v>
      </c>
      <c r="B6">
        <v>2.2640868730499999E-2</v>
      </c>
      <c r="C6">
        <v>3.68759832105E-2</v>
      </c>
      <c r="D6">
        <v>0.92231320080000001</v>
      </c>
      <c r="E6">
        <v>4.089870275</v>
      </c>
      <c r="F6">
        <v>9.7373839495E-3</v>
      </c>
      <c r="G6">
        <v>6.5207889914999997E-3</v>
      </c>
      <c r="H6">
        <v>2.8888252335999998E-2</v>
      </c>
      <c r="I6">
        <v>0.48416818822500002</v>
      </c>
      <c r="J6">
        <v>0.48176981176</v>
      </c>
      <c r="K6">
        <v>2.4045310099500001E-3</v>
      </c>
    </row>
    <row r="7" spans="1:15" x14ac:dyDescent="0.2">
      <c r="A7" t="s">
        <v>16</v>
      </c>
      <c r="B7">
        <v>2.69311658585E-2</v>
      </c>
      <c r="C7">
        <v>0.46609157356499997</v>
      </c>
      <c r="D7">
        <v>1.9622606697999999E-2</v>
      </c>
      <c r="E7">
        <v>9.7373839495E-3</v>
      </c>
      <c r="F7">
        <v>0.39807667410000003</v>
      </c>
      <c r="G7">
        <v>1.5120888975499999E-2</v>
      </c>
      <c r="H7">
        <v>1.3410471990499999E-3</v>
      </c>
      <c r="I7">
        <v>8.0641052734999996E-4</v>
      </c>
      <c r="J7">
        <v>5.1422382590000004E-4</v>
      </c>
      <c r="K7">
        <v>5.5009927449999997E-3</v>
      </c>
    </row>
    <row r="8" spans="1:15" x14ac:dyDescent="0.2">
      <c r="A8" t="s">
        <v>17</v>
      </c>
      <c r="B8">
        <v>3.1165822523E-2</v>
      </c>
      <c r="C8">
        <v>0.466440065505</v>
      </c>
      <c r="D8">
        <v>1.8863247199E-2</v>
      </c>
      <c r="E8">
        <v>6.5207889914999997E-3</v>
      </c>
      <c r="F8">
        <v>1.5120888975499999E-2</v>
      </c>
      <c r="G8">
        <v>0.40244005194999999</v>
      </c>
      <c r="H8">
        <v>5.2436857925000002E-3</v>
      </c>
      <c r="I8">
        <v>4.88048319425E-4</v>
      </c>
      <c r="J8">
        <v>4.4568928526999996E-3</v>
      </c>
      <c r="K8">
        <v>1.39226829765E-3</v>
      </c>
    </row>
    <row r="9" spans="1:15" x14ac:dyDescent="0.2">
      <c r="A9" t="s">
        <v>18</v>
      </c>
      <c r="B9">
        <v>8.3031912329999992E-3</v>
      </c>
      <c r="C9">
        <v>1.96053191275E-2</v>
      </c>
      <c r="D9">
        <v>0.472493674955</v>
      </c>
      <c r="E9">
        <v>2.8888252335999998E-2</v>
      </c>
      <c r="F9">
        <v>1.3410471990499999E-3</v>
      </c>
      <c r="G9">
        <v>5.2436857925000002E-3</v>
      </c>
      <c r="H9">
        <v>0.40844433163999999</v>
      </c>
      <c r="I9">
        <v>3.6294665869499999E-3</v>
      </c>
      <c r="J9">
        <v>6.8038795289999997E-3</v>
      </c>
      <c r="K9">
        <v>2.9947531062500001E-4</v>
      </c>
    </row>
    <row r="10" spans="1:15" x14ac:dyDescent="0.2">
      <c r="A10" t="s">
        <v>19</v>
      </c>
      <c r="B10">
        <v>1.6037528287000001E-3</v>
      </c>
      <c r="C10">
        <v>6.352028434E-3</v>
      </c>
      <c r="D10">
        <v>3.0425984821999999E-2</v>
      </c>
      <c r="E10">
        <v>0.48416818822500002</v>
      </c>
      <c r="F10">
        <v>8.0641052734999996E-4</v>
      </c>
      <c r="G10">
        <v>4.88048319425E-4</v>
      </c>
      <c r="H10">
        <v>3.6294665869499999E-3</v>
      </c>
      <c r="I10">
        <v>0.41111034550999997</v>
      </c>
      <c r="J10">
        <v>1.6968277446000001E-2</v>
      </c>
      <c r="K10">
        <v>1.1921482745E-4</v>
      </c>
    </row>
    <row r="11" spans="1:15" x14ac:dyDescent="0.2">
      <c r="A11" t="s">
        <v>20</v>
      </c>
      <c r="B11">
        <v>1.3346449482500001E-3</v>
      </c>
      <c r="C11">
        <v>6.436798986E-3</v>
      </c>
      <c r="D11">
        <v>3.0658286552000001E-2</v>
      </c>
      <c r="E11">
        <v>0.48176981176</v>
      </c>
      <c r="F11">
        <v>5.1422382590000004E-4</v>
      </c>
      <c r="G11">
        <v>4.4568928526999996E-3</v>
      </c>
      <c r="H11">
        <v>6.8038795289999997E-3</v>
      </c>
      <c r="I11">
        <v>1.6968277446000001E-2</v>
      </c>
      <c r="J11">
        <v>0.41582691390999998</v>
      </c>
      <c r="K11">
        <v>1.4476869197E-4</v>
      </c>
    </row>
    <row r="12" spans="1:15" x14ac:dyDescent="0.2">
      <c r="A12" t="s">
        <v>21</v>
      </c>
      <c r="B12">
        <v>0.54633279594999995</v>
      </c>
      <c r="C12">
        <v>2.12325151945E-2</v>
      </c>
      <c r="D12">
        <v>5.6459162850000001E-3</v>
      </c>
      <c r="E12">
        <v>2.4045310099500001E-3</v>
      </c>
      <c r="F12">
        <v>5.5009927449999997E-3</v>
      </c>
      <c r="G12">
        <v>1.39226829765E-3</v>
      </c>
      <c r="H12">
        <v>2.9947531062500001E-4</v>
      </c>
      <c r="I12">
        <v>1.1921482745E-4</v>
      </c>
      <c r="J12">
        <v>1.4476869197E-4</v>
      </c>
      <c r="K12">
        <v>0.45547376592</v>
      </c>
    </row>
    <row r="13" spans="1:15" x14ac:dyDescent="0.2">
      <c r="A13" t="s">
        <v>22</v>
      </c>
      <c r="B13">
        <f>SUM(B3:B12)</f>
        <v>15.98485818004195</v>
      </c>
      <c r="C13">
        <f t="shared" ref="C13:K13" si="0">SUM(C3:C12)</f>
        <v>6.0858572277724994</v>
      </c>
      <c r="D13">
        <f t="shared" si="0"/>
        <v>6.0337906656309999</v>
      </c>
      <c r="E13">
        <f t="shared" si="0"/>
        <v>6.0851892840129507</v>
      </c>
      <c r="F13">
        <f t="shared" si="0"/>
        <v>0.94374296744380004</v>
      </c>
      <c r="G13">
        <f t="shared" si="0"/>
        <v>0.95213176040627501</v>
      </c>
      <c r="H13">
        <f t="shared" si="0"/>
        <v>0.9550523237096249</v>
      </c>
      <c r="I13">
        <f t="shared" si="0"/>
        <v>0.95567171752687496</v>
      </c>
      <c r="J13">
        <f t="shared" si="0"/>
        <v>0.96491449850182009</v>
      </c>
      <c r="K13">
        <f t="shared" si="0"/>
        <v>1.0385462442321449</v>
      </c>
      <c r="L13">
        <f>SUM(B13:K13)</f>
        <v>39.999754869278938</v>
      </c>
    </row>
    <row r="14" spans="1:15" x14ac:dyDescent="0.2">
      <c r="A14" t="s">
        <v>23</v>
      </c>
    </row>
    <row r="15" spans="1:15" x14ac:dyDescent="0.2">
      <c r="B15" t="s">
        <v>12</v>
      </c>
      <c r="C15" t="s">
        <v>13</v>
      </c>
      <c r="D15" t="s">
        <v>14</v>
      </c>
      <c r="E15" t="s">
        <v>15</v>
      </c>
      <c r="F15" t="s">
        <v>16</v>
      </c>
      <c r="G15" t="s">
        <v>17</v>
      </c>
      <c r="H15" t="s">
        <v>18</v>
      </c>
      <c r="I15" t="s">
        <v>19</v>
      </c>
      <c r="J15" t="s">
        <v>20</v>
      </c>
      <c r="K15" t="s">
        <v>21</v>
      </c>
    </row>
    <row r="16" spans="1:15" x14ac:dyDescent="0.2">
      <c r="A16" t="s">
        <v>12</v>
      </c>
      <c r="B16">
        <v>14.750704427000001</v>
      </c>
      <c r="C16">
        <v>0.54362404165</v>
      </c>
      <c r="D16">
        <v>4.52223514125E-2</v>
      </c>
      <c r="E16">
        <v>2.2358365916E-2</v>
      </c>
      <c r="F16">
        <v>3.19545959405E-2</v>
      </c>
      <c r="G16">
        <v>2.6054663528499999E-2</v>
      </c>
      <c r="H16">
        <v>5.2352694150000004E-3</v>
      </c>
      <c r="I16">
        <v>1.6253260552E-3</v>
      </c>
      <c r="J16">
        <v>1.0795627630999999E-3</v>
      </c>
      <c r="K16">
        <v>0.54925692194999998</v>
      </c>
      <c r="M16" cm="1">
        <f t="array" ref="M16">SUMPRODUCT((ROW(B16:K25)-ROW(B16)+1 = COLUMN(B16:K25)-COLUMN(B16)+1)*B16:K25)</f>
        <v>29.314441630450002</v>
      </c>
      <c r="N16" cm="1">
        <f t="array" ref="N16">SUM(B16:K25) - SUMPRODUCT((ROW(B16:K25)-ROW(B16)+1 = COLUMN(B16:K25)-COLUMN(B16)+1)*B16:K25)</f>
        <v>10.684489695188656</v>
      </c>
    </row>
    <row r="17" spans="1:14" x14ac:dyDescent="0.2">
      <c r="A17" t="s">
        <v>13</v>
      </c>
      <c r="B17">
        <v>0.54362404165</v>
      </c>
      <c r="C17">
        <v>4.0022675381999999</v>
      </c>
      <c r="D17">
        <v>0.51495431415000004</v>
      </c>
      <c r="E17">
        <v>3.6436440623999998E-2</v>
      </c>
      <c r="F17">
        <v>0.46714054982999997</v>
      </c>
      <c r="G17">
        <v>0.46614961192999999</v>
      </c>
      <c r="H17">
        <v>1.9949421758000001E-2</v>
      </c>
      <c r="I17">
        <v>6.3051949250000003E-3</v>
      </c>
      <c r="J17">
        <v>6.3147849160000002E-3</v>
      </c>
      <c r="K17">
        <v>2.1294381691000001E-2</v>
      </c>
    </row>
    <row r="18" spans="1:14" x14ac:dyDescent="0.2">
      <c r="A18" t="s">
        <v>14</v>
      </c>
      <c r="B18">
        <v>4.52223514125E-2</v>
      </c>
      <c r="C18">
        <v>0.51495431415000004</v>
      </c>
      <c r="D18">
        <v>3.9681769962</v>
      </c>
      <c r="E18">
        <v>0.92429468680000004</v>
      </c>
      <c r="F18">
        <v>1.9908273954500001E-2</v>
      </c>
      <c r="G18">
        <v>1.8419576854499999E-2</v>
      </c>
      <c r="H18">
        <v>0.473963441185</v>
      </c>
      <c r="I18">
        <v>3.0546593069000001E-2</v>
      </c>
      <c r="J18">
        <v>3.0631647727499999E-2</v>
      </c>
      <c r="K18">
        <v>3.1013287044000001E-3</v>
      </c>
    </row>
    <row r="19" spans="1:14" x14ac:dyDescent="0.2">
      <c r="A19" t="s">
        <v>15</v>
      </c>
      <c r="B19">
        <v>2.2358365916E-2</v>
      </c>
      <c r="C19">
        <v>3.6436440623999998E-2</v>
      </c>
      <c r="D19">
        <v>0.92429468680000004</v>
      </c>
      <c r="E19">
        <v>4.0822523870999996</v>
      </c>
      <c r="F19">
        <v>9.18679874E-3</v>
      </c>
      <c r="G19">
        <v>6.5085738740000001E-3</v>
      </c>
      <c r="H19">
        <v>2.9771008907000001E-2</v>
      </c>
      <c r="I19">
        <v>0.48398445709999999</v>
      </c>
      <c r="J19">
        <v>0.48152733846500001</v>
      </c>
      <c r="K19">
        <v>6.7542246155E-4</v>
      </c>
    </row>
    <row r="20" spans="1:14" x14ac:dyDescent="0.2">
      <c r="A20" t="s">
        <v>16</v>
      </c>
      <c r="B20">
        <v>3.19545959405E-2</v>
      </c>
      <c r="C20">
        <v>0.46714054982999997</v>
      </c>
      <c r="D20">
        <v>1.9908273954500001E-2</v>
      </c>
      <c r="E20">
        <v>9.18679874E-3</v>
      </c>
      <c r="F20">
        <v>0.40019233771000001</v>
      </c>
      <c r="G20">
        <v>1.5153503895E-2</v>
      </c>
      <c r="H20">
        <v>1.2291242887500001E-3</v>
      </c>
      <c r="I20">
        <v>7.9527518275000005E-4</v>
      </c>
      <c r="J20">
        <v>4.7027389924500003E-4</v>
      </c>
      <c r="K20">
        <v>1.9687703272999999E-3</v>
      </c>
    </row>
    <row r="21" spans="1:14" x14ac:dyDescent="0.2">
      <c r="A21" t="s">
        <v>17</v>
      </c>
      <c r="B21">
        <v>2.6054663528499999E-2</v>
      </c>
      <c r="C21">
        <v>0.46614961192999999</v>
      </c>
      <c r="D21">
        <v>1.8419576854499999E-2</v>
      </c>
      <c r="E21">
        <v>6.5085738740000001E-3</v>
      </c>
      <c r="F21">
        <v>1.5153503895E-2</v>
      </c>
      <c r="G21">
        <v>0.39940073740999998</v>
      </c>
      <c r="H21">
        <v>5.2784193419999998E-3</v>
      </c>
      <c r="I21">
        <v>4.9493181994000001E-4</v>
      </c>
      <c r="J21">
        <v>4.3084253152999999E-3</v>
      </c>
      <c r="K21">
        <v>5.323408959E-3</v>
      </c>
    </row>
    <row r="22" spans="1:14" x14ac:dyDescent="0.2">
      <c r="A22" t="s">
        <v>18</v>
      </c>
      <c r="B22">
        <v>5.2352694150000004E-3</v>
      </c>
      <c r="C22">
        <v>1.9949421758000001E-2</v>
      </c>
      <c r="D22">
        <v>0.473963441185</v>
      </c>
      <c r="E22">
        <v>2.9771008907000001E-2</v>
      </c>
      <c r="F22">
        <v>1.2291242887500001E-3</v>
      </c>
      <c r="G22">
        <v>5.2784193419999998E-3</v>
      </c>
      <c r="H22">
        <v>0.41907562062999998</v>
      </c>
      <c r="I22">
        <v>3.7271039209500001E-3</v>
      </c>
      <c r="J22">
        <v>6.8822340725E-3</v>
      </c>
      <c r="K22">
        <v>1.9815467731999999E-3</v>
      </c>
    </row>
    <row r="23" spans="1:14" x14ac:dyDescent="0.2">
      <c r="A23" t="s">
        <v>19</v>
      </c>
      <c r="B23">
        <v>1.6253260552E-3</v>
      </c>
      <c r="C23">
        <v>6.3051949250000003E-3</v>
      </c>
      <c r="D23">
        <v>3.0546593069000001E-2</v>
      </c>
      <c r="E23">
        <v>0.48398445709999999</v>
      </c>
      <c r="F23">
        <v>7.9527518275000005E-4</v>
      </c>
      <c r="G23">
        <v>4.9493181994000001E-4</v>
      </c>
      <c r="H23">
        <v>3.7271039209500001E-3</v>
      </c>
      <c r="I23">
        <v>0.41161107402000002</v>
      </c>
      <c r="J23">
        <v>1.6937138453499999E-2</v>
      </c>
      <c r="K23">
        <v>5.7916466414999998E-5</v>
      </c>
    </row>
    <row r="24" spans="1:14" x14ac:dyDescent="0.2">
      <c r="A24" t="s">
        <v>20</v>
      </c>
      <c r="B24">
        <v>1.0795627630999999E-3</v>
      </c>
      <c r="C24">
        <v>6.3147849160000002E-3</v>
      </c>
      <c r="D24">
        <v>3.0631647727499999E-2</v>
      </c>
      <c r="E24">
        <v>0.48152733846500001</v>
      </c>
      <c r="F24">
        <v>4.7027389924500003E-4</v>
      </c>
      <c r="G24">
        <v>4.3084253152999999E-3</v>
      </c>
      <c r="H24">
        <v>6.8822340725E-3</v>
      </c>
      <c r="I24">
        <v>1.6937138453499999E-2</v>
      </c>
      <c r="J24">
        <v>0.41553238542999998</v>
      </c>
      <c r="K24">
        <v>1.61828581235E-4</v>
      </c>
    </row>
    <row r="25" spans="1:14" x14ac:dyDescent="0.2">
      <c r="A25" t="s">
        <v>21</v>
      </c>
      <c r="B25">
        <v>0.54925692194999998</v>
      </c>
      <c r="C25">
        <v>2.1294381691000001E-2</v>
      </c>
      <c r="D25">
        <v>3.1013287044000001E-3</v>
      </c>
      <c r="E25">
        <v>6.7542246155E-4</v>
      </c>
      <c r="F25">
        <v>1.9687703272999999E-3</v>
      </c>
      <c r="G25">
        <v>5.323408959E-3</v>
      </c>
      <c r="H25">
        <v>1.9815467731999999E-3</v>
      </c>
      <c r="I25">
        <v>5.7916466414999998E-5</v>
      </c>
      <c r="J25">
        <v>1.61828581235E-4</v>
      </c>
      <c r="K25">
        <v>0.46522812675000003</v>
      </c>
    </row>
    <row r="26" spans="1:14" x14ac:dyDescent="0.2">
      <c r="A26" t="s">
        <v>22</v>
      </c>
      <c r="B26">
        <f>SUM(B16:B25)</f>
        <v>15.977115525630801</v>
      </c>
      <c r="C26">
        <f t="shared" ref="C26:K26" si="1">SUM(C16:C25)</f>
        <v>6.0844362796739988</v>
      </c>
      <c r="D26">
        <f t="shared" si="1"/>
        <v>6.0292192100573994</v>
      </c>
      <c r="E26">
        <f t="shared" si="1"/>
        <v>6.0769954799875503</v>
      </c>
      <c r="F26">
        <f t="shared" si="1"/>
        <v>0.94799950376804498</v>
      </c>
      <c r="G26">
        <f t="shared" si="1"/>
        <v>0.94709185292823983</v>
      </c>
      <c r="H26">
        <f t="shared" si="1"/>
        <v>0.96709319029239993</v>
      </c>
      <c r="I26">
        <f t="shared" si="1"/>
        <v>0.956085011012755</v>
      </c>
      <c r="J26">
        <f t="shared" si="1"/>
        <v>0.96384561962338</v>
      </c>
      <c r="K26">
        <f t="shared" si="1"/>
        <v>1.0490496526640998</v>
      </c>
      <c r="L26">
        <f>SUM(B26:K26)</f>
        <v>39.998931325638665</v>
      </c>
    </row>
    <row r="27" spans="1:14" x14ac:dyDescent="0.2">
      <c r="A27" t="s">
        <v>24</v>
      </c>
    </row>
    <row r="28" spans="1:14" x14ac:dyDescent="0.2">
      <c r="B28" t="s">
        <v>12</v>
      </c>
      <c r="C28" t="s">
        <v>13</v>
      </c>
      <c r="D28" t="s">
        <v>14</v>
      </c>
      <c r="E28" t="s">
        <v>15</v>
      </c>
      <c r="F28" t="s">
        <v>16</v>
      </c>
      <c r="G28" t="s">
        <v>17</v>
      </c>
      <c r="H28" t="s">
        <v>18</v>
      </c>
      <c r="I28" t="s">
        <v>19</v>
      </c>
      <c r="J28" t="s">
        <v>20</v>
      </c>
      <c r="K28" t="s">
        <v>21</v>
      </c>
    </row>
    <row r="29" spans="1:14" x14ac:dyDescent="0.2">
      <c r="A29" t="s">
        <v>12</v>
      </c>
      <c r="B29">
        <v>14.757649163</v>
      </c>
      <c r="C29">
        <v>0.54166475105</v>
      </c>
      <c r="D29">
        <v>4.2582622128E-2</v>
      </c>
      <c r="E29">
        <v>2.0123295869999999E-2</v>
      </c>
      <c r="F29">
        <v>2.9781156938999999E-2</v>
      </c>
      <c r="G29">
        <v>3.1313927245500001E-2</v>
      </c>
      <c r="H29">
        <v>7.2308886864999996E-3</v>
      </c>
      <c r="I29">
        <v>1.2042588869E-3</v>
      </c>
      <c r="J29">
        <v>1.2695332972000001E-3</v>
      </c>
      <c r="K29">
        <v>0.54994536540000005</v>
      </c>
      <c r="M29" cm="1">
        <f t="array" ref="M29">SUMPRODUCT((ROW(B29:K38)-ROW(B29)+1 = COLUMN(B29:K38)-COLUMN(B29)+1)*B29:K38)</f>
        <v>29.319770103749995</v>
      </c>
      <c r="N29" cm="1">
        <f t="array" ref="N29">SUM(B29:K38) - SUMPRODUCT((ROW(B29:K38)-ROW(B29)+1 = COLUMN(B29:K38)-COLUMN(B29)+1)*B29:K38)</f>
        <v>10.680071810535189</v>
      </c>
    </row>
    <row r="30" spans="1:14" x14ac:dyDescent="0.2">
      <c r="A30" t="s">
        <v>13</v>
      </c>
      <c r="B30">
        <v>0.54166475105</v>
      </c>
      <c r="C30">
        <v>4.0018064950000003</v>
      </c>
      <c r="D30">
        <v>0.51572964985000003</v>
      </c>
      <c r="E30">
        <v>3.7403512822000003E-2</v>
      </c>
      <c r="F30">
        <v>0.46726849810499999</v>
      </c>
      <c r="G30">
        <v>0.46710299112999998</v>
      </c>
      <c r="H30">
        <v>1.9676760629499999E-2</v>
      </c>
      <c r="I30">
        <v>6.4175533330000003E-3</v>
      </c>
      <c r="J30">
        <v>6.3758520384999996E-3</v>
      </c>
      <c r="K30">
        <v>2.0584930581499999E-2</v>
      </c>
    </row>
    <row r="31" spans="1:14" x14ac:dyDescent="0.2">
      <c r="A31" t="s">
        <v>14</v>
      </c>
      <c r="B31">
        <v>4.2582622128E-2</v>
      </c>
      <c r="C31">
        <v>0.51572964985000003</v>
      </c>
      <c r="D31">
        <v>3.9749045515999999</v>
      </c>
      <c r="E31">
        <v>0.92351399815000002</v>
      </c>
      <c r="F31">
        <v>1.992010525E-2</v>
      </c>
      <c r="G31">
        <v>1.8770069558999999E-2</v>
      </c>
      <c r="H31">
        <v>0.47277751849999999</v>
      </c>
      <c r="I31">
        <v>3.0398134083499999E-2</v>
      </c>
      <c r="J31">
        <v>3.0419145041999999E-2</v>
      </c>
      <c r="K31">
        <v>5.3647822925000001E-3</v>
      </c>
    </row>
    <row r="32" spans="1:14" x14ac:dyDescent="0.2">
      <c r="A32" t="s">
        <v>15</v>
      </c>
      <c r="B32">
        <v>2.0123295869999999E-2</v>
      </c>
      <c r="C32">
        <v>3.7403512822000003E-2</v>
      </c>
      <c r="D32">
        <v>0.92351399815000002</v>
      </c>
      <c r="E32">
        <v>4.0828921426999996</v>
      </c>
      <c r="F32">
        <v>9.8349974340000007E-3</v>
      </c>
      <c r="G32">
        <v>6.570618714E-3</v>
      </c>
      <c r="H32">
        <v>2.92178265545E-2</v>
      </c>
      <c r="I32">
        <v>0.48382626713499999</v>
      </c>
      <c r="J32">
        <v>0.48115690533</v>
      </c>
      <c r="K32">
        <v>2.64843844925E-3</v>
      </c>
    </row>
    <row r="33" spans="1:14" x14ac:dyDescent="0.2">
      <c r="A33" t="s">
        <v>16</v>
      </c>
      <c r="B33">
        <v>2.9781156938999999E-2</v>
      </c>
      <c r="C33">
        <v>0.46726849810499999</v>
      </c>
      <c r="D33">
        <v>1.992010525E-2</v>
      </c>
      <c r="E33">
        <v>9.8349974340000007E-3</v>
      </c>
      <c r="F33">
        <v>0.40087057236000001</v>
      </c>
      <c r="G33">
        <v>1.52857171225E-2</v>
      </c>
      <c r="H33">
        <v>1.5142835655000001E-3</v>
      </c>
      <c r="I33">
        <v>8.2840901379999999E-4</v>
      </c>
      <c r="J33">
        <v>5.4913619854999999E-4</v>
      </c>
      <c r="K33">
        <v>2.9429164043999999E-3</v>
      </c>
    </row>
    <row r="34" spans="1:14" x14ac:dyDescent="0.2">
      <c r="A34" t="s">
        <v>17</v>
      </c>
      <c r="B34">
        <v>3.1313927245500001E-2</v>
      </c>
      <c r="C34">
        <v>0.46710299112999998</v>
      </c>
      <c r="D34">
        <v>1.8770069558999999E-2</v>
      </c>
      <c r="E34">
        <v>6.570618714E-3</v>
      </c>
      <c r="F34">
        <v>1.52857171225E-2</v>
      </c>
      <c r="G34">
        <v>0.40418385422999997</v>
      </c>
      <c r="H34">
        <v>5.2185414834999997E-3</v>
      </c>
      <c r="I34">
        <v>4.9156194113499996E-4</v>
      </c>
      <c r="J34">
        <v>4.3315762858500001E-3</v>
      </c>
      <c r="K34">
        <v>9.0865799335000002E-4</v>
      </c>
    </row>
    <row r="35" spans="1:14" x14ac:dyDescent="0.2">
      <c r="A35" t="s">
        <v>18</v>
      </c>
      <c r="B35">
        <v>7.2308886864999996E-3</v>
      </c>
      <c r="C35">
        <v>1.9676760629499999E-2</v>
      </c>
      <c r="D35">
        <v>0.47277751849999999</v>
      </c>
      <c r="E35">
        <v>2.92178265545E-2</v>
      </c>
      <c r="F35">
        <v>1.5142835655000001E-3</v>
      </c>
      <c r="G35">
        <v>5.2185414834999997E-3</v>
      </c>
      <c r="H35">
        <v>0.40890524976999998</v>
      </c>
      <c r="I35">
        <v>3.6395940646000002E-3</v>
      </c>
      <c r="J35">
        <v>6.7719801299999998E-3</v>
      </c>
      <c r="K35">
        <v>2.5713617728000002E-4</v>
      </c>
    </row>
    <row r="36" spans="1:14" x14ac:dyDescent="0.2">
      <c r="A36" t="s">
        <v>19</v>
      </c>
      <c r="B36">
        <v>1.2042588869E-3</v>
      </c>
      <c r="C36">
        <v>6.4175533330000003E-3</v>
      </c>
      <c r="D36">
        <v>3.0398134083499999E-2</v>
      </c>
      <c r="E36">
        <v>0.48382626713499999</v>
      </c>
      <c r="F36">
        <v>8.2840901379999999E-4</v>
      </c>
      <c r="G36">
        <v>4.9156194113499996E-4</v>
      </c>
      <c r="H36">
        <v>3.6395940646000002E-3</v>
      </c>
      <c r="I36">
        <v>0.41046325492000002</v>
      </c>
      <c r="J36">
        <v>1.6852238578000001E-2</v>
      </c>
      <c r="K36">
        <v>2.38827895395E-4</v>
      </c>
    </row>
    <row r="37" spans="1:14" x14ac:dyDescent="0.2">
      <c r="A37" t="s">
        <v>20</v>
      </c>
      <c r="B37">
        <v>1.2695332972000001E-3</v>
      </c>
      <c r="C37">
        <v>6.3758520384999996E-3</v>
      </c>
      <c r="D37">
        <v>3.0419145041999999E-2</v>
      </c>
      <c r="E37">
        <v>0.48115690533</v>
      </c>
      <c r="F37">
        <v>5.4913619854999999E-4</v>
      </c>
      <c r="G37">
        <v>4.3315762858500001E-3</v>
      </c>
      <c r="H37">
        <v>6.7719801299999998E-3</v>
      </c>
      <c r="I37">
        <v>1.6852238578000001E-2</v>
      </c>
      <c r="J37">
        <v>0.41301935065000001</v>
      </c>
      <c r="K37">
        <v>1.10973927375E-4</v>
      </c>
    </row>
    <row r="38" spans="1:14" x14ac:dyDescent="0.2">
      <c r="A38" t="s">
        <v>21</v>
      </c>
      <c r="B38">
        <v>0.54994536540000005</v>
      </c>
      <c r="C38">
        <v>2.0584930581499999E-2</v>
      </c>
      <c r="D38">
        <v>5.3647822925000001E-3</v>
      </c>
      <c r="E38">
        <v>2.64843844925E-3</v>
      </c>
      <c r="F38">
        <v>2.9429164043999999E-3</v>
      </c>
      <c r="G38">
        <v>9.0865799335000002E-4</v>
      </c>
      <c r="H38">
        <v>2.5713617728000002E-4</v>
      </c>
      <c r="I38">
        <v>2.38827895395E-4</v>
      </c>
      <c r="J38">
        <v>1.10973927375E-4</v>
      </c>
      <c r="K38">
        <v>0.46507546952000001</v>
      </c>
    </row>
    <row r="39" spans="1:14" x14ac:dyDescent="0.2">
      <c r="A39" t="s">
        <v>22</v>
      </c>
      <c r="B39">
        <f>SUM(B29:B38)</f>
        <v>15.982764962503103</v>
      </c>
      <c r="C39">
        <f t="shared" ref="C39:K39" si="2">SUM(C29:C38)</f>
        <v>6.0840309945395008</v>
      </c>
      <c r="D39">
        <f t="shared" si="2"/>
        <v>6.0343805764549998</v>
      </c>
      <c r="E39">
        <f t="shared" si="2"/>
        <v>6.0771880031587493</v>
      </c>
      <c r="F39">
        <f t="shared" si="2"/>
        <v>0.94879579239275003</v>
      </c>
      <c r="G39">
        <f t="shared" si="2"/>
        <v>0.954177515704835</v>
      </c>
      <c r="H39">
        <f t="shared" si="2"/>
        <v>0.95520977956137987</v>
      </c>
      <c r="I39">
        <f t="shared" si="2"/>
        <v>0.95436009985132997</v>
      </c>
      <c r="J39">
        <f t="shared" si="2"/>
        <v>0.96085669147747499</v>
      </c>
      <c r="K39">
        <f t="shared" si="2"/>
        <v>1.0480774986410502</v>
      </c>
      <c r="L39">
        <f>SUM(B39:K39)</f>
        <v>39.99984191428517</v>
      </c>
    </row>
    <row r="40" spans="1:14" x14ac:dyDescent="0.2">
      <c r="A40" t="s">
        <v>25</v>
      </c>
    </row>
    <row r="41" spans="1:14" x14ac:dyDescent="0.2">
      <c r="B41" t="s">
        <v>12</v>
      </c>
      <c r="C41" t="s">
        <v>13</v>
      </c>
      <c r="D41" t="s">
        <v>14</v>
      </c>
      <c r="E41" t="s">
        <v>15</v>
      </c>
      <c r="F41" t="s">
        <v>16</v>
      </c>
      <c r="G41" t="s">
        <v>17</v>
      </c>
      <c r="H41" t="s">
        <v>18</v>
      </c>
      <c r="I41" t="s">
        <v>19</v>
      </c>
      <c r="J41" t="s">
        <v>20</v>
      </c>
      <c r="K41" t="s">
        <v>21</v>
      </c>
    </row>
    <row r="42" spans="1:14" x14ac:dyDescent="0.2">
      <c r="A42" t="s">
        <v>12</v>
      </c>
      <c r="B42">
        <v>14.72480949</v>
      </c>
      <c r="C42">
        <v>0.55245650565000004</v>
      </c>
      <c r="D42">
        <v>3.55129162195E-2</v>
      </c>
      <c r="E42">
        <v>2.11759309375E-2</v>
      </c>
      <c r="F42">
        <v>3.1793012019999997E-2</v>
      </c>
      <c r="G42">
        <v>2.6768706261499998E-2</v>
      </c>
      <c r="H42">
        <v>8.7657559940000004E-3</v>
      </c>
      <c r="I42">
        <v>1.6851552893E-3</v>
      </c>
      <c r="J42">
        <v>2.2926308762000001E-2</v>
      </c>
      <c r="K42">
        <v>0.54465841064999998</v>
      </c>
      <c r="M42" cm="1">
        <f t="array" ref="M42">SUMPRODUCT((ROW(B42:K51)-ROW(B42)+1 = COLUMN(B42:K51)-COLUMN(B42)+1)*B42:K51)</f>
        <v>29.290766137430005</v>
      </c>
      <c r="N42" cm="1">
        <f t="array" ref="N42">SUM(B42:K51) - SUMPRODUCT((ROW(B42:K51)-ROW(B42)+1 = COLUMN(B42:K51)-COLUMN(B42)+1)*B42:K51)</f>
        <v>10.708382942140531</v>
      </c>
    </row>
    <row r="43" spans="1:14" x14ac:dyDescent="0.2">
      <c r="A43" t="s">
        <v>13</v>
      </c>
      <c r="B43">
        <v>0.55245650565000004</v>
      </c>
      <c r="C43">
        <v>4.0119391677999996</v>
      </c>
      <c r="D43">
        <v>0.51280755535</v>
      </c>
      <c r="E43">
        <v>3.4911542463000003E-2</v>
      </c>
      <c r="F43">
        <v>0.465776967845</v>
      </c>
      <c r="G43">
        <v>0.46444270809999999</v>
      </c>
      <c r="H43">
        <v>2.04711802465E-2</v>
      </c>
      <c r="I43">
        <v>6.5260453799999996E-3</v>
      </c>
      <c r="J43">
        <v>4.5807712501999996E-3</v>
      </c>
      <c r="K43">
        <v>2.1405345251000001E-2</v>
      </c>
    </row>
    <row r="44" spans="1:14" x14ac:dyDescent="0.2">
      <c r="A44" t="s">
        <v>14</v>
      </c>
      <c r="B44">
        <v>3.55129162195E-2</v>
      </c>
      <c r="C44">
        <v>0.51280755535</v>
      </c>
      <c r="D44">
        <v>3.9908083147000002</v>
      </c>
      <c r="E44">
        <v>0.92935896154999997</v>
      </c>
      <c r="F44">
        <v>2.0611605662500001E-2</v>
      </c>
      <c r="G44">
        <v>2.02636023575E-2</v>
      </c>
      <c r="H44">
        <v>0.474217682355</v>
      </c>
      <c r="I44">
        <v>3.1475377487000002E-2</v>
      </c>
      <c r="J44">
        <v>2.9392860266499999E-2</v>
      </c>
      <c r="K44">
        <v>3.1994988908999999E-3</v>
      </c>
    </row>
    <row r="45" spans="1:14" x14ac:dyDescent="0.2">
      <c r="A45" t="s">
        <v>15</v>
      </c>
      <c r="B45">
        <v>2.11759309375E-2</v>
      </c>
      <c r="C45">
        <v>3.4911542463000003E-2</v>
      </c>
      <c r="D45">
        <v>0.92935896154999997</v>
      </c>
      <c r="E45">
        <v>4.0849702864999999</v>
      </c>
      <c r="F45">
        <v>9.6460206565000001E-3</v>
      </c>
      <c r="G45">
        <v>1.1003657682499999E-2</v>
      </c>
      <c r="H45">
        <v>3.0123806961000001E-2</v>
      </c>
      <c r="I45">
        <v>0.48427506537499998</v>
      </c>
      <c r="J45">
        <v>0.47277542021000002</v>
      </c>
      <c r="K45">
        <v>3.4306578715999998E-3</v>
      </c>
    </row>
    <row r="46" spans="1:14" x14ac:dyDescent="0.2">
      <c r="A46" t="s">
        <v>16</v>
      </c>
      <c r="B46">
        <v>3.1793012019999997E-2</v>
      </c>
      <c r="C46">
        <v>0.465776967845</v>
      </c>
      <c r="D46">
        <v>2.0611605662500001E-2</v>
      </c>
      <c r="E46">
        <v>9.6460206565000001E-3</v>
      </c>
      <c r="F46">
        <v>0.39994815817000001</v>
      </c>
      <c r="G46">
        <v>1.5711261342500001E-2</v>
      </c>
      <c r="H46">
        <v>1.6065462937E-3</v>
      </c>
      <c r="I46">
        <v>7.2777897085E-4</v>
      </c>
      <c r="J46">
        <v>5.5957745840000005E-4</v>
      </c>
      <c r="K46">
        <v>1.7796773350000001E-3</v>
      </c>
    </row>
    <row r="47" spans="1:14" x14ac:dyDescent="0.2">
      <c r="A47" t="s">
        <v>17</v>
      </c>
      <c r="B47">
        <v>2.6768706261499998E-2</v>
      </c>
      <c r="C47">
        <v>0.46444270809999999</v>
      </c>
      <c r="D47">
        <v>2.02636023575E-2</v>
      </c>
      <c r="E47">
        <v>1.1003657682499999E-2</v>
      </c>
      <c r="F47">
        <v>1.5711261342500001E-2</v>
      </c>
      <c r="G47">
        <v>0.39537354621999998</v>
      </c>
      <c r="H47">
        <v>1.0934894705000001E-3</v>
      </c>
      <c r="I47">
        <v>7.3662441504999997E-4</v>
      </c>
      <c r="J47">
        <v>5.1071651510000001E-4</v>
      </c>
      <c r="K47">
        <v>5.5297028890000004E-3</v>
      </c>
    </row>
    <row r="48" spans="1:14" x14ac:dyDescent="0.2">
      <c r="A48" t="s">
        <v>18</v>
      </c>
      <c r="B48">
        <v>8.7657559940000004E-3</v>
      </c>
      <c r="C48">
        <v>2.04711802465E-2</v>
      </c>
      <c r="D48">
        <v>0.474217682355</v>
      </c>
      <c r="E48">
        <v>3.0123806961000001E-2</v>
      </c>
      <c r="F48">
        <v>1.6065462937E-3</v>
      </c>
      <c r="G48">
        <v>1.0934894705000001E-3</v>
      </c>
      <c r="H48">
        <v>0.41890562416999999</v>
      </c>
      <c r="I48">
        <v>3.9611773069E-3</v>
      </c>
      <c r="J48">
        <v>6.6883627909999997E-3</v>
      </c>
      <c r="K48">
        <v>2.5268858070000001E-4</v>
      </c>
    </row>
    <row r="49" spans="1:14" x14ac:dyDescent="0.2">
      <c r="A49" t="s">
        <v>19</v>
      </c>
      <c r="B49">
        <v>1.6851552893E-3</v>
      </c>
      <c r="C49">
        <v>6.5260453799999996E-3</v>
      </c>
      <c r="D49">
        <v>3.1475377487000002E-2</v>
      </c>
      <c r="E49">
        <v>0.48427506537499998</v>
      </c>
      <c r="F49">
        <v>7.2777897085E-4</v>
      </c>
      <c r="G49">
        <v>7.3662441504999997E-4</v>
      </c>
      <c r="H49">
        <v>3.9611773069E-3</v>
      </c>
      <c r="I49">
        <v>0.41342306357000003</v>
      </c>
      <c r="J49">
        <v>1.5931808487000002E-2</v>
      </c>
      <c r="K49">
        <v>1.5961818362E-4</v>
      </c>
    </row>
    <row r="50" spans="1:14" x14ac:dyDescent="0.2">
      <c r="A50" t="s">
        <v>20</v>
      </c>
      <c r="B50">
        <v>2.2926308762000001E-2</v>
      </c>
      <c r="C50">
        <v>4.5807712501999996E-3</v>
      </c>
      <c r="D50">
        <v>2.9392860266499999E-2</v>
      </c>
      <c r="E50">
        <v>0.47277542021000002</v>
      </c>
      <c r="F50">
        <v>5.5957745840000005E-4</v>
      </c>
      <c r="G50">
        <v>5.1071651510000001E-4</v>
      </c>
      <c r="H50">
        <v>6.6883627909999997E-3</v>
      </c>
      <c r="I50">
        <v>1.5931808487000002E-2</v>
      </c>
      <c r="J50">
        <v>0.39166566582000001</v>
      </c>
      <c r="K50">
        <v>2.5034060354499998E-3</v>
      </c>
    </row>
    <row r="51" spans="1:14" x14ac:dyDescent="0.2">
      <c r="A51" t="s">
        <v>21</v>
      </c>
      <c r="B51">
        <v>0.54465841064999998</v>
      </c>
      <c r="C51">
        <v>2.1405345251000001E-2</v>
      </c>
      <c r="D51">
        <v>3.1994988908999999E-3</v>
      </c>
      <c r="E51">
        <v>3.4306578715999998E-3</v>
      </c>
      <c r="F51">
        <v>1.7796773350000001E-3</v>
      </c>
      <c r="G51">
        <v>5.5297028890000004E-3</v>
      </c>
      <c r="H51">
        <v>2.5268858070000001E-4</v>
      </c>
      <c r="I51">
        <v>1.5961818362E-4</v>
      </c>
      <c r="J51">
        <v>2.5034060354499998E-3</v>
      </c>
      <c r="K51">
        <v>0.45892282047999999</v>
      </c>
    </row>
    <row r="52" spans="1:14" x14ac:dyDescent="0.2">
      <c r="A52" t="s">
        <v>22</v>
      </c>
      <c r="B52">
        <f>SUM(B42:B51)</f>
        <v>15.970552191783799</v>
      </c>
      <c r="C52">
        <f t="shared" ref="C52:K52" si="3">SUM(C42:C51)</f>
        <v>6.0953177893357005</v>
      </c>
      <c r="D52">
        <f t="shared" si="3"/>
        <v>6.0476483748389009</v>
      </c>
      <c r="E52">
        <f t="shared" si="3"/>
        <v>6.0816713502070989</v>
      </c>
      <c r="F52">
        <f t="shared" si="3"/>
        <v>0.94816060575445005</v>
      </c>
      <c r="G52">
        <f t="shared" si="3"/>
        <v>0.94143401525365</v>
      </c>
      <c r="H52">
        <f t="shared" si="3"/>
        <v>0.96608631416930024</v>
      </c>
      <c r="I52">
        <f t="shared" si="3"/>
        <v>0.95890171446471995</v>
      </c>
      <c r="J52">
        <f t="shared" si="3"/>
        <v>0.94753489759565002</v>
      </c>
      <c r="K52">
        <f t="shared" si="3"/>
        <v>1.0418418261672699</v>
      </c>
      <c r="L52">
        <f>SUM(B52:K52)</f>
        <v>39.999149079570543</v>
      </c>
    </row>
    <row r="54" spans="1:14" x14ac:dyDescent="0.2">
      <c r="A54" t="s">
        <v>26</v>
      </c>
    </row>
    <row r="55" spans="1:14" x14ac:dyDescent="0.2">
      <c r="B55" t="s">
        <v>12</v>
      </c>
      <c r="C55" t="s">
        <v>13</v>
      </c>
      <c r="D55" t="s">
        <v>14</v>
      </c>
      <c r="E55" t="s">
        <v>15</v>
      </c>
      <c r="F55" t="s">
        <v>16</v>
      </c>
      <c r="G55" t="s">
        <v>17</v>
      </c>
      <c r="H55" t="s">
        <v>18</v>
      </c>
      <c r="I55" t="s">
        <v>19</v>
      </c>
      <c r="J55" t="s">
        <v>20</v>
      </c>
      <c r="K55" t="s">
        <v>21</v>
      </c>
    </row>
    <row r="56" spans="1:14" x14ac:dyDescent="0.2">
      <c r="A56" t="s">
        <v>12</v>
      </c>
      <c r="B56">
        <v>14.751997158664659</v>
      </c>
      <c r="C56">
        <v>0.54489492999356559</v>
      </c>
      <c r="D56">
        <v>4.310461336547651E-2</v>
      </c>
      <c r="E56">
        <v>2.2020403498038171E-2</v>
      </c>
      <c r="F56">
        <v>2.878761200831927E-2</v>
      </c>
      <c r="G56">
        <v>2.980235673554817E-2</v>
      </c>
      <c r="H56">
        <v>7.7585936965273716E-3</v>
      </c>
      <c r="I56">
        <v>1.5600409623395459E-3</v>
      </c>
      <c r="J56">
        <v>4.3780267808328829E-3</v>
      </c>
      <c r="K56">
        <v>0.5470549970798918</v>
      </c>
      <c r="M56" cm="1">
        <f t="array" ref="M56">SUMPRODUCT((ROW(B56:K65)-ROW(B56)+1 = COLUMN(B56:K65)-COLUMN(B56)+1)*B56:K65)</f>
        <v>29.312201575750247</v>
      </c>
      <c r="N56" cm="1">
        <f t="array" ref="N56">SUM(B56:K65) - SUMPRODUCT((ROW(B56:K65)-ROW(B56)+1 = COLUMN(B56:K65)-COLUMN(B56)+1)*B56:K65)</f>
        <v>10.687357564343461</v>
      </c>
    </row>
    <row r="57" spans="1:14" x14ac:dyDescent="0.2">
      <c r="A57" t="s">
        <v>13</v>
      </c>
      <c r="B57">
        <v>0.54489492999356559</v>
      </c>
      <c r="C57">
        <v>4.0038823287888983</v>
      </c>
      <c r="D57">
        <v>0.51528086502608772</v>
      </c>
      <c r="E57">
        <v>3.6607118521942802E-2</v>
      </c>
      <c r="F57">
        <v>0.46637415065518678</v>
      </c>
      <c r="G57">
        <v>0.46620837932333781</v>
      </c>
      <c r="H57">
        <v>1.9790611321232068E-2</v>
      </c>
      <c r="I57">
        <v>6.3796162091628297E-3</v>
      </c>
      <c r="J57">
        <v>6.1441513490979663E-3</v>
      </c>
      <c r="K57">
        <v>2.1171485699454061E-2</v>
      </c>
    </row>
    <row r="58" spans="1:14" x14ac:dyDescent="0.2">
      <c r="A58" t="s">
        <v>14</v>
      </c>
      <c r="B58">
        <v>4.310461336547651E-2</v>
      </c>
      <c r="C58">
        <v>0.51528086502608772</v>
      </c>
      <c r="D58">
        <v>3.9752683425190791</v>
      </c>
      <c r="E58">
        <v>0.92379073073480877</v>
      </c>
      <c r="F58">
        <v>1.9850017470863211E-2</v>
      </c>
      <c r="G58">
        <v>1.8984433951942149E-2</v>
      </c>
      <c r="H58">
        <v>0.47299938207757197</v>
      </c>
      <c r="I58">
        <v>3.0589947299568529E-2</v>
      </c>
      <c r="J58">
        <v>3.043816275472459E-2</v>
      </c>
      <c r="K58">
        <v>4.8782703541998358E-3</v>
      </c>
    </row>
    <row r="59" spans="1:14" x14ac:dyDescent="0.2">
      <c r="A59" t="s">
        <v>15</v>
      </c>
      <c r="B59">
        <v>2.2020403498038171E-2</v>
      </c>
      <c r="C59">
        <v>3.6607118521942802E-2</v>
      </c>
      <c r="D59">
        <v>0.92379073073480877</v>
      </c>
      <c r="E59">
        <v>4.0870196749699268</v>
      </c>
      <c r="F59">
        <v>9.6572004104439717E-3</v>
      </c>
      <c r="G59">
        <v>7.1679667535225061E-3</v>
      </c>
      <c r="H59">
        <v>2.9243945893586511E-2</v>
      </c>
      <c r="I59">
        <v>0.48410620369456542</v>
      </c>
      <c r="J59">
        <v>0.48035666205514971</v>
      </c>
      <c r="K59">
        <v>2.3314841777328748E-3</v>
      </c>
    </row>
    <row r="60" spans="1:14" x14ac:dyDescent="0.2">
      <c r="A60" t="s">
        <v>16</v>
      </c>
      <c r="B60">
        <v>2.878761200831927E-2</v>
      </c>
      <c r="C60">
        <v>0.46637415065518678</v>
      </c>
      <c r="D60">
        <v>1.9850017470863211E-2</v>
      </c>
      <c r="E60">
        <v>9.6572004104439717E-3</v>
      </c>
      <c r="F60">
        <v>0.39906689614929941</v>
      </c>
      <c r="G60">
        <v>1.5234376718866309E-2</v>
      </c>
      <c r="H60">
        <v>1.387892524832903E-3</v>
      </c>
      <c r="I60">
        <v>7.9673293691000008E-4</v>
      </c>
      <c r="J60">
        <v>5.193341672263816E-4</v>
      </c>
      <c r="K60">
        <v>4.0710879902938106E-3</v>
      </c>
    </row>
    <row r="61" spans="1:14" x14ac:dyDescent="0.2">
      <c r="A61" t="s">
        <v>17</v>
      </c>
      <c r="B61">
        <v>2.980235673554817E-2</v>
      </c>
      <c r="C61">
        <v>0.46620837932333781</v>
      </c>
      <c r="D61">
        <v>1.8984433951942149E-2</v>
      </c>
      <c r="E61">
        <v>7.1679667535225061E-3</v>
      </c>
      <c r="F61">
        <v>1.5234376718866309E-2</v>
      </c>
      <c r="G61">
        <v>0.40123472533227472</v>
      </c>
      <c r="H61">
        <v>4.6510748017588536E-3</v>
      </c>
      <c r="I61">
        <v>5.2516247448440893E-4</v>
      </c>
      <c r="J61">
        <v>3.8517139057762289E-3</v>
      </c>
      <c r="K61">
        <v>2.4949032178260108E-3</v>
      </c>
    </row>
    <row r="62" spans="1:14" x14ac:dyDescent="0.2">
      <c r="A62" t="s">
        <v>18</v>
      </c>
      <c r="B62">
        <v>7.7585936965273716E-3</v>
      </c>
      <c r="C62">
        <v>1.9790611321232068E-2</v>
      </c>
      <c r="D62">
        <v>0.47299938207757197</v>
      </c>
      <c r="E62">
        <v>2.9243945893586511E-2</v>
      </c>
      <c r="F62">
        <v>1.387892524832903E-3</v>
      </c>
      <c r="G62">
        <v>4.6510748017588536E-3</v>
      </c>
      <c r="H62">
        <v>0.41158133230610439</v>
      </c>
      <c r="I62">
        <v>3.692869498568918E-3</v>
      </c>
      <c r="J62">
        <v>6.7942548918683548E-3</v>
      </c>
      <c r="K62">
        <v>5.3529412115899014E-4</v>
      </c>
    </row>
    <row r="63" spans="1:14" x14ac:dyDescent="0.2">
      <c r="A63" t="s">
        <v>19</v>
      </c>
      <c r="B63">
        <v>1.5600409623395459E-3</v>
      </c>
      <c r="C63">
        <v>6.3796162091628297E-3</v>
      </c>
      <c r="D63">
        <v>3.0589947299568529E-2</v>
      </c>
      <c r="E63">
        <v>0.48410620369456542</v>
      </c>
      <c r="F63">
        <v>7.9673293691000008E-4</v>
      </c>
      <c r="G63">
        <v>5.2516247448440893E-4</v>
      </c>
      <c r="H63">
        <v>3.692869498568918E-3</v>
      </c>
      <c r="I63">
        <v>0.41142058609737092</v>
      </c>
      <c r="J63">
        <v>1.6798304460368872E-2</v>
      </c>
      <c r="K63">
        <v>1.334659140203078E-4</v>
      </c>
    </row>
    <row r="64" spans="1:14" x14ac:dyDescent="0.2">
      <c r="A64" t="s">
        <v>20</v>
      </c>
      <c r="B64">
        <v>4.3780267808328829E-3</v>
      </c>
      <c r="C64">
        <v>6.1441513490979663E-3</v>
      </c>
      <c r="D64">
        <v>3.043816275472459E-2</v>
      </c>
      <c r="E64">
        <v>0.48035666205514971</v>
      </c>
      <c r="F64">
        <v>5.193341672263816E-4</v>
      </c>
      <c r="G64">
        <v>3.8517139057762289E-3</v>
      </c>
      <c r="H64">
        <v>6.7942548918683548E-3</v>
      </c>
      <c r="I64">
        <v>1.6798304460368872E-2</v>
      </c>
      <c r="J64">
        <v>0.41191340358545631</v>
      </c>
      <c r="K64">
        <v>4.79954693064269E-4</v>
      </c>
    </row>
    <row r="65" spans="1:12" x14ac:dyDescent="0.2">
      <c r="A65" t="s">
        <v>21</v>
      </c>
      <c r="B65">
        <v>0.5470549970798918</v>
      </c>
      <c r="C65">
        <v>2.1171485699454061E-2</v>
      </c>
      <c r="D65">
        <v>4.8782703541998358E-3</v>
      </c>
      <c r="E65">
        <v>2.3314841777328748E-3</v>
      </c>
      <c r="F65">
        <v>4.0710879902938106E-3</v>
      </c>
      <c r="G65">
        <v>2.4949032178260108E-3</v>
      </c>
      <c r="H65">
        <v>5.3529412115899014E-4</v>
      </c>
      <c r="I65">
        <v>1.334659140203078E-4</v>
      </c>
      <c r="J65">
        <v>4.79954693064269E-4</v>
      </c>
      <c r="K65">
        <v>0.45881712733717572</v>
      </c>
    </row>
    <row r="66" spans="1:12" x14ac:dyDescent="0.2">
      <c r="A66" t="s">
        <v>22</v>
      </c>
      <c r="B66">
        <f>SUM(B56:B65)</f>
        <v>15.981358732785198</v>
      </c>
      <c r="C66">
        <f t="shared" ref="C66:K66" si="4">SUM(C56:C65)</f>
        <v>6.0867336368879661</v>
      </c>
      <c r="D66">
        <f t="shared" si="4"/>
        <v>6.0351847655543231</v>
      </c>
      <c r="E66">
        <f t="shared" si="4"/>
        <v>6.0823013907097172</v>
      </c>
      <c r="F66">
        <f t="shared" si="4"/>
        <v>0.94574530103224197</v>
      </c>
      <c r="G66">
        <f t="shared" si="4"/>
        <v>0.95015509321533698</v>
      </c>
      <c r="H66">
        <f t="shared" si="4"/>
        <v>0.95843525113321038</v>
      </c>
      <c r="I66">
        <f t="shared" si="4"/>
        <v>0.95600292954735977</v>
      </c>
      <c r="J66">
        <f t="shared" si="4"/>
        <v>0.96167396864356558</v>
      </c>
      <c r="K66">
        <f t="shared" si="4"/>
        <v>1.0419680705848176</v>
      </c>
      <c r="L66">
        <f>SUM(B66:K66)</f>
        <v>39.99955914009373</v>
      </c>
    </row>
    <row r="68" spans="1:12" x14ac:dyDescent="0.2">
      <c r="A68" t="s">
        <v>27</v>
      </c>
    </row>
    <row r="69" spans="1:12" x14ac:dyDescent="0.2">
      <c r="A69">
        <v>1</v>
      </c>
    </row>
    <row r="70" spans="1:12" x14ac:dyDescent="0.2">
      <c r="A70">
        <v>2</v>
      </c>
    </row>
    <row r="71" spans="1:12" x14ac:dyDescent="0.2">
      <c r="A71">
        <v>3</v>
      </c>
    </row>
    <row r="72" spans="1:12" x14ac:dyDescent="0.2">
      <c r="A72">
        <v>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83FB1-B660-6347-89A3-1685CC9C6E82}">
  <dimension ref="A1:L51"/>
  <sheetViews>
    <sheetView workbookViewId="0">
      <selection activeCell="M21" sqref="M21"/>
    </sheetView>
  </sheetViews>
  <sheetFormatPr baseColWidth="10" defaultRowHeight="16" x14ac:dyDescent="0.2"/>
  <sheetData>
    <row r="1" spans="1:12" x14ac:dyDescent="0.2">
      <c r="A1" t="s">
        <v>28</v>
      </c>
    </row>
    <row r="2" spans="1:12" x14ac:dyDescent="0.2">
      <c r="B2" t="s">
        <v>12</v>
      </c>
      <c r="C2" t="s">
        <v>13</v>
      </c>
      <c r="D2" t="s">
        <v>14</v>
      </c>
      <c r="E2" t="s">
        <v>15</v>
      </c>
      <c r="F2" t="s">
        <v>16</v>
      </c>
      <c r="G2" t="s">
        <v>17</v>
      </c>
      <c r="H2" t="s">
        <v>18</v>
      </c>
      <c r="I2" t="s">
        <v>19</v>
      </c>
      <c r="J2" t="s">
        <v>20</v>
      </c>
      <c r="K2" t="s">
        <v>21</v>
      </c>
      <c r="L2" t="s">
        <v>29</v>
      </c>
    </row>
    <row r="3" spans="1:12" x14ac:dyDescent="0.2">
      <c r="A3" t="s">
        <v>12</v>
      </c>
      <c r="B3">
        <v>8.3001204786212437</v>
      </c>
      <c r="C3">
        <v>0.30604057395600337</v>
      </c>
      <c r="D3">
        <v>2.5093082704317461E-2</v>
      </c>
      <c r="E3">
        <v>1.2733750815745102E-2</v>
      </c>
      <c r="F3">
        <v>1.514671363990845E-2</v>
      </c>
      <c r="G3">
        <v>1.7528382974148101E-2</v>
      </c>
      <c r="H3">
        <v>4.6699077405130286E-3</v>
      </c>
      <c r="I3">
        <v>9.0198786688787749E-4</v>
      </c>
      <c r="J3">
        <v>7.506353400483322E-4</v>
      </c>
      <c r="K3">
        <v>0.30727026285545622</v>
      </c>
      <c r="L3">
        <v>22.496791852784913</v>
      </c>
    </row>
    <row r="4" spans="1:12" x14ac:dyDescent="0.2">
      <c r="A4" t="s">
        <v>13</v>
      </c>
      <c r="B4">
        <v>0.30604057395600337</v>
      </c>
      <c r="C4">
        <v>2.2512662511921668</v>
      </c>
      <c r="D4">
        <v>0.29014247361051138</v>
      </c>
      <c r="E4">
        <v>2.0739910066062961E-2</v>
      </c>
      <c r="F4">
        <v>0.26214073433940038</v>
      </c>
      <c r="G4">
        <v>0.26233673430645454</v>
      </c>
      <c r="H4">
        <v>1.1026487163738481E-2</v>
      </c>
      <c r="I4">
        <v>3.5725284314784916E-3</v>
      </c>
      <c r="J4">
        <v>3.6202053602452317E-3</v>
      </c>
      <c r="K4">
        <v>1.1941660052737465E-2</v>
      </c>
    </row>
    <row r="5" spans="1:12" x14ac:dyDescent="0.2">
      <c r="A5" t="s">
        <v>14</v>
      </c>
      <c r="B5">
        <v>2.5093082704317461E-2</v>
      </c>
      <c r="C5">
        <v>0.29014247361051138</v>
      </c>
      <c r="D5">
        <v>2.2346608037041134</v>
      </c>
      <c r="E5">
        <v>0.51873038145564621</v>
      </c>
      <c r="F5">
        <v>1.1036210095202682E-2</v>
      </c>
      <c r="G5">
        <v>1.0609128663172247E-2</v>
      </c>
      <c r="H5">
        <v>0.265741424965179</v>
      </c>
      <c r="I5">
        <v>1.7112281055058017E-2</v>
      </c>
      <c r="J5">
        <v>1.724293294739913E-2</v>
      </c>
      <c r="K5">
        <v>3.1753945467162125E-3</v>
      </c>
    </row>
    <row r="6" spans="1:12" x14ac:dyDescent="0.2">
      <c r="A6" t="s">
        <v>15</v>
      </c>
      <c r="B6">
        <v>1.2733750815745102E-2</v>
      </c>
      <c r="C6">
        <v>2.0739910066062961E-2</v>
      </c>
      <c r="D6">
        <v>0.51873038145564621</v>
      </c>
      <c r="E6">
        <v>2.3002381035148018</v>
      </c>
      <c r="F6">
        <v>5.4765310592139382E-3</v>
      </c>
      <c r="G6">
        <v>3.6674432915181293E-3</v>
      </c>
      <c r="H6">
        <v>1.6247424563415446E-2</v>
      </c>
      <c r="I6">
        <v>0.27230744257893891</v>
      </c>
      <c r="J6">
        <v>0.27095853990955876</v>
      </c>
      <c r="K6">
        <v>1.3523641285101444E-3</v>
      </c>
    </row>
    <row r="7" spans="1:12" x14ac:dyDescent="0.2">
      <c r="A7" t="s">
        <v>16</v>
      </c>
      <c r="B7">
        <v>1.514671363990845E-2</v>
      </c>
      <c r="C7">
        <v>0.26214073433940038</v>
      </c>
      <c r="D7">
        <v>1.1036210095202682E-2</v>
      </c>
      <c r="E7">
        <v>5.4765310592139382E-3</v>
      </c>
      <c r="F7">
        <v>0.22388757400997614</v>
      </c>
      <c r="G7">
        <v>8.5043394146436576E-3</v>
      </c>
      <c r="H7">
        <v>7.5423611470576749E-4</v>
      </c>
      <c r="I7">
        <v>4.5354402398152717E-4</v>
      </c>
      <c r="J7">
        <v>2.8921143179054542E-4</v>
      </c>
      <c r="K7">
        <v>3.0938861793623719E-3</v>
      </c>
    </row>
    <row r="8" spans="1:12" x14ac:dyDescent="0.2">
      <c r="A8" t="s">
        <v>17</v>
      </c>
      <c r="B8">
        <v>1.7528382974148101E-2</v>
      </c>
      <c r="C8">
        <v>0.26233673430645454</v>
      </c>
      <c r="D8">
        <v>1.0609128663172247E-2</v>
      </c>
      <c r="E8">
        <v>3.6674432915181293E-3</v>
      </c>
      <c r="F8">
        <v>8.5043394146436576E-3</v>
      </c>
      <c r="G8">
        <v>0.22634163913080749</v>
      </c>
      <c r="H8">
        <v>2.9491707686908754E-3</v>
      </c>
      <c r="I8">
        <v>2.7448971855170842E-4</v>
      </c>
      <c r="J8">
        <v>2.5066601319190551E-3</v>
      </c>
      <c r="K8">
        <v>7.830440510904023E-4</v>
      </c>
    </row>
    <row r="9" spans="1:12" x14ac:dyDescent="0.2">
      <c r="A9" t="s">
        <v>18</v>
      </c>
      <c r="B9">
        <v>4.6699077405130286E-3</v>
      </c>
      <c r="C9">
        <v>1.1026487163738481E-2</v>
      </c>
      <c r="D9">
        <v>0.265741424965179</v>
      </c>
      <c r="E9">
        <v>1.6247424563415446E-2</v>
      </c>
      <c r="F9">
        <v>7.5423611470576749E-4</v>
      </c>
      <c r="G9">
        <v>2.9491707686908754E-3</v>
      </c>
      <c r="H9">
        <v>0.2297185855859363</v>
      </c>
      <c r="I9">
        <v>2.0412963681925604E-3</v>
      </c>
      <c r="J9">
        <v>3.8266599896814926E-3</v>
      </c>
      <c r="K9">
        <v>1.6843187540014487E-4</v>
      </c>
    </row>
    <row r="10" spans="1:12" x14ac:dyDescent="0.2">
      <c r="A10" t="s">
        <v>19</v>
      </c>
      <c r="B10">
        <v>9.0198786688787749E-4</v>
      </c>
      <c r="C10">
        <v>3.5725284314784916E-3</v>
      </c>
      <c r="D10">
        <v>1.7112281055058017E-2</v>
      </c>
      <c r="E10">
        <v>0.27230744257893891</v>
      </c>
      <c r="F10">
        <v>4.5354402398152717E-4</v>
      </c>
      <c r="G10">
        <v>2.7448971855170842E-4</v>
      </c>
      <c r="H10">
        <v>2.0412963681925604E-3</v>
      </c>
      <c r="I10">
        <v>0.23121801375258469</v>
      </c>
      <c r="J10">
        <v>9.5433536293030776E-3</v>
      </c>
      <c r="K10">
        <v>6.7049189868114423E-5</v>
      </c>
    </row>
    <row r="11" spans="1:12" x14ac:dyDescent="0.2">
      <c r="A11" t="s">
        <v>20</v>
      </c>
      <c r="B11">
        <v>7.506353400483322E-4</v>
      </c>
      <c r="C11">
        <v>3.6202053602452317E-3</v>
      </c>
      <c r="D11">
        <v>1.724293294739913E-2</v>
      </c>
      <c r="E11">
        <v>0.27095853990955876</v>
      </c>
      <c r="F11">
        <v>2.8921143179054542E-4</v>
      </c>
      <c r="G11">
        <v>2.5066601319190551E-3</v>
      </c>
      <c r="H11">
        <v>3.8266599896814926E-3</v>
      </c>
      <c r="I11">
        <v>9.5433536293030776E-3</v>
      </c>
      <c r="J11">
        <v>0.23387072144794402</v>
      </c>
      <c r="K11">
        <v>8.1421277222635464E-5</v>
      </c>
    </row>
    <row r="12" spans="1:12" x14ac:dyDescent="0.2">
      <c r="A12" t="s">
        <v>21</v>
      </c>
      <c r="B12">
        <v>0.30727026285545622</v>
      </c>
      <c r="C12">
        <v>1.1941660052737465E-2</v>
      </c>
      <c r="D12">
        <v>3.1753945467162125E-3</v>
      </c>
      <c r="E12">
        <v>1.3523641285101444E-3</v>
      </c>
      <c r="F12">
        <v>3.0938861793623719E-3</v>
      </c>
      <c r="G12">
        <v>7.830440510904023E-4</v>
      </c>
      <c r="H12">
        <v>1.6843187540014487E-4</v>
      </c>
      <c r="I12">
        <v>6.7049189868114423E-5</v>
      </c>
      <c r="J12">
        <v>8.1421277222635464E-5</v>
      </c>
      <c r="K12">
        <v>0.25616903253014928</v>
      </c>
    </row>
    <row r="14" spans="1:12" x14ac:dyDescent="0.2">
      <c r="A14" t="s">
        <v>30</v>
      </c>
    </row>
    <row r="15" spans="1:12" x14ac:dyDescent="0.2">
      <c r="B15" t="s">
        <v>12</v>
      </c>
      <c r="C15" t="s">
        <v>13</v>
      </c>
      <c r="D15" t="s">
        <v>14</v>
      </c>
      <c r="E15" t="s">
        <v>15</v>
      </c>
      <c r="F15" t="s">
        <v>16</v>
      </c>
      <c r="G15" t="s">
        <v>17</v>
      </c>
      <c r="H15" t="s">
        <v>18</v>
      </c>
      <c r="I15" t="s">
        <v>19</v>
      </c>
      <c r="J15" t="s">
        <v>20</v>
      </c>
      <c r="K15" t="s">
        <v>21</v>
      </c>
      <c r="L15" t="s">
        <v>29</v>
      </c>
    </row>
    <row r="16" spans="1:12" x14ac:dyDescent="0.2">
      <c r="A16" t="s">
        <v>12</v>
      </c>
      <c r="B16">
        <v>2.1811307879521205</v>
      </c>
      <c r="C16">
        <v>8.0383627790915735E-2</v>
      </c>
      <c r="D16">
        <v>6.6868578010992243E-3</v>
      </c>
      <c r="E16">
        <v>3.3060468745088299E-3</v>
      </c>
      <c r="F16">
        <v>4.7250050577123124E-3</v>
      </c>
      <c r="G16">
        <v>3.8526044008938489E-3</v>
      </c>
      <c r="H16">
        <v>7.7411945719550604E-4</v>
      </c>
      <c r="I16">
        <v>2.4033080704732691E-4</v>
      </c>
      <c r="J16">
        <v>1.5963085639585035E-4</v>
      </c>
      <c r="K16">
        <v>8.1216540463526152E-2</v>
      </c>
      <c r="L16">
        <v>5.9144904591703309</v>
      </c>
    </row>
    <row r="17" spans="1:12" x14ac:dyDescent="0.2">
      <c r="A17" t="s">
        <v>13</v>
      </c>
      <c r="B17">
        <v>8.0383627790915735E-2</v>
      </c>
      <c r="C17">
        <v>0.59180014028419925</v>
      </c>
      <c r="D17">
        <v>7.6144343786418503E-2</v>
      </c>
      <c r="E17">
        <v>5.3877184538337957E-3</v>
      </c>
      <c r="F17">
        <v>6.9074303574959334E-2</v>
      </c>
      <c r="G17">
        <v>6.8927777341359103E-2</v>
      </c>
      <c r="H17">
        <v>2.9498454269458406E-3</v>
      </c>
      <c r="I17">
        <v>9.3232528948137411E-4</v>
      </c>
      <c r="J17">
        <v>9.3374332512365815E-4</v>
      </c>
      <c r="K17">
        <v>3.1487195575303248E-3</v>
      </c>
    </row>
    <row r="18" spans="1:12" x14ac:dyDescent="0.2">
      <c r="A18" t="s">
        <v>14</v>
      </c>
      <c r="B18">
        <v>6.6868578010992243E-3</v>
      </c>
      <c r="C18">
        <v>7.6144343786418503E-2</v>
      </c>
      <c r="D18">
        <v>0.58675930097363238</v>
      </c>
      <c r="E18">
        <v>0.13667195410884239</v>
      </c>
      <c r="F18">
        <v>2.9437610571101756E-3</v>
      </c>
      <c r="G18">
        <v>2.7236330561177897E-3</v>
      </c>
      <c r="H18">
        <v>7.0083178674510735E-2</v>
      </c>
      <c r="I18">
        <v>4.5168090066184845E-3</v>
      </c>
      <c r="J18">
        <v>4.5293857167838332E-3</v>
      </c>
      <c r="K18">
        <v>4.5858172768649576E-4</v>
      </c>
    </row>
    <row r="19" spans="1:12" x14ac:dyDescent="0.2">
      <c r="A19" t="s">
        <v>15</v>
      </c>
      <c r="B19">
        <v>3.3060468745088299E-3</v>
      </c>
      <c r="C19">
        <v>5.3877184538337957E-3</v>
      </c>
      <c r="D19">
        <v>0.13667195410884239</v>
      </c>
      <c r="E19">
        <v>0.60362719690843458</v>
      </c>
      <c r="F19">
        <v>1.3584171300901728E-3</v>
      </c>
      <c r="G19">
        <v>9.6239816427054524E-4</v>
      </c>
      <c r="H19">
        <v>4.4021263144963501E-3</v>
      </c>
      <c r="I19">
        <v>7.1564948338253498E-2</v>
      </c>
      <c r="J19">
        <v>7.1201623513261439E-2</v>
      </c>
      <c r="K19">
        <v>9.9872160889114147E-5</v>
      </c>
    </row>
    <row r="20" spans="1:12" x14ac:dyDescent="0.2">
      <c r="A20" t="s">
        <v>16</v>
      </c>
      <c r="B20">
        <v>4.7250050577123124E-3</v>
      </c>
      <c r="C20">
        <v>6.9074303574959334E-2</v>
      </c>
      <c r="D20">
        <v>2.9437610571101756E-3</v>
      </c>
      <c r="E20">
        <v>1.3584171300901728E-3</v>
      </c>
      <c r="F20">
        <v>5.9174925048602452E-2</v>
      </c>
      <c r="G20">
        <v>2.2406912194808956E-3</v>
      </c>
      <c r="H20">
        <v>1.8174595265465671E-4</v>
      </c>
      <c r="I20">
        <v>1.1759432877085025E-4</v>
      </c>
      <c r="J20">
        <v>6.9537620083827813E-5</v>
      </c>
      <c r="K20">
        <v>2.9111461059585115E-4</v>
      </c>
    </row>
    <row r="21" spans="1:12" x14ac:dyDescent="0.2">
      <c r="A21" t="s">
        <v>17</v>
      </c>
      <c r="B21">
        <v>3.8526044008938489E-3</v>
      </c>
      <c r="C21">
        <v>6.8927777341359103E-2</v>
      </c>
      <c r="D21">
        <v>2.7236330561177897E-3</v>
      </c>
      <c r="E21">
        <v>9.6239816427054524E-4</v>
      </c>
      <c r="F21">
        <v>2.2406912194808956E-3</v>
      </c>
      <c r="G21">
        <v>5.9057874110823388E-2</v>
      </c>
      <c r="H21">
        <v>7.8049987344907244E-4</v>
      </c>
      <c r="I21">
        <v>7.3183693412793866E-5</v>
      </c>
      <c r="J21">
        <v>6.3707053105831657E-4</v>
      </c>
      <c r="K21">
        <v>7.8715231769419327E-4</v>
      </c>
    </row>
    <row r="22" spans="1:12" x14ac:dyDescent="0.2">
      <c r="A22" t="s">
        <v>18</v>
      </c>
      <c r="B22">
        <v>7.7411945719550604E-4</v>
      </c>
      <c r="C22">
        <v>2.9498454269458406E-3</v>
      </c>
      <c r="D22">
        <v>7.0083178674510735E-2</v>
      </c>
      <c r="E22">
        <v>4.4021263144963501E-3</v>
      </c>
      <c r="F22">
        <v>1.8174595265465671E-4</v>
      </c>
      <c r="G22">
        <v>7.8049987344907244E-4</v>
      </c>
      <c r="H22">
        <v>6.1967124564107148E-2</v>
      </c>
      <c r="I22">
        <v>5.5111273852122397E-4</v>
      </c>
      <c r="J22">
        <v>1.0176498823979085E-3</v>
      </c>
      <c r="K22">
        <v>2.9300381525390709E-4</v>
      </c>
    </row>
    <row r="23" spans="1:12" x14ac:dyDescent="0.2">
      <c r="A23" t="s">
        <v>19</v>
      </c>
      <c r="B23">
        <v>2.4033080704732691E-4</v>
      </c>
      <c r="C23">
        <v>9.3232528948137411E-4</v>
      </c>
      <c r="D23">
        <v>4.5168090066184845E-3</v>
      </c>
      <c r="E23">
        <v>7.1564948338253498E-2</v>
      </c>
      <c r="F23">
        <v>1.1759432877085025E-4</v>
      </c>
      <c r="G23">
        <v>7.3183693412793866E-5</v>
      </c>
      <c r="H23">
        <v>5.5111273852122397E-4</v>
      </c>
      <c r="I23">
        <v>6.0863370332589012E-2</v>
      </c>
      <c r="J23">
        <v>2.5044305052385829E-3</v>
      </c>
      <c r="K23">
        <v>8.5638885012112703E-6</v>
      </c>
    </row>
    <row r="24" spans="1:12" x14ac:dyDescent="0.2">
      <c r="A24" t="s">
        <v>20</v>
      </c>
      <c r="B24">
        <v>1.5963085639585035E-4</v>
      </c>
      <c r="C24">
        <v>9.3374332512365815E-4</v>
      </c>
      <c r="D24">
        <v>4.5293857167838332E-3</v>
      </c>
      <c r="E24">
        <v>7.1201623513261439E-2</v>
      </c>
      <c r="F24">
        <v>6.9537620083827813E-5</v>
      </c>
      <c r="G24">
        <v>6.3707053105831657E-4</v>
      </c>
      <c r="H24">
        <v>1.0176498823979085E-3</v>
      </c>
      <c r="I24">
        <v>2.5044305052385829E-3</v>
      </c>
      <c r="J24">
        <v>6.144319979685809E-2</v>
      </c>
      <c r="K24">
        <v>2.3928979300553731E-5</v>
      </c>
    </row>
    <row r="25" spans="1:12" x14ac:dyDescent="0.2">
      <c r="A25" t="s">
        <v>21</v>
      </c>
      <c r="B25">
        <v>8.1216540463526152E-2</v>
      </c>
      <c r="C25">
        <v>3.1487195575303248E-3</v>
      </c>
      <c r="D25">
        <v>4.5858172768649576E-4</v>
      </c>
      <c r="E25">
        <v>9.9872160889114147E-5</v>
      </c>
      <c r="F25">
        <v>2.9111461059585115E-4</v>
      </c>
      <c r="G25">
        <v>7.8715231769419327E-4</v>
      </c>
      <c r="H25">
        <v>2.9300381525390709E-4</v>
      </c>
      <c r="I25">
        <v>8.5638885012112703E-6</v>
      </c>
      <c r="J25">
        <v>2.3928979300553731E-5</v>
      </c>
      <c r="K25">
        <v>6.8791520818378374E-2</v>
      </c>
    </row>
    <row r="27" spans="1:12" x14ac:dyDescent="0.2">
      <c r="A27" t="s">
        <v>31</v>
      </c>
    </row>
    <row r="28" spans="1:12" x14ac:dyDescent="0.2">
      <c r="B28" t="s">
        <v>12</v>
      </c>
      <c r="C28" t="s">
        <v>13</v>
      </c>
      <c r="D28" t="s">
        <v>14</v>
      </c>
      <c r="E28" t="s">
        <v>15</v>
      </c>
      <c r="F28" t="s">
        <v>16</v>
      </c>
      <c r="G28" t="s">
        <v>17</v>
      </c>
      <c r="H28" t="s">
        <v>18</v>
      </c>
      <c r="I28" t="s">
        <v>19</v>
      </c>
      <c r="J28" t="s">
        <v>20</v>
      </c>
      <c r="K28" t="s">
        <v>21</v>
      </c>
      <c r="L28" t="s">
        <v>29</v>
      </c>
    </row>
    <row r="29" spans="1:12" x14ac:dyDescent="0.2">
      <c r="A29" t="s">
        <v>12</v>
      </c>
      <c r="B29">
        <v>2.1630281213031894</v>
      </c>
      <c r="C29">
        <v>7.9391783603132218E-2</v>
      </c>
      <c r="D29">
        <v>6.241333434909185E-3</v>
      </c>
      <c r="E29">
        <v>2.9494707713505442E-3</v>
      </c>
      <c r="F29">
        <v>4.365023130208737E-3</v>
      </c>
      <c r="G29">
        <v>4.5896812203854815E-3</v>
      </c>
      <c r="H29">
        <v>1.0598311016992009E-3</v>
      </c>
      <c r="I29">
        <v>1.7650818290387195E-4</v>
      </c>
      <c r="J29">
        <v>1.860754509369386E-4</v>
      </c>
      <c r="K29">
        <v>8.0605472958590219E-2</v>
      </c>
      <c r="L29">
        <v>5.8627754293823102</v>
      </c>
    </row>
    <row r="30" spans="1:12" x14ac:dyDescent="0.2">
      <c r="A30" t="s">
        <v>13</v>
      </c>
      <c r="B30">
        <v>7.9391783603132218E-2</v>
      </c>
      <c r="C30">
        <v>0.58654463790892275</v>
      </c>
      <c r="D30">
        <v>7.5590476727976752E-2</v>
      </c>
      <c r="E30">
        <v>5.4822315651975916E-3</v>
      </c>
      <c r="F30">
        <v>6.8487527412852411E-2</v>
      </c>
      <c r="G30">
        <v>6.8463269061319401E-2</v>
      </c>
      <c r="H30">
        <v>2.8840221167791926E-3</v>
      </c>
      <c r="I30">
        <v>9.4062056740344333E-4</v>
      </c>
      <c r="J30">
        <v>9.3450841012812354E-4</v>
      </c>
      <c r="K30">
        <v>3.0171325548578845E-3</v>
      </c>
    </row>
    <row r="31" spans="1:12" x14ac:dyDescent="0.2">
      <c r="A31" t="s">
        <v>14</v>
      </c>
      <c r="B31">
        <v>6.241333434909185E-3</v>
      </c>
      <c r="C31">
        <v>7.5590476727976752E-2</v>
      </c>
      <c r="D31">
        <v>0.58260162100635271</v>
      </c>
      <c r="E31">
        <v>0.13535941438585555</v>
      </c>
      <c r="F31">
        <v>2.9196891292888162E-3</v>
      </c>
      <c r="G31">
        <v>2.7511284383101953E-3</v>
      </c>
      <c r="H31">
        <v>6.9294984339331844E-2</v>
      </c>
      <c r="I31">
        <v>4.4554534486839015E-3</v>
      </c>
      <c r="J31">
        <v>4.4585330241358632E-3</v>
      </c>
      <c r="K31">
        <v>7.8631595284434476E-4</v>
      </c>
    </row>
    <row r="32" spans="1:12" x14ac:dyDescent="0.2">
      <c r="A32" t="s">
        <v>15</v>
      </c>
      <c r="B32">
        <v>2.9494707713505442E-3</v>
      </c>
      <c r="C32">
        <v>5.4822315651975916E-3</v>
      </c>
      <c r="D32">
        <v>0.13535941438585555</v>
      </c>
      <c r="E32">
        <v>0.59842935845431389</v>
      </c>
      <c r="F32">
        <v>1.4415152296764699E-3</v>
      </c>
      <c r="G32">
        <v>9.6305535493932499E-4</v>
      </c>
      <c r="H32">
        <v>4.2824558154691359E-3</v>
      </c>
      <c r="I32">
        <v>7.0914399040057599E-2</v>
      </c>
      <c r="J32">
        <v>7.0523150773726409E-2</v>
      </c>
      <c r="K32">
        <v>3.8818153081122676E-4</v>
      </c>
    </row>
    <row r="33" spans="1:12" x14ac:dyDescent="0.2">
      <c r="A33" t="s">
        <v>16</v>
      </c>
      <c r="B33">
        <v>4.365023130208737E-3</v>
      </c>
      <c r="C33">
        <v>6.8487527412852411E-2</v>
      </c>
      <c r="D33">
        <v>2.9196891292888162E-3</v>
      </c>
      <c r="E33">
        <v>1.4415152296764699E-3</v>
      </c>
      <c r="F33">
        <v>5.8755585760335169E-2</v>
      </c>
      <c r="G33">
        <v>2.2404270236447256E-3</v>
      </c>
      <c r="H33">
        <v>2.2194848919541022E-4</v>
      </c>
      <c r="I33">
        <v>1.2141988015835051E-4</v>
      </c>
      <c r="J33">
        <v>8.0486873401706551E-5</v>
      </c>
      <c r="K33">
        <v>4.3134315439083382E-4</v>
      </c>
    </row>
    <row r="34" spans="1:12" x14ac:dyDescent="0.2">
      <c r="A34" t="s">
        <v>17</v>
      </c>
      <c r="B34">
        <v>4.5896812203854815E-3</v>
      </c>
      <c r="C34">
        <v>6.8463269061319401E-2</v>
      </c>
      <c r="D34">
        <v>2.7511284383101953E-3</v>
      </c>
      <c r="E34">
        <v>9.6305535493932499E-4</v>
      </c>
      <c r="F34">
        <v>2.2404270236447256E-3</v>
      </c>
      <c r="G34">
        <v>5.9241213368056198E-2</v>
      </c>
      <c r="H34">
        <v>7.6488144258764299E-4</v>
      </c>
      <c r="I34">
        <v>7.2048216507489005E-5</v>
      </c>
      <c r="J34">
        <v>6.3487898461186444E-4</v>
      </c>
      <c r="K34">
        <v>1.3318197028227974E-4</v>
      </c>
    </row>
    <row r="35" spans="1:12" x14ac:dyDescent="0.2">
      <c r="A35" t="s">
        <v>18</v>
      </c>
      <c r="B35">
        <v>1.0598311016992009E-3</v>
      </c>
      <c r="C35">
        <v>2.8840221167791926E-3</v>
      </c>
      <c r="D35">
        <v>6.9294984339331844E-2</v>
      </c>
      <c r="E35">
        <v>4.2824558154691359E-3</v>
      </c>
      <c r="F35">
        <v>2.2194848919541022E-4</v>
      </c>
      <c r="G35">
        <v>7.6488144258764299E-4</v>
      </c>
      <c r="H35">
        <v>5.9933228147105153E-2</v>
      </c>
      <c r="I35">
        <v>5.334551746626298E-4</v>
      </c>
      <c r="J35">
        <v>9.9256889063479539E-4</v>
      </c>
      <c r="K35">
        <v>3.7688440504163395E-5</v>
      </c>
    </row>
    <row r="36" spans="1:12" x14ac:dyDescent="0.2">
      <c r="A36" t="s">
        <v>19</v>
      </c>
      <c r="B36">
        <v>1.7650818290387195E-4</v>
      </c>
      <c r="C36">
        <v>9.4062056740344333E-4</v>
      </c>
      <c r="D36">
        <v>4.4554534486839015E-3</v>
      </c>
      <c r="E36">
        <v>7.0914399040057599E-2</v>
      </c>
      <c r="F36">
        <v>1.2141988015835051E-4</v>
      </c>
      <c r="G36">
        <v>7.2048216507489005E-5</v>
      </c>
      <c r="H36">
        <v>5.334551746626298E-4</v>
      </c>
      <c r="I36">
        <v>6.0161584907410477E-2</v>
      </c>
      <c r="J36">
        <v>2.4700320185491098E-3</v>
      </c>
      <c r="K36">
        <v>3.5004996269068808E-5</v>
      </c>
    </row>
    <row r="37" spans="1:12" x14ac:dyDescent="0.2">
      <c r="A37" t="s">
        <v>20</v>
      </c>
      <c r="B37">
        <v>1.860754509369386E-4</v>
      </c>
      <c r="C37">
        <v>9.3450841012812354E-4</v>
      </c>
      <c r="D37">
        <v>4.4585330241358632E-3</v>
      </c>
      <c r="E37">
        <v>7.0523150773726409E-2</v>
      </c>
      <c r="F37">
        <v>8.0486873401706551E-5</v>
      </c>
      <c r="G37">
        <v>6.3487898461186444E-4</v>
      </c>
      <c r="H37">
        <v>9.9256889063479539E-4</v>
      </c>
      <c r="I37">
        <v>2.4700320185491098E-3</v>
      </c>
      <c r="J37">
        <v>6.0536231769093229E-2</v>
      </c>
      <c r="K37">
        <v>1.6265444651266292E-5</v>
      </c>
    </row>
    <row r="38" spans="1:12" x14ac:dyDescent="0.2">
      <c r="A38" t="s">
        <v>21</v>
      </c>
      <c r="B38">
        <v>8.0605472958590219E-2</v>
      </c>
      <c r="C38">
        <v>3.0171325548578845E-3</v>
      </c>
      <c r="D38">
        <v>7.8631595284434476E-4</v>
      </c>
      <c r="E38">
        <v>3.8818153081122676E-4</v>
      </c>
      <c r="F38">
        <v>4.3134315439083382E-4</v>
      </c>
      <c r="G38">
        <v>1.3318197028227974E-4</v>
      </c>
      <c r="H38">
        <v>3.7688440504163395E-5</v>
      </c>
      <c r="I38">
        <v>3.5004996269068808E-5</v>
      </c>
      <c r="J38">
        <v>1.6265444651266292E-5</v>
      </c>
      <c r="K38">
        <v>6.8166095289904971E-2</v>
      </c>
    </row>
    <row r="40" spans="1:12" x14ac:dyDescent="0.2">
      <c r="A40" t="s">
        <v>32</v>
      </c>
    </row>
    <row r="41" spans="1:12" x14ac:dyDescent="0.2">
      <c r="B41" t="s">
        <v>12</v>
      </c>
      <c r="C41" t="s">
        <v>13</v>
      </c>
      <c r="D41" t="s">
        <v>14</v>
      </c>
      <c r="E41" t="s">
        <v>15</v>
      </c>
      <c r="F41" t="s">
        <v>16</v>
      </c>
      <c r="G41" t="s">
        <v>17</v>
      </c>
      <c r="H41" t="s">
        <v>18</v>
      </c>
      <c r="I41" t="s">
        <v>19</v>
      </c>
      <c r="J41" t="s">
        <v>20</v>
      </c>
      <c r="K41" t="s">
        <v>21</v>
      </c>
      <c r="L41" t="s">
        <v>29</v>
      </c>
    </row>
    <row r="42" spans="1:12" x14ac:dyDescent="0.2">
      <c r="A42" t="s">
        <v>12</v>
      </c>
      <c r="B42">
        <v>2.1077177707881041</v>
      </c>
      <c r="C42">
        <v>7.9078944643514282E-2</v>
      </c>
      <c r="D42">
        <v>5.083339425150637E-3</v>
      </c>
      <c r="E42">
        <v>3.0311350364336936E-3</v>
      </c>
      <c r="F42">
        <v>4.550870180489771E-3</v>
      </c>
      <c r="G42">
        <v>3.8316881401207412E-3</v>
      </c>
      <c r="H42">
        <v>1.2547353971196365E-3</v>
      </c>
      <c r="I42">
        <v>2.4121410550046978E-4</v>
      </c>
      <c r="J42">
        <v>3.2816851334517617E-3</v>
      </c>
      <c r="K42">
        <v>7.7962720802319169E-2</v>
      </c>
      <c r="L42">
        <v>5.7255013987561938</v>
      </c>
    </row>
    <row r="43" spans="1:12" x14ac:dyDescent="0.2">
      <c r="A43" t="s">
        <v>13</v>
      </c>
      <c r="B43">
        <v>7.9078944643514282E-2</v>
      </c>
      <c r="C43">
        <v>0.57427129940360921</v>
      </c>
      <c r="D43">
        <v>7.3403570901181103E-2</v>
      </c>
      <c r="E43">
        <v>4.997258436848449E-3</v>
      </c>
      <c r="F43">
        <v>6.6671585327974639E-2</v>
      </c>
      <c r="G43">
        <v>6.6480598614204689E-2</v>
      </c>
      <c r="H43">
        <v>2.9302566137685525E-3</v>
      </c>
      <c r="I43">
        <v>9.3414192079952028E-4</v>
      </c>
      <c r="J43">
        <v>6.5569425360095302E-4</v>
      </c>
      <c r="K43">
        <v>3.0639735343283856E-3</v>
      </c>
    </row>
    <row r="44" spans="1:12" x14ac:dyDescent="0.2">
      <c r="A44" t="s">
        <v>14</v>
      </c>
      <c r="B44">
        <v>5.083339425150637E-3</v>
      </c>
      <c r="C44">
        <v>7.3403570901181103E-2</v>
      </c>
      <c r="D44">
        <v>0.57124661683498046</v>
      </c>
      <c r="E44">
        <v>0.13302898078446468</v>
      </c>
      <c r="F44">
        <v>2.9503571892615342E-3</v>
      </c>
      <c r="G44">
        <v>2.9005437943419171E-3</v>
      </c>
      <c r="H44">
        <v>6.7879794098550467E-2</v>
      </c>
      <c r="I44">
        <v>4.5054037892081223E-3</v>
      </c>
      <c r="J44">
        <v>4.2073110664057637E-3</v>
      </c>
      <c r="K44">
        <v>4.5797812695278265E-4</v>
      </c>
    </row>
    <row r="45" spans="1:12" x14ac:dyDescent="0.2">
      <c r="A45" t="s">
        <v>15</v>
      </c>
      <c r="B45">
        <v>3.0311350364336936E-3</v>
      </c>
      <c r="C45">
        <v>4.997258436848449E-3</v>
      </c>
      <c r="D45">
        <v>0.13302898078446468</v>
      </c>
      <c r="E45">
        <v>0.58472501609237615</v>
      </c>
      <c r="F45">
        <v>1.3807369914633906E-3</v>
      </c>
      <c r="G45">
        <v>1.5750699427945056E-3</v>
      </c>
      <c r="H45">
        <v>4.3119392002055768E-3</v>
      </c>
      <c r="I45">
        <v>6.9319413737315413E-2</v>
      </c>
      <c r="J45">
        <v>6.7673347858603114E-2</v>
      </c>
      <c r="K45">
        <v>4.9106635752238948E-4</v>
      </c>
    </row>
    <row r="46" spans="1:12" x14ac:dyDescent="0.2">
      <c r="A46" t="s">
        <v>16</v>
      </c>
      <c r="B46">
        <v>4.550870180489771E-3</v>
      </c>
      <c r="C46">
        <v>6.6671585327974639E-2</v>
      </c>
      <c r="D46">
        <v>2.9503571892615342E-3</v>
      </c>
      <c r="E46">
        <v>1.3807369914633906E-3</v>
      </c>
      <c r="F46">
        <v>5.7248811330385535E-2</v>
      </c>
      <c r="G46">
        <v>2.2489190610970287E-3</v>
      </c>
      <c r="H46">
        <v>2.2996196827706832E-4</v>
      </c>
      <c r="I46">
        <v>1.0417470399927208E-4</v>
      </c>
      <c r="J46">
        <v>8.0098241950301866E-5</v>
      </c>
      <c r="K46">
        <v>2.5474404594475429E-4</v>
      </c>
    </row>
    <row r="47" spans="1:12" x14ac:dyDescent="0.2">
      <c r="A47" t="s">
        <v>17</v>
      </c>
      <c r="B47">
        <v>3.8316881401207412E-3</v>
      </c>
      <c r="C47">
        <v>6.6480598614204689E-2</v>
      </c>
      <c r="D47">
        <v>2.9005437943419171E-3</v>
      </c>
      <c r="E47">
        <v>1.5750699427945056E-3</v>
      </c>
      <c r="F47">
        <v>2.2489190610970287E-3</v>
      </c>
      <c r="G47">
        <v>5.65939987225876E-2</v>
      </c>
      <c r="H47">
        <v>1.565227170312629E-4</v>
      </c>
      <c r="I47">
        <v>1.0544084601241772E-4</v>
      </c>
      <c r="J47">
        <v>7.3104258186992751E-5</v>
      </c>
      <c r="K47">
        <v>7.915248787591356E-4</v>
      </c>
    </row>
    <row r="48" spans="1:12" x14ac:dyDescent="0.2">
      <c r="A48" t="s">
        <v>18</v>
      </c>
      <c r="B48">
        <v>1.2547353971196365E-3</v>
      </c>
      <c r="C48">
        <v>2.9302566137685525E-3</v>
      </c>
      <c r="D48">
        <v>6.7879794098550467E-2</v>
      </c>
      <c r="E48">
        <v>4.3119392002055768E-3</v>
      </c>
      <c r="F48">
        <v>2.2996196827706832E-4</v>
      </c>
      <c r="G48">
        <v>1.565227170312629E-4</v>
      </c>
      <c r="H48">
        <v>5.9962394008955811E-2</v>
      </c>
      <c r="I48">
        <v>5.6700521719250398E-4</v>
      </c>
      <c r="J48">
        <v>9.5737612915415863E-4</v>
      </c>
      <c r="K48">
        <v>3.6169990000774805E-5</v>
      </c>
    </row>
    <row r="49" spans="1:11" x14ac:dyDescent="0.2">
      <c r="A49" t="s">
        <v>19</v>
      </c>
      <c r="B49">
        <v>2.4121410550046978E-4</v>
      </c>
      <c r="C49">
        <v>9.3414192079952028E-4</v>
      </c>
      <c r="D49">
        <v>4.5054037892081223E-3</v>
      </c>
      <c r="E49">
        <v>6.9319413737315413E-2</v>
      </c>
      <c r="F49">
        <v>1.0417470399927208E-4</v>
      </c>
      <c r="G49">
        <v>1.0544084601241772E-4</v>
      </c>
      <c r="H49">
        <v>5.6700521719250398E-4</v>
      </c>
      <c r="I49">
        <v>5.9177617104786667E-2</v>
      </c>
      <c r="J49">
        <v>2.2804883072781025E-3</v>
      </c>
      <c r="K49">
        <v>2.2847839381913297E-5</v>
      </c>
    </row>
    <row r="50" spans="1:11" x14ac:dyDescent="0.2">
      <c r="A50" t="s">
        <v>20</v>
      </c>
      <c r="B50">
        <v>3.2816851334517617E-3</v>
      </c>
      <c r="C50">
        <v>6.5569425360095302E-4</v>
      </c>
      <c r="D50">
        <v>4.2073110664057637E-3</v>
      </c>
      <c r="E50">
        <v>6.7673347858603114E-2</v>
      </c>
      <c r="F50">
        <v>8.0098241950301866E-5</v>
      </c>
      <c r="G50">
        <v>7.3104258186992751E-5</v>
      </c>
      <c r="H50">
        <v>9.5737612915415863E-4</v>
      </c>
      <c r="I50">
        <v>2.2804883072781025E-3</v>
      </c>
      <c r="J50">
        <v>5.6063250571560974E-2</v>
      </c>
      <c r="K50">
        <v>3.5833899188981349E-4</v>
      </c>
    </row>
    <row r="51" spans="1:11" x14ac:dyDescent="0.2">
      <c r="A51" t="s">
        <v>21</v>
      </c>
      <c r="B51">
        <v>7.7962720802319169E-2</v>
      </c>
      <c r="C51">
        <v>3.0639735343283856E-3</v>
      </c>
      <c r="D51">
        <v>4.5797812695278265E-4</v>
      </c>
      <c r="E51">
        <v>4.9106635752238948E-4</v>
      </c>
      <c r="F51">
        <v>2.5474404594475429E-4</v>
      </c>
      <c r="G51">
        <v>7.915248787591356E-4</v>
      </c>
      <c r="H51">
        <v>3.6169990000774805E-5</v>
      </c>
      <c r="I51">
        <v>2.2847839381913297E-5</v>
      </c>
      <c r="J51">
        <v>3.5833899188981349E-4</v>
      </c>
      <c r="K51">
        <v>6.5690478698743074E-2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4735D8-3B38-DE4F-8AC5-C73BF3D8A13F}">
  <dimension ref="A1:E5"/>
  <sheetViews>
    <sheetView tabSelected="1" workbookViewId="0">
      <selection activeCell="B2" sqref="B2:E2"/>
    </sheetView>
  </sheetViews>
  <sheetFormatPr baseColWidth="10" defaultRowHeight="16" x14ac:dyDescent="0.2"/>
  <cols>
    <col min="1" max="1" width="20.33203125" customWidth="1"/>
  </cols>
  <sheetData>
    <row r="1" spans="1:5" x14ac:dyDescent="0.2">
      <c r="A1" t="s">
        <v>33</v>
      </c>
      <c r="B1">
        <v>1</v>
      </c>
      <c r="C1">
        <v>2</v>
      </c>
      <c r="D1">
        <v>3</v>
      </c>
      <c r="E1">
        <v>4</v>
      </c>
    </row>
    <row r="2" spans="1:5" x14ac:dyDescent="0.2">
      <c r="A2" s="5">
        <v>1</v>
      </c>
      <c r="B2" s="5">
        <v>0</v>
      </c>
      <c r="C2" s="5">
        <v>0.02</v>
      </c>
      <c r="D2" s="5">
        <v>0.02</v>
      </c>
      <c r="E2" s="5">
        <v>0.06</v>
      </c>
    </row>
    <row r="3" spans="1:5" x14ac:dyDescent="0.2">
      <c r="A3" s="5">
        <v>2</v>
      </c>
      <c r="B3" s="6"/>
      <c r="C3" s="5">
        <v>0</v>
      </c>
      <c r="D3" s="5">
        <v>0.02</v>
      </c>
      <c r="E3" s="5">
        <v>0.06</v>
      </c>
    </row>
    <row r="4" spans="1:5" x14ac:dyDescent="0.2">
      <c r="A4" s="5">
        <v>3</v>
      </c>
      <c r="B4" s="6"/>
      <c r="C4" s="6"/>
      <c r="D4" s="5">
        <v>0</v>
      </c>
      <c r="E4" s="5">
        <v>0.06</v>
      </c>
    </row>
    <row r="5" spans="1:5" x14ac:dyDescent="0.2">
      <c r="A5" s="5">
        <v>4</v>
      </c>
      <c r="E5" s="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Boltzmann_distribution</vt:lpstr>
      <vt:lpstr>LDM</vt:lpstr>
      <vt:lpstr>weighted_LDM</vt:lpstr>
      <vt:lpstr>FD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Pomila Pomila</dc:creator>
  <cp:lastModifiedBy>Pomila Pomila</cp:lastModifiedBy>
  <dcterms:created xsi:type="dcterms:W3CDTF">2025-10-13T03:07:42Z</dcterms:created>
  <dcterms:modified xsi:type="dcterms:W3CDTF">2025-10-29T18:28:21Z</dcterms:modified>
</cp:coreProperties>
</file>