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__Cody-Brian/_Amazon-S2S/_Manuscript Files/Double Dating Paper/Manuscript Text/Nat Geo 1st sub/"/>
    </mc:Choice>
  </mc:AlternateContent>
  <xr:revisionPtr revIDLastSave="0" documentId="13_ncr:1_{F9DA1502-EE59-1E4E-940D-B8286206C82A}" xr6:coauthVersionLast="36" xr6:coauthVersionMax="45" xr10:uidLastSave="{00000000-0000-0000-0000-000000000000}"/>
  <bookViews>
    <workbookView xWindow="0" yWindow="500" windowWidth="28500" windowHeight="17280" xr2:uid="{00000000-000D-0000-FFFF-FFFF00000000}"/>
  </bookViews>
  <sheets>
    <sheet name="data" sheetId="1" r:id="rId1"/>
    <sheet name="plots" sheetId="5" r:id="rId2"/>
    <sheet name="crossplot" sheetId="2" r:id="rId3"/>
    <sheet name="pie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1" i="3" l="1"/>
  <c r="Y30" i="2"/>
  <c r="AD28" i="3" l="1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AE29" i="3" l="1"/>
</calcChain>
</file>

<file path=xl/sharedStrings.xml><?xml version="1.0" encoding="utf-8"?>
<sst xmlns="http://schemas.openxmlformats.org/spreadsheetml/2006/main" count="1115" uniqueCount="174">
  <si>
    <t>Reduced (U-Th[Sm])/He Data</t>
  </si>
  <si>
    <t>Sample</t>
  </si>
  <si>
    <t>mineral</t>
  </si>
  <si>
    <t>Age, Ma</t>
  </si>
  <si>
    <t>err., Ma</t>
  </si>
  <si>
    <t>U (ppm)</t>
  </si>
  <si>
    <t>Th (ppm)</t>
  </si>
  <si>
    <t>147Sm (ppm)</t>
  </si>
  <si>
    <t>[U]e</t>
  </si>
  <si>
    <t>Th/U</t>
  </si>
  <si>
    <t>He (nmol/g)</t>
  </si>
  <si>
    <t>Ft</t>
  </si>
  <si>
    <t>ESR</t>
  </si>
  <si>
    <t>Owner</t>
  </si>
  <si>
    <t>zircon</t>
  </si>
  <si>
    <t>Cody Mason</t>
  </si>
  <si>
    <t>zAmazon945-1-107</t>
  </si>
  <si>
    <t>zAmazon945-1-69</t>
  </si>
  <si>
    <t>zAmazon945-1-115</t>
  </si>
  <si>
    <t>zAmazon945-1-102</t>
  </si>
  <si>
    <t>zAmazon945-1-104</t>
  </si>
  <si>
    <t>zAmazon945-1-3</t>
  </si>
  <si>
    <t>zAmazon945-1-76</t>
  </si>
  <si>
    <t>zAmazon945-1-110</t>
  </si>
  <si>
    <t>zAmazon945-1-28</t>
  </si>
  <si>
    <t>zAmazon945-1-75</t>
  </si>
  <si>
    <t>zAmazon945-1-15</t>
  </si>
  <si>
    <t>zAmazon945-1-78</t>
  </si>
  <si>
    <t>zAmazon945-1-128</t>
  </si>
  <si>
    <t>zAmazon945-1-113</t>
  </si>
  <si>
    <t>zAmazon945-1-100</t>
  </si>
  <si>
    <t>zAmazon945-1-118</t>
  </si>
  <si>
    <t>zAmazon945-1-13</t>
  </si>
  <si>
    <t>zAmazon945-1-99</t>
  </si>
  <si>
    <t>zAmazon945-1-49</t>
  </si>
  <si>
    <t>zAmazon945-1-77</t>
  </si>
  <si>
    <t>zAmazon945-1-45</t>
  </si>
  <si>
    <t>zAmazon945-1-97</t>
  </si>
  <si>
    <t>zAmazon945-1-71</t>
  </si>
  <si>
    <t>zAmazon945-1-106</t>
  </si>
  <si>
    <t>zAmazon945-1-121</t>
  </si>
  <si>
    <t>zAmazon945-1-4</t>
  </si>
  <si>
    <t>zAmazon945-1-130</t>
  </si>
  <si>
    <t>zAmazon945-1-42</t>
  </si>
  <si>
    <t>zAmazon945-1-138</t>
  </si>
  <si>
    <t>zAmazon945-1-41</t>
  </si>
  <si>
    <t>zAmazon945-1-46</t>
  </si>
  <si>
    <t>zAmazon945-1-60</t>
  </si>
  <si>
    <t>zAmazon945-1-35</t>
  </si>
  <si>
    <t>zAmazon945-1-32</t>
  </si>
  <si>
    <t>zAmazon945-1-24</t>
  </si>
  <si>
    <t>zAmazon945-1-2</t>
  </si>
  <si>
    <t>zAmazon945-1-140</t>
  </si>
  <si>
    <t>zAmazon945-1-26</t>
  </si>
  <si>
    <t>zAmazon945-1-74</t>
  </si>
  <si>
    <t>zAmazon945-1-23</t>
  </si>
  <si>
    <t>zAmazon946-4-119</t>
  </si>
  <si>
    <t>zAmazon946-4-15</t>
  </si>
  <si>
    <t>zAmazon946-4-46</t>
  </si>
  <si>
    <t>zAmazon946-4-53</t>
  </si>
  <si>
    <t>zAmazon946-4-68</t>
  </si>
  <si>
    <t>zAmazon946-4-88</t>
  </si>
  <si>
    <t>zAmazon946-4-57</t>
  </si>
  <si>
    <t>zAmazon946-4-135</t>
  </si>
  <si>
    <t>zAmazon946-4-3</t>
  </si>
  <si>
    <t>zAmazon946-4-38</t>
  </si>
  <si>
    <t>zAmazon945-1-136</t>
  </si>
  <si>
    <t>zAmazon945-1-132</t>
  </si>
  <si>
    <t>zAmazon945-1-133</t>
  </si>
  <si>
    <t>zAmazon945-1-134</t>
  </si>
  <si>
    <t>zAmazon945-1-137</t>
  </si>
  <si>
    <t>zAmazon945-1-139</t>
  </si>
  <si>
    <t>zAmazon946-4-121</t>
  </si>
  <si>
    <t>zAmazon946-4-58</t>
  </si>
  <si>
    <t>zAmazon946-4-77</t>
  </si>
  <si>
    <t>zAmazon946-4-a-126</t>
  </si>
  <si>
    <t>sample ID</t>
  </si>
  <si>
    <t>He age (Ma)</t>
  </si>
  <si>
    <t>U-Pb age (Ma)</t>
  </si>
  <si>
    <t>age bins</t>
  </si>
  <si>
    <t>n zircons per sample (across 6 samples, ~21 per sample)</t>
  </si>
  <si>
    <t>0-75 Ma</t>
  </si>
  <si>
    <t>no more</t>
  </si>
  <si>
    <t>75-225 Ma</t>
  </si>
  <si>
    <t>225-425 Ma</t>
  </si>
  <si>
    <t>425-750 Ma</t>
  </si>
  <si>
    <t>750-900 Ma</t>
  </si>
  <si>
    <t>900-1300 Ma</t>
  </si>
  <si>
    <t>1300-1500 Ma</t>
  </si>
  <si>
    <t>1500-1800</t>
  </si>
  <si>
    <t>1800-2000 Ma</t>
  </si>
  <si>
    <t>2000-2250 Ma</t>
  </si>
  <si>
    <t>&gt;2250 Ma</t>
  </si>
  <si>
    <t>for only 60 grains</t>
  </si>
  <si>
    <t>1:1 line</t>
  </si>
  <si>
    <t>error (2s)</t>
  </si>
  <si>
    <t>was Disc (used 16% cutoff)</t>
  </si>
  <si>
    <t>zAmazon946-8-5</t>
  </si>
  <si>
    <t>zAmazon946-8-8</t>
  </si>
  <si>
    <t>zAmazon946-8-9</t>
  </si>
  <si>
    <t>zAmazon946-8-13</t>
  </si>
  <si>
    <t>zAmazon946-8-21</t>
  </si>
  <si>
    <t>zAmazon946-8-28</t>
  </si>
  <si>
    <t>zAmazon946-8-29</t>
  </si>
  <si>
    <t>zAmazon946-8-33</t>
  </si>
  <si>
    <t>zAmazon946-8-35</t>
  </si>
  <si>
    <t>zAmazon946-8-36</t>
  </si>
  <si>
    <t>zAmazon946-8-37</t>
  </si>
  <si>
    <t>zAmazon946-8-42</t>
  </si>
  <si>
    <t>zAmazon946-8-49</t>
  </si>
  <si>
    <t>zAmazon946-8-51</t>
  </si>
  <si>
    <t>zAmazon946-8-68</t>
  </si>
  <si>
    <t>zAmazon946-8-81</t>
  </si>
  <si>
    <t>zAmazon946-8-82</t>
  </si>
  <si>
    <t>zAmazon946-8-104</t>
  </si>
  <si>
    <t>zAmazon946-8-105</t>
  </si>
  <si>
    <t>zAmazon946-8-133</t>
  </si>
  <si>
    <t>zAmazon946-9-21</t>
  </si>
  <si>
    <t>zAmazon946-9-34</t>
  </si>
  <si>
    <t>zAmazon946-9-40</t>
  </si>
  <si>
    <t>zAmazon946-9-49</t>
  </si>
  <si>
    <t>zAmazon946-9-55</t>
  </si>
  <si>
    <t>zAmazon946-9-56</t>
  </si>
  <si>
    <t>zAmazon946-9-66</t>
  </si>
  <si>
    <t>zAmazon946-9-87</t>
  </si>
  <si>
    <t>zAmazon946-9-89</t>
  </si>
  <si>
    <t>zAmazon946-9-98</t>
  </si>
  <si>
    <t>zAmazon946-9-108</t>
  </si>
  <si>
    <t>zAmazon946-9-128</t>
  </si>
  <si>
    <t>zAmazon946-9-134</t>
  </si>
  <si>
    <t>zAmazon946-9-135</t>
  </si>
  <si>
    <t>was DISC (but used 16% cutoff)</t>
  </si>
  <si>
    <t>zircon? Lost?</t>
  </si>
  <si>
    <t>Neogene 0-23</t>
  </si>
  <si>
    <t>paleogene 23-66</t>
  </si>
  <si>
    <t>Cret 66-145</t>
  </si>
  <si>
    <t>Jur 145-201</t>
  </si>
  <si>
    <t>Tri 201-252</t>
  </si>
  <si>
    <t>Perm 252-299</t>
  </si>
  <si>
    <t>Carb 299-359</t>
  </si>
  <si>
    <t>Dev 359-419</t>
  </si>
  <si>
    <t>Sil 419-444</t>
  </si>
  <si>
    <t>Ord 444-485</t>
  </si>
  <si>
    <t>Camb 485-541</t>
  </si>
  <si>
    <t>zAmazon946-5-12</t>
  </si>
  <si>
    <t>zAmazon946-5-24</t>
  </si>
  <si>
    <t>zAmazon946-5-26</t>
  </si>
  <si>
    <t>zAmazon946-5-47</t>
  </si>
  <si>
    <t>zircon?</t>
  </si>
  <si>
    <t>zAmazon946-5-55</t>
  </si>
  <si>
    <t>zAmazon946-5-56</t>
  </si>
  <si>
    <t>zAmazon946-5-59</t>
  </si>
  <si>
    <t>zAmazon946-5-70</t>
  </si>
  <si>
    <t>zAmazon946-5-72</t>
  </si>
  <si>
    <t>zAmazon946-5-83</t>
  </si>
  <si>
    <t>zAmazon946-5-86</t>
  </si>
  <si>
    <t>zAmazon946-5-89</t>
  </si>
  <si>
    <t>zAmazon946-5-90</t>
  </si>
  <si>
    <t>zAmazon946-5-121</t>
  </si>
  <si>
    <t>zAmazon946-5-122</t>
  </si>
  <si>
    <t>zAmazon946-5-126</t>
  </si>
  <si>
    <t>zAmazon946-5-127</t>
  </si>
  <si>
    <t>zAmazon946-5-132</t>
  </si>
  <si>
    <t>zAmazon946-5-138</t>
  </si>
  <si>
    <t>zAmazon946-5-140</t>
  </si>
  <si>
    <t>He cooling ages by period</t>
  </si>
  <si>
    <t>Pan Afr-Brasil 542-900</t>
  </si>
  <si>
    <t>Sunsas (900-1300)</t>
  </si>
  <si>
    <t>total counts</t>
  </si>
  <si>
    <t>RNJ (1500-</t>
  </si>
  <si>
    <t>bunk</t>
  </si>
  <si>
    <t>#</t>
  </si>
  <si>
    <t>%</t>
  </si>
  <si>
    <t>mass (μg)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</si>
</sst>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libri"/>
      <family val="2"/>
    </font>
    <font>
      <b/>
      <sz val="11"/>
      <color rgb="FFFF0000"/>
      <name val="Times New Roman"/>
      <family val="1"/>
    </font>
    <font>
      <sz val="11"/>
      <color rgb="FFFF0000"/>
      <name val="Calibri"/>
      <family val="2"/>
    </font>
    <font>
      <sz val="11"/>
      <color rgb="FFFF0000"/>
      <name val="Times New Roman"/>
      <family val="1"/>
    </font>
    <font>
      <b/>
      <sz val="11"/>
      <color rgb="FFFF0000"/>
      <name val="Calibri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 applyAlignment="1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0" fontId="11" fillId="2" borderId="0" xfId="0" applyFont="1" applyFill="1"/>
    <xf numFmtId="164" fontId="12" fillId="2" borderId="0" xfId="0" applyNumberFormat="1" applyFont="1" applyFill="1" applyAlignment="1">
      <alignment horizontal="center"/>
    </xf>
    <xf numFmtId="0" fontId="13" fillId="0" borderId="0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0" xfId="0" applyFont="1" applyAlignment="1"/>
    <xf numFmtId="0" fontId="14" fillId="0" borderId="0" xfId="0" applyFont="1" applyAlignment="1">
      <alignment horizontal="center"/>
    </xf>
    <xf numFmtId="2" fontId="12" fillId="2" borderId="0" xfId="0" applyNumberFormat="1" applyFont="1" applyFill="1" applyAlignment="1">
      <alignment horizontal="center"/>
    </xf>
    <xf numFmtId="0" fontId="0" fillId="2" borderId="0" xfId="0" applyFill="1" applyAlignment="1"/>
    <xf numFmtId="164" fontId="14" fillId="0" borderId="0" xfId="0" applyNumberFormat="1" applyFont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0" fillId="0" borderId="0" xfId="0" applyFill="1" applyAlignment="1"/>
    <xf numFmtId="0" fontId="3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11" fillId="0" borderId="0" xfId="0" applyFont="1" applyFill="1"/>
    <xf numFmtId="164" fontId="4" fillId="0" borderId="0" xfId="0" applyNumberFormat="1" applyFont="1" applyFill="1" applyAlignment="1">
      <alignment horizontal="center"/>
    </xf>
    <xf numFmtId="164" fontId="14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4" fontId="12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3" fillId="2" borderId="0" xfId="0" applyFont="1" applyFill="1" applyAlignment="1"/>
    <xf numFmtId="164" fontId="2" fillId="2" borderId="0" xfId="0" applyNumberFormat="1" applyFont="1" applyFill="1" applyAlignment="1">
      <alignment horizontal="center"/>
    </xf>
    <xf numFmtId="0" fontId="9" fillId="0" borderId="0" xfId="0" applyFont="1" applyFill="1"/>
    <xf numFmtId="164" fontId="15" fillId="0" borderId="0" xfId="0" applyNumberFormat="1" applyFont="1" applyFill="1" applyAlignment="1">
      <alignment horizontal="center"/>
    </xf>
    <xf numFmtId="2" fontId="15" fillId="0" borderId="0" xfId="0" applyNumberFormat="1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NumberFormat="1" applyFont="1" applyFill="1" applyBorder="1" applyAlignment="1">
      <alignment horizontal="right"/>
    </xf>
    <xf numFmtId="0" fontId="0" fillId="0" borderId="0" xfId="0"/>
    <xf numFmtId="164" fontId="12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10" fillId="4" borderId="0" xfId="0" applyNumberFormat="1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14" fillId="4" borderId="0" xfId="0" applyNumberFormat="1" applyFont="1" applyFill="1" applyAlignment="1">
      <alignment horizontal="center"/>
    </xf>
    <xf numFmtId="164" fontId="0" fillId="5" borderId="0" xfId="0" applyNumberFormat="1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164" fontId="12" fillId="5" borderId="0" xfId="0" applyNumberFormat="1" applyFont="1" applyFill="1" applyAlignment="1">
      <alignment horizontal="center"/>
    </xf>
    <xf numFmtId="1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ZHe age vs [U]e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3786237246659958"/>
                  <c:y val="-0.3083427140163238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(data!$H$4:$H$49,data!$H$51:$H$63,data!$H$65,data!$H$67:$H$86,data!$H$88:$H$107,data!$H$109:$H$122)</c:f>
              <c:numCache>
                <c:formatCode>0.0</c:formatCode>
                <c:ptCount val="114"/>
                <c:pt idx="0">
                  <c:v>241.53823852539099</c:v>
                </c:pt>
                <c:pt idx="1">
                  <c:v>33.979801177978501</c:v>
                </c:pt>
                <c:pt idx="2">
                  <c:v>114.63957977294901</c:v>
                </c:pt>
                <c:pt idx="3">
                  <c:v>101.102241516113</c:v>
                </c:pt>
                <c:pt idx="4">
                  <c:v>113.313842773438</c:v>
                </c:pt>
                <c:pt idx="5">
                  <c:v>186.70880126953099</c:v>
                </c:pt>
                <c:pt idx="6">
                  <c:v>265.572998046875</c:v>
                </c:pt>
                <c:pt idx="7">
                  <c:v>86.988861083984403</c:v>
                </c:pt>
                <c:pt idx="8">
                  <c:v>65.870361328125</c:v>
                </c:pt>
                <c:pt idx="9">
                  <c:v>263.89642333984398</c:v>
                </c:pt>
                <c:pt idx="10">
                  <c:v>137.42143249511699</c:v>
                </c:pt>
                <c:pt idx="11">
                  <c:v>69.027313232421903</c:v>
                </c:pt>
                <c:pt idx="12">
                  <c:v>40.646648406982401</c:v>
                </c:pt>
                <c:pt idx="13">
                  <c:v>60.321903228759801</c:v>
                </c:pt>
                <c:pt idx="14">
                  <c:v>101.364501953125</c:v>
                </c:pt>
                <c:pt idx="15">
                  <c:v>357.00796508789102</c:v>
                </c:pt>
                <c:pt idx="16">
                  <c:v>346.18231201171898</c:v>
                </c:pt>
                <c:pt idx="17">
                  <c:v>118.590370178223</c:v>
                </c:pt>
                <c:pt idx="18">
                  <c:v>120.73226928710901</c:v>
                </c:pt>
                <c:pt idx="19">
                  <c:v>50.880191802978501</c:v>
                </c:pt>
                <c:pt idx="20">
                  <c:v>27.233955383300799</c:v>
                </c:pt>
                <c:pt idx="21">
                  <c:v>168.94296264648401</c:v>
                </c:pt>
                <c:pt idx="22">
                  <c:v>228.10031127929699</c:v>
                </c:pt>
                <c:pt idx="23">
                  <c:v>188.16453552246099</c:v>
                </c:pt>
                <c:pt idx="24">
                  <c:v>96.439949035644503</c:v>
                </c:pt>
                <c:pt idx="25">
                  <c:v>379.98132324218801</c:v>
                </c:pt>
                <c:pt idx="26">
                  <c:v>67.538269042968807</c:v>
                </c:pt>
                <c:pt idx="27">
                  <c:v>45.883377075195298</c:v>
                </c:pt>
                <c:pt idx="28">
                  <c:v>108.30906677246099</c:v>
                </c:pt>
                <c:pt idx="29">
                  <c:v>291.63607788085898</c:v>
                </c:pt>
                <c:pt idx="30">
                  <c:v>257.85565185546898</c:v>
                </c:pt>
                <c:pt idx="31">
                  <c:v>286.32574462890602</c:v>
                </c:pt>
                <c:pt idx="32">
                  <c:v>108.85617828369099</c:v>
                </c:pt>
                <c:pt idx="33">
                  <c:v>399.49526977539102</c:v>
                </c:pt>
                <c:pt idx="34">
                  <c:v>296.7587890625</c:v>
                </c:pt>
                <c:pt idx="35">
                  <c:v>130.95860290527301</c:v>
                </c:pt>
                <c:pt idx="36">
                  <c:v>122.522979736328</c:v>
                </c:pt>
                <c:pt idx="37">
                  <c:v>167.78822326660199</c:v>
                </c:pt>
                <c:pt idx="38">
                  <c:v>80.539993286132798</c:v>
                </c:pt>
                <c:pt idx="39">
                  <c:v>92.176864624023395</c:v>
                </c:pt>
                <c:pt idx="40">
                  <c:v>386.54748535156199</c:v>
                </c:pt>
                <c:pt idx="41">
                  <c:v>454.37921142578102</c:v>
                </c:pt>
                <c:pt idx="42">
                  <c:v>74.009979248046903</c:v>
                </c:pt>
                <c:pt idx="43">
                  <c:v>53.676223754882798</c:v>
                </c:pt>
                <c:pt idx="44">
                  <c:v>219.713943481445</c:v>
                </c:pt>
                <c:pt idx="45">
                  <c:v>176.32255554199199</c:v>
                </c:pt>
                <c:pt idx="46">
                  <c:v>71.914947509765597</c:v>
                </c:pt>
                <c:pt idx="47">
                  <c:v>157.79641723632801</c:v>
                </c:pt>
                <c:pt idx="48">
                  <c:v>64.730987548828097</c:v>
                </c:pt>
                <c:pt idx="49">
                  <c:v>82.308692932128906</c:v>
                </c:pt>
                <c:pt idx="50">
                  <c:v>563.896240234375</c:v>
                </c:pt>
                <c:pt idx="51">
                  <c:v>196.71424865722699</c:v>
                </c:pt>
                <c:pt idx="52">
                  <c:v>292.72311401367199</c:v>
                </c:pt>
                <c:pt idx="53">
                  <c:v>554.784912109375</c:v>
                </c:pt>
                <c:pt idx="54">
                  <c:v>317.21472167968801</c:v>
                </c:pt>
                <c:pt idx="55">
                  <c:v>95.981498718261705</c:v>
                </c:pt>
                <c:pt idx="56">
                  <c:v>48.18994140625</c:v>
                </c:pt>
                <c:pt idx="57">
                  <c:v>258.59811401367199</c:v>
                </c:pt>
                <c:pt idx="58">
                  <c:v>125.70083618164099</c:v>
                </c:pt>
                <c:pt idx="59">
                  <c:v>38.7760009765625</c:v>
                </c:pt>
                <c:pt idx="60">
                  <c:v>105.85511779785156</c:v>
                </c:pt>
                <c:pt idx="61">
                  <c:v>76.011856079101562</c:v>
                </c:pt>
                <c:pt idx="62">
                  <c:v>286.98696899414062</c:v>
                </c:pt>
                <c:pt idx="63">
                  <c:v>4.429051399230957</c:v>
                </c:pt>
                <c:pt idx="64">
                  <c:v>160.57257080078125</c:v>
                </c:pt>
                <c:pt idx="65">
                  <c:v>193.51527404785156</c:v>
                </c:pt>
                <c:pt idx="66">
                  <c:v>119.33229827880859</c:v>
                </c:pt>
                <c:pt idx="67">
                  <c:v>109.09886169433594</c:v>
                </c:pt>
                <c:pt idx="68">
                  <c:v>203.83695983886719</c:v>
                </c:pt>
                <c:pt idx="69">
                  <c:v>89.353179931640625</c:v>
                </c:pt>
                <c:pt idx="70">
                  <c:v>118.25039672851562</c:v>
                </c:pt>
                <c:pt idx="71">
                  <c:v>57.248176574707031</c:v>
                </c:pt>
                <c:pt idx="72">
                  <c:v>78.430557250976562</c:v>
                </c:pt>
                <c:pt idx="73">
                  <c:v>44.058406829833984</c:v>
                </c:pt>
                <c:pt idx="74">
                  <c:v>63.355308532714844</c:v>
                </c:pt>
                <c:pt idx="75">
                  <c:v>100.04412841796875</c:v>
                </c:pt>
                <c:pt idx="76">
                  <c:v>58.5203857421875</c:v>
                </c:pt>
                <c:pt idx="77">
                  <c:v>100.23617553710938</c:v>
                </c:pt>
                <c:pt idx="78">
                  <c:v>318.84030151367188</c:v>
                </c:pt>
                <c:pt idx="79">
                  <c:v>36.159423828125</c:v>
                </c:pt>
                <c:pt idx="80">
                  <c:v>106.31311798095703</c:v>
                </c:pt>
                <c:pt idx="81">
                  <c:v>47.851718902587891</c:v>
                </c:pt>
                <c:pt idx="82">
                  <c:v>47.838268280029297</c:v>
                </c:pt>
                <c:pt idx="83">
                  <c:v>8.625636100769043</c:v>
                </c:pt>
                <c:pt idx="84">
                  <c:v>280.24136352539062</c:v>
                </c:pt>
                <c:pt idx="85">
                  <c:v>124.73077392578125</c:v>
                </c:pt>
                <c:pt idx="86">
                  <c:v>85.363922119140625</c:v>
                </c:pt>
                <c:pt idx="87">
                  <c:v>30.749912261962891</c:v>
                </c:pt>
                <c:pt idx="88">
                  <c:v>139.89045715332031</c:v>
                </c:pt>
                <c:pt idx="89">
                  <c:v>95.908645629882812</c:v>
                </c:pt>
                <c:pt idx="90">
                  <c:v>19.777614593505859</c:v>
                </c:pt>
                <c:pt idx="91">
                  <c:v>78.966499328613281</c:v>
                </c:pt>
                <c:pt idx="92">
                  <c:v>124.92922973632812</c:v>
                </c:pt>
                <c:pt idx="93">
                  <c:v>67.2454833984375</c:v>
                </c:pt>
                <c:pt idx="94">
                  <c:v>208.91648864746094</c:v>
                </c:pt>
                <c:pt idx="95">
                  <c:v>171.74777221679688</c:v>
                </c:pt>
                <c:pt idx="96">
                  <c:v>196.18959045410156</c:v>
                </c:pt>
                <c:pt idx="97">
                  <c:v>85.86737060546875</c:v>
                </c:pt>
                <c:pt idx="98">
                  <c:v>67.828125</c:v>
                </c:pt>
                <c:pt idx="99">
                  <c:v>209.7919921875</c:v>
                </c:pt>
                <c:pt idx="100">
                  <c:v>72.792167663574219</c:v>
                </c:pt>
                <c:pt idx="101">
                  <c:v>135.27998352050781</c:v>
                </c:pt>
                <c:pt idx="102">
                  <c:v>37.601947784423828</c:v>
                </c:pt>
                <c:pt idx="103">
                  <c:v>36.504489898681641</c:v>
                </c:pt>
                <c:pt idx="104">
                  <c:v>132.55331420898438</c:v>
                </c:pt>
                <c:pt idx="105">
                  <c:v>110.59586334228516</c:v>
                </c:pt>
                <c:pt idx="106">
                  <c:v>28.15838623046875</c:v>
                </c:pt>
                <c:pt idx="107">
                  <c:v>58.973278045654297</c:v>
                </c:pt>
                <c:pt idx="108">
                  <c:v>68.306922912597656</c:v>
                </c:pt>
                <c:pt idx="109">
                  <c:v>24.574653625488281</c:v>
                </c:pt>
                <c:pt idx="110">
                  <c:v>103.86540985107422</c:v>
                </c:pt>
                <c:pt idx="111">
                  <c:v>70.23486328125</c:v>
                </c:pt>
                <c:pt idx="112">
                  <c:v>29.083486557006836</c:v>
                </c:pt>
                <c:pt idx="113">
                  <c:v>63.438934326171875</c:v>
                </c:pt>
              </c:numCache>
            </c:numRef>
          </c:xVal>
          <c:yVal>
            <c:numRef>
              <c:f>(data!$C$4:$C$49,data!$C$51:$C$63,data!$C$65,data!$C$67:$C$86,data!$C$88:$C$107,data!$C$109:$C$122)</c:f>
              <c:numCache>
                <c:formatCode>0.0</c:formatCode>
                <c:ptCount val="114"/>
                <c:pt idx="0">
                  <c:v>284.38839721679699</c:v>
                </c:pt>
                <c:pt idx="1">
                  <c:v>1515.21240234375</c:v>
                </c:pt>
                <c:pt idx="2">
                  <c:v>280.79824829101602</c:v>
                </c:pt>
                <c:pt idx="3">
                  <c:v>14.0644540786743</c:v>
                </c:pt>
                <c:pt idx="4">
                  <c:v>184.90252685546901</c:v>
                </c:pt>
                <c:pt idx="5">
                  <c:v>181.12420654296901</c:v>
                </c:pt>
                <c:pt idx="6">
                  <c:v>13.779940605163601</c:v>
                </c:pt>
                <c:pt idx="7">
                  <c:v>410.38824462890602</c:v>
                </c:pt>
                <c:pt idx="8">
                  <c:v>523.37878417968795</c:v>
                </c:pt>
                <c:pt idx="9">
                  <c:v>407.69827270507801</c:v>
                </c:pt>
                <c:pt idx="10">
                  <c:v>21.512027740478501</c:v>
                </c:pt>
                <c:pt idx="11">
                  <c:v>86.953117370605497</c:v>
                </c:pt>
                <c:pt idx="12">
                  <c:v>6.48952341079712</c:v>
                </c:pt>
                <c:pt idx="13">
                  <c:v>10.6314029693604</c:v>
                </c:pt>
                <c:pt idx="14">
                  <c:v>491.48327636718801</c:v>
                </c:pt>
                <c:pt idx="15">
                  <c:v>32.180690765380902</c:v>
                </c:pt>
                <c:pt idx="16">
                  <c:v>217.186279296875</c:v>
                </c:pt>
                <c:pt idx="17">
                  <c:v>11.3020582199097</c:v>
                </c:pt>
                <c:pt idx="18">
                  <c:v>9.4017019271850604</c:v>
                </c:pt>
                <c:pt idx="19">
                  <c:v>1219.03332519531</c:v>
                </c:pt>
                <c:pt idx="20">
                  <c:v>548.56732177734398</c:v>
                </c:pt>
                <c:pt idx="21">
                  <c:v>173.31210327148401</c:v>
                </c:pt>
                <c:pt idx="22">
                  <c:v>69.926239013671903</c:v>
                </c:pt>
                <c:pt idx="23">
                  <c:v>65.855194091796903</c:v>
                </c:pt>
                <c:pt idx="24">
                  <c:v>247.18022155761699</c:v>
                </c:pt>
                <c:pt idx="25">
                  <c:v>14.6980581283569</c:v>
                </c:pt>
                <c:pt idx="26">
                  <c:v>30.976642608642599</c:v>
                </c:pt>
                <c:pt idx="27">
                  <c:v>361.860595703125</c:v>
                </c:pt>
                <c:pt idx="28">
                  <c:v>1038.74523925781</c:v>
                </c:pt>
                <c:pt idx="29">
                  <c:v>60.493949890136697</c:v>
                </c:pt>
                <c:pt idx="30">
                  <c:v>2.8197903633117698</c:v>
                </c:pt>
                <c:pt idx="31">
                  <c:v>439.12509155273398</c:v>
                </c:pt>
                <c:pt idx="32">
                  <c:v>4.68072509765625</c:v>
                </c:pt>
                <c:pt idx="33">
                  <c:v>117.94955444335901</c:v>
                </c:pt>
                <c:pt idx="34">
                  <c:v>15.259057044982899</c:v>
                </c:pt>
                <c:pt idx="35">
                  <c:v>455.62957763671898</c:v>
                </c:pt>
                <c:pt idx="36">
                  <c:v>293.19580078125</c:v>
                </c:pt>
                <c:pt idx="37">
                  <c:v>299.00759887695301</c:v>
                </c:pt>
                <c:pt idx="38">
                  <c:v>422.47927856445301</c:v>
                </c:pt>
                <c:pt idx="39">
                  <c:v>340.25051879882801</c:v>
                </c:pt>
                <c:pt idx="40">
                  <c:v>6.4015569686889604</c:v>
                </c:pt>
                <c:pt idx="41">
                  <c:v>59.500240325927699</c:v>
                </c:pt>
                <c:pt idx="42">
                  <c:v>891.32452392578102</c:v>
                </c:pt>
                <c:pt idx="43">
                  <c:v>32.282222747802699</c:v>
                </c:pt>
                <c:pt idx="44">
                  <c:v>47.861946105957003</c:v>
                </c:pt>
                <c:pt idx="45">
                  <c:v>136.08679199218801</c:v>
                </c:pt>
                <c:pt idx="46">
                  <c:v>25.564487457275401</c:v>
                </c:pt>
                <c:pt idx="47">
                  <c:v>100.13523101806599</c:v>
                </c:pt>
                <c:pt idx="48">
                  <c:v>493.12741088867199</c:v>
                </c:pt>
                <c:pt idx="49">
                  <c:v>382.06494140625</c:v>
                </c:pt>
                <c:pt idx="50">
                  <c:v>15.2517185211182</c:v>
                </c:pt>
                <c:pt idx="51">
                  <c:v>219.78842163085901</c:v>
                </c:pt>
                <c:pt idx="52">
                  <c:v>20.161430358886701</c:v>
                </c:pt>
                <c:pt idx="53">
                  <c:v>37.332183837890597</c:v>
                </c:pt>
                <c:pt idx="54">
                  <c:v>41.842422485351598</c:v>
                </c:pt>
                <c:pt idx="55">
                  <c:v>119.838897705078</c:v>
                </c:pt>
                <c:pt idx="56">
                  <c:v>190.55212402343801</c:v>
                </c:pt>
                <c:pt idx="57">
                  <c:v>48.208106994628899</c:v>
                </c:pt>
                <c:pt idx="58">
                  <c:v>289.49978637695301</c:v>
                </c:pt>
                <c:pt idx="59">
                  <c:v>464.20819091796898</c:v>
                </c:pt>
                <c:pt idx="60">
                  <c:v>200.82820129394531</c:v>
                </c:pt>
                <c:pt idx="61">
                  <c:v>576.148193359375</c:v>
                </c:pt>
                <c:pt idx="62">
                  <c:v>22.321685791015625</c:v>
                </c:pt>
                <c:pt idx="63">
                  <c:v>460.07144165039062</c:v>
                </c:pt>
                <c:pt idx="64">
                  <c:v>594.094970703125</c:v>
                </c:pt>
                <c:pt idx="65">
                  <c:v>10.003880500793457</c:v>
                </c:pt>
                <c:pt idx="66">
                  <c:v>194.37248229980469</c:v>
                </c:pt>
                <c:pt idx="67">
                  <c:v>585.8406982421875</c:v>
                </c:pt>
                <c:pt idx="68">
                  <c:v>321.256591796875</c:v>
                </c:pt>
                <c:pt idx="69">
                  <c:v>585.48370361328125</c:v>
                </c:pt>
                <c:pt idx="70">
                  <c:v>52.797878265380859</c:v>
                </c:pt>
                <c:pt idx="71">
                  <c:v>199.13310241699219</c:v>
                </c:pt>
                <c:pt idx="72">
                  <c:v>72.049118041992188</c:v>
                </c:pt>
                <c:pt idx="73">
                  <c:v>195.8310546875</c:v>
                </c:pt>
                <c:pt idx="74">
                  <c:v>576.8350830078125</c:v>
                </c:pt>
                <c:pt idx="75">
                  <c:v>6.8711643218994141</c:v>
                </c:pt>
                <c:pt idx="76">
                  <c:v>19.130157470703125</c:v>
                </c:pt>
                <c:pt idx="77">
                  <c:v>264.33102416992188</c:v>
                </c:pt>
                <c:pt idx="78">
                  <c:v>538.30023193359375</c:v>
                </c:pt>
                <c:pt idx="79">
                  <c:v>10.41808032989502</c:v>
                </c:pt>
                <c:pt idx="80">
                  <c:v>289.29071044921875</c:v>
                </c:pt>
                <c:pt idx="81">
                  <c:v>250.97001647949219</c:v>
                </c:pt>
                <c:pt idx="82">
                  <c:v>12.656435012817383</c:v>
                </c:pt>
                <c:pt idx="83">
                  <c:v>197.74095153808594</c:v>
                </c:pt>
                <c:pt idx="84">
                  <c:v>71.620269775390625</c:v>
                </c:pt>
                <c:pt idx="85">
                  <c:v>10.225746154785156</c:v>
                </c:pt>
                <c:pt idx="86">
                  <c:v>667.06292724609375</c:v>
                </c:pt>
                <c:pt idx="87">
                  <c:v>63.955329895019531</c:v>
                </c:pt>
                <c:pt idx="88">
                  <c:v>23.276161193847656</c:v>
                </c:pt>
                <c:pt idx="89">
                  <c:v>114.70993041992188</c:v>
                </c:pt>
                <c:pt idx="90">
                  <c:v>735.00946044921875</c:v>
                </c:pt>
                <c:pt idx="91">
                  <c:v>416.76266479492188</c:v>
                </c:pt>
                <c:pt idx="92">
                  <c:v>24.306411743164062</c:v>
                </c:pt>
                <c:pt idx="93">
                  <c:v>15.377345085144043</c:v>
                </c:pt>
                <c:pt idx="94">
                  <c:v>31.040384292602539</c:v>
                </c:pt>
                <c:pt idx="95">
                  <c:v>556.97265625</c:v>
                </c:pt>
                <c:pt idx="96">
                  <c:v>398.16629028320312</c:v>
                </c:pt>
                <c:pt idx="97">
                  <c:v>210.54151916503906</c:v>
                </c:pt>
                <c:pt idx="98">
                  <c:v>304.00588989257812</c:v>
                </c:pt>
                <c:pt idx="99">
                  <c:v>487.7679443359375</c:v>
                </c:pt>
                <c:pt idx="100">
                  <c:v>792.88397216796875</c:v>
                </c:pt>
                <c:pt idx="101">
                  <c:v>431.43035888671875</c:v>
                </c:pt>
                <c:pt idx="102">
                  <c:v>107.36286163330078</c:v>
                </c:pt>
                <c:pt idx="103">
                  <c:v>218.08128356933594</c:v>
                </c:pt>
                <c:pt idx="104">
                  <c:v>469.16934204101562</c:v>
                </c:pt>
                <c:pt idx="105">
                  <c:v>237.28971862792969</c:v>
                </c:pt>
                <c:pt idx="106">
                  <c:v>9.3074283599853516</c:v>
                </c:pt>
                <c:pt idx="107">
                  <c:v>3.7787647247314453</c:v>
                </c:pt>
                <c:pt idx="108">
                  <c:v>25.451992034912109</c:v>
                </c:pt>
                <c:pt idx="109">
                  <c:v>445.5450439453125</c:v>
                </c:pt>
                <c:pt idx="110">
                  <c:v>2.9413034915924072</c:v>
                </c:pt>
                <c:pt idx="111">
                  <c:v>475.02618408203125</c:v>
                </c:pt>
                <c:pt idx="112">
                  <c:v>483.124267578125</c:v>
                </c:pt>
                <c:pt idx="113">
                  <c:v>258.26565551757812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2F-894C-AFB8-983DAC782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337168"/>
        <c:axId val="605996896"/>
      </c:scatterChart>
      <c:valAx>
        <c:axId val="606337168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5996896"/>
        <c:crosses val="autoZero"/>
        <c:crossBetween val="midCat"/>
      </c:valAx>
      <c:valAx>
        <c:axId val="605996896"/>
        <c:scaling>
          <c:orientation val="minMax"/>
          <c:min val="0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6337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ZHe age vs. grain mass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2064195100612422E-2"/>
                  <c:y val="-5.608887430737824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plots!$L$36:$L$66</c:f>
              <c:numCache>
                <c:formatCode>0.00</c:formatCode>
                <c:ptCount val="31"/>
                <c:pt idx="0">
                  <c:v>3.4700000286102299</c:v>
                </c:pt>
                <c:pt idx="1">
                  <c:v>2.9900000095367401</c:v>
                </c:pt>
                <c:pt idx="2" formatCode="0.0">
                  <c:v>9.9099998474121094</c:v>
                </c:pt>
                <c:pt idx="3">
                  <c:v>4.3400001525878897</c:v>
                </c:pt>
                <c:pt idx="4" formatCode="0.0">
                  <c:v>19.110000610351562</c:v>
                </c:pt>
                <c:pt idx="5">
                  <c:v>1.37999999523163</c:v>
                </c:pt>
                <c:pt idx="6">
                  <c:v>3.9100000858306898</c:v>
                </c:pt>
                <c:pt idx="7">
                  <c:v>3.5699999332428001</c:v>
                </c:pt>
                <c:pt idx="8">
                  <c:v>10.5</c:v>
                </c:pt>
                <c:pt idx="9">
                  <c:v>8.9899997711181605</c:v>
                </c:pt>
                <c:pt idx="10">
                  <c:v>1.45000004768372</c:v>
                </c:pt>
                <c:pt idx="11">
                  <c:v>12.1099996566772</c:v>
                </c:pt>
                <c:pt idx="12">
                  <c:v>1.9800000190734901</c:v>
                </c:pt>
                <c:pt idx="13">
                  <c:v>10.729999542236328</c:v>
                </c:pt>
                <c:pt idx="14" formatCode="0.0">
                  <c:v>7.440000057220459</c:v>
                </c:pt>
                <c:pt idx="15">
                  <c:v>1.96000003814697</c:v>
                </c:pt>
                <c:pt idx="16" formatCode="0.0">
                  <c:v>14.390000343322754</c:v>
                </c:pt>
                <c:pt idx="17">
                  <c:v>38.650001525878906</c:v>
                </c:pt>
                <c:pt idx="18" formatCode="0.0">
                  <c:v>15.399999618530273</c:v>
                </c:pt>
                <c:pt idx="19">
                  <c:v>5.7199997901916504</c:v>
                </c:pt>
                <c:pt idx="20">
                  <c:v>9.4600000381469709</c:v>
                </c:pt>
                <c:pt idx="21" formatCode="0.0">
                  <c:v>4.4899997711181641</c:v>
                </c:pt>
                <c:pt idx="22" formatCode="0.0">
                  <c:v>9.380000114440918</c:v>
                </c:pt>
                <c:pt idx="23" formatCode="0.0">
                  <c:v>13.579999923706055</c:v>
                </c:pt>
                <c:pt idx="24">
                  <c:v>4.03999996185303</c:v>
                </c:pt>
                <c:pt idx="25" formatCode="0.0">
                  <c:v>8.4899997711181641</c:v>
                </c:pt>
                <c:pt idx="26" formatCode="0.0">
                  <c:v>19.392200469970703</c:v>
                </c:pt>
                <c:pt idx="27">
                  <c:v>1.0299999713897701</c:v>
                </c:pt>
                <c:pt idx="28">
                  <c:v>5.690000057220459</c:v>
                </c:pt>
                <c:pt idx="29">
                  <c:v>3.0699999332428001</c:v>
                </c:pt>
                <c:pt idx="30">
                  <c:v>2.9300000667571999</c:v>
                </c:pt>
              </c:numCache>
            </c:numRef>
          </c:xVal>
          <c:yVal>
            <c:numRef>
              <c:f>plots!$C$36:$C$66</c:f>
              <c:numCache>
                <c:formatCode>0.0</c:formatCode>
                <c:ptCount val="31"/>
                <c:pt idx="0">
                  <c:v>173.31210327148401</c:v>
                </c:pt>
                <c:pt idx="1">
                  <c:v>48.208106994628899</c:v>
                </c:pt>
                <c:pt idx="2">
                  <c:v>304.00588989257812</c:v>
                </c:pt>
                <c:pt idx="3">
                  <c:v>47.861946105957003</c:v>
                </c:pt>
                <c:pt idx="4">
                  <c:v>445.5450439453125</c:v>
                </c:pt>
                <c:pt idx="5">
                  <c:v>289.49978637695301</c:v>
                </c:pt>
                <c:pt idx="6">
                  <c:v>181.12420654296901</c:v>
                </c:pt>
                <c:pt idx="7">
                  <c:v>407.69827270507801</c:v>
                </c:pt>
                <c:pt idx="8">
                  <c:v>194.37248229980469</c:v>
                </c:pt>
                <c:pt idx="9">
                  <c:v>217.186279296875</c:v>
                </c:pt>
                <c:pt idx="10">
                  <c:v>25.564487457275401</c:v>
                </c:pt>
                <c:pt idx="11">
                  <c:v>284.38839721679699</c:v>
                </c:pt>
                <c:pt idx="12">
                  <c:v>493.12741088867199</c:v>
                </c:pt>
                <c:pt idx="13">
                  <c:v>585.8406982421875</c:v>
                </c:pt>
                <c:pt idx="14">
                  <c:v>250.97001647949219</c:v>
                </c:pt>
                <c:pt idx="15">
                  <c:v>439.12509155273398</c:v>
                </c:pt>
                <c:pt idx="16">
                  <c:v>475.02618408203125</c:v>
                </c:pt>
                <c:pt idx="17">
                  <c:v>199.13310241699219</c:v>
                </c:pt>
                <c:pt idx="18">
                  <c:v>556.97265625</c:v>
                </c:pt>
                <c:pt idx="19">
                  <c:v>523.37878417968795</c:v>
                </c:pt>
                <c:pt idx="20">
                  <c:v>299.00759887695301</c:v>
                </c:pt>
                <c:pt idx="21">
                  <c:v>469.16934204101562</c:v>
                </c:pt>
                <c:pt idx="22">
                  <c:v>71.620269775390625</c:v>
                </c:pt>
                <c:pt idx="23">
                  <c:v>483.124267578125</c:v>
                </c:pt>
                <c:pt idx="24">
                  <c:v>136.08679199218801</c:v>
                </c:pt>
                <c:pt idx="25">
                  <c:v>107.36286163330078</c:v>
                </c:pt>
                <c:pt idx="26">
                  <c:v>197.74095153808594</c:v>
                </c:pt>
                <c:pt idx="27">
                  <c:v>382.06494140625</c:v>
                </c:pt>
                <c:pt idx="28">
                  <c:v>460.07144165039062</c:v>
                </c:pt>
                <c:pt idx="29">
                  <c:v>32.282222747802699</c:v>
                </c:pt>
                <c:pt idx="30">
                  <c:v>119.838897705078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92-0A4A-8CF1-B732B946E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0667695"/>
        <c:axId val="796627727"/>
      </c:scatterChart>
      <c:valAx>
        <c:axId val="770667695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627727"/>
        <c:crosses val="autoZero"/>
        <c:crossBetween val="midCat"/>
      </c:valAx>
      <c:valAx>
        <c:axId val="796627727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667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ZHe age</a:t>
            </a:r>
            <a:r>
              <a:rPr lang="en-US" baseline="0"/>
              <a:t> vs. [U]e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040491032370954"/>
                  <c:y val="-0.140604039078448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plots!$I$36:$I$66</c:f>
              <c:numCache>
                <c:formatCode>0.0</c:formatCode>
                <c:ptCount val="31"/>
                <c:pt idx="0">
                  <c:v>168.94296264648401</c:v>
                </c:pt>
                <c:pt idx="1">
                  <c:v>258.59811401367199</c:v>
                </c:pt>
                <c:pt idx="2">
                  <c:v>67.828125</c:v>
                </c:pt>
                <c:pt idx="3">
                  <c:v>219.713943481445</c:v>
                </c:pt>
                <c:pt idx="4">
                  <c:v>24.574653625488281</c:v>
                </c:pt>
                <c:pt idx="5">
                  <c:v>125.70083618164099</c:v>
                </c:pt>
                <c:pt idx="6">
                  <c:v>186.70880126953099</c:v>
                </c:pt>
                <c:pt idx="7">
                  <c:v>263.89642333984398</c:v>
                </c:pt>
                <c:pt idx="8">
                  <c:v>119.33229827880859</c:v>
                </c:pt>
                <c:pt idx="9">
                  <c:v>346.18231201171898</c:v>
                </c:pt>
                <c:pt idx="10">
                  <c:v>71.914947509765597</c:v>
                </c:pt>
                <c:pt idx="11">
                  <c:v>241.53823852539099</c:v>
                </c:pt>
                <c:pt idx="12">
                  <c:v>64.730987548828097</c:v>
                </c:pt>
                <c:pt idx="13">
                  <c:v>109.09886169433594</c:v>
                </c:pt>
                <c:pt idx="14">
                  <c:v>47.851718902587891</c:v>
                </c:pt>
                <c:pt idx="15">
                  <c:v>286.32574462890602</c:v>
                </c:pt>
                <c:pt idx="16">
                  <c:v>70.23486328125</c:v>
                </c:pt>
                <c:pt idx="17">
                  <c:v>57.248176574707031</c:v>
                </c:pt>
                <c:pt idx="18">
                  <c:v>171.74777221679688</c:v>
                </c:pt>
                <c:pt idx="19">
                  <c:v>65.870361328125</c:v>
                </c:pt>
                <c:pt idx="20">
                  <c:v>167.78822326660199</c:v>
                </c:pt>
                <c:pt idx="21">
                  <c:v>132.55331420898438</c:v>
                </c:pt>
                <c:pt idx="22">
                  <c:v>280.24136352539062</c:v>
                </c:pt>
                <c:pt idx="23">
                  <c:v>29.083486557006836</c:v>
                </c:pt>
                <c:pt idx="24">
                  <c:v>176.32255554199199</c:v>
                </c:pt>
                <c:pt idx="25">
                  <c:v>37.601947784423828</c:v>
                </c:pt>
                <c:pt idx="26">
                  <c:v>8.625636100769043</c:v>
                </c:pt>
                <c:pt idx="27">
                  <c:v>82.308692932128906</c:v>
                </c:pt>
                <c:pt idx="28">
                  <c:v>4.429051399230957</c:v>
                </c:pt>
                <c:pt idx="29">
                  <c:v>53.676223754882798</c:v>
                </c:pt>
                <c:pt idx="30">
                  <c:v>95.981498718261705</c:v>
                </c:pt>
              </c:numCache>
            </c:numRef>
          </c:xVal>
          <c:yVal>
            <c:numRef>
              <c:f>plots!$C$36:$C$66</c:f>
              <c:numCache>
                <c:formatCode>0.0</c:formatCode>
                <c:ptCount val="31"/>
                <c:pt idx="0">
                  <c:v>173.31210327148401</c:v>
                </c:pt>
                <c:pt idx="1">
                  <c:v>48.208106994628899</c:v>
                </c:pt>
                <c:pt idx="2">
                  <c:v>304.00588989257812</c:v>
                </c:pt>
                <c:pt idx="3">
                  <c:v>47.861946105957003</c:v>
                </c:pt>
                <c:pt idx="4">
                  <c:v>445.5450439453125</c:v>
                </c:pt>
                <c:pt idx="5">
                  <c:v>289.49978637695301</c:v>
                </c:pt>
                <c:pt idx="6">
                  <c:v>181.12420654296901</c:v>
                </c:pt>
                <c:pt idx="7">
                  <c:v>407.69827270507801</c:v>
                </c:pt>
                <c:pt idx="8">
                  <c:v>194.37248229980469</c:v>
                </c:pt>
                <c:pt idx="9">
                  <c:v>217.186279296875</c:v>
                </c:pt>
                <c:pt idx="10">
                  <c:v>25.564487457275401</c:v>
                </c:pt>
                <c:pt idx="11">
                  <c:v>284.38839721679699</c:v>
                </c:pt>
                <c:pt idx="12">
                  <c:v>493.12741088867199</c:v>
                </c:pt>
                <c:pt idx="13">
                  <c:v>585.8406982421875</c:v>
                </c:pt>
                <c:pt idx="14">
                  <c:v>250.97001647949219</c:v>
                </c:pt>
                <c:pt idx="15">
                  <c:v>439.12509155273398</c:v>
                </c:pt>
                <c:pt idx="16">
                  <c:v>475.02618408203125</c:v>
                </c:pt>
                <c:pt idx="17">
                  <c:v>199.13310241699219</c:v>
                </c:pt>
                <c:pt idx="18">
                  <c:v>556.97265625</c:v>
                </c:pt>
                <c:pt idx="19">
                  <c:v>523.37878417968795</c:v>
                </c:pt>
                <c:pt idx="20">
                  <c:v>299.00759887695301</c:v>
                </c:pt>
                <c:pt idx="21">
                  <c:v>469.16934204101562</c:v>
                </c:pt>
                <c:pt idx="22">
                  <c:v>71.620269775390625</c:v>
                </c:pt>
                <c:pt idx="23">
                  <c:v>483.124267578125</c:v>
                </c:pt>
                <c:pt idx="24">
                  <c:v>136.08679199218801</c:v>
                </c:pt>
                <c:pt idx="25">
                  <c:v>107.36286163330078</c:v>
                </c:pt>
                <c:pt idx="26">
                  <c:v>197.74095153808594</c:v>
                </c:pt>
                <c:pt idx="27">
                  <c:v>382.06494140625</c:v>
                </c:pt>
                <c:pt idx="28">
                  <c:v>460.07144165039062</c:v>
                </c:pt>
                <c:pt idx="29">
                  <c:v>32.282222747802699</c:v>
                </c:pt>
                <c:pt idx="30">
                  <c:v>119.838897705078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32-C04A-8BA2-31FB8EC6E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888831"/>
        <c:axId val="776812591"/>
      </c:scatterChart>
      <c:valAx>
        <c:axId val="766888831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812591"/>
        <c:crosses val="autoZero"/>
        <c:crossBetween val="midCat"/>
      </c:valAx>
      <c:valAx>
        <c:axId val="776812591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8888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ZHe age vs.</a:t>
            </a:r>
            <a:r>
              <a:rPr lang="en-US" baseline="0"/>
              <a:t> Th/U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225940507437206E-3"/>
                  <c:y val="-4.633566637503645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plots!$J$36:$J$66</c:f>
              <c:numCache>
                <c:formatCode>0.00</c:formatCode>
                <c:ptCount val="31"/>
                <c:pt idx="0">
                  <c:v>0.27201613783836398</c:v>
                </c:pt>
                <c:pt idx="1">
                  <c:v>0.50237983465194702</c:v>
                </c:pt>
                <c:pt idx="2">
                  <c:v>0.88783985376358032</c:v>
                </c:pt>
                <c:pt idx="3">
                  <c:v>0.56145346164703402</c:v>
                </c:pt>
                <c:pt idx="4">
                  <c:v>1.4557449817657471</c:v>
                </c:pt>
                <c:pt idx="5">
                  <c:v>0.38744539022445701</c:v>
                </c:pt>
                <c:pt idx="6">
                  <c:v>0.35481560230255099</c:v>
                </c:pt>
                <c:pt idx="7">
                  <c:v>0.65786868333816495</c:v>
                </c:pt>
                <c:pt idx="8">
                  <c:v>0.40993082523345947</c:v>
                </c:pt>
                <c:pt idx="9">
                  <c:v>0.24195061624050099</c:v>
                </c:pt>
                <c:pt idx="10">
                  <c:v>0.360405564308167</c:v>
                </c:pt>
                <c:pt idx="11">
                  <c:v>0.42418852448463401</c:v>
                </c:pt>
                <c:pt idx="12">
                  <c:v>2.5746052265167201</c:v>
                </c:pt>
                <c:pt idx="13">
                  <c:v>0.32028007507324219</c:v>
                </c:pt>
                <c:pt idx="14">
                  <c:v>0.45795068144798279</c:v>
                </c:pt>
                <c:pt idx="15">
                  <c:v>0.34676602482795699</c:v>
                </c:pt>
                <c:pt idx="16">
                  <c:v>0.40921860933303833</c:v>
                </c:pt>
                <c:pt idx="17">
                  <c:v>0.61183542013168335</c:v>
                </c:pt>
                <c:pt idx="18">
                  <c:v>0.23466949164867401</c:v>
                </c:pt>
                <c:pt idx="19">
                  <c:v>0.64389771223068204</c:v>
                </c:pt>
                <c:pt idx="20">
                  <c:v>0.49026250839233398</c:v>
                </c:pt>
                <c:pt idx="21">
                  <c:v>0.38713532686233521</c:v>
                </c:pt>
                <c:pt idx="22">
                  <c:v>0.35439836978912354</c:v>
                </c:pt>
                <c:pt idx="23">
                  <c:v>0.3049110472202301</c:v>
                </c:pt>
                <c:pt idx="24">
                  <c:v>0.31411516666412398</c:v>
                </c:pt>
                <c:pt idx="25">
                  <c:v>0.69956064224243164</c:v>
                </c:pt>
                <c:pt idx="26">
                  <c:v>0.48922279477119446</c:v>
                </c:pt>
                <c:pt idx="27">
                  <c:v>1.3127870559692401</c:v>
                </c:pt>
                <c:pt idx="28">
                  <c:v>0.94095736742019653</c:v>
                </c:pt>
                <c:pt idx="29">
                  <c:v>0.66973060369491599</c:v>
                </c:pt>
                <c:pt idx="30">
                  <c:v>0.688573718070984</c:v>
                </c:pt>
              </c:numCache>
            </c:numRef>
          </c:xVal>
          <c:yVal>
            <c:numRef>
              <c:f>plots!$C$36:$C$66</c:f>
              <c:numCache>
                <c:formatCode>0.0</c:formatCode>
                <c:ptCount val="31"/>
                <c:pt idx="0">
                  <c:v>173.31210327148401</c:v>
                </c:pt>
                <c:pt idx="1">
                  <c:v>48.208106994628899</c:v>
                </c:pt>
                <c:pt idx="2">
                  <c:v>304.00588989257812</c:v>
                </c:pt>
                <c:pt idx="3">
                  <c:v>47.861946105957003</c:v>
                </c:pt>
                <c:pt idx="4">
                  <c:v>445.5450439453125</c:v>
                </c:pt>
                <c:pt idx="5">
                  <c:v>289.49978637695301</c:v>
                </c:pt>
                <c:pt idx="6">
                  <c:v>181.12420654296901</c:v>
                </c:pt>
                <c:pt idx="7">
                  <c:v>407.69827270507801</c:v>
                </c:pt>
                <c:pt idx="8">
                  <c:v>194.37248229980469</c:v>
                </c:pt>
                <c:pt idx="9">
                  <c:v>217.186279296875</c:v>
                </c:pt>
                <c:pt idx="10">
                  <c:v>25.564487457275401</c:v>
                </c:pt>
                <c:pt idx="11">
                  <c:v>284.38839721679699</c:v>
                </c:pt>
                <c:pt idx="12">
                  <c:v>493.12741088867199</c:v>
                </c:pt>
                <c:pt idx="13">
                  <c:v>585.8406982421875</c:v>
                </c:pt>
                <c:pt idx="14">
                  <c:v>250.97001647949219</c:v>
                </c:pt>
                <c:pt idx="15">
                  <c:v>439.12509155273398</c:v>
                </c:pt>
                <c:pt idx="16">
                  <c:v>475.02618408203125</c:v>
                </c:pt>
                <c:pt idx="17">
                  <c:v>199.13310241699219</c:v>
                </c:pt>
                <c:pt idx="18">
                  <c:v>556.97265625</c:v>
                </c:pt>
                <c:pt idx="19">
                  <c:v>523.37878417968795</c:v>
                </c:pt>
                <c:pt idx="20">
                  <c:v>299.00759887695301</c:v>
                </c:pt>
                <c:pt idx="21">
                  <c:v>469.16934204101562</c:v>
                </c:pt>
                <c:pt idx="22">
                  <c:v>71.620269775390625</c:v>
                </c:pt>
                <c:pt idx="23">
                  <c:v>483.124267578125</c:v>
                </c:pt>
                <c:pt idx="24">
                  <c:v>136.08679199218801</c:v>
                </c:pt>
                <c:pt idx="25">
                  <c:v>107.36286163330078</c:v>
                </c:pt>
                <c:pt idx="26">
                  <c:v>197.74095153808594</c:v>
                </c:pt>
                <c:pt idx="27">
                  <c:v>382.06494140625</c:v>
                </c:pt>
                <c:pt idx="28">
                  <c:v>460.07144165039062</c:v>
                </c:pt>
                <c:pt idx="29">
                  <c:v>32.282222747802699</c:v>
                </c:pt>
                <c:pt idx="30">
                  <c:v>119.838897705078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4D-FB43-9DFF-4A6D122D7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613855"/>
        <c:axId val="767283951"/>
      </c:scatterChart>
      <c:valAx>
        <c:axId val="704613855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283951"/>
        <c:crosses val="autoZero"/>
        <c:crossBetween val="midCat"/>
      </c:valAx>
      <c:valAx>
        <c:axId val="767283951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6138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Mezozoic</a:t>
            </a:r>
            <a:r>
              <a:rPr lang="en-US" baseline="0"/>
              <a:t> - </a:t>
            </a:r>
            <a:r>
              <a:rPr lang="en-US"/>
              <a:t>Paleozoic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/>
              <a:t>ZHe vs. U-Pb age (Ma)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plots!$E$18:$E$35</c:f>
              <c:numCache>
                <c:formatCode>0.0</c:formatCode>
                <c:ptCount val="18"/>
                <c:pt idx="0">
                  <c:v>239.6</c:v>
                </c:pt>
                <c:pt idx="1">
                  <c:v>242.3</c:v>
                </c:pt>
                <c:pt idx="2">
                  <c:v>242.9</c:v>
                </c:pt>
                <c:pt idx="3">
                  <c:v>244.4</c:v>
                </c:pt>
                <c:pt idx="4">
                  <c:v>245.8</c:v>
                </c:pt>
                <c:pt idx="5">
                  <c:v>248.2</c:v>
                </c:pt>
                <c:pt idx="6">
                  <c:v>253.2</c:v>
                </c:pt>
                <c:pt idx="7">
                  <c:v>254.2</c:v>
                </c:pt>
                <c:pt idx="8">
                  <c:v>264.8</c:v>
                </c:pt>
                <c:pt idx="9">
                  <c:v>265.39999999999998</c:v>
                </c:pt>
                <c:pt idx="10">
                  <c:v>266.7</c:v>
                </c:pt>
                <c:pt idx="11">
                  <c:v>301.8</c:v>
                </c:pt>
                <c:pt idx="12">
                  <c:v>308.89999999999998</c:v>
                </c:pt>
                <c:pt idx="13">
                  <c:v>310.39999999999998</c:v>
                </c:pt>
                <c:pt idx="14">
                  <c:v>316</c:v>
                </c:pt>
                <c:pt idx="15">
                  <c:v>325.60000000000002</c:v>
                </c:pt>
                <c:pt idx="16">
                  <c:v>325.7</c:v>
                </c:pt>
                <c:pt idx="17">
                  <c:v>362.9</c:v>
                </c:pt>
              </c:numCache>
            </c:numRef>
          </c:xVal>
          <c:yVal>
            <c:numRef>
              <c:f>plots!$C$18:$C$35</c:f>
              <c:numCache>
                <c:formatCode>0.0</c:formatCode>
                <c:ptCount val="18"/>
                <c:pt idx="0">
                  <c:v>14.0644540786743</c:v>
                </c:pt>
                <c:pt idx="1">
                  <c:v>31.040384292602539</c:v>
                </c:pt>
                <c:pt idx="2">
                  <c:v>15.2517185211182</c:v>
                </c:pt>
                <c:pt idx="3">
                  <c:v>23.276161193847656</c:v>
                </c:pt>
                <c:pt idx="4">
                  <c:v>218.08128356933594</c:v>
                </c:pt>
                <c:pt idx="5">
                  <c:v>37.332183837890597</c:v>
                </c:pt>
                <c:pt idx="6">
                  <c:v>190.55212402343801</c:v>
                </c:pt>
                <c:pt idx="7">
                  <c:v>11.3020582199097</c:v>
                </c:pt>
                <c:pt idx="8">
                  <c:v>264.33102416992188</c:v>
                </c:pt>
                <c:pt idx="9">
                  <c:v>585.48370361328125</c:v>
                </c:pt>
                <c:pt idx="10">
                  <c:v>117.94955444335901</c:v>
                </c:pt>
                <c:pt idx="11">
                  <c:v>20.161430358886701</c:v>
                </c:pt>
                <c:pt idx="12">
                  <c:v>69.926239013671903</c:v>
                </c:pt>
                <c:pt idx="13">
                  <c:v>21.512027740478501</c:v>
                </c:pt>
                <c:pt idx="14">
                  <c:v>86.953117370605497</c:v>
                </c:pt>
                <c:pt idx="15">
                  <c:v>13.779940605163601</c:v>
                </c:pt>
                <c:pt idx="16">
                  <c:v>25.451992034912109</c:v>
                </c:pt>
                <c:pt idx="17">
                  <c:v>22.321685791015625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21-ED4A-A04E-F0C8CB68E7FA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plots!$Q$2:$Q$7</c:f>
              <c:numCache>
                <c:formatCode>0.00</c:formatCode>
                <c:ptCount val="6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</c:numCache>
            </c:numRef>
          </c:xVal>
          <c:yVal>
            <c:numRef>
              <c:f>plots!$R$2:$R$7</c:f>
              <c:numCache>
                <c:formatCode>0.00</c:formatCode>
                <c:ptCount val="6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21-ED4A-A04E-F0C8CB68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968431"/>
        <c:axId val="776625055"/>
      </c:scatterChart>
      <c:valAx>
        <c:axId val="766968431"/>
        <c:scaling>
          <c:orientation val="minMax"/>
          <c:max val="400"/>
          <c:min val="200"/>
        </c:scaling>
        <c:delete val="0"/>
        <c:axPos val="b"/>
        <c:numFmt formatCode="0.0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625055"/>
        <c:crosses val="autoZero"/>
        <c:crossBetween val="midCat"/>
        <c:minorUnit val="25"/>
      </c:valAx>
      <c:valAx>
        <c:axId val="776625055"/>
        <c:scaling>
          <c:orientation val="minMax"/>
          <c:max val="300"/>
        </c:scaling>
        <c:delete val="0"/>
        <c:axPos val="l"/>
        <c:numFmt formatCode="0.0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968431"/>
        <c:crosses val="autoZero"/>
        <c:crossBetween val="midCat"/>
        <c:min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ZHe age vs. grain mass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3933070866141732E-2"/>
                  <c:y val="-8.65456401283172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plots!$L$18:$L$35</c:f>
              <c:numCache>
                <c:formatCode>0.0</c:formatCode>
                <c:ptCount val="18"/>
                <c:pt idx="0" formatCode="0.00">
                  <c:v>9.4600000381469709</c:v>
                </c:pt>
                <c:pt idx="1">
                  <c:v>14.539999961853027</c:v>
                </c:pt>
                <c:pt idx="2" formatCode="0.00">
                  <c:v>1.95000004768372</c:v>
                </c:pt>
                <c:pt idx="3">
                  <c:v>11.630000114440918</c:v>
                </c:pt>
                <c:pt idx="4">
                  <c:v>16.549999237060547</c:v>
                </c:pt>
                <c:pt idx="5" formatCode="0.00">
                  <c:v>1.75</c:v>
                </c:pt>
                <c:pt idx="6" formatCode="0.00">
                  <c:v>3.8199999332428001</c:v>
                </c:pt>
                <c:pt idx="7" formatCode="0.00">
                  <c:v>7.0999999046325701</c:v>
                </c:pt>
                <c:pt idx="8" formatCode="0.00">
                  <c:v>13.449999809265137</c:v>
                </c:pt>
                <c:pt idx="9" formatCode="0.00">
                  <c:v>13.590000152587891</c:v>
                </c:pt>
                <c:pt idx="10" formatCode="0.00">
                  <c:v>6.8600001335143999</c:v>
                </c:pt>
                <c:pt idx="11" formatCode="0.00">
                  <c:v>1.6100000143051101</c:v>
                </c:pt>
                <c:pt idx="12" formatCode="0.00">
                  <c:v>2.4000000953674299</c:v>
                </c:pt>
                <c:pt idx="13" formatCode="0.00">
                  <c:v>18.2600002288818</c:v>
                </c:pt>
                <c:pt idx="14" formatCode="0.00">
                  <c:v>5.2600002288818404</c:v>
                </c:pt>
                <c:pt idx="15" formatCode="0.00">
                  <c:v>6.4400000572204599</c:v>
                </c:pt>
                <c:pt idx="16">
                  <c:v>24.840000152587891</c:v>
                </c:pt>
                <c:pt idx="17" formatCode="0.00">
                  <c:v>29.979999542236328</c:v>
                </c:pt>
              </c:numCache>
            </c:numRef>
          </c:xVal>
          <c:yVal>
            <c:numRef>
              <c:f>plots!$C$18:$C$35</c:f>
              <c:numCache>
                <c:formatCode>0.0</c:formatCode>
                <c:ptCount val="18"/>
                <c:pt idx="0">
                  <c:v>14.0644540786743</c:v>
                </c:pt>
                <c:pt idx="1">
                  <c:v>31.040384292602539</c:v>
                </c:pt>
                <c:pt idx="2">
                  <c:v>15.2517185211182</c:v>
                </c:pt>
                <c:pt idx="3">
                  <c:v>23.276161193847656</c:v>
                </c:pt>
                <c:pt idx="4">
                  <c:v>218.08128356933594</c:v>
                </c:pt>
                <c:pt idx="5">
                  <c:v>37.332183837890597</c:v>
                </c:pt>
                <c:pt idx="6">
                  <c:v>190.55212402343801</c:v>
                </c:pt>
                <c:pt idx="7">
                  <c:v>11.3020582199097</c:v>
                </c:pt>
                <c:pt idx="8">
                  <c:v>264.33102416992188</c:v>
                </c:pt>
                <c:pt idx="9">
                  <c:v>585.48370361328125</c:v>
                </c:pt>
                <c:pt idx="10">
                  <c:v>117.94955444335901</c:v>
                </c:pt>
                <c:pt idx="11">
                  <c:v>20.161430358886701</c:v>
                </c:pt>
                <c:pt idx="12">
                  <c:v>69.926239013671903</c:v>
                </c:pt>
                <c:pt idx="13">
                  <c:v>21.512027740478501</c:v>
                </c:pt>
                <c:pt idx="14">
                  <c:v>86.953117370605497</c:v>
                </c:pt>
                <c:pt idx="15">
                  <c:v>13.779940605163601</c:v>
                </c:pt>
                <c:pt idx="16">
                  <c:v>25.451992034912109</c:v>
                </c:pt>
                <c:pt idx="17">
                  <c:v>22.321685791015625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DF-0049-BBA9-830B9458C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0604111"/>
        <c:axId val="768151359"/>
      </c:scatterChart>
      <c:valAx>
        <c:axId val="790604111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151359"/>
        <c:crosses val="autoZero"/>
        <c:crossBetween val="midCat"/>
      </c:valAx>
      <c:valAx>
        <c:axId val="768151359"/>
        <c:scaling>
          <c:orientation val="minMax"/>
          <c:max val="300"/>
          <c:min val="0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6041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ZHe age vs. [U]e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9309683945756781"/>
                  <c:y val="-0.3383453630796150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plots!$I$18:$I$35</c:f>
              <c:numCache>
                <c:formatCode>0.0</c:formatCode>
                <c:ptCount val="18"/>
                <c:pt idx="0">
                  <c:v>101.102241516113</c:v>
                </c:pt>
                <c:pt idx="1">
                  <c:v>208.91648864746094</c:v>
                </c:pt>
                <c:pt idx="2">
                  <c:v>563.896240234375</c:v>
                </c:pt>
                <c:pt idx="3">
                  <c:v>139.89045715332031</c:v>
                </c:pt>
                <c:pt idx="4">
                  <c:v>36.504489898681641</c:v>
                </c:pt>
                <c:pt idx="5">
                  <c:v>554.784912109375</c:v>
                </c:pt>
                <c:pt idx="6">
                  <c:v>48.18994140625</c:v>
                </c:pt>
                <c:pt idx="7">
                  <c:v>118.590370178223</c:v>
                </c:pt>
                <c:pt idx="8">
                  <c:v>100.23617553710938</c:v>
                </c:pt>
                <c:pt idx="9">
                  <c:v>89.353179931640625</c:v>
                </c:pt>
                <c:pt idx="10">
                  <c:v>399.49526977539102</c:v>
                </c:pt>
                <c:pt idx="11">
                  <c:v>292.72311401367199</c:v>
                </c:pt>
                <c:pt idx="12">
                  <c:v>228.10031127929699</c:v>
                </c:pt>
                <c:pt idx="13">
                  <c:v>137.42143249511699</c:v>
                </c:pt>
                <c:pt idx="14">
                  <c:v>69.027313232421903</c:v>
                </c:pt>
                <c:pt idx="15">
                  <c:v>265.572998046875</c:v>
                </c:pt>
                <c:pt idx="16">
                  <c:v>68.306922912597656</c:v>
                </c:pt>
                <c:pt idx="17">
                  <c:v>286.98696899414062</c:v>
                </c:pt>
              </c:numCache>
            </c:numRef>
          </c:xVal>
          <c:yVal>
            <c:numRef>
              <c:f>plots!$C$18:$C$35</c:f>
              <c:numCache>
                <c:formatCode>0.0</c:formatCode>
                <c:ptCount val="18"/>
                <c:pt idx="0">
                  <c:v>14.0644540786743</c:v>
                </c:pt>
                <c:pt idx="1">
                  <c:v>31.040384292602539</c:v>
                </c:pt>
                <c:pt idx="2">
                  <c:v>15.2517185211182</c:v>
                </c:pt>
                <c:pt idx="3">
                  <c:v>23.276161193847656</c:v>
                </c:pt>
                <c:pt idx="4">
                  <c:v>218.08128356933594</c:v>
                </c:pt>
                <c:pt idx="5">
                  <c:v>37.332183837890597</c:v>
                </c:pt>
                <c:pt idx="6">
                  <c:v>190.55212402343801</c:v>
                </c:pt>
                <c:pt idx="7">
                  <c:v>11.3020582199097</c:v>
                </c:pt>
                <c:pt idx="8">
                  <c:v>264.33102416992188</c:v>
                </c:pt>
                <c:pt idx="9">
                  <c:v>585.48370361328125</c:v>
                </c:pt>
                <c:pt idx="10">
                  <c:v>117.94955444335901</c:v>
                </c:pt>
                <c:pt idx="11">
                  <c:v>20.161430358886701</c:v>
                </c:pt>
                <c:pt idx="12">
                  <c:v>69.926239013671903</c:v>
                </c:pt>
                <c:pt idx="13">
                  <c:v>21.512027740478501</c:v>
                </c:pt>
                <c:pt idx="14">
                  <c:v>86.953117370605497</c:v>
                </c:pt>
                <c:pt idx="15">
                  <c:v>13.779940605163601</c:v>
                </c:pt>
                <c:pt idx="16">
                  <c:v>25.451992034912109</c:v>
                </c:pt>
                <c:pt idx="17">
                  <c:v>22.321685791015625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9B-D14F-AA76-B2667A588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518399"/>
        <c:axId val="785457599"/>
      </c:scatterChart>
      <c:valAx>
        <c:axId val="797518399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457599"/>
        <c:crosses val="autoZero"/>
        <c:crossBetween val="midCat"/>
      </c:valAx>
      <c:valAx>
        <c:axId val="785457599"/>
        <c:scaling>
          <c:orientation val="minMax"/>
          <c:max val="300"/>
          <c:min val="0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518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ZHe age vs. Th/U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0467337416156313E-2"/>
                  <c:y val="-4.517935258092738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plots!$J$18:$J$35</c:f>
              <c:numCache>
                <c:formatCode>0.00</c:formatCode>
                <c:ptCount val="18"/>
                <c:pt idx="0">
                  <c:v>1.3894845247268699</c:v>
                </c:pt>
                <c:pt idx="1">
                  <c:v>0.17542105913162231</c:v>
                </c:pt>
                <c:pt idx="2">
                  <c:v>0.15442904829978901</c:v>
                </c:pt>
                <c:pt idx="3">
                  <c:v>0.23458421230316162</c:v>
                </c:pt>
                <c:pt idx="4">
                  <c:v>0.87625384330749512</c:v>
                </c:pt>
                <c:pt idx="5">
                  <c:v>0.45262584090232799</c:v>
                </c:pt>
                <c:pt idx="6">
                  <c:v>0.62886667251586903</c:v>
                </c:pt>
                <c:pt idx="7">
                  <c:v>0.102368555963039</c:v>
                </c:pt>
                <c:pt idx="8">
                  <c:v>0.42838892340660095</c:v>
                </c:pt>
                <c:pt idx="9">
                  <c:v>0.83020150661468506</c:v>
                </c:pt>
                <c:pt idx="10">
                  <c:v>0.34258830547332803</c:v>
                </c:pt>
                <c:pt idx="11">
                  <c:v>0.34173426032066301</c:v>
                </c:pt>
                <c:pt idx="12">
                  <c:v>0.253634333610535</c:v>
                </c:pt>
                <c:pt idx="13">
                  <c:v>0.29427075386047402</c:v>
                </c:pt>
                <c:pt idx="14">
                  <c:v>1.19892513751984</c:v>
                </c:pt>
                <c:pt idx="15">
                  <c:v>0.281684160232544</c:v>
                </c:pt>
                <c:pt idx="16">
                  <c:v>0.96130490303039551</c:v>
                </c:pt>
                <c:pt idx="17">
                  <c:v>1.120282769203186</c:v>
                </c:pt>
              </c:numCache>
            </c:numRef>
          </c:xVal>
          <c:yVal>
            <c:numRef>
              <c:f>plots!$C$18:$C$35</c:f>
              <c:numCache>
                <c:formatCode>0.0</c:formatCode>
                <c:ptCount val="18"/>
                <c:pt idx="0">
                  <c:v>14.0644540786743</c:v>
                </c:pt>
                <c:pt idx="1">
                  <c:v>31.040384292602539</c:v>
                </c:pt>
                <c:pt idx="2">
                  <c:v>15.2517185211182</c:v>
                </c:pt>
                <c:pt idx="3">
                  <c:v>23.276161193847656</c:v>
                </c:pt>
                <c:pt idx="4">
                  <c:v>218.08128356933594</c:v>
                </c:pt>
                <c:pt idx="5">
                  <c:v>37.332183837890597</c:v>
                </c:pt>
                <c:pt idx="6">
                  <c:v>190.55212402343801</c:v>
                </c:pt>
                <c:pt idx="7">
                  <c:v>11.3020582199097</c:v>
                </c:pt>
                <c:pt idx="8">
                  <c:v>264.33102416992188</c:v>
                </c:pt>
                <c:pt idx="9">
                  <c:v>585.48370361328125</c:v>
                </c:pt>
                <c:pt idx="10">
                  <c:v>117.94955444335901</c:v>
                </c:pt>
                <c:pt idx="11">
                  <c:v>20.161430358886701</c:v>
                </c:pt>
                <c:pt idx="12">
                  <c:v>69.926239013671903</c:v>
                </c:pt>
                <c:pt idx="13">
                  <c:v>21.512027740478501</c:v>
                </c:pt>
                <c:pt idx="14">
                  <c:v>86.953117370605497</c:v>
                </c:pt>
                <c:pt idx="15">
                  <c:v>13.779940605163601</c:v>
                </c:pt>
                <c:pt idx="16">
                  <c:v>25.451992034912109</c:v>
                </c:pt>
                <c:pt idx="17">
                  <c:v>22.321685791015625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64-AD45-AA5E-43EDC8A3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0573743"/>
        <c:axId val="790575935"/>
      </c:scatterChart>
      <c:valAx>
        <c:axId val="790573743"/>
        <c:scaling>
          <c:orientation val="minMax"/>
        </c:scaling>
        <c:delete val="0"/>
        <c:axPos val="b"/>
        <c:numFmt formatCode="0.00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575935"/>
        <c:crosses val="autoZero"/>
        <c:crossBetween val="midCat"/>
        <c:minorUnit val="0.25"/>
      </c:valAx>
      <c:valAx>
        <c:axId val="790575935"/>
        <c:scaling>
          <c:orientation val="minMax"/>
          <c:max val="300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573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FF0000">
                  <a:alpha val="95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crossplot!$E$2:$E$61</c:f>
                <c:numCache>
                  <c:formatCode>General</c:formatCode>
                  <c:ptCount val="60"/>
                  <c:pt idx="0">
                    <c:v>5.8</c:v>
                  </c:pt>
                  <c:pt idx="1">
                    <c:v>19</c:v>
                  </c:pt>
                  <c:pt idx="2">
                    <c:v>27</c:v>
                  </c:pt>
                  <c:pt idx="3">
                    <c:v>4.4000000000000004</c:v>
                  </c:pt>
                  <c:pt idx="4">
                    <c:v>28</c:v>
                  </c:pt>
                  <c:pt idx="5">
                    <c:v>4</c:v>
                  </c:pt>
                  <c:pt idx="6">
                    <c:v>4</c:v>
                  </c:pt>
                  <c:pt idx="7">
                    <c:v>37</c:v>
                  </c:pt>
                  <c:pt idx="8">
                    <c:v>6.2</c:v>
                  </c:pt>
                  <c:pt idx="9">
                    <c:v>5.7</c:v>
                  </c:pt>
                  <c:pt idx="10">
                    <c:v>3.1</c:v>
                  </c:pt>
                  <c:pt idx="11">
                    <c:v>11</c:v>
                  </c:pt>
                  <c:pt idx="12">
                    <c:v>24</c:v>
                  </c:pt>
                  <c:pt idx="13">
                    <c:v>2.8</c:v>
                  </c:pt>
                  <c:pt idx="14">
                    <c:v>31</c:v>
                  </c:pt>
                  <c:pt idx="15">
                    <c:v>0.6</c:v>
                  </c:pt>
                  <c:pt idx="16">
                    <c:v>8.1</c:v>
                  </c:pt>
                  <c:pt idx="17">
                    <c:v>12</c:v>
                  </c:pt>
                  <c:pt idx="18">
                    <c:v>0.7</c:v>
                  </c:pt>
                  <c:pt idx="19">
                    <c:v>22</c:v>
                  </c:pt>
                  <c:pt idx="20">
                    <c:v>56</c:v>
                  </c:pt>
                  <c:pt idx="21">
                    <c:v>5.4</c:v>
                  </c:pt>
                  <c:pt idx="22">
                    <c:v>3.5</c:v>
                  </c:pt>
                  <c:pt idx="23">
                    <c:v>22</c:v>
                  </c:pt>
                  <c:pt idx="24">
                    <c:v>1.9</c:v>
                  </c:pt>
                  <c:pt idx="25">
                    <c:v>2.2000000000000002</c:v>
                  </c:pt>
                  <c:pt idx="26">
                    <c:v>1.5</c:v>
                  </c:pt>
                  <c:pt idx="27">
                    <c:v>51</c:v>
                  </c:pt>
                  <c:pt idx="28">
                    <c:v>28</c:v>
                  </c:pt>
                  <c:pt idx="29">
                    <c:v>32</c:v>
                  </c:pt>
                  <c:pt idx="30">
                    <c:v>2.1</c:v>
                  </c:pt>
                  <c:pt idx="31">
                    <c:v>5.2</c:v>
                  </c:pt>
                  <c:pt idx="32">
                    <c:v>47</c:v>
                  </c:pt>
                  <c:pt idx="33">
                    <c:v>2.7</c:v>
                  </c:pt>
                  <c:pt idx="34">
                    <c:v>0.69</c:v>
                  </c:pt>
                  <c:pt idx="35">
                    <c:v>27</c:v>
                  </c:pt>
                  <c:pt idx="36">
                    <c:v>20</c:v>
                  </c:pt>
                  <c:pt idx="37">
                    <c:v>4.9000000000000004</c:v>
                  </c:pt>
                  <c:pt idx="38">
                    <c:v>30</c:v>
                  </c:pt>
                  <c:pt idx="39">
                    <c:v>24</c:v>
                  </c:pt>
                  <c:pt idx="40">
                    <c:v>25</c:v>
                  </c:pt>
                  <c:pt idx="41">
                    <c:v>1.3</c:v>
                  </c:pt>
                  <c:pt idx="42">
                    <c:v>20</c:v>
                  </c:pt>
                  <c:pt idx="43">
                    <c:v>4.9000000000000004</c:v>
                  </c:pt>
                  <c:pt idx="44">
                    <c:v>30</c:v>
                  </c:pt>
                  <c:pt idx="45">
                    <c:v>24</c:v>
                  </c:pt>
                  <c:pt idx="46">
                    <c:v>5.9</c:v>
                  </c:pt>
                  <c:pt idx="47">
                    <c:v>1.7</c:v>
                  </c:pt>
                  <c:pt idx="48">
                    <c:v>8.3000000000000007</c:v>
                  </c:pt>
                  <c:pt idx="49">
                    <c:v>13</c:v>
                  </c:pt>
                  <c:pt idx="50">
                    <c:v>3.6</c:v>
                  </c:pt>
                  <c:pt idx="51">
                    <c:v>25</c:v>
                  </c:pt>
                  <c:pt idx="52">
                    <c:v>4</c:v>
                  </c:pt>
                  <c:pt idx="53">
                    <c:v>2.5</c:v>
                  </c:pt>
                  <c:pt idx="54">
                    <c:v>2</c:v>
                  </c:pt>
                  <c:pt idx="55">
                    <c:v>55</c:v>
                  </c:pt>
                  <c:pt idx="56">
                    <c:v>4.7</c:v>
                  </c:pt>
                  <c:pt idx="57">
                    <c:v>7.3</c:v>
                  </c:pt>
                  <c:pt idx="58">
                    <c:v>6.1</c:v>
                  </c:pt>
                  <c:pt idx="59">
                    <c:v>49</c:v>
                  </c:pt>
                </c:numCache>
              </c:numRef>
            </c:plus>
            <c:minus>
              <c:numRef>
                <c:f>crossplot!$E$2:$E$61</c:f>
                <c:numCache>
                  <c:formatCode>General</c:formatCode>
                  <c:ptCount val="60"/>
                  <c:pt idx="0">
                    <c:v>5.8</c:v>
                  </c:pt>
                  <c:pt idx="1">
                    <c:v>19</c:v>
                  </c:pt>
                  <c:pt idx="2">
                    <c:v>27</c:v>
                  </c:pt>
                  <c:pt idx="3">
                    <c:v>4.4000000000000004</c:v>
                  </c:pt>
                  <c:pt idx="4">
                    <c:v>28</c:v>
                  </c:pt>
                  <c:pt idx="5">
                    <c:v>4</c:v>
                  </c:pt>
                  <c:pt idx="6">
                    <c:v>4</c:v>
                  </c:pt>
                  <c:pt idx="7">
                    <c:v>37</c:v>
                  </c:pt>
                  <c:pt idx="8">
                    <c:v>6.2</c:v>
                  </c:pt>
                  <c:pt idx="9">
                    <c:v>5.7</c:v>
                  </c:pt>
                  <c:pt idx="10">
                    <c:v>3.1</c:v>
                  </c:pt>
                  <c:pt idx="11">
                    <c:v>11</c:v>
                  </c:pt>
                  <c:pt idx="12">
                    <c:v>24</c:v>
                  </c:pt>
                  <c:pt idx="13">
                    <c:v>2.8</c:v>
                  </c:pt>
                  <c:pt idx="14">
                    <c:v>31</c:v>
                  </c:pt>
                  <c:pt idx="15">
                    <c:v>0.6</c:v>
                  </c:pt>
                  <c:pt idx="16">
                    <c:v>8.1</c:v>
                  </c:pt>
                  <c:pt idx="17">
                    <c:v>12</c:v>
                  </c:pt>
                  <c:pt idx="18">
                    <c:v>0.7</c:v>
                  </c:pt>
                  <c:pt idx="19">
                    <c:v>22</c:v>
                  </c:pt>
                  <c:pt idx="20">
                    <c:v>56</c:v>
                  </c:pt>
                  <c:pt idx="21">
                    <c:v>5.4</c:v>
                  </c:pt>
                  <c:pt idx="22">
                    <c:v>3.5</c:v>
                  </c:pt>
                  <c:pt idx="23">
                    <c:v>22</c:v>
                  </c:pt>
                  <c:pt idx="24">
                    <c:v>1.9</c:v>
                  </c:pt>
                  <c:pt idx="25">
                    <c:v>2.2000000000000002</c:v>
                  </c:pt>
                  <c:pt idx="26">
                    <c:v>1.5</c:v>
                  </c:pt>
                  <c:pt idx="27">
                    <c:v>51</c:v>
                  </c:pt>
                  <c:pt idx="28">
                    <c:v>28</c:v>
                  </c:pt>
                  <c:pt idx="29">
                    <c:v>32</c:v>
                  </c:pt>
                  <c:pt idx="30">
                    <c:v>2.1</c:v>
                  </c:pt>
                  <c:pt idx="31">
                    <c:v>5.2</c:v>
                  </c:pt>
                  <c:pt idx="32">
                    <c:v>47</c:v>
                  </c:pt>
                  <c:pt idx="33">
                    <c:v>2.7</c:v>
                  </c:pt>
                  <c:pt idx="34">
                    <c:v>0.69</c:v>
                  </c:pt>
                  <c:pt idx="35">
                    <c:v>27</c:v>
                  </c:pt>
                  <c:pt idx="36">
                    <c:v>20</c:v>
                  </c:pt>
                  <c:pt idx="37">
                    <c:v>4.9000000000000004</c:v>
                  </c:pt>
                  <c:pt idx="38">
                    <c:v>30</c:v>
                  </c:pt>
                  <c:pt idx="39">
                    <c:v>24</c:v>
                  </c:pt>
                  <c:pt idx="40">
                    <c:v>25</c:v>
                  </c:pt>
                  <c:pt idx="41">
                    <c:v>1.3</c:v>
                  </c:pt>
                  <c:pt idx="42">
                    <c:v>20</c:v>
                  </c:pt>
                  <c:pt idx="43">
                    <c:v>4.9000000000000004</c:v>
                  </c:pt>
                  <c:pt idx="44">
                    <c:v>30</c:v>
                  </c:pt>
                  <c:pt idx="45">
                    <c:v>24</c:v>
                  </c:pt>
                  <c:pt idx="46">
                    <c:v>5.9</c:v>
                  </c:pt>
                  <c:pt idx="47">
                    <c:v>1.7</c:v>
                  </c:pt>
                  <c:pt idx="48">
                    <c:v>8.3000000000000007</c:v>
                  </c:pt>
                  <c:pt idx="49">
                    <c:v>13</c:v>
                  </c:pt>
                  <c:pt idx="50">
                    <c:v>3.6</c:v>
                  </c:pt>
                  <c:pt idx="51">
                    <c:v>25</c:v>
                  </c:pt>
                  <c:pt idx="52">
                    <c:v>4</c:v>
                  </c:pt>
                  <c:pt idx="53">
                    <c:v>2.5</c:v>
                  </c:pt>
                  <c:pt idx="54">
                    <c:v>2</c:v>
                  </c:pt>
                  <c:pt idx="55">
                    <c:v>55</c:v>
                  </c:pt>
                  <c:pt idx="56">
                    <c:v>4.7</c:v>
                  </c:pt>
                  <c:pt idx="57">
                    <c:v>7.3</c:v>
                  </c:pt>
                  <c:pt idx="58">
                    <c:v>6.1</c:v>
                  </c:pt>
                  <c:pt idx="59">
                    <c:v>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crossplot!$C$2:$C$61</c:f>
                <c:numCache>
                  <c:formatCode>General</c:formatCode>
                  <c:ptCount val="60"/>
                  <c:pt idx="0">
                    <c:v>22.751071929931602</c:v>
                  </c:pt>
                  <c:pt idx="1">
                    <c:v>121.216995239258</c:v>
                  </c:pt>
                  <c:pt idx="2">
                    <c:v>22.463859558105501</c:v>
                  </c:pt>
                  <c:pt idx="3">
                    <c:v>1.1251562833786</c:v>
                  </c:pt>
                  <c:pt idx="4">
                    <c:v>14.7922019958496</c:v>
                  </c:pt>
                  <c:pt idx="5">
                    <c:v>14.489936828613301</c:v>
                  </c:pt>
                  <c:pt idx="6">
                    <c:v>1.1023952960968</c:v>
                  </c:pt>
                  <c:pt idx="7">
                    <c:v>32.831058502197301</c:v>
                  </c:pt>
                  <c:pt idx="8">
                    <c:v>41.870304107666001</c:v>
                  </c:pt>
                  <c:pt idx="9">
                    <c:v>32.615859985351598</c:v>
                  </c:pt>
                  <c:pt idx="10">
                    <c:v>1.7209621667861901</c:v>
                  </c:pt>
                  <c:pt idx="11">
                    <c:v>6.9562492370605504</c:v>
                  </c:pt>
                  <c:pt idx="12">
                    <c:v>0.51916188001632702</c:v>
                  </c:pt>
                  <c:pt idx="13">
                    <c:v>0.85051226615905795</c:v>
                  </c:pt>
                  <c:pt idx="14">
                    <c:v>39.318660736083999</c:v>
                  </c:pt>
                  <c:pt idx="15">
                    <c:v>2.5744552612304701</c:v>
                  </c:pt>
                  <c:pt idx="16">
                    <c:v>17.374902725219702</c:v>
                  </c:pt>
                  <c:pt idx="17">
                    <c:v>0.90416467189788796</c:v>
                  </c:pt>
                  <c:pt idx="18">
                    <c:v>0.752136170864105</c:v>
                  </c:pt>
                  <c:pt idx="19">
                    <c:v>97.522666931152301</c:v>
                  </c:pt>
                  <c:pt idx="20">
                    <c:v>43.885387420654297</c:v>
                  </c:pt>
                  <c:pt idx="21">
                    <c:v>13.8649682998657</c:v>
                  </c:pt>
                  <c:pt idx="22">
                    <c:v>5.5940990447998002</c:v>
                  </c:pt>
                  <c:pt idx="23">
                    <c:v>5.2684154510498002</c:v>
                  </c:pt>
                  <c:pt idx="24">
                    <c:v>19.774417877197301</c:v>
                  </c:pt>
                  <c:pt idx="25">
                    <c:v>1.1758446693420399</c:v>
                  </c:pt>
                  <c:pt idx="26">
                    <c:v>2.4781312942504901</c:v>
                  </c:pt>
                  <c:pt idx="27">
                    <c:v>28.948846817016602</c:v>
                  </c:pt>
                  <c:pt idx="28">
                    <c:v>83.099617004394503</c:v>
                  </c:pt>
                  <c:pt idx="29">
                    <c:v>4.83951616287231</c:v>
                  </c:pt>
                  <c:pt idx="30">
                    <c:v>0.225583225488663</c:v>
                  </c:pt>
                  <c:pt idx="31">
                    <c:v>35.130008697509801</c:v>
                  </c:pt>
                  <c:pt idx="32">
                    <c:v>0.37445801496505698</c:v>
                  </c:pt>
                  <c:pt idx="33">
                    <c:v>9.4359645843505895</c:v>
                  </c:pt>
                  <c:pt idx="34">
                    <c:v>1.22072458267212</c:v>
                  </c:pt>
                  <c:pt idx="35">
                    <c:v>36.450366973877003</c:v>
                  </c:pt>
                  <c:pt idx="36">
                    <c:v>23.455663681030298</c:v>
                  </c:pt>
                  <c:pt idx="37">
                    <c:v>23.920608520507798</c:v>
                  </c:pt>
                  <c:pt idx="38">
                    <c:v>33.798343658447301</c:v>
                  </c:pt>
                  <c:pt idx="39">
                    <c:v>27.2200412750244</c:v>
                  </c:pt>
                  <c:pt idx="40">
                    <c:v>0.51212453842163097</c:v>
                  </c:pt>
                  <c:pt idx="41">
                    <c:v>4.7600193023681596</c:v>
                  </c:pt>
                  <c:pt idx="42">
                    <c:v>71.305961608886705</c:v>
                  </c:pt>
                  <c:pt idx="43">
                    <c:v>2.5825777053832999</c:v>
                  </c:pt>
                  <c:pt idx="44">
                    <c:v>3.8289556503295898</c:v>
                  </c:pt>
                  <c:pt idx="45">
                    <c:v>10.8869438171387</c:v>
                  </c:pt>
                  <c:pt idx="46">
                    <c:v>2.0451591014862101</c:v>
                  </c:pt>
                  <c:pt idx="47">
                    <c:v>8.0108184814453107</c:v>
                  </c:pt>
                  <c:pt idx="48">
                    <c:v>39.450191497802699</c:v>
                  </c:pt>
                  <c:pt idx="49">
                    <c:v>30.5651950836182</c:v>
                  </c:pt>
                  <c:pt idx="50">
                    <c:v>1.22013747692108</c:v>
                  </c:pt>
                  <c:pt idx="51">
                    <c:v>17.583074569702099</c:v>
                  </c:pt>
                  <c:pt idx="52">
                    <c:v>1.61291444301605</c:v>
                  </c:pt>
                  <c:pt idx="53">
                    <c:v>2.9865746498107901</c:v>
                  </c:pt>
                  <c:pt idx="54">
                    <c:v>3.3473937511444101</c:v>
                  </c:pt>
                  <c:pt idx="55">
                    <c:v>9.5871114730834996</c:v>
                  </c:pt>
                  <c:pt idx="56">
                    <c:v>15.2441701889038</c:v>
                  </c:pt>
                  <c:pt idx="57">
                    <c:v>3.8566484451293901</c:v>
                  </c:pt>
                  <c:pt idx="58">
                    <c:v>23.1599826812744</c:v>
                  </c:pt>
                  <c:pt idx="59">
                    <c:v>37.136653900146499</c:v>
                  </c:pt>
                </c:numCache>
              </c:numRef>
            </c:plus>
            <c:minus>
              <c:numRef>
                <c:f>crossplot!$C$2:$C$61</c:f>
                <c:numCache>
                  <c:formatCode>General</c:formatCode>
                  <c:ptCount val="60"/>
                  <c:pt idx="0">
                    <c:v>22.751071929931602</c:v>
                  </c:pt>
                  <c:pt idx="1">
                    <c:v>121.216995239258</c:v>
                  </c:pt>
                  <c:pt idx="2">
                    <c:v>22.463859558105501</c:v>
                  </c:pt>
                  <c:pt idx="3">
                    <c:v>1.1251562833786</c:v>
                  </c:pt>
                  <c:pt idx="4">
                    <c:v>14.7922019958496</c:v>
                  </c:pt>
                  <c:pt idx="5">
                    <c:v>14.489936828613301</c:v>
                  </c:pt>
                  <c:pt idx="6">
                    <c:v>1.1023952960968</c:v>
                  </c:pt>
                  <c:pt idx="7">
                    <c:v>32.831058502197301</c:v>
                  </c:pt>
                  <c:pt idx="8">
                    <c:v>41.870304107666001</c:v>
                  </c:pt>
                  <c:pt idx="9">
                    <c:v>32.615859985351598</c:v>
                  </c:pt>
                  <c:pt idx="10">
                    <c:v>1.7209621667861901</c:v>
                  </c:pt>
                  <c:pt idx="11">
                    <c:v>6.9562492370605504</c:v>
                  </c:pt>
                  <c:pt idx="12">
                    <c:v>0.51916188001632702</c:v>
                  </c:pt>
                  <c:pt idx="13">
                    <c:v>0.85051226615905795</c:v>
                  </c:pt>
                  <c:pt idx="14">
                    <c:v>39.318660736083999</c:v>
                  </c:pt>
                  <c:pt idx="15">
                    <c:v>2.5744552612304701</c:v>
                  </c:pt>
                  <c:pt idx="16">
                    <c:v>17.374902725219702</c:v>
                  </c:pt>
                  <c:pt idx="17">
                    <c:v>0.90416467189788796</c:v>
                  </c:pt>
                  <c:pt idx="18">
                    <c:v>0.752136170864105</c:v>
                  </c:pt>
                  <c:pt idx="19">
                    <c:v>97.522666931152301</c:v>
                  </c:pt>
                  <c:pt idx="20">
                    <c:v>43.885387420654297</c:v>
                  </c:pt>
                  <c:pt idx="21">
                    <c:v>13.8649682998657</c:v>
                  </c:pt>
                  <c:pt idx="22">
                    <c:v>5.5940990447998002</c:v>
                  </c:pt>
                  <c:pt idx="23">
                    <c:v>5.2684154510498002</c:v>
                  </c:pt>
                  <c:pt idx="24">
                    <c:v>19.774417877197301</c:v>
                  </c:pt>
                  <c:pt idx="25">
                    <c:v>1.1758446693420399</c:v>
                  </c:pt>
                  <c:pt idx="26">
                    <c:v>2.4781312942504901</c:v>
                  </c:pt>
                  <c:pt idx="27">
                    <c:v>28.948846817016602</c:v>
                  </c:pt>
                  <c:pt idx="28">
                    <c:v>83.099617004394503</c:v>
                  </c:pt>
                  <c:pt idx="29">
                    <c:v>4.83951616287231</c:v>
                  </c:pt>
                  <c:pt idx="30">
                    <c:v>0.225583225488663</c:v>
                  </c:pt>
                  <c:pt idx="31">
                    <c:v>35.130008697509801</c:v>
                  </c:pt>
                  <c:pt idx="32">
                    <c:v>0.37445801496505698</c:v>
                  </c:pt>
                  <c:pt idx="33">
                    <c:v>9.4359645843505895</c:v>
                  </c:pt>
                  <c:pt idx="34">
                    <c:v>1.22072458267212</c:v>
                  </c:pt>
                  <c:pt idx="35">
                    <c:v>36.450366973877003</c:v>
                  </c:pt>
                  <c:pt idx="36">
                    <c:v>23.455663681030298</c:v>
                  </c:pt>
                  <c:pt idx="37">
                    <c:v>23.920608520507798</c:v>
                  </c:pt>
                  <c:pt idx="38">
                    <c:v>33.798343658447301</c:v>
                  </c:pt>
                  <c:pt idx="39">
                    <c:v>27.2200412750244</c:v>
                  </c:pt>
                  <c:pt idx="40">
                    <c:v>0.51212453842163097</c:v>
                  </c:pt>
                  <c:pt idx="41">
                    <c:v>4.7600193023681596</c:v>
                  </c:pt>
                  <c:pt idx="42">
                    <c:v>71.305961608886705</c:v>
                  </c:pt>
                  <c:pt idx="43">
                    <c:v>2.5825777053832999</c:v>
                  </c:pt>
                  <c:pt idx="44">
                    <c:v>3.8289556503295898</c:v>
                  </c:pt>
                  <c:pt idx="45">
                    <c:v>10.8869438171387</c:v>
                  </c:pt>
                  <c:pt idx="46">
                    <c:v>2.0451591014862101</c:v>
                  </c:pt>
                  <c:pt idx="47">
                    <c:v>8.0108184814453107</c:v>
                  </c:pt>
                  <c:pt idx="48">
                    <c:v>39.450191497802699</c:v>
                  </c:pt>
                  <c:pt idx="49">
                    <c:v>30.5651950836182</c:v>
                  </c:pt>
                  <c:pt idx="50">
                    <c:v>1.22013747692108</c:v>
                  </c:pt>
                  <c:pt idx="51">
                    <c:v>17.583074569702099</c:v>
                  </c:pt>
                  <c:pt idx="52">
                    <c:v>1.61291444301605</c:v>
                  </c:pt>
                  <c:pt idx="53">
                    <c:v>2.9865746498107901</c:v>
                  </c:pt>
                  <c:pt idx="54">
                    <c:v>3.3473937511444101</c:v>
                  </c:pt>
                  <c:pt idx="55">
                    <c:v>9.5871114730834996</c:v>
                  </c:pt>
                  <c:pt idx="56">
                    <c:v>15.2441701889038</c:v>
                  </c:pt>
                  <c:pt idx="57">
                    <c:v>3.8566484451293901</c:v>
                  </c:pt>
                  <c:pt idx="58">
                    <c:v>23.1599826812744</c:v>
                  </c:pt>
                  <c:pt idx="59">
                    <c:v>37.136653900146499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crossplot!$D$2:$D$47</c:f>
              <c:numCache>
                <c:formatCode>General</c:formatCode>
                <c:ptCount val="46"/>
                <c:pt idx="0">
                  <c:v>545.4</c:v>
                </c:pt>
                <c:pt idx="1">
                  <c:v>2710</c:v>
                </c:pt>
                <c:pt idx="2">
                  <c:v>1016</c:v>
                </c:pt>
                <c:pt idx="3">
                  <c:v>239.6</c:v>
                </c:pt>
                <c:pt idx="4">
                  <c:v>1401</c:v>
                </c:pt>
                <c:pt idx="5">
                  <c:v>525.29999999999995</c:v>
                </c:pt>
                <c:pt idx="6">
                  <c:v>325.60000000000002</c:v>
                </c:pt>
                <c:pt idx="7">
                  <c:v>1015</c:v>
                </c:pt>
                <c:pt idx="8">
                  <c:v>615.70000000000005</c:v>
                </c:pt>
                <c:pt idx="9">
                  <c:v>530.9</c:v>
                </c:pt>
                <c:pt idx="10">
                  <c:v>310.39999999999998</c:v>
                </c:pt>
                <c:pt idx="11">
                  <c:v>316</c:v>
                </c:pt>
                <c:pt idx="12">
                  <c:v>1860</c:v>
                </c:pt>
                <c:pt idx="13">
                  <c:v>171.2</c:v>
                </c:pt>
                <c:pt idx="14">
                  <c:v>1079</c:v>
                </c:pt>
                <c:pt idx="15">
                  <c:v>30.11</c:v>
                </c:pt>
                <c:pt idx="16">
                  <c:v>541.20000000000005</c:v>
                </c:pt>
                <c:pt idx="17">
                  <c:v>254.2</c:v>
                </c:pt>
                <c:pt idx="18">
                  <c:v>12.3</c:v>
                </c:pt>
                <c:pt idx="19">
                  <c:v>2227</c:v>
                </c:pt>
                <c:pt idx="20">
                  <c:v>965</c:v>
                </c:pt>
                <c:pt idx="21">
                  <c:v>455.7</c:v>
                </c:pt>
                <c:pt idx="22">
                  <c:v>308.89999999999998</c:v>
                </c:pt>
                <c:pt idx="23">
                  <c:v>1787</c:v>
                </c:pt>
                <c:pt idx="24">
                  <c:v>157.5</c:v>
                </c:pt>
                <c:pt idx="25">
                  <c:v>149.4</c:v>
                </c:pt>
                <c:pt idx="26">
                  <c:v>40.4</c:v>
                </c:pt>
                <c:pt idx="27">
                  <c:v>1067</c:v>
                </c:pt>
                <c:pt idx="28">
                  <c:v>1811</c:v>
                </c:pt>
                <c:pt idx="29">
                  <c:v>1024</c:v>
                </c:pt>
                <c:pt idx="30">
                  <c:v>134.5</c:v>
                </c:pt>
                <c:pt idx="31">
                  <c:v>585.29999999999995</c:v>
                </c:pt>
                <c:pt idx="32">
                  <c:v>956</c:v>
                </c:pt>
                <c:pt idx="33">
                  <c:v>266.7</c:v>
                </c:pt>
                <c:pt idx="34">
                  <c:v>18.489999999999998</c:v>
                </c:pt>
                <c:pt idx="35">
                  <c:v>1474</c:v>
                </c:pt>
                <c:pt idx="36">
                  <c:v>2033</c:v>
                </c:pt>
                <c:pt idx="37">
                  <c:v>619.9</c:v>
                </c:pt>
                <c:pt idx="38">
                  <c:v>953</c:v>
                </c:pt>
                <c:pt idx="39">
                  <c:v>1677</c:v>
                </c:pt>
                <c:pt idx="40">
                  <c:v>1041</c:v>
                </c:pt>
                <c:pt idx="41">
                  <c:v>62.6</c:v>
                </c:pt>
                <c:pt idx="42">
                  <c:v>1024</c:v>
                </c:pt>
                <c:pt idx="43">
                  <c:v>860</c:v>
                </c:pt>
                <c:pt idx="44">
                  <c:v>505.5</c:v>
                </c:pt>
                <c:pt idx="45">
                  <c:v>705</c:v>
                </c:pt>
              </c:numCache>
            </c:numRef>
          </c:xVal>
          <c:yVal>
            <c:numRef>
              <c:f>crossplot!$B$2:$B$47</c:f>
              <c:numCache>
                <c:formatCode>0.0</c:formatCode>
                <c:ptCount val="46"/>
                <c:pt idx="0">
                  <c:v>284.38839721679699</c:v>
                </c:pt>
                <c:pt idx="1">
                  <c:v>1515.21240234375</c:v>
                </c:pt>
                <c:pt idx="2">
                  <c:v>280.79824829101602</c:v>
                </c:pt>
                <c:pt idx="3">
                  <c:v>14.0644540786743</c:v>
                </c:pt>
                <c:pt idx="4">
                  <c:v>184.90252685546901</c:v>
                </c:pt>
                <c:pt idx="5">
                  <c:v>181.12420654296901</c:v>
                </c:pt>
                <c:pt idx="6">
                  <c:v>13.779940605163601</c:v>
                </c:pt>
                <c:pt idx="7">
                  <c:v>410.38824462890602</c:v>
                </c:pt>
                <c:pt idx="8">
                  <c:v>523.37878417968795</c:v>
                </c:pt>
                <c:pt idx="9">
                  <c:v>407.69827270507801</c:v>
                </c:pt>
                <c:pt idx="10">
                  <c:v>21.512027740478501</c:v>
                </c:pt>
                <c:pt idx="11">
                  <c:v>86.953117370605497</c:v>
                </c:pt>
                <c:pt idx="12">
                  <c:v>6.48952341079712</c:v>
                </c:pt>
                <c:pt idx="13">
                  <c:v>10.6314029693604</c:v>
                </c:pt>
                <c:pt idx="14">
                  <c:v>491.48327636718801</c:v>
                </c:pt>
                <c:pt idx="15">
                  <c:v>32.180690765380902</c:v>
                </c:pt>
                <c:pt idx="16">
                  <c:v>217.186279296875</c:v>
                </c:pt>
                <c:pt idx="17">
                  <c:v>11.3020582199097</c:v>
                </c:pt>
                <c:pt idx="18">
                  <c:v>9.4017019271850604</c:v>
                </c:pt>
                <c:pt idx="19">
                  <c:v>1219.03332519531</c:v>
                </c:pt>
                <c:pt idx="20">
                  <c:v>548.56732177734398</c:v>
                </c:pt>
                <c:pt idx="21">
                  <c:v>173.31210327148401</c:v>
                </c:pt>
                <c:pt idx="22">
                  <c:v>69.926239013671903</c:v>
                </c:pt>
                <c:pt idx="23">
                  <c:v>65.855194091796903</c:v>
                </c:pt>
                <c:pt idx="24">
                  <c:v>247.18022155761699</c:v>
                </c:pt>
                <c:pt idx="25">
                  <c:v>14.6980581283569</c:v>
                </c:pt>
                <c:pt idx="26">
                  <c:v>30.976642608642599</c:v>
                </c:pt>
                <c:pt idx="27">
                  <c:v>361.860595703125</c:v>
                </c:pt>
                <c:pt idx="28">
                  <c:v>1038.74523925781</c:v>
                </c:pt>
                <c:pt idx="29">
                  <c:v>60.493949890136697</c:v>
                </c:pt>
                <c:pt idx="30">
                  <c:v>2.8197903633117698</c:v>
                </c:pt>
                <c:pt idx="31">
                  <c:v>439.12509155273398</c:v>
                </c:pt>
                <c:pt idx="32">
                  <c:v>4.68072509765625</c:v>
                </c:pt>
                <c:pt idx="33">
                  <c:v>117.94955444335901</c:v>
                </c:pt>
                <c:pt idx="34">
                  <c:v>15.259057044982899</c:v>
                </c:pt>
                <c:pt idx="35">
                  <c:v>455.62957763671898</c:v>
                </c:pt>
                <c:pt idx="36">
                  <c:v>293.19580078125</c:v>
                </c:pt>
                <c:pt idx="37">
                  <c:v>299.00759887695301</c:v>
                </c:pt>
                <c:pt idx="38">
                  <c:v>422.47927856445301</c:v>
                </c:pt>
                <c:pt idx="39">
                  <c:v>340.25051879882801</c:v>
                </c:pt>
                <c:pt idx="40">
                  <c:v>6.4015569686889604</c:v>
                </c:pt>
                <c:pt idx="41">
                  <c:v>59.500240325927699</c:v>
                </c:pt>
                <c:pt idx="42">
                  <c:v>891.32452392578102</c:v>
                </c:pt>
                <c:pt idx="43">
                  <c:v>32.282222747802699</c:v>
                </c:pt>
                <c:pt idx="44">
                  <c:v>47.861946105957003</c:v>
                </c:pt>
                <c:pt idx="45">
                  <c:v>136.08679199218801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AD-4B47-A2E8-01AD7E85550F}"/>
            </c:ext>
          </c:extLst>
        </c:ser>
        <c:ser>
          <c:idx val="1"/>
          <c:order val="1"/>
          <c:tx>
            <c:v>1:01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270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crossplot!$F$2:$F$7</c:f>
              <c:numCache>
                <c:formatCode>General</c:formatCode>
                <c:ptCount val="6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500</c:v>
                </c:pt>
                <c:pt idx="4">
                  <c:v>1000</c:v>
                </c:pt>
                <c:pt idx="5">
                  <c:v>1600</c:v>
                </c:pt>
              </c:numCache>
            </c:numRef>
          </c:xVal>
          <c:yVal>
            <c:numRef>
              <c:f>crossplot!$G$2:$G$7</c:f>
              <c:numCache>
                <c:formatCode>General</c:formatCode>
                <c:ptCount val="6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500</c:v>
                </c:pt>
                <c:pt idx="4">
                  <c:v>1000</c:v>
                </c:pt>
                <c:pt idx="5">
                  <c:v>1600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AD-4B47-A2E8-01AD7E85550F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crossplot!$E$48:$E$61</c:f>
                <c:numCache>
                  <c:formatCode>General</c:formatCode>
                  <c:ptCount val="14"/>
                  <c:pt idx="0">
                    <c:v>5.9</c:v>
                  </c:pt>
                  <c:pt idx="1">
                    <c:v>1.7</c:v>
                  </c:pt>
                  <c:pt idx="2">
                    <c:v>8.3000000000000007</c:v>
                  </c:pt>
                  <c:pt idx="3">
                    <c:v>13</c:v>
                  </c:pt>
                  <c:pt idx="4">
                    <c:v>3.6</c:v>
                  </c:pt>
                  <c:pt idx="5">
                    <c:v>25</c:v>
                  </c:pt>
                  <c:pt idx="6">
                    <c:v>4</c:v>
                  </c:pt>
                  <c:pt idx="7">
                    <c:v>2.5</c:v>
                  </c:pt>
                  <c:pt idx="8">
                    <c:v>2</c:v>
                  </c:pt>
                  <c:pt idx="9">
                    <c:v>55</c:v>
                  </c:pt>
                  <c:pt idx="10">
                    <c:v>4.7</c:v>
                  </c:pt>
                  <c:pt idx="11">
                    <c:v>7.3</c:v>
                  </c:pt>
                  <c:pt idx="12">
                    <c:v>6.1</c:v>
                  </c:pt>
                  <c:pt idx="13">
                    <c:v>49</c:v>
                  </c:pt>
                </c:numCache>
              </c:numRef>
            </c:plus>
            <c:minus>
              <c:numRef>
                <c:f>crossplot!$E$48:$E$61</c:f>
                <c:numCache>
                  <c:formatCode>General</c:formatCode>
                  <c:ptCount val="14"/>
                  <c:pt idx="0">
                    <c:v>5.9</c:v>
                  </c:pt>
                  <c:pt idx="1">
                    <c:v>1.7</c:v>
                  </c:pt>
                  <c:pt idx="2">
                    <c:v>8.3000000000000007</c:v>
                  </c:pt>
                  <c:pt idx="3">
                    <c:v>13</c:v>
                  </c:pt>
                  <c:pt idx="4">
                    <c:v>3.6</c:v>
                  </c:pt>
                  <c:pt idx="5">
                    <c:v>25</c:v>
                  </c:pt>
                  <c:pt idx="6">
                    <c:v>4</c:v>
                  </c:pt>
                  <c:pt idx="7">
                    <c:v>2.5</c:v>
                  </c:pt>
                  <c:pt idx="8">
                    <c:v>2</c:v>
                  </c:pt>
                  <c:pt idx="9">
                    <c:v>55</c:v>
                  </c:pt>
                  <c:pt idx="10">
                    <c:v>4.7</c:v>
                  </c:pt>
                  <c:pt idx="11">
                    <c:v>7.3</c:v>
                  </c:pt>
                  <c:pt idx="12">
                    <c:v>6.1</c:v>
                  </c:pt>
                  <c:pt idx="13">
                    <c:v>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crossplot!$C$48:$C$61</c:f>
                <c:numCache>
                  <c:formatCode>General</c:formatCode>
                  <c:ptCount val="14"/>
                  <c:pt idx="0">
                    <c:v>2.0451591014862101</c:v>
                  </c:pt>
                  <c:pt idx="1">
                    <c:v>8.0108184814453107</c:v>
                  </c:pt>
                  <c:pt idx="2">
                    <c:v>39.450191497802699</c:v>
                  </c:pt>
                  <c:pt idx="3">
                    <c:v>30.5651950836182</c:v>
                  </c:pt>
                  <c:pt idx="4">
                    <c:v>1.22013747692108</c:v>
                  </c:pt>
                  <c:pt idx="5">
                    <c:v>17.583074569702099</c:v>
                  </c:pt>
                  <c:pt idx="6">
                    <c:v>1.61291444301605</c:v>
                  </c:pt>
                  <c:pt idx="7">
                    <c:v>2.9865746498107901</c:v>
                  </c:pt>
                  <c:pt idx="8">
                    <c:v>3.3473937511444101</c:v>
                  </c:pt>
                  <c:pt idx="9">
                    <c:v>9.5871114730834996</c:v>
                  </c:pt>
                  <c:pt idx="10">
                    <c:v>15.2441701889038</c:v>
                  </c:pt>
                  <c:pt idx="11">
                    <c:v>3.8566484451293901</c:v>
                  </c:pt>
                  <c:pt idx="12">
                    <c:v>23.1599826812744</c:v>
                  </c:pt>
                  <c:pt idx="13">
                    <c:v>37.136653900146499</c:v>
                  </c:pt>
                </c:numCache>
              </c:numRef>
            </c:plus>
            <c:minus>
              <c:numRef>
                <c:f>crossplot!$C$48:$C$61</c:f>
                <c:numCache>
                  <c:formatCode>General</c:formatCode>
                  <c:ptCount val="14"/>
                  <c:pt idx="0">
                    <c:v>2.0451591014862101</c:v>
                  </c:pt>
                  <c:pt idx="1">
                    <c:v>8.0108184814453107</c:v>
                  </c:pt>
                  <c:pt idx="2">
                    <c:v>39.450191497802699</c:v>
                  </c:pt>
                  <c:pt idx="3">
                    <c:v>30.5651950836182</c:v>
                  </c:pt>
                  <c:pt idx="4">
                    <c:v>1.22013747692108</c:v>
                  </c:pt>
                  <c:pt idx="5">
                    <c:v>17.583074569702099</c:v>
                  </c:pt>
                  <c:pt idx="6">
                    <c:v>1.61291444301605</c:v>
                  </c:pt>
                  <c:pt idx="7">
                    <c:v>2.9865746498107901</c:v>
                  </c:pt>
                  <c:pt idx="8">
                    <c:v>3.3473937511444101</c:v>
                  </c:pt>
                  <c:pt idx="9">
                    <c:v>9.5871114730834996</c:v>
                  </c:pt>
                  <c:pt idx="10">
                    <c:v>15.2441701889038</c:v>
                  </c:pt>
                  <c:pt idx="11">
                    <c:v>3.8566484451293901</c:v>
                  </c:pt>
                  <c:pt idx="12">
                    <c:v>23.1599826812744</c:v>
                  </c:pt>
                  <c:pt idx="13">
                    <c:v>37.136653900146499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crossplot!$D$48:$D$61</c:f>
              <c:numCache>
                <c:formatCode>General</c:formatCode>
                <c:ptCount val="14"/>
                <c:pt idx="0">
                  <c:v>543.5</c:v>
                </c:pt>
                <c:pt idx="1">
                  <c:v>94.2</c:v>
                </c:pt>
                <c:pt idx="2">
                  <c:v>546.70000000000005</c:v>
                </c:pt>
                <c:pt idx="3">
                  <c:v>790</c:v>
                </c:pt>
                <c:pt idx="4">
                  <c:v>242.9</c:v>
                </c:pt>
                <c:pt idx="5">
                  <c:v>1161</c:v>
                </c:pt>
                <c:pt idx="6">
                  <c:v>301.8</c:v>
                </c:pt>
                <c:pt idx="7">
                  <c:v>248.2</c:v>
                </c:pt>
                <c:pt idx="8">
                  <c:v>91.5</c:v>
                </c:pt>
                <c:pt idx="9">
                  <c:v>899</c:v>
                </c:pt>
                <c:pt idx="10">
                  <c:v>253.2</c:v>
                </c:pt>
                <c:pt idx="11">
                  <c:v>464</c:v>
                </c:pt>
                <c:pt idx="12">
                  <c:v>519.5</c:v>
                </c:pt>
                <c:pt idx="13">
                  <c:v>1215</c:v>
                </c:pt>
              </c:numCache>
            </c:numRef>
          </c:xVal>
          <c:yVal>
            <c:numRef>
              <c:f>crossplot!$B$48:$B$61</c:f>
              <c:numCache>
                <c:formatCode>0.0</c:formatCode>
                <c:ptCount val="14"/>
                <c:pt idx="0">
                  <c:v>25.564487457275401</c:v>
                </c:pt>
                <c:pt idx="1">
                  <c:v>100.13523101806599</c:v>
                </c:pt>
                <c:pt idx="2">
                  <c:v>493.12741088867199</c:v>
                </c:pt>
                <c:pt idx="3">
                  <c:v>382.06494140625</c:v>
                </c:pt>
                <c:pt idx="4">
                  <c:v>15.2517185211182</c:v>
                </c:pt>
                <c:pt idx="5">
                  <c:v>219.78842163085901</c:v>
                </c:pt>
                <c:pt idx="6">
                  <c:v>20.161430358886701</c:v>
                </c:pt>
                <c:pt idx="7">
                  <c:v>37.332183837890597</c:v>
                </c:pt>
                <c:pt idx="8">
                  <c:v>41.842422485351598</c:v>
                </c:pt>
                <c:pt idx="9">
                  <c:v>119.838897705078</c:v>
                </c:pt>
                <c:pt idx="10">
                  <c:v>190.55212402343801</c:v>
                </c:pt>
                <c:pt idx="11">
                  <c:v>48.208106994628899</c:v>
                </c:pt>
                <c:pt idx="12">
                  <c:v>289.49978637695301</c:v>
                </c:pt>
                <c:pt idx="13">
                  <c:v>464.20819091796898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BAD-4B47-A2E8-01AD7E85550F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10"/>
            <c:marker>
              <c:symbol val="diamond"/>
              <c:size val="8"/>
              <c:spPr>
                <a:solidFill>
                  <a:schemeClr val="accent4"/>
                </a:solidFill>
                <a:ln w="19050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78A8-194E-9C5C-019D67AED781}"/>
              </c:ext>
            </c:extLst>
          </c:dPt>
          <c:errBars>
            <c:errDir val="x"/>
            <c:errBarType val="both"/>
            <c:errValType val="cust"/>
            <c:noEndCap val="0"/>
            <c:plus>
              <c:numRef>
                <c:f>crossplot!$E$62:$E$81</c:f>
                <c:numCache>
                  <c:formatCode>General</c:formatCode>
                  <c:ptCount val="20"/>
                  <c:pt idx="0">
                    <c:v>26</c:v>
                  </c:pt>
                  <c:pt idx="1">
                    <c:v>8.1999999999999993</c:v>
                  </c:pt>
                  <c:pt idx="2">
                    <c:v>69</c:v>
                  </c:pt>
                  <c:pt idx="3">
                    <c:v>7.2</c:v>
                  </c:pt>
                  <c:pt idx="4">
                    <c:v>5.9</c:v>
                  </c:pt>
                  <c:pt idx="5">
                    <c:v>30</c:v>
                  </c:pt>
                  <c:pt idx="6">
                    <c:v>21</c:v>
                  </c:pt>
                  <c:pt idx="7">
                    <c:v>27</c:v>
                  </c:pt>
                  <c:pt idx="8">
                    <c:v>3.1</c:v>
                  </c:pt>
                  <c:pt idx="9">
                    <c:v>1.6</c:v>
                  </c:pt>
                  <c:pt idx="10">
                    <c:v>49</c:v>
                  </c:pt>
                  <c:pt idx="11">
                    <c:v>31</c:v>
                  </c:pt>
                  <c:pt idx="12">
                    <c:v>23</c:v>
                  </c:pt>
                  <c:pt idx="13">
                    <c:v>3.8</c:v>
                  </c:pt>
                  <c:pt idx="14">
                    <c:v>3.3</c:v>
                  </c:pt>
                  <c:pt idx="15">
                    <c:v>5</c:v>
                  </c:pt>
                  <c:pt idx="16">
                    <c:v>44</c:v>
                  </c:pt>
                  <c:pt idx="17">
                    <c:v>8</c:v>
                  </c:pt>
                  <c:pt idx="18">
                    <c:v>42</c:v>
                  </c:pt>
                  <c:pt idx="19">
                    <c:v>21</c:v>
                  </c:pt>
                </c:numCache>
              </c:numRef>
            </c:plus>
            <c:minus>
              <c:numRef>
                <c:f>crossplot!$E$62:$E$81</c:f>
                <c:numCache>
                  <c:formatCode>General</c:formatCode>
                  <c:ptCount val="20"/>
                  <c:pt idx="0">
                    <c:v>26</c:v>
                  </c:pt>
                  <c:pt idx="1">
                    <c:v>8.1999999999999993</c:v>
                  </c:pt>
                  <c:pt idx="2">
                    <c:v>69</c:v>
                  </c:pt>
                  <c:pt idx="3">
                    <c:v>7.2</c:v>
                  </c:pt>
                  <c:pt idx="4">
                    <c:v>5.9</c:v>
                  </c:pt>
                  <c:pt idx="5">
                    <c:v>30</c:v>
                  </c:pt>
                  <c:pt idx="6">
                    <c:v>21</c:v>
                  </c:pt>
                  <c:pt idx="7">
                    <c:v>27</c:v>
                  </c:pt>
                  <c:pt idx="8">
                    <c:v>3.1</c:v>
                  </c:pt>
                  <c:pt idx="9">
                    <c:v>1.6</c:v>
                  </c:pt>
                  <c:pt idx="10">
                    <c:v>49</c:v>
                  </c:pt>
                  <c:pt idx="11">
                    <c:v>31</c:v>
                  </c:pt>
                  <c:pt idx="12">
                    <c:v>23</c:v>
                  </c:pt>
                  <c:pt idx="13">
                    <c:v>3.8</c:v>
                  </c:pt>
                  <c:pt idx="14">
                    <c:v>3.3</c:v>
                  </c:pt>
                  <c:pt idx="15">
                    <c:v>5</c:v>
                  </c:pt>
                  <c:pt idx="16">
                    <c:v>44</c:v>
                  </c:pt>
                  <c:pt idx="17">
                    <c:v>8</c:v>
                  </c:pt>
                  <c:pt idx="18">
                    <c:v>42</c:v>
                  </c:pt>
                  <c:pt idx="19">
                    <c:v>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crossplot!$C$62:$C$81</c:f>
                <c:numCache>
                  <c:formatCode>General</c:formatCode>
                  <c:ptCount val="20"/>
                  <c:pt idx="0">
                    <c:v>23.143257141113281</c:v>
                  </c:pt>
                  <c:pt idx="1">
                    <c:v>20.077600479125977</c:v>
                  </c:pt>
                  <c:pt idx="2">
                    <c:v>1.0125148296356201</c:v>
                  </c:pt>
                  <c:pt idx="3">
                    <c:v>15.819275856018066</c:v>
                  </c:pt>
                  <c:pt idx="4">
                    <c:v>5.729621410369873</c:v>
                  </c:pt>
                  <c:pt idx="5">
                    <c:v>0.81805968284606934</c:v>
                  </c:pt>
                  <c:pt idx="6">
                    <c:v>53.365036010742188</c:v>
                  </c:pt>
                  <c:pt idx="7">
                    <c:v>5.1164264678955078</c:v>
                  </c:pt>
                  <c:pt idx="8">
                    <c:v>1.8620928525924683</c:v>
                  </c:pt>
                  <c:pt idx="9">
                    <c:v>9.1767940521240234</c:v>
                  </c:pt>
                  <c:pt idx="10">
                    <c:v>58.800758361816406</c:v>
                  </c:pt>
                  <c:pt idx="11">
                    <c:v>33.341014862060547</c:v>
                  </c:pt>
                  <c:pt idx="12">
                    <c:v>1.9445129632949829</c:v>
                  </c:pt>
                  <c:pt idx="13">
                    <c:v>1.2301876544952393</c:v>
                  </c:pt>
                  <c:pt idx="14">
                    <c:v>2.4832308292388916</c:v>
                  </c:pt>
                  <c:pt idx="15">
                    <c:v>44.557811737060547</c:v>
                  </c:pt>
                  <c:pt idx="16">
                    <c:v>31.853303909301758</c:v>
                  </c:pt>
                  <c:pt idx="17">
                    <c:v>24.320470809936523</c:v>
                  </c:pt>
                  <c:pt idx="18">
                    <c:v>16.843320846557617</c:v>
                  </c:pt>
                  <c:pt idx="19">
                    <c:v>39.021434783935547</c:v>
                  </c:pt>
                </c:numCache>
              </c:numRef>
            </c:plus>
            <c:minus>
              <c:numRef>
                <c:f>crossplot!$C$62:$C$81</c:f>
                <c:numCache>
                  <c:formatCode>General</c:formatCode>
                  <c:ptCount val="20"/>
                  <c:pt idx="0">
                    <c:v>23.143257141113281</c:v>
                  </c:pt>
                  <c:pt idx="1">
                    <c:v>20.077600479125977</c:v>
                  </c:pt>
                  <c:pt idx="2">
                    <c:v>1.0125148296356201</c:v>
                  </c:pt>
                  <c:pt idx="3">
                    <c:v>15.819275856018066</c:v>
                  </c:pt>
                  <c:pt idx="4">
                    <c:v>5.729621410369873</c:v>
                  </c:pt>
                  <c:pt idx="5">
                    <c:v>0.81805968284606934</c:v>
                  </c:pt>
                  <c:pt idx="6">
                    <c:v>53.365036010742188</c:v>
                  </c:pt>
                  <c:pt idx="7">
                    <c:v>5.1164264678955078</c:v>
                  </c:pt>
                  <c:pt idx="8">
                    <c:v>1.8620928525924683</c:v>
                  </c:pt>
                  <c:pt idx="9">
                    <c:v>9.1767940521240234</c:v>
                  </c:pt>
                  <c:pt idx="10">
                    <c:v>58.800758361816406</c:v>
                  </c:pt>
                  <c:pt idx="11">
                    <c:v>33.341014862060547</c:v>
                  </c:pt>
                  <c:pt idx="12">
                    <c:v>1.9445129632949829</c:v>
                  </c:pt>
                  <c:pt idx="13">
                    <c:v>1.2301876544952393</c:v>
                  </c:pt>
                  <c:pt idx="14">
                    <c:v>2.4832308292388916</c:v>
                  </c:pt>
                  <c:pt idx="15">
                    <c:v>44.557811737060547</c:v>
                  </c:pt>
                  <c:pt idx="16">
                    <c:v>31.853303909301758</c:v>
                  </c:pt>
                  <c:pt idx="17">
                    <c:v>24.320470809936523</c:v>
                  </c:pt>
                  <c:pt idx="18">
                    <c:v>16.843320846557617</c:v>
                  </c:pt>
                  <c:pt idx="19">
                    <c:v>39.021434783935547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crossplot!$D$62:$D$81</c:f>
              <c:numCache>
                <c:formatCode>General</c:formatCode>
                <c:ptCount val="20"/>
                <c:pt idx="0">
                  <c:v>1182</c:v>
                </c:pt>
                <c:pt idx="1">
                  <c:v>563.5</c:v>
                </c:pt>
                <c:pt idx="2">
                  <c:v>1039</c:v>
                </c:pt>
                <c:pt idx="3">
                  <c:v>788.6</c:v>
                </c:pt>
                <c:pt idx="4">
                  <c:v>642</c:v>
                </c:pt>
                <c:pt idx="5">
                  <c:v>1026</c:v>
                </c:pt>
                <c:pt idx="6">
                  <c:v>1712</c:v>
                </c:pt>
                <c:pt idx="7">
                  <c:v>2407</c:v>
                </c:pt>
                <c:pt idx="8">
                  <c:v>244.4</c:v>
                </c:pt>
                <c:pt idx="9">
                  <c:v>120.7</c:v>
                </c:pt>
                <c:pt idx="10">
                  <c:v>1457</c:v>
                </c:pt>
                <c:pt idx="11">
                  <c:v>1099</c:v>
                </c:pt>
                <c:pt idx="12">
                  <c:v>1118</c:v>
                </c:pt>
                <c:pt idx="13">
                  <c:v>185.8</c:v>
                </c:pt>
                <c:pt idx="14">
                  <c:v>242.3</c:v>
                </c:pt>
                <c:pt idx="15">
                  <c:v>610.1</c:v>
                </c:pt>
                <c:pt idx="16">
                  <c:v>1998</c:v>
                </c:pt>
                <c:pt idx="17">
                  <c:v>474.2</c:v>
                </c:pt>
                <c:pt idx="18">
                  <c:v>1507</c:v>
                </c:pt>
                <c:pt idx="19">
                  <c:v>2092</c:v>
                </c:pt>
              </c:numCache>
            </c:numRef>
          </c:xVal>
          <c:yVal>
            <c:numRef>
              <c:f>crossplot!$B$62:$B$81</c:f>
              <c:numCache>
                <c:formatCode>0.0</c:formatCode>
                <c:ptCount val="20"/>
                <c:pt idx="0">
                  <c:v>289.29071044921875</c:v>
                </c:pt>
                <c:pt idx="1">
                  <c:v>250.97001647949219</c:v>
                </c:pt>
                <c:pt idx="2">
                  <c:v>12.656435012817383</c:v>
                </c:pt>
                <c:pt idx="3">
                  <c:v>197.74095153808594</c:v>
                </c:pt>
                <c:pt idx="4">
                  <c:v>71.620269775390625</c:v>
                </c:pt>
                <c:pt idx="5">
                  <c:v>10.225746154785156</c:v>
                </c:pt>
                <c:pt idx="6">
                  <c:v>667.06292724609375</c:v>
                </c:pt>
                <c:pt idx="7">
                  <c:v>63.955329895019531</c:v>
                </c:pt>
                <c:pt idx="8">
                  <c:v>23.276161193847656</c:v>
                </c:pt>
                <c:pt idx="9">
                  <c:v>114.70993041992188</c:v>
                </c:pt>
                <c:pt idx="10">
                  <c:v>735.00946044921875</c:v>
                </c:pt>
                <c:pt idx="11">
                  <c:v>416.76266479492188</c:v>
                </c:pt>
                <c:pt idx="12">
                  <c:v>24.306411743164062</c:v>
                </c:pt>
                <c:pt idx="13">
                  <c:v>15.377345085144043</c:v>
                </c:pt>
                <c:pt idx="14">
                  <c:v>31.040384292602539</c:v>
                </c:pt>
                <c:pt idx="15">
                  <c:v>556.97265625</c:v>
                </c:pt>
                <c:pt idx="16">
                  <c:v>398.16629028320312</c:v>
                </c:pt>
                <c:pt idx="17">
                  <c:v>304.00588989257812</c:v>
                </c:pt>
                <c:pt idx="18">
                  <c:v>210.54151916503906</c:v>
                </c:pt>
                <c:pt idx="19">
                  <c:v>487.7679443359375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A8-194E-9C5C-019D67AED781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crossplot!$E$82:$E$95</c:f>
                <c:numCache>
                  <c:formatCode>General</c:formatCode>
                  <c:ptCount val="14"/>
                  <c:pt idx="0">
                    <c:v>22</c:v>
                  </c:pt>
                  <c:pt idx="1">
                    <c:v>14</c:v>
                  </c:pt>
                  <c:pt idx="2">
                    <c:v>8.4</c:v>
                  </c:pt>
                  <c:pt idx="3">
                    <c:v>4.5999999999999996</c:v>
                  </c:pt>
                  <c:pt idx="4">
                    <c:v>5.6</c:v>
                  </c:pt>
                  <c:pt idx="5">
                    <c:v>20</c:v>
                  </c:pt>
                  <c:pt idx="6">
                    <c:v>35</c:v>
                  </c:pt>
                  <c:pt idx="7">
                    <c:v>2.2999999999999998</c:v>
                  </c:pt>
                  <c:pt idx="8">
                    <c:v>3.5</c:v>
                  </c:pt>
                  <c:pt idx="9">
                    <c:v>7.2</c:v>
                  </c:pt>
                  <c:pt idx="10">
                    <c:v>1.8</c:v>
                  </c:pt>
                  <c:pt idx="11">
                    <c:v>6.4</c:v>
                  </c:pt>
                  <c:pt idx="12">
                    <c:v>7.7</c:v>
                  </c:pt>
                  <c:pt idx="13">
                    <c:v>31</c:v>
                  </c:pt>
                </c:numCache>
              </c:numRef>
            </c:plus>
            <c:minus>
              <c:numRef>
                <c:f>crossplot!$E$82:$E$95</c:f>
                <c:numCache>
                  <c:formatCode>General</c:formatCode>
                  <c:ptCount val="14"/>
                  <c:pt idx="0">
                    <c:v>22</c:v>
                  </c:pt>
                  <c:pt idx="1">
                    <c:v>14</c:v>
                  </c:pt>
                  <c:pt idx="2">
                    <c:v>8.4</c:v>
                  </c:pt>
                  <c:pt idx="3">
                    <c:v>4.5999999999999996</c:v>
                  </c:pt>
                  <c:pt idx="4">
                    <c:v>5.6</c:v>
                  </c:pt>
                  <c:pt idx="5">
                    <c:v>20</c:v>
                  </c:pt>
                  <c:pt idx="6">
                    <c:v>35</c:v>
                  </c:pt>
                  <c:pt idx="7">
                    <c:v>2.2999999999999998</c:v>
                  </c:pt>
                  <c:pt idx="8">
                    <c:v>3.5</c:v>
                  </c:pt>
                  <c:pt idx="9">
                    <c:v>7.2</c:v>
                  </c:pt>
                  <c:pt idx="10">
                    <c:v>1.8</c:v>
                  </c:pt>
                  <c:pt idx="11">
                    <c:v>6.4</c:v>
                  </c:pt>
                  <c:pt idx="12">
                    <c:v>7.7</c:v>
                  </c:pt>
                  <c:pt idx="13">
                    <c:v>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crossplot!$C$82:$C$95</c:f>
                <c:numCache>
                  <c:formatCode>General</c:formatCode>
                  <c:ptCount val="14"/>
                  <c:pt idx="0">
                    <c:v>63.430717468261719</c:v>
                  </c:pt>
                  <c:pt idx="1">
                    <c:v>34.514427185058594</c:v>
                  </c:pt>
                  <c:pt idx="2">
                    <c:v>8.5890293121337891</c:v>
                  </c:pt>
                  <c:pt idx="3">
                    <c:v>17.446502685546875</c:v>
                  </c:pt>
                  <c:pt idx="4">
                    <c:v>37.533546447753906</c:v>
                  </c:pt>
                  <c:pt idx="5">
                    <c:v>18.983177185058594</c:v>
                  </c:pt>
                  <c:pt idx="6">
                    <c:v>0.7445942759513855</c:v>
                  </c:pt>
                  <c:pt idx="7">
                    <c:v>0.30230116844177246</c:v>
                  </c:pt>
                  <c:pt idx="8">
                    <c:v>2.0361592769622803</c:v>
                  </c:pt>
                  <c:pt idx="9">
                    <c:v>35.643604278564453</c:v>
                  </c:pt>
                  <c:pt idx="10">
                    <c:v>0.23530428111553192</c:v>
                  </c:pt>
                  <c:pt idx="11">
                    <c:v>38.002094268798828</c:v>
                  </c:pt>
                  <c:pt idx="12">
                    <c:v>38.649940490722656</c:v>
                  </c:pt>
                  <c:pt idx="13">
                    <c:v>20.661252975463867</c:v>
                  </c:pt>
                </c:numCache>
              </c:numRef>
            </c:plus>
            <c:minus>
              <c:numRef>
                <c:f>crossplot!$C$82:$C$95</c:f>
                <c:numCache>
                  <c:formatCode>General</c:formatCode>
                  <c:ptCount val="14"/>
                  <c:pt idx="0">
                    <c:v>63.430717468261719</c:v>
                  </c:pt>
                  <c:pt idx="1">
                    <c:v>34.514427185058594</c:v>
                  </c:pt>
                  <c:pt idx="2">
                    <c:v>8.5890293121337891</c:v>
                  </c:pt>
                  <c:pt idx="3">
                    <c:v>17.446502685546875</c:v>
                  </c:pt>
                  <c:pt idx="4">
                    <c:v>37.533546447753906</c:v>
                  </c:pt>
                  <c:pt idx="5">
                    <c:v>18.983177185058594</c:v>
                  </c:pt>
                  <c:pt idx="6">
                    <c:v>0.7445942759513855</c:v>
                  </c:pt>
                  <c:pt idx="7">
                    <c:v>0.30230116844177246</c:v>
                  </c:pt>
                  <c:pt idx="8">
                    <c:v>2.0361592769622803</c:v>
                  </c:pt>
                  <c:pt idx="9">
                    <c:v>35.643604278564453</c:v>
                  </c:pt>
                  <c:pt idx="10">
                    <c:v>0.23530428111553192</c:v>
                  </c:pt>
                  <c:pt idx="11">
                    <c:v>38.002094268798828</c:v>
                  </c:pt>
                  <c:pt idx="12">
                    <c:v>38.649940490722656</c:v>
                  </c:pt>
                  <c:pt idx="13">
                    <c:v>20.661252975463867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crossplot!$D$82:$D$95</c:f>
              <c:numCache>
                <c:formatCode>General</c:formatCode>
                <c:ptCount val="14"/>
                <c:pt idx="0">
                  <c:v>1543</c:v>
                </c:pt>
                <c:pt idx="1">
                  <c:v>1650</c:v>
                </c:pt>
                <c:pt idx="2">
                  <c:v>756.8</c:v>
                </c:pt>
                <c:pt idx="3">
                  <c:v>245.8</c:v>
                </c:pt>
                <c:pt idx="4">
                  <c:v>621.70000000000005</c:v>
                </c:pt>
                <c:pt idx="5">
                  <c:v>1057</c:v>
                </c:pt>
                <c:pt idx="6">
                  <c:v>1022</c:v>
                </c:pt>
                <c:pt idx="7">
                  <c:v>163.19999999999999</c:v>
                </c:pt>
                <c:pt idx="8">
                  <c:v>325.7</c:v>
                </c:pt>
                <c:pt idx="9">
                  <c:v>516</c:v>
                </c:pt>
                <c:pt idx="10">
                  <c:v>127.8</c:v>
                </c:pt>
                <c:pt idx="11">
                  <c:v>600.29999999999995</c:v>
                </c:pt>
                <c:pt idx="12">
                  <c:v>647.6</c:v>
                </c:pt>
                <c:pt idx="13">
                  <c:v>1287</c:v>
                </c:pt>
              </c:numCache>
            </c:numRef>
          </c:xVal>
          <c:yVal>
            <c:numRef>
              <c:f>crossplot!$B$82:$B$95</c:f>
              <c:numCache>
                <c:formatCode>0.0</c:formatCode>
                <c:ptCount val="14"/>
                <c:pt idx="0">
                  <c:v>792.88397216796875</c:v>
                </c:pt>
                <c:pt idx="1">
                  <c:v>431.43035888671875</c:v>
                </c:pt>
                <c:pt idx="2">
                  <c:v>107.36286163330078</c:v>
                </c:pt>
                <c:pt idx="3">
                  <c:v>218.08128356933594</c:v>
                </c:pt>
                <c:pt idx="4">
                  <c:v>469.16934204101562</c:v>
                </c:pt>
                <c:pt idx="5">
                  <c:v>237.28971862792969</c:v>
                </c:pt>
                <c:pt idx="6">
                  <c:v>9.3074283599853516</c:v>
                </c:pt>
                <c:pt idx="7">
                  <c:v>3.7787647247314453</c:v>
                </c:pt>
                <c:pt idx="8">
                  <c:v>25.451992034912109</c:v>
                </c:pt>
                <c:pt idx="9">
                  <c:v>445.5450439453125</c:v>
                </c:pt>
                <c:pt idx="10">
                  <c:v>2.9413034915924072</c:v>
                </c:pt>
                <c:pt idx="11">
                  <c:v>475.02618408203125</c:v>
                </c:pt>
                <c:pt idx="12">
                  <c:v>483.124267578125</c:v>
                </c:pt>
                <c:pt idx="13">
                  <c:v>258.26565551757812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A8-194E-9C5C-019D67AED781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crossplot!$E$96:$E$115</c:f>
                <c:numCache>
                  <c:formatCode>General</c:formatCode>
                  <c:ptCount val="20"/>
                  <c:pt idx="0">
                    <c:v>18</c:v>
                  </c:pt>
                  <c:pt idx="1">
                    <c:v>15</c:v>
                  </c:pt>
                  <c:pt idx="2">
                    <c:v>6.7</c:v>
                  </c:pt>
                  <c:pt idx="3">
                    <c:v>14</c:v>
                  </c:pt>
                  <c:pt idx="4">
                    <c:v>15</c:v>
                  </c:pt>
                  <c:pt idx="5">
                    <c:v>16</c:v>
                  </c:pt>
                  <c:pt idx="6">
                    <c:v>5.9</c:v>
                  </c:pt>
                  <c:pt idx="7">
                    <c:v>4</c:v>
                  </c:pt>
                  <c:pt idx="8">
                    <c:v>11</c:v>
                  </c:pt>
                  <c:pt idx="9">
                    <c:v>3.8</c:v>
                  </c:pt>
                  <c:pt idx="10">
                    <c:v>31</c:v>
                  </c:pt>
                  <c:pt idx="11">
                    <c:v>4.9000000000000004</c:v>
                  </c:pt>
                  <c:pt idx="12">
                    <c:v>20</c:v>
                  </c:pt>
                  <c:pt idx="13">
                    <c:v>21</c:v>
                  </c:pt>
                  <c:pt idx="14">
                    <c:v>23</c:v>
                  </c:pt>
                  <c:pt idx="15">
                    <c:v>21</c:v>
                  </c:pt>
                  <c:pt idx="16">
                    <c:v>33</c:v>
                  </c:pt>
                  <c:pt idx="17">
                    <c:v>3</c:v>
                  </c:pt>
                  <c:pt idx="18">
                    <c:v>11</c:v>
                  </c:pt>
                  <c:pt idx="19">
                    <c:v>2.8</c:v>
                  </c:pt>
                </c:numCache>
              </c:numRef>
            </c:plus>
            <c:minus>
              <c:numRef>
                <c:f>crossplot!$E$96:$E$115</c:f>
                <c:numCache>
                  <c:formatCode>General</c:formatCode>
                  <c:ptCount val="20"/>
                  <c:pt idx="0">
                    <c:v>18</c:v>
                  </c:pt>
                  <c:pt idx="1">
                    <c:v>15</c:v>
                  </c:pt>
                  <c:pt idx="2">
                    <c:v>6.7</c:v>
                  </c:pt>
                  <c:pt idx="3">
                    <c:v>14</c:v>
                  </c:pt>
                  <c:pt idx="4">
                    <c:v>15</c:v>
                  </c:pt>
                  <c:pt idx="5">
                    <c:v>16</c:v>
                  </c:pt>
                  <c:pt idx="6">
                    <c:v>5.9</c:v>
                  </c:pt>
                  <c:pt idx="7">
                    <c:v>4</c:v>
                  </c:pt>
                  <c:pt idx="8">
                    <c:v>11</c:v>
                  </c:pt>
                  <c:pt idx="9">
                    <c:v>3.8</c:v>
                  </c:pt>
                  <c:pt idx="10">
                    <c:v>31</c:v>
                  </c:pt>
                  <c:pt idx="11">
                    <c:v>4.9000000000000004</c:v>
                  </c:pt>
                  <c:pt idx="12">
                    <c:v>20</c:v>
                  </c:pt>
                  <c:pt idx="13">
                    <c:v>21</c:v>
                  </c:pt>
                  <c:pt idx="14">
                    <c:v>23</c:v>
                  </c:pt>
                  <c:pt idx="15">
                    <c:v>21</c:v>
                  </c:pt>
                  <c:pt idx="16">
                    <c:v>33</c:v>
                  </c:pt>
                  <c:pt idx="17">
                    <c:v>3</c:v>
                  </c:pt>
                  <c:pt idx="18">
                    <c:v>11</c:v>
                  </c:pt>
                  <c:pt idx="19">
                    <c:v>2.8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crossplot!$C$96:$C$115</c:f>
                <c:numCache>
                  <c:formatCode>General</c:formatCode>
                  <c:ptCount val="20"/>
                  <c:pt idx="0">
                    <c:v>16.066255569458008</c:v>
                  </c:pt>
                  <c:pt idx="1">
                    <c:v>46.091854095458984</c:v>
                  </c:pt>
                  <c:pt idx="2">
                    <c:v>1.7857348918914795</c:v>
                  </c:pt>
                  <c:pt idx="3">
                    <c:v>36.805713653564453</c:v>
                  </c:pt>
                  <c:pt idx="4">
                    <c:v>47.527599334716797</c:v>
                  </c:pt>
                  <c:pt idx="5">
                    <c:v>0.80031043291091919</c:v>
                  </c:pt>
                  <c:pt idx="6">
                    <c:v>15.549798965454102</c:v>
                  </c:pt>
                  <c:pt idx="7">
                    <c:v>46.867256164550781</c:v>
                  </c:pt>
                  <c:pt idx="8">
                    <c:v>25.700527191162109</c:v>
                  </c:pt>
                  <c:pt idx="9">
                    <c:v>46.838695526123047</c:v>
                  </c:pt>
                  <c:pt idx="10">
                    <c:v>4.2238302230834961</c:v>
                  </c:pt>
                  <c:pt idx="11">
                    <c:v>15.930647850036621</c:v>
                  </c:pt>
                  <c:pt idx="12">
                    <c:v>5.7639293670654297</c:v>
                  </c:pt>
                  <c:pt idx="13">
                    <c:v>15.666484832763672</c:v>
                  </c:pt>
                  <c:pt idx="14">
                    <c:v>46.146804809570312</c:v>
                  </c:pt>
                  <c:pt idx="15">
                    <c:v>0.54969316720962524</c:v>
                  </c:pt>
                  <c:pt idx="16">
                    <c:v>1.5304125547409058</c:v>
                  </c:pt>
                  <c:pt idx="17">
                    <c:v>21.146482467651367</c:v>
                  </c:pt>
                  <c:pt idx="18">
                    <c:v>43.064018249511719</c:v>
                  </c:pt>
                  <c:pt idx="19">
                    <c:v>0.8334464430809021</c:v>
                  </c:pt>
                </c:numCache>
              </c:numRef>
            </c:plus>
            <c:minus>
              <c:numRef>
                <c:f>crossplot!$C$96:$C$115</c:f>
                <c:numCache>
                  <c:formatCode>General</c:formatCode>
                  <c:ptCount val="20"/>
                  <c:pt idx="0">
                    <c:v>16.066255569458008</c:v>
                  </c:pt>
                  <c:pt idx="1">
                    <c:v>46.091854095458984</c:v>
                  </c:pt>
                  <c:pt idx="2">
                    <c:v>1.7857348918914795</c:v>
                  </c:pt>
                  <c:pt idx="3">
                    <c:v>36.805713653564453</c:v>
                  </c:pt>
                  <c:pt idx="4">
                    <c:v>47.527599334716797</c:v>
                  </c:pt>
                  <c:pt idx="5">
                    <c:v>0.80031043291091919</c:v>
                  </c:pt>
                  <c:pt idx="6">
                    <c:v>15.549798965454102</c:v>
                  </c:pt>
                  <c:pt idx="7">
                    <c:v>46.867256164550781</c:v>
                  </c:pt>
                  <c:pt idx="8">
                    <c:v>25.700527191162109</c:v>
                  </c:pt>
                  <c:pt idx="9">
                    <c:v>46.838695526123047</c:v>
                  </c:pt>
                  <c:pt idx="10">
                    <c:v>4.2238302230834961</c:v>
                  </c:pt>
                  <c:pt idx="11">
                    <c:v>15.930647850036621</c:v>
                  </c:pt>
                  <c:pt idx="12">
                    <c:v>5.7639293670654297</c:v>
                  </c:pt>
                  <c:pt idx="13">
                    <c:v>15.666484832763672</c:v>
                  </c:pt>
                  <c:pt idx="14">
                    <c:v>46.146804809570312</c:v>
                  </c:pt>
                  <c:pt idx="15">
                    <c:v>0.54969316720962524</c:v>
                  </c:pt>
                  <c:pt idx="16">
                    <c:v>1.5304125547409058</c:v>
                  </c:pt>
                  <c:pt idx="17">
                    <c:v>21.146482467651367</c:v>
                  </c:pt>
                  <c:pt idx="18">
                    <c:v>43.064018249511719</c:v>
                  </c:pt>
                  <c:pt idx="19">
                    <c:v>0.8334464430809021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crossplot!$D$96:$D$115</c:f>
              <c:numCache>
                <c:formatCode>General</c:formatCode>
                <c:ptCount val="20"/>
                <c:pt idx="0">
                  <c:v>1791</c:v>
                </c:pt>
                <c:pt idx="1">
                  <c:v>1523</c:v>
                </c:pt>
                <c:pt idx="2">
                  <c:v>362.9</c:v>
                </c:pt>
                <c:pt idx="3">
                  <c:v>845</c:v>
                </c:pt>
                <c:pt idx="4">
                  <c:v>1370</c:v>
                </c:pt>
                <c:pt idx="5">
                  <c:v>1016</c:v>
                </c:pt>
                <c:pt idx="6">
                  <c:v>532.6</c:v>
                </c:pt>
                <c:pt idx="7">
                  <c:v>546.9</c:v>
                </c:pt>
                <c:pt idx="8">
                  <c:v>2053</c:v>
                </c:pt>
                <c:pt idx="9">
                  <c:v>265.39999999999998</c:v>
                </c:pt>
                <c:pt idx="10">
                  <c:v>1014</c:v>
                </c:pt>
                <c:pt idx="11">
                  <c:v>601.20000000000005</c:v>
                </c:pt>
                <c:pt idx="12">
                  <c:v>1031</c:v>
                </c:pt>
                <c:pt idx="13">
                  <c:v>1143</c:v>
                </c:pt>
                <c:pt idx="14">
                  <c:v>1197</c:v>
                </c:pt>
                <c:pt idx="15">
                  <c:v>1056</c:v>
                </c:pt>
                <c:pt idx="16">
                  <c:v>1010</c:v>
                </c:pt>
                <c:pt idx="17">
                  <c:v>264.8</c:v>
                </c:pt>
                <c:pt idx="18">
                  <c:v>1982</c:v>
                </c:pt>
                <c:pt idx="19">
                  <c:v>177.3</c:v>
                </c:pt>
              </c:numCache>
            </c:numRef>
          </c:xVal>
          <c:yVal>
            <c:numRef>
              <c:f>crossplot!$B$96:$B$115</c:f>
              <c:numCache>
                <c:formatCode>0.0</c:formatCode>
                <c:ptCount val="20"/>
                <c:pt idx="0">
                  <c:v>200.82820129394531</c:v>
                </c:pt>
                <c:pt idx="1">
                  <c:v>576.148193359375</c:v>
                </c:pt>
                <c:pt idx="2">
                  <c:v>22.321685791015625</c:v>
                </c:pt>
                <c:pt idx="3">
                  <c:v>460.07144165039062</c:v>
                </c:pt>
                <c:pt idx="4">
                  <c:v>594.094970703125</c:v>
                </c:pt>
                <c:pt idx="5">
                  <c:v>10.003880500793457</c:v>
                </c:pt>
                <c:pt idx="6">
                  <c:v>194.37248229980469</c:v>
                </c:pt>
                <c:pt idx="7">
                  <c:v>585.8406982421875</c:v>
                </c:pt>
                <c:pt idx="8">
                  <c:v>321.256591796875</c:v>
                </c:pt>
                <c:pt idx="9">
                  <c:v>585.48370361328125</c:v>
                </c:pt>
                <c:pt idx="10">
                  <c:v>52.797878265380859</c:v>
                </c:pt>
                <c:pt idx="11">
                  <c:v>199.13310241699219</c:v>
                </c:pt>
                <c:pt idx="12">
                  <c:v>72.049118041992188</c:v>
                </c:pt>
                <c:pt idx="13">
                  <c:v>195.8310546875</c:v>
                </c:pt>
                <c:pt idx="14">
                  <c:v>576.8350830078125</c:v>
                </c:pt>
                <c:pt idx="15">
                  <c:v>6.8711643218994141</c:v>
                </c:pt>
                <c:pt idx="16">
                  <c:v>19.130157470703125</c:v>
                </c:pt>
                <c:pt idx="17">
                  <c:v>264.33102416992188</c:v>
                </c:pt>
                <c:pt idx="18">
                  <c:v>538.30023193359375</c:v>
                </c:pt>
                <c:pt idx="19">
                  <c:v>10.41808032989502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4A-E74D-B6FF-A4D0935F1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903248"/>
        <c:axId val="1076173072"/>
      </c:scatterChart>
      <c:valAx>
        <c:axId val="584903248"/>
        <c:scaling>
          <c:orientation val="minMax"/>
          <c:max val="280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6173072"/>
        <c:crosses val="autoZero"/>
        <c:crossBetween val="midCat"/>
        <c:majorUnit val="100"/>
        <c:minorUnit val="25"/>
      </c:valAx>
      <c:valAx>
        <c:axId val="1076173072"/>
        <c:scaling>
          <c:orientation val="minMax"/>
          <c:max val="17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903248"/>
        <c:crosses val="autoZero"/>
        <c:crossBetween val="midCat"/>
        <c:majorUnit val="100"/>
        <c:min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ZHe ages by Geologic Period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5C-8442-936E-242DE67A36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5C-8442-936E-242DE67A36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5C-8442-936E-242DE67A36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5C-8442-936E-242DE67A36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5C-8442-936E-242DE67A36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5C-8442-936E-242DE67A36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5C-8442-936E-242DE67A360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5C-8442-936E-242DE67A360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5C-8442-936E-242DE67A360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75C-8442-936E-242DE67A360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75C-8442-936E-242DE67A3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75C-8442-936E-242DE67A360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75C-8442-936E-242DE67A360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75C-8442-936E-242DE67A3608}"/>
              </c:ext>
            </c:extLst>
          </c:dPt>
          <c:cat>
            <c:strRef>
              <c:f>pie!$Q$2:$AD$2</c:f>
              <c:strCache>
                <c:ptCount val="14"/>
                <c:pt idx="0">
                  <c:v>Neogene 0-23</c:v>
                </c:pt>
                <c:pt idx="1">
                  <c:v>paleogene 23-66</c:v>
                </c:pt>
                <c:pt idx="2">
                  <c:v>Cret 66-145</c:v>
                </c:pt>
                <c:pt idx="3">
                  <c:v>Jur 145-201</c:v>
                </c:pt>
                <c:pt idx="4">
                  <c:v>Tri 201-252</c:v>
                </c:pt>
                <c:pt idx="5">
                  <c:v>Perm 252-299</c:v>
                </c:pt>
                <c:pt idx="6">
                  <c:v>Carb 299-359</c:v>
                </c:pt>
                <c:pt idx="7">
                  <c:v>Dev 359-419</c:v>
                </c:pt>
                <c:pt idx="8">
                  <c:v>Sil 419-444</c:v>
                </c:pt>
                <c:pt idx="9">
                  <c:v>Ord 444-485</c:v>
                </c:pt>
                <c:pt idx="10">
                  <c:v>Camb 485-541</c:v>
                </c:pt>
                <c:pt idx="11">
                  <c:v>Pan Afr-Brasil 542-900</c:v>
                </c:pt>
                <c:pt idx="12">
                  <c:v>Sunsas (900-1300)</c:v>
                </c:pt>
                <c:pt idx="13">
                  <c:v>RNJ (1500-</c:v>
                </c:pt>
              </c:strCache>
            </c:strRef>
          </c:cat>
          <c:val>
            <c:numRef>
              <c:f>pie!$Q$29:$AD$29</c:f>
              <c:numCache>
                <c:formatCode>General</c:formatCode>
                <c:ptCount val="14"/>
                <c:pt idx="0">
                  <c:v>25</c:v>
                </c:pt>
                <c:pt idx="1">
                  <c:v>17</c:v>
                </c:pt>
                <c:pt idx="2">
                  <c:v>10</c:v>
                </c:pt>
                <c:pt idx="3">
                  <c:v>9</c:v>
                </c:pt>
                <c:pt idx="4">
                  <c:v>6</c:v>
                </c:pt>
                <c:pt idx="5">
                  <c:v>8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7</c:v>
                </c:pt>
                <c:pt idx="10">
                  <c:v>5</c:v>
                </c:pt>
                <c:pt idx="11">
                  <c:v>10</c:v>
                </c:pt>
                <c:pt idx="12">
                  <c:v>2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8-1A43-83CA-7E91A80CE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ZHe age vs. Ft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0237226596675411"/>
                  <c:y val="-0.203680008748906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(data!$L$4:$L$49,data!$L$51:$L$63,data!$L$65,data!$L$67:$L$86,data!$L$88:$L$107,data!$L$109:$L$122)</c:f>
              <c:numCache>
                <c:formatCode>0.00</c:formatCode>
                <c:ptCount val="114"/>
                <c:pt idx="0">
                  <c:v>0.82204300165176403</c:v>
                </c:pt>
                <c:pt idx="1">
                  <c:v>0.75608807802200295</c:v>
                </c:pt>
                <c:pt idx="2">
                  <c:v>0.85074853897094704</c:v>
                </c:pt>
                <c:pt idx="3">
                  <c:v>0.80478852987289395</c:v>
                </c:pt>
                <c:pt idx="4">
                  <c:v>0.79760855436325095</c:v>
                </c:pt>
                <c:pt idx="5">
                  <c:v>0.74566704034805298</c:v>
                </c:pt>
                <c:pt idx="6">
                  <c:v>0.78172540664672896</c:v>
                </c:pt>
                <c:pt idx="7">
                  <c:v>0.798847436904907</c:v>
                </c:pt>
                <c:pt idx="8">
                  <c:v>0.76520776748657204</c:v>
                </c:pt>
                <c:pt idx="9">
                  <c:v>0.73049235343933105</c:v>
                </c:pt>
                <c:pt idx="10">
                  <c:v>0.84813475608825695</c:v>
                </c:pt>
                <c:pt idx="11">
                  <c:v>0.76336920261383101</c:v>
                </c:pt>
                <c:pt idx="12">
                  <c:v>0.70666122436523404</c:v>
                </c:pt>
                <c:pt idx="13">
                  <c:v>0.80233389139175404</c:v>
                </c:pt>
                <c:pt idx="14">
                  <c:v>0.81768000125884999</c:v>
                </c:pt>
                <c:pt idx="15">
                  <c:v>0.71959370374679599</c:v>
                </c:pt>
                <c:pt idx="16">
                  <c:v>0.81110370159149203</c:v>
                </c:pt>
                <c:pt idx="17">
                  <c:v>0.78986412286758401</c:v>
                </c:pt>
                <c:pt idx="18">
                  <c:v>0.83335316181182895</c:v>
                </c:pt>
                <c:pt idx="19">
                  <c:v>0.79565334320068404</c:v>
                </c:pt>
                <c:pt idx="20">
                  <c:v>0.77254557609558105</c:v>
                </c:pt>
                <c:pt idx="21">
                  <c:v>0.726798415184021</c:v>
                </c:pt>
                <c:pt idx="22">
                  <c:v>0.70352578163146995</c:v>
                </c:pt>
                <c:pt idx="23">
                  <c:v>0.71950161457061801</c:v>
                </c:pt>
                <c:pt idx="24">
                  <c:v>0.79952073097229004</c:v>
                </c:pt>
                <c:pt idx="25">
                  <c:v>0.81288337707519498</c:v>
                </c:pt>
                <c:pt idx="26">
                  <c:v>0.82471430301666304</c:v>
                </c:pt>
                <c:pt idx="27">
                  <c:v>0.78311878442764304</c:v>
                </c:pt>
                <c:pt idx="28">
                  <c:v>0.68079638481140103</c:v>
                </c:pt>
                <c:pt idx="29">
                  <c:v>0.77544450759887695</c:v>
                </c:pt>
                <c:pt idx="30">
                  <c:v>0.82528167963027999</c:v>
                </c:pt>
                <c:pt idx="31">
                  <c:v>0.69450312852859497</c:v>
                </c:pt>
                <c:pt idx="32">
                  <c:v>0.75081306695938099</c:v>
                </c:pt>
                <c:pt idx="33">
                  <c:v>0.78087592124938998</c:v>
                </c:pt>
                <c:pt idx="34">
                  <c:v>0.692022085189819</c:v>
                </c:pt>
                <c:pt idx="35">
                  <c:v>0.78508615493774403</c:v>
                </c:pt>
                <c:pt idx="36">
                  <c:v>0.76226288080215499</c:v>
                </c:pt>
                <c:pt idx="37">
                  <c:v>0.81042045354843095</c:v>
                </c:pt>
                <c:pt idx="38">
                  <c:v>0.801538527011871</c:v>
                </c:pt>
                <c:pt idx="39">
                  <c:v>0.75705957412719704</c:v>
                </c:pt>
                <c:pt idx="40">
                  <c:v>0.78591167926788297</c:v>
                </c:pt>
                <c:pt idx="41">
                  <c:v>0.74495846033096302</c:v>
                </c:pt>
                <c:pt idx="42">
                  <c:v>0.76882034540176403</c:v>
                </c:pt>
                <c:pt idx="43">
                  <c:v>0.713966965675354</c:v>
                </c:pt>
                <c:pt idx="44">
                  <c:v>0.75265115499496504</c:v>
                </c:pt>
                <c:pt idx="45">
                  <c:v>0.73606801033019997</c:v>
                </c:pt>
                <c:pt idx="46">
                  <c:v>0.65319776535034202</c:v>
                </c:pt>
                <c:pt idx="47">
                  <c:v>0.64449322223663297</c:v>
                </c:pt>
                <c:pt idx="48">
                  <c:v>0.67551153898239102</c:v>
                </c:pt>
                <c:pt idx="49">
                  <c:v>0.61586278676986705</c:v>
                </c:pt>
                <c:pt idx="50">
                  <c:v>0.68031799793243397</c:v>
                </c:pt>
                <c:pt idx="51">
                  <c:v>0.68219780921936002</c:v>
                </c:pt>
                <c:pt idx="52">
                  <c:v>0.66683095693588301</c:v>
                </c:pt>
                <c:pt idx="53">
                  <c:v>0.65478271245956399</c:v>
                </c:pt>
                <c:pt idx="54">
                  <c:v>0.74872177839279197</c:v>
                </c:pt>
                <c:pt idx="55">
                  <c:v>0.707358717918396</c:v>
                </c:pt>
                <c:pt idx="56">
                  <c:v>0.73818987607955899</c:v>
                </c:pt>
                <c:pt idx="57">
                  <c:v>0.72430270910263095</c:v>
                </c:pt>
                <c:pt idx="58">
                  <c:v>0.65594691038131703</c:v>
                </c:pt>
                <c:pt idx="59">
                  <c:v>0.78767299652099598</c:v>
                </c:pt>
                <c:pt idx="60">
                  <c:v>0.80625820159912109</c:v>
                </c:pt>
                <c:pt idx="61">
                  <c:v>0.8562052845954895</c:v>
                </c:pt>
                <c:pt idx="62">
                  <c:v>0.86360281705856323</c:v>
                </c:pt>
                <c:pt idx="63">
                  <c:v>0.77336502075195312</c:v>
                </c:pt>
                <c:pt idx="64">
                  <c:v>0.84048199653625488</c:v>
                </c:pt>
                <c:pt idx="65">
                  <c:v>0.83556151390075684</c:v>
                </c:pt>
                <c:pt idx="66">
                  <c:v>0.81647586822509766</c:v>
                </c:pt>
                <c:pt idx="67">
                  <c:v>0.81814831495285034</c:v>
                </c:pt>
                <c:pt idx="68">
                  <c:v>0.82778048515319824</c:v>
                </c:pt>
                <c:pt idx="69">
                  <c:v>0.82938140630722046</c:v>
                </c:pt>
                <c:pt idx="70">
                  <c:v>0.80982887744903564</c:v>
                </c:pt>
                <c:pt idx="71">
                  <c:v>0.87906527519226074</c:v>
                </c:pt>
                <c:pt idx="72">
                  <c:v>0.87289828062057495</c:v>
                </c:pt>
                <c:pt idx="73">
                  <c:v>0.86396050453186035</c:v>
                </c:pt>
                <c:pt idx="74">
                  <c:v>0.83137392997741699</c:v>
                </c:pt>
                <c:pt idx="75">
                  <c:v>0.84727799892425537</c:v>
                </c:pt>
                <c:pt idx="76">
                  <c:v>0.85955333709716797</c:v>
                </c:pt>
                <c:pt idx="77">
                  <c:v>0.82830160856246948</c:v>
                </c:pt>
                <c:pt idx="78">
                  <c:v>0.74770116806030273</c:v>
                </c:pt>
                <c:pt idx="79">
                  <c:v>0.87605082988739014</c:v>
                </c:pt>
                <c:pt idx="80">
                  <c:v>0.82195013761520386</c:v>
                </c:pt>
                <c:pt idx="81">
                  <c:v>0.79308968782424927</c:v>
                </c:pt>
                <c:pt idx="82">
                  <c:v>0.81235241889953613</c:v>
                </c:pt>
                <c:pt idx="83">
                  <c:v>0.84828567504882812</c:v>
                </c:pt>
                <c:pt idx="84">
                  <c:v>0.80550497770309448</c:v>
                </c:pt>
                <c:pt idx="85">
                  <c:v>0.85275411605834961</c:v>
                </c:pt>
                <c:pt idx="86">
                  <c:v>0.85222333669662476</c:v>
                </c:pt>
                <c:pt idx="87">
                  <c:v>0.78532165288925171</c:v>
                </c:pt>
                <c:pt idx="88">
                  <c:v>0.82038974761962891</c:v>
                </c:pt>
                <c:pt idx="89">
                  <c:v>0.86993086338043213</c:v>
                </c:pt>
                <c:pt idx="90">
                  <c:v>0.85947644710540771</c:v>
                </c:pt>
                <c:pt idx="91">
                  <c:v>0.78529387712478638</c:v>
                </c:pt>
                <c:pt idx="92">
                  <c:v>0.80078637599945068</c:v>
                </c:pt>
                <c:pt idx="93">
                  <c:v>0.79960024356842041</c:v>
                </c:pt>
                <c:pt idx="94">
                  <c:v>0.83416444063186646</c:v>
                </c:pt>
                <c:pt idx="95">
                  <c:v>0.83976888656616211</c:v>
                </c:pt>
                <c:pt idx="96">
                  <c:v>0.81458735466003418</c:v>
                </c:pt>
                <c:pt idx="97">
                  <c:v>0.81501245498657227</c:v>
                </c:pt>
                <c:pt idx="98">
                  <c:v>0.80359411239624023</c:v>
                </c:pt>
                <c:pt idx="99">
                  <c:v>0.83936166763305664</c:v>
                </c:pt>
                <c:pt idx="100">
                  <c:v>0.7906794548034668</c:v>
                </c:pt>
                <c:pt idx="101">
                  <c:v>0.77825576066970825</c:v>
                </c:pt>
                <c:pt idx="102">
                  <c:v>0.8033561110496521</c:v>
                </c:pt>
                <c:pt idx="103">
                  <c:v>0.83606064319610596</c:v>
                </c:pt>
                <c:pt idx="104">
                  <c:v>0.74018555879592896</c:v>
                </c:pt>
                <c:pt idx="105">
                  <c:v>0.80047833919525146</c:v>
                </c:pt>
                <c:pt idx="106">
                  <c:v>0.86866235733032227</c:v>
                </c:pt>
                <c:pt idx="107">
                  <c:v>0.80309367179870605</c:v>
                </c:pt>
                <c:pt idx="108">
                  <c:v>0.85015779733657837</c:v>
                </c:pt>
                <c:pt idx="109">
                  <c:v>0.83692252635955811</c:v>
                </c:pt>
                <c:pt idx="110">
                  <c:v>0.82774186134338379</c:v>
                </c:pt>
                <c:pt idx="111">
                  <c:v>0.83277308940887451</c:v>
                </c:pt>
                <c:pt idx="112">
                  <c:v>0.83256042003631592</c:v>
                </c:pt>
                <c:pt idx="113">
                  <c:v>0.80662888288497925</c:v>
                </c:pt>
              </c:numCache>
            </c:numRef>
          </c:xVal>
          <c:yVal>
            <c:numRef>
              <c:f>(data!$C$4:$C$49,data!$C$51:$C$63,data!$C$65,data!$C$67:$C$86,data!$C$88:$C$107,data!$C$109:$C$122)</c:f>
              <c:numCache>
                <c:formatCode>0.0</c:formatCode>
                <c:ptCount val="114"/>
                <c:pt idx="0">
                  <c:v>284.38839721679699</c:v>
                </c:pt>
                <c:pt idx="1">
                  <c:v>1515.21240234375</c:v>
                </c:pt>
                <c:pt idx="2">
                  <c:v>280.79824829101602</c:v>
                </c:pt>
                <c:pt idx="3">
                  <c:v>14.0644540786743</c:v>
                </c:pt>
                <c:pt idx="4">
                  <c:v>184.90252685546901</c:v>
                </c:pt>
                <c:pt idx="5">
                  <c:v>181.12420654296901</c:v>
                </c:pt>
                <c:pt idx="6">
                  <c:v>13.779940605163601</c:v>
                </c:pt>
                <c:pt idx="7">
                  <c:v>410.38824462890602</c:v>
                </c:pt>
                <c:pt idx="8">
                  <c:v>523.37878417968795</c:v>
                </c:pt>
                <c:pt idx="9">
                  <c:v>407.69827270507801</c:v>
                </c:pt>
                <c:pt idx="10">
                  <c:v>21.512027740478501</c:v>
                </c:pt>
                <c:pt idx="11">
                  <c:v>86.953117370605497</c:v>
                </c:pt>
                <c:pt idx="12">
                  <c:v>6.48952341079712</c:v>
                </c:pt>
                <c:pt idx="13">
                  <c:v>10.6314029693604</c:v>
                </c:pt>
                <c:pt idx="14">
                  <c:v>491.48327636718801</c:v>
                </c:pt>
                <c:pt idx="15">
                  <c:v>32.180690765380902</c:v>
                </c:pt>
                <c:pt idx="16">
                  <c:v>217.186279296875</c:v>
                </c:pt>
                <c:pt idx="17">
                  <c:v>11.3020582199097</c:v>
                </c:pt>
                <c:pt idx="18">
                  <c:v>9.4017019271850604</c:v>
                </c:pt>
                <c:pt idx="19">
                  <c:v>1219.03332519531</c:v>
                </c:pt>
                <c:pt idx="20">
                  <c:v>548.56732177734398</c:v>
                </c:pt>
                <c:pt idx="21">
                  <c:v>173.31210327148401</c:v>
                </c:pt>
                <c:pt idx="22">
                  <c:v>69.926239013671903</c:v>
                </c:pt>
                <c:pt idx="23">
                  <c:v>65.855194091796903</c:v>
                </c:pt>
                <c:pt idx="24">
                  <c:v>247.18022155761699</c:v>
                </c:pt>
                <c:pt idx="25">
                  <c:v>14.6980581283569</c:v>
                </c:pt>
                <c:pt idx="26">
                  <c:v>30.976642608642599</c:v>
                </c:pt>
                <c:pt idx="27">
                  <c:v>361.860595703125</c:v>
                </c:pt>
                <c:pt idx="28">
                  <c:v>1038.74523925781</c:v>
                </c:pt>
                <c:pt idx="29">
                  <c:v>60.493949890136697</c:v>
                </c:pt>
                <c:pt idx="30">
                  <c:v>2.8197903633117698</c:v>
                </c:pt>
                <c:pt idx="31">
                  <c:v>439.12509155273398</c:v>
                </c:pt>
                <c:pt idx="32">
                  <c:v>4.68072509765625</c:v>
                </c:pt>
                <c:pt idx="33">
                  <c:v>117.94955444335901</c:v>
                </c:pt>
                <c:pt idx="34">
                  <c:v>15.259057044982899</c:v>
                </c:pt>
                <c:pt idx="35">
                  <c:v>455.62957763671898</c:v>
                </c:pt>
                <c:pt idx="36">
                  <c:v>293.19580078125</c:v>
                </c:pt>
                <c:pt idx="37">
                  <c:v>299.00759887695301</c:v>
                </c:pt>
                <c:pt idx="38">
                  <c:v>422.47927856445301</c:v>
                </c:pt>
                <c:pt idx="39">
                  <c:v>340.25051879882801</c:v>
                </c:pt>
                <c:pt idx="40">
                  <c:v>6.4015569686889604</c:v>
                </c:pt>
                <c:pt idx="41">
                  <c:v>59.500240325927699</c:v>
                </c:pt>
                <c:pt idx="42">
                  <c:v>891.32452392578102</c:v>
                </c:pt>
                <c:pt idx="43">
                  <c:v>32.282222747802699</c:v>
                </c:pt>
                <c:pt idx="44">
                  <c:v>47.861946105957003</c:v>
                </c:pt>
                <c:pt idx="45">
                  <c:v>136.08679199218801</c:v>
                </c:pt>
                <c:pt idx="46">
                  <c:v>25.564487457275401</c:v>
                </c:pt>
                <c:pt idx="47">
                  <c:v>100.13523101806599</c:v>
                </c:pt>
                <c:pt idx="48">
                  <c:v>493.12741088867199</c:v>
                </c:pt>
                <c:pt idx="49">
                  <c:v>382.06494140625</c:v>
                </c:pt>
                <c:pt idx="50">
                  <c:v>15.2517185211182</c:v>
                </c:pt>
                <c:pt idx="51">
                  <c:v>219.78842163085901</c:v>
                </c:pt>
                <c:pt idx="52">
                  <c:v>20.161430358886701</c:v>
                </c:pt>
                <c:pt idx="53">
                  <c:v>37.332183837890597</c:v>
                </c:pt>
                <c:pt idx="54">
                  <c:v>41.842422485351598</c:v>
                </c:pt>
                <c:pt idx="55">
                  <c:v>119.838897705078</c:v>
                </c:pt>
                <c:pt idx="56">
                  <c:v>190.55212402343801</c:v>
                </c:pt>
                <c:pt idx="57">
                  <c:v>48.208106994628899</c:v>
                </c:pt>
                <c:pt idx="58">
                  <c:v>289.49978637695301</c:v>
                </c:pt>
                <c:pt idx="59">
                  <c:v>464.20819091796898</c:v>
                </c:pt>
                <c:pt idx="60">
                  <c:v>200.82820129394531</c:v>
                </c:pt>
                <c:pt idx="61">
                  <c:v>576.148193359375</c:v>
                </c:pt>
                <c:pt idx="62">
                  <c:v>22.321685791015625</c:v>
                </c:pt>
                <c:pt idx="63">
                  <c:v>460.07144165039062</c:v>
                </c:pt>
                <c:pt idx="64">
                  <c:v>594.094970703125</c:v>
                </c:pt>
                <c:pt idx="65">
                  <c:v>10.003880500793457</c:v>
                </c:pt>
                <c:pt idx="66">
                  <c:v>194.37248229980469</c:v>
                </c:pt>
                <c:pt idx="67">
                  <c:v>585.8406982421875</c:v>
                </c:pt>
                <c:pt idx="68">
                  <c:v>321.256591796875</c:v>
                </c:pt>
                <c:pt idx="69">
                  <c:v>585.48370361328125</c:v>
                </c:pt>
                <c:pt idx="70">
                  <c:v>52.797878265380859</c:v>
                </c:pt>
                <c:pt idx="71">
                  <c:v>199.13310241699219</c:v>
                </c:pt>
                <c:pt idx="72">
                  <c:v>72.049118041992188</c:v>
                </c:pt>
                <c:pt idx="73">
                  <c:v>195.8310546875</c:v>
                </c:pt>
                <c:pt idx="74">
                  <c:v>576.8350830078125</c:v>
                </c:pt>
                <c:pt idx="75">
                  <c:v>6.8711643218994141</c:v>
                </c:pt>
                <c:pt idx="76">
                  <c:v>19.130157470703125</c:v>
                </c:pt>
                <c:pt idx="77">
                  <c:v>264.33102416992188</c:v>
                </c:pt>
                <c:pt idx="78">
                  <c:v>538.30023193359375</c:v>
                </c:pt>
                <c:pt idx="79">
                  <c:v>10.41808032989502</c:v>
                </c:pt>
                <c:pt idx="80">
                  <c:v>289.29071044921875</c:v>
                </c:pt>
                <c:pt idx="81">
                  <c:v>250.97001647949219</c:v>
                </c:pt>
                <c:pt idx="82">
                  <c:v>12.656435012817383</c:v>
                </c:pt>
                <c:pt idx="83">
                  <c:v>197.74095153808594</c:v>
                </c:pt>
                <c:pt idx="84">
                  <c:v>71.620269775390625</c:v>
                </c:pt>
                <c:pt idx="85">
                  <c:v>10.225746154785156</c:v>
                </c:pt>
                <c:pt idx="86">
                  <c:v>667.06292724609375</c:v>
                </c:pt>
                <c:pt idx="87">
                  <c:v>63.955329895019531</c:v>
                </c:pt>
                <c:pt idx="88">
                  <c:v>23.276161193847656</c:v>
                </c:pt>
                <c:pt idx="89">
                  <c:v>114.70993041992188</c:v>
                </c:pt>
                <c:pt idx="90">
                  <c:v>735.00946044921875</c:v>
                </c:pt>
                <c:pt idx="91">
                  <c:v>416.76266479492188</c:v>
                </c:pt>
                <c:pt idx="92">
                  <c:v>24.306411743164062</c:v>
                </c:pt>
                <c:pt idx="93">
                  <c:v>15.377345085144043</c:v>
                </c:pt>
                <c:pt idx="94">
                  <c:v>31.040384292602539</c:v>
                </c:pt>
                <c:pt idx="95">
                  <c:v>556.97265625</c:v>
                </c:pt>
                <c:pt idx="96">
                  <c:v>398.16629028320312</c:v>
                </c:pt>
                <c:pt idx="97">
                  <c:v>210.54151916503906</c:v>
                </c:pt>
                <c:pt idx="98">
                  <c:v>304.00588989257812</c:v>
                </c:pt>
                <c:pt idx="99">
                  <c:v>487.7679443359375</c:v>
                </c:pt>
                <c:pt idx="100">
                  <c:v>792.88397216796875</c:v>
                </c:pt>
                <c:pt idx="101">
                  <c:v>431.43035888671875</c:v>
                </c:pt>
                <c:pt idx="102">
                  <c:v>107.36286163330078</c:v>
                </c:pt>
                <c:pt idx="103">
                  <c:v>218.08128356933594</c:v>
                </c:pt>
                <c:pt idx="104">
                  <c:v>469.16934204101562</c:v>
                </c:pt>
                <c:pt idx="105">
                  <c:v>237.28971862792969</c:v>
                </c:pt>
                <c:pt idx="106">
                  <c:v>9.3074283599853516</c:v>
                </c:pt>
                <c:pt idx="107">
                  <c:v>3.7787647247314453</c:v>
                </c:pt>
                <c:pt idx="108">
                  <c:v>25.451992034912109</c:v>
                </c:pt>
                <c:pt idx="109">
                  <c:v>445.5450439453125</c:v>
                </c:pt>
                <c:pt idx="110">
                  <c:v>2.9413034915924072</c:v>
                </c:pt>
                <c:pt idx="111">
                  <c:v>475.02618408203125</c:v>
                </c:pt>
                <c:pt idx="112">
                  <c:v>483.124267578125</c:v>
                </c:pt>
                <c:pt idx="113">
                  <c:v>258.26565551757812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7EC-8B40-ADFD-CFF618003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622047"/>
        <c:axId val="1114559215"/>
      </c:scatterChart>
      <c:valAx>
        <c:axId val="1140622047"/>
        <c:scaling>
          <c:orientation val="minMax"/>
          <c:min val="0.60000000000000009"/>
        </c:scaling>
        <c:delete val="0"/>
        <c:axPos val="b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14559215"/>
        <c:crosses val="autoZero"/>
        <c:crossBetween val="midCat"/>
      </c:valAx>
      <c:valAx>
        <c:axId val="1114559215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06220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ZHe age vs. Th/U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5.5327966026718571E-2"/>
                  <c:y val="-4.972242994765319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(data!$I$4:$I$49,data!$I$51:$I$63,data!$I$65,data!$I$67:$I$86,data!$I$88:$I$107,data!$I$109:$I$122)</c:f>
              <c:numCache>
                <c:formatCode>0.00</c:formatCode>
                <c:ptCount val="114"/>
                <c:pt idx="0">
                  <c:v>0.42418852448463401</c:v>
                </c:pt>
                <c:pt idx="1">
                  <c:v>0.84553360939025901</c:v>
                </c:pt>
                <c:pt idx="2">
                  <c:v>0.333487659692764</c:v>
                </c:pt>
                <c:pt idx="3">
                  <c:v>1.3894845247268699</c:v>
                </c:pt>
                <c:pt idx="4">
                  <c:v>0.50596451759338401</c:v>
                </c:pt>
                <c:pt idx="5">
                  <c:v>0.35481560230255099</c:v>
                </c:pt>
                <c:pt idx="6">
                  <c:v>0.281684160232544</c:v>
                </c:pt>
                <c:pt idx="7">
                  <c:v>0.41439157724380499</c:v>
                </c:pt>
                <c:pt idx="8">
                  <c:v>0.64389771223068204</c:v>
                </c:pt>
                <c:pt idx="9">
                  <c:v>0.65786868333816495</c:v>
                </c:pt>
                <c:pt idx="10">
                  <c:v>0.29427075386047402</c:v>
                </c:pt>
                <c:pt idx="11">
                  <c:v>1.19892513751984</c:v>
                </c:pt>
                <c:pt idx="12">
                  <c:v>0.43113109469413802</c:v>
                </c:pt>
                <c:pt idx="13">
                  <c:v>0.70263171195983898</c:v>
                </c:pt>
                <c:pt idx="14">
                  <c:v>0.36239799857139599</c:v>
                </c:pt>
                <c:pt idx="15">
                  <c:v>0.74765455722808805</c:v>
                </c:pt>
                <c:pt idx="16">
                  <c:v>0.24195061624050099</c:v>
                </c:pt>
                <c:pt idx="17">
                  <c:v>0.102368555963039</c:v>
                </c:pt>
                <c:pt idx="18">
                  <c:v>0.45711895823478699</c:v>
                </c:pt>
                <c:pt idx="19">
                  <c:v>0.65964937210082997</c:v>
                </c:pt>
                <c:pt idx="20">
                  <c:v>0.91302061080932595</c:v>
                </c:pt>
                <c:pt idx="21">
                  <c:v>0.27201613783836398</c:v>
                </c:pt>
                <c:pt idx="22">
                  <c:v>0.253634333610535</c:v>
                </c:pt>
                <c:pt idx="23">
                  <c:v>0.53833764791488603</c:v>
                </c:pt>
                <c:pt idx="24">
                  <c:v>0.51507264375686601</c:v>
                </c:pt>
                <c:pt idx="25">
                  <c:v>0.55239415168762196</c:v>
                </c:pt>
                <c:pt idx="26">
                  <c:v>0.49438047409057601</c:v>
                </c:pt>
                <c:pt idx="27">
                  <c:v>0.32459095120429998</c:v>
                </c:pt>
                <c:pt idx="28">
                  <c:v>0.96471232175827004</c:v>
                </c:pt>
                <c:pt idx="29">
                  <c:v>0.35541650652885398</c:v>
                </c:pt>
                <c:pt idx="30">
                  <c:v>0.43053710460662797</c:v>
                </c:pt>
                <c:pt idx="31">
                  <c:v>0.34676602482795699</c:v>
                </c:pt>
                <c:pt idx="32">
                  <c:v>0.70744669437408403</c:v>
                </c:pt>
                <c:pt idx="33">
                  <c:v>0.34258830547332803</c:v>
                </c:pt>
                <c:pt idx="34">
                  <c:v>0.87991982698440596</c:v>
                </c:pt>
                <c:pt idx="35">
                  <c:v>0.27169564366340598</c:v>
                </c:pt>
                <c:pt idx="36">
                  <c:v>0.53724306821823098</c:v>
                </c:pt>
                <c:pt idx="37">
                  <c:v>0.49026250839233398</c:v>
                </c:pt>
                <c:pt idx="38">
                  <c:v>0.67483890056610096</c:v>
                </c:pt>
                <c:pt idx="39">
                  <c:v>0.61897885799408003</c:v>
                </c:pt>
                <c:pt idx="40">
                  <c:v>0.28408187627792397</c:v>
                </c:pt>
                <c:pt idx="41">
                  <c:v>0.55915445089340199</c:v>
                </c:pt>
                <c:pt idx="42">
                  <c:v>0.40289655327796903</c:v>
                </c:pt>
                <c:pt idx="43">
                  <c:v>0.66973060369491599</c:v>
                </c:pt>
                <c:pt idx="44">
                  <c:v>0.56145346164703402</c:v>
                </c:pt>
                <c:pt idx="45">
                  <c:v>0.31411516666412398</c:v>
                </c:pt>
                <c:pt idx="46">
                  <c:v>0.360405564308167</c:v>
                </c:pt>
                <c:pt idx="47">
                  <c:v>0.28843191266059898</c:v>
                </c:pt>
                <c:pt idx="48">
                  <c:v>2.5746052265167201</c:v>
                </c:pt>
                <c:pt idx="49">
                  <c:v>1.3127870559692401</c:v>
                </c:pt>
                <c:pt idx="50">
                  <c:v>0.15442904829978901</c:v>
                </c:pt>
                <c:pt idx="51">
                  <c:v>0.46565213799476601</c:v>
                </c:pt>
                <c:pt idx="52">
                  <c:v>0.34173426032066301</c:v>
                </c:pt>
                <c:pt idx="53">
                  <c:v>0.45262584090232799</c:v>
                </c:pt>
                <c:pt idx="54">
                  <c:v>0.23229601979255701</c:v>
                </c:pt>
                <c:pt idx="55">
                  <c:v>0.688573718070984</c:v>
                </c:pt>
                <c:pt idx="56">
                  <c:v>0.62886667251586903</c:v>
                </c:pt>
                <c:pt idx="57">
                  <c:v>0.50237983465194702</c:v>
                </c:pt>
                <c:pt idx="58">
                  <c:v>0.38744539022445701</c:v>
                </c:pt>
                <c:pt idx="59">
                  <c:v>0.56750470399856601</c:v>
                </c:pt>
                <c:pt idx="60">
                  <c:v>0.94966632127761841</c:v>
                </c:pt>
                <c:pt idx="61">
                  <c:v>0.46982759237289429</c:v>
                </c:pt>
                <c:pt idx="62">
                  <c:v>1.120282769203186</c:v>
                </c:pt>
                <c:pt idx="63">
                  <c:v>0.94095736742019653</c:v>
                </c:pt>
                <c:pt idx="64">
                  <c:v>0.62182998657226562</c:v>
                </c:pt>
                <c:pt idx="65">
                  <c:v>0.32728055119514465</c:v>
                </c:pt>
                <c:pt idx="66">
                  <c:v>0.40993082523345947</c:v>
                </c:pt>
                <c:pt idx="67">
                  <c:v>0.32028007507324219</c:v>
                </c:pt>
                <c:pt idx="68">
                  <c:v>0.37877082824707031</c:v>
                </c:pt>
                <c:pt idx="69">
                  <c:v>0.83020150661468506</c:v>
                </c:pt>
                <c:pt idx="70">
                  <c:v>0.41615211963653564</c:v>
                </c:pt>
                <c:pt idx="71">
                  <c:v>0.61183542013168335</c:v>
                </c:pt>
                <c:pt idx="72">
                  <c:v>0.17663750052452087</c:v>
                </c:pt>
                <c:pt idx="73">
                  <c:v>0.27730831503868103</c:v>
                </c:pt>
                <c:pt idx="74">
                  <c:v>0.45467111468315125</c:v>
                </c:pt>
                <c:pt idx="75">
                  <c:v>0.38458719849586487</c:v>
                </c:pt>
                <c:pt idx="76">
                  <c:v>0.57012569904327393</c:v>
                </c:pt>
                <c:pt idx="77">
                  <c:v>0.42838892340660095</c:v>
                </c:pt>
                <c:pt idx="78">
                  <c:v>0.55678069591522217</c:v>
                </c:pt>
                <c:pt idx="79">
                  <c:v>0.54682540893554688</c:v>
                </c:pt>
                <c:pt idx="80">
                  <c:v>0.25391021370887756</c:v>
                </c:pt>
                <c:pt idx="81">
                  <c:v>0.45795068144798279</c:v>
                </c:pt>
                <c:pt idx="82">
                  <c:v>0.22305677831172943</c:v>
                </c:pt>
                <c:pt idx="83">
                  <c:v>0.48922279477119446</c:v>
                </c:pt>
                <c:pt idx="84">
                  <c:v>0.35439836978912354</c:v>
                </c:pt>
                <c:pt idx="85">
                  <c:v>0.25449410080909729</c:v>
                </c:pt>
                <c:pt idx="86">
                  <c:v>0.42560067772865295</c:v>
                </c:pt>
                <c:pt idx="87">
                  <c:v>0.86664009094238281</c:v>
                </c:pt>
                <c:pt idx="88">
                  <c:v>0.23458421230316162</c:v>
                </c:pt>
                <c:pt idx="89">
                  <c:v>0.8756788969039917</c:v>
                </c:pt>
                <c:pt idx="90">
                  <c:v>1.0062896013259888</c:v>
                </c:pt>
                <c:pt idx="91">
                  <c:v>0.87084996700286865</c:v>
                </c:pt>
                <c:pt idx="92">
                  <c:v>0.48786634206771851</c:v>
                </c:pt>
                <c:pt idx="93">
                  <c:v>0.98108625411987305</c:v>
                </c:pt>
                <c:pt idx="94">
                  <c:v>0.17542105913162231</c:v>
                </c:pt>
                <c:pt idx="95">
                  <c:v>0.23466949164867401</c:v>
                </c:pt>
                <c:pt idx="96">
                  <c:v>0.4719538688659668</c:v>
                </c:pt>
                <c:pt idx="97">
                  <c:v>0.53699296712875366</c:v>
                </c:pt>
                <c:pt idx="98">
                  <c:v>0.88783985376358032</c:v>
                </c:pt>
                <c:pt idx="99">
                  <c:v>2.1706562042236328</c:v>
                </c:pt>
                <c:pt idx="100">
                  <c:v>0.60825508832931519</c:v>
                </c:pt>
                <c:pt idx="101">
                  <c:v>0.24637949466705322</c:v>
                </c:pt>
                <c:pt idx="102">
                  <c:v>0.69956064224243164</c:v>
                </c:pt>
                <c:pt idx="103">
                  <c:v>0.87625384330749512</c:v>
                </c:pt>
                <c:pt idx="104">
                  <c:v>0.38713532686233521</c:v>
                </c:pt>
                <c:pt idx="105">
                  <c:v>0.45043864846229553</c:v>
                </c:pt>
                <c:pt idx="106">
                  <c:v>0.44893130660057068</c:v>
                </c:pt>
                <c:pt idx="107">
                  <c:v>0.73644119501113892</c:v>
                </c:pt>
                <c:pt idx="108">
                  <c:v>0.96130490303039551</c:v>
                </c:pt>
                <c:pt idx="109">
                  <c:v>1.4557449817657471</c:v>
                </c:pt>
                <c:pt idx="110">
                  <c:v>0.38264068961143494</c:v>
                </c:pt>
                <c:pt idx="111">
                  <c:v>0.40921860933303833</c:v>
                </c:pt>
                <c:pt idx="112">
                  <c:v>0.3049110472202301</c:v>
                </c:pt>
                <c:pt idx="113">
                  <c:v>0.24795533716678619</c:v>
                </c:pt>
              </c:numCache>
            </c:numRef>
          </c:xVal>
          <c:yVal>
            <c:numRef>
              <c:f>(data!$C$4:$C$49,data!$C$51:$C$63,data!$C$65,data!$C$67:$C$86,data!$C$88:$C$107,data!$C$109:$C$122)</c:f>
              <c:numCache>
                <c:formatCode>0.0</c:formatCode>
                <c:ptCount val="114"/>
                <c:pt idx="0">
                  <c:v>284.38839721679699</c:v>
                </c:pt>
                <c:pt idx="1">
                  <c:v>1515.21240234375</c:v>
                </c:pt>
                <c:pt idx="2">
                  <c:v>280.79824829101602</c:v>
                </c:pt>
                <c:pt idx="3">
                  <c:v>14.0644540786743</c:v>
                </c:pt>
                <c:pt idx="4">
                  <c:v>184.90252685546901</c:v>
                </c:pt>
                <c:pt idx="5">
                  <c:v>181.12420654296901</c:v>
                </c:pt>
                <c:pt idx="6">
                  <c:v>13.779940605163601</c:v>
                </c:pt>
                <c:pt idx="7">
                  <c:v>410.38824462890602</c:v>
                </c:pt>
                <c:pt idx="8">
                  <c:v>523.37878417968795</c:v>
                </c:pt>
                <c:pt idx="9">
                  <c:v>407.69827270507801</c:v>
                </c:pt>
                <c:pt idx="10">
                  <c:v>21.512027740478501</c:v>
                </c:pt>
                <c:pt idx="11">
                  <c:v>86.953117370605497</c:v>
                </c:pt>
                <c:pt idx="12">
                  <c:v>6.48952341079712</c:v>
                </c:pt>
                <c:pt idx="13">
                  <c:v>10.6314029693604</c:v>
                </c:pt>
                <c:pt idx="14">
                  <c:v>491.48327636718801</c:v>
                </c:pt>
                <c:pt idx="15">
                  <c:v>32.180690765380902</c:v>
                </c:pt>
                <c:pt idx="16">
                  <c:v>217.186279296875</c:v>
                </c:pt>
                <c:pt idx="17">
                  <c:v>11.3020582199097</c:v>
                </c:pt>
                <c:pt idx="18">
                  <c:v>9.4017019271850604</c:v>
                </c:pt>
                <c:pt idx="19">
                  <c:v>1219.03332519531</c:v>
                </c:pt>
                <c:pt idx="20">
                  <c:v>548.56732177734398</c:v>
                </c:pt>
                <c:pt idx="21">
                  <c:v>173.31210327148401</c:v>
                </c:pt>
                <c:pt idx="22">
                  <c:v>69.926239013671903</c:v>
                </c:pt>
                <c:pt idx="23">
                  <c:v>65.855194091796903</c:v>
                </c:pt>
                <c:pt idx="24">
                  <c:v>247.18022155761699</c:v>
                </c:pt>
                <c:pt idx="25">
                  <c:v>14.6980581283569</c:v>
                </c:pt>
                <c:pt idx="26">
                  <c:v>30.976642608642599</c:v>
                </c:pt>
                <c:pt idx="27">
                  <c:v>361.860595703125</c:v>
                </c:pt>
                <c:pt idx="28">
                  <c:v>1038.74523925781</c:v>
                </c:pt>
                <c:pt idx="29">
                  <c:v>60.493949890136697</c:v>
                </c:pt>
                <c:pt idx="30">
                  <c:v>2.8197903633117698</c:v>
                </c:pt>
                <c:pt idx="31">
                  <c:v>439.12509155273398</c:v>
                </c:pt>
                <c:pt idx="32">
                  <c:v>4.68072509765625</c:v>
                </c:pt>
                <c:pt idx="33">
                  <c:v>117.94955444335901</c:v>
                </c:pt>
                <c:pt idx="34">
                  <c:v>15.259057044982899</c:v>
                </c:pt>
                <c:pt idx="35">
                  <c:v>455.62957763671898</c:v>
                </c:pt>
                <c:pt idx="36">
                  <c:v>293.19580078125</c:v>
                </c:pt>
                <c:pt idx="37">
                  <c:v>299.00759887695301</c:v>
                </c:pt>
                <c:pt idx="38">
                  <c:v>422.47927856445301</c:v>
                </c:pt>
                <c:pt idx="39">
                  <c:v>340.25051879882801</c:v>
                </c:pt>
                <c:pt idx="40">
                  <c:v>6.4015569686889604</c:v>
                </c:pt>
                <c:pt idx="41">
                  <c:v>59.500240325927699</c:v>
                </c:pt>
                <c:pt idx="42">
                  <c:v>891.32452392578102</c:v>
                </c:pt>
                <c:pt idx="43">
                  <c:v>32.282222747802699</c:v>
                </c:pt>
                <c:pt idx="44">
                  <c:v>47.861946105957003</c:v>
                </c:pt>
                <c:pt idx="45">
                  <c:v>136.08679199218801</c:v>
                </c:pt>
                <c:pt idx="46">
                  <c:v>25.564487457275401</c:v>
                </c:pt>
                <c:pt idx="47">
                  <c:v>100.13523101806599</c:v>
                </c:pt>
                <c:pt idx="48">
                  <c:v>493.12741088867199</c:v>
                </c:pt>
                <c:pt idx="49">
                  <c:v>382.06494140625</c:v>
                </c:pt>
                <c:pt idx="50">
                  <c:v>15.2517185211182</c:v>
                </c:pt>
                <c:pt idx="51">
                  <c:v>219.78842163085901</c:v>
                </c:pt>
                <c:pt idx="52">
                  <c:v>20.161430358886701</c:v>
                </c:pt>
                <c:pt idx="53">
                  <c:v>37.332183837890597</c:v>
                </c:pt>
                <c:pt idx="54">
                  <c:v>41.842422485351598</c:v>
                </c:pt>
                <c:pt idx="55">
                  <c:v>119.838897705078</c:v>
                </c:pt>
                <c:pt idx="56">
                  <c:v>190.55212402343801</c:v>
                </c:pt>
                <c:pt idx="57">
                  <c:v>48.208106994628899</c:v>
                </c:pt>
                <c:pt idx="58">
                  <c:v>289.49978637695301</c:v>
                </c:pt>
                <c:pt idx="59">
                  <c:v>464.20819091796898</c:v>
                </c:pt>
                <c:pt idx="60">
                  <c:v>200.82820129394531</c:v>
                </c:pt>
                <c:pt idx="61">
                  <c:v>576.148193359375</c:v>
                </c:pt>
                <c:pt idx="62">
                  <c:v>22.321685791015625</c:v>
                </c:pt>
                <c:pt idx="63">
                  <c:v>460.07144165039062</c:v>
                </c:pt>
                <c:pt idx="64">
                  <c:v>594.094970703125</c:v>
                </c:pt>
                <c:pt idx="65">
                  <c:v>10.003880500793457</c:v>
                </c:pt>
                <c:pt idx="66">
                  <c:v>194.37248229980469</c:v>
                </c:pt>
                <c:pt idx="67">
                  <c:v>585.8406982421875</c:v>
                </c:pt>
                <c:pt idx="68">
                  <c:v>321.256591796875</c:v>
                </c:pt>
                <c:pt idx="69">
                  <c:v>585.48370361328125</c:v>
                </c:pt>
                <c:pt idx="70">
                  <c:v>52.797878265380859</c:v>
                </c:pt>
                <c:pt idx="71">
                  <c:v>199.13310241699219</c:v>
                </c:pt>
                <c:pt idx="72">
                  <c:v>72.049118041992188</c:v>
                </c:pt>
                <c:pt idx="73">
                  <c:v>195.8310546875</c:v>
                </c:pt>
                <c:pt idx="74">
                  <c:v>576.8350830078125</c:v>
                </c:pt>
                <c:pt idx="75">
                  <c:v>6.8711643218994141</c:v>
                </c:pt>
                <c:pt idx="76">
                  <c:v>19.130157470703125</c:v>
                </c:pt>
                <c:pt idx="77">
                  <c:v>264.33102416992188</c:v>
                </c:pt>
                <c:pt idx="78">
                  <c:v>538.30023193359375</c:v>
                </c:pt>
                <c:pt idx="79">
                  <c:v>10.41808032989502</c:v>
                </c:pt>
                <c:pt idx="80">
                  <c:v>289.29071044921875</c:v>
                </c:pt>
                <c:pt idx="81">
                  <c:v>250.97001647949219</c:v>
                </c:pt>
                <c:pt idx="82">
                  <c:v>12.656435012817383</c:v>
                </c:pt>
                <c:pt idx="83">
                  <c:v>197.74095153808594</c:v>
                </c:pt>
                <c:pt idx="84">
                  <c:v>71.620269775390625</c:v>
                </c:pt>
                <c:pt idx="85">
                  <c:v>10.225746154785156</c:v>
                </c:pt>
                <c:pt idx="86">
                  <c:v>667.06292724609375</c:v>
                </c:pt>
                <c:pt idx="87">
                  <c:v>63.955329895019531</c:v>
                </c:pt>
                <c:pt idx="88">
                  <c:v>23.276161193847656</c:v>
                </c:pt>
                <c:pt idx="89">
                  <c:v>114.70993041992188</c:v>
                </c:pt>
                <c:pt idx="90">
                  <c:v>735.00946044921875</c:v>
                </c:pt>
                <c:pt idx="91">
                  <c:v>416.76266479492188</c:v>
                </c:pt>
                <c:pt idx="92">
                  <c:v>24.306411743164062</c:v>
                </c:pt>
                <c:pt idx="93">
                  <c:v>15.377345085144043</c:v>
                </c:pt>
                <c:pt idx="94">
                  <c:v>31.040384292602539</c:v>
                </c:pt>
                <c:pt idx="95">
                  <c:v>556.97265625</c:v>
                </c:pt>
                <c:pt idx="96">
                  <c:v>398.16629028320312</c:v>
                </c:pt>
                <c:pt idx="97">
                  <c:v>210.54151916503906</c:v>
                </c:pt>
                <c:pt idx="98">
                  <c:v>304.00588989257812</c:v>
                </c:pt>
                <c:pt idx="99">
                  <c:v>487.7679443359375</c:v>
                </c:pt>
                <c:pt idx="100">
                  <c:v>792.88397216796875</c:v>
                </c:pt>
                <c:pt idx="101">
                  <c:v>431.43035888671875</c:v>
                </c:pt>
                <c:pt idx="102">
                  <c:v>107.36286163330078</c:v>
                </c:pt>
                <c:pt idx="103">
                  <c:v>218.08128356933594</c:v>
                </c:pt>
                <c:pt idx="104">
                  <c:v>469.16934204101562</c:v>
                </c:pt>
                <c:pt idx="105">
                  <c:v>237.28971862792969</c:v>
                </c:pt>
                <c:pt idx="106">
                  <c:v>9.3074283599853516</c:v>
                </c:pt>
                <c:pt idx="107">
                  <c:v>3.7787647247314453</c:v>
                </c:pt>
                <c:pt idx="108">
                  <c:v>25.451992034912109</c:v>
                </c:pt>
                <c:pt idx="109">
                  <c:v>445.5450439453125</c:v>
                </c:pt>
                <c:pt idx="110">
                  <c:v>2.9413034915924072</c:v>
                </c:pt>
                <c:pt idx="111">
                  <c:v>475.02618408203125</c:v>
                </c:pt>
                <c:pt idx="112">
                  <c:v>483.124267578125</c:v>
                </c:pt>
                <c:pt idx="113">
                  <c:v>258.26565551757812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98-664D-BD2D-06EFF83D3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985503"/>
        <c:axId val="1123775775"/>
      </c:scatterChart>
      <c:valAx>
        <c:axId val="1189985503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23775775"/>
        <c:crosses val="autoZero"/>
        <c:crossBetween val="midCat"/>
      </c:valAx>
      <c:valAx>
        <c:axId val="1123775775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89985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ZHe age vs. grain mass (</a:t>
            </a:r>
            <a:r>
              <a:rPr lang="el-GR"/>
              <a:t>μ</a:t>
            </a:r>
            <a:r>
              <a:rPr lang="en-US"/>
              <a:t>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3617460438804371E-2"/>
                  <c:y val="-0.1531483294317939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(data!$K$4:$K$49,data!$K$51:$K$63,data!$K$65,data!$K$67:$K$86,data!$K$88:$K$107,data!$K$109:$K$122)</c:f>
              <c:numCache>
                <c:formatCode>0.00</c:formatCode>
                <c:ptCount val="114"/>
                <c:pt idx="0">
                  <c:v>12.1099996566772</c:v>
                </c:pt>
                <c:pt idx="1">
                  <c:v>5.0799999237060502</c:v>
                </c:pt>
                <c:pt idx="2">
                  <c:v>19.170000076293899</c:v>
                </c:pt>
                <c:pt idx="3">
                  <c:v>9.4600000381469709</c:v>
                </c:pt>
                <c:pt idx="4">
                  <c:v>7.5700001716613796</c:v>
                </c:pt>
                <c:pt idx="5">
                  <c:v>3.9100000858306898</c:v>
                </c:pt>
                <c:pt idx="6">
                  <c:v>6.4400000572204599</c:v>
                </c:pt>
                <c:pt idx="7">
                  <c:v>8.8199996948242205</c:v>
                </c:pt>
                <c:pt idx="8">
                  <c:v>5.7199997901916504</c:v>
                </c:pt>
                <c:pt idx="9">
                  <c:v>3.5699999332428001</c:v>
                </c:pt>
                <c:pt idx="10">
                  <c:v>18.2600002288818</c:v>
                </c:pt>
                <c:pt idx="11">
                  <c:v>5.2600002288818404</c:v>
                </c:pt>
                <c:pt idx="12">
                  <c:v>2.3399999141693102</c:v>
                </c:pt>
                <c:pt idx="13">
                  <c:v>8.3100004196166992</c:v>
                </c:pt>
                <c:pt idx="14">
                  <c:v>10.5900001525879</c:v>
                </c:pt>
                <c:pt idx="15">
                  <c:v>2.9000000953674299</c:v>
                </c:pt>
                <c:pt idx="16">
                  <c:v>8.9899997711181605</c:v>
                </c:pt>
                <c:pt idx="17">
                  <c:v>7.0999999046325701</c:v>
                </c:pt>
                <c:pt idx="18">
                  <c:v>16.409999847412099</c:v>
                </c:pt>
                <c:pt idx="19">
                  <c:v>7.6700000762939498</c:v>
                </c:pt>
                <c:pt idx="20">
                  <c:v>5.4499998092651403</c:v>
                </c:pt>
                <c:pt idx="21">
                  <c:v>3.4700000286102299</c:v>
                </c:pt>
                <c:pt idx="22">
                  <c:v>2.4000000953674299</c:v>
                </c:pt>
                <c:pt idx="23">
                  <c:v>2.8299999237060498</c:v>
                </c:pt>
                <c:pt idx="24">
                  <c:v>9.9700002670288104</c:v>
                </c:pt>
                <c:pt idx="25">
                  <c:v>10.5200004577637</c:v>
                </c:pt>
                <c:pt idx="26">
                  <c:v>17.459999084472699</c:v>
                </c:pt>
                <c:pt idx="27">
                  <c:v>6.21000003814697</c:v>
                </c:pt>
                <c:pt idx="28">
                  <c:v>1.9099999666214</c:v>
                </c:pt>
                <c:pt idx="29">
                  <c:v>5.2600002288818404</c:v>
                </c:pt>
                <c:pt idx="30">
                  <c:v>12.7700004577637</c:v>
                </c:pt>
                <c:pt idx="31">
                  <c:v>1.96000003814697</c:v>
                </c:pt>
                <c:pt idx="32">
                  <c:v>4.1500000953674299</c:v>
                </c:pt>
                <c:pt idx="33">
                  <c:v>6.8600001335143999</c:v>
                </c:pt>
                <c:pt idx="34">
                  <c:v>2.2000000476837198</c:v>
                </c:pt>
                <c:pt idx="35">
                  <c:v>6.4200000762939498</c:v>
                </c:pt>
                <c:pt idx="36">
                  <c:v>4.75</c:v>
                </c:pt>
                <c:pt idx="37">
                  <c:v>9.4600000381469709</c:v>
                </c:pt>
                <c:pt idx="38">
                  <c:v>8.2799997329711896</c:v>
                </c:pt>
                <c:pt idx="39">
                  <c:v>4.4099998474121103</c:v>
                </c:pt>
                <c:pt idx="40">
                  <c:v>6.3600001335143999</c:v>
                </c:pt>
                <c:pt idx="41">
                  <c:v>4.6599998474121103</c:v>
                </c:pt>
                <c:pt idx="42">
                  <c:v>6.1399998664856001</c:v>
                </c:pt>
                <c:pt idx="43">
                  <c:v>3.0699999332428001</c:v>
                </c:pt>
                <c:pt idx="44">
                  <c:v>4.3400001525878897</c:v>
                </c:pt>
                <c:pt idx="45">
                  <c:v>4.03999996185303</c:v>
                </c:pt>
                <c:pt idx="46">
                  <c:v>1.45000004768372</c:v>
                </c:pt>
                <c:pt idx="47">
                  <c:v>1.58000004291534</c:v>
                </c:pt>
                <c:pt idx="48">
                  <c:v>1.9800000190734901</c:v>
                </c:pt>
                <c:pt idx="49">
                  <c:v>1.0299999713897701</c:v>
                </c:pt>
                <c:pt idx="50">
                  <c:v>1.95000004768372</c:v>
                </c:pt>
                <c:pt idx="51">
                  <c:v>1.91999995708466</c:v>
                </c:pt>
                <c:pt idx="52">
                  <c:v>1.6100000143051101</c:v>
                </c:pt>
                <c:pt idx="53">
                  <c:v>1.75</c:v>
                </c:pt>
                <c:pt idx="54">
                  <c:v>4.4699997901916504</c:v>
                </c:pt>
                <c:pt idx="55">
                  <c:v>2.9300000667571999</c:v>
                </c:pt>
                <c:pt idx="56">
                  <c:v>3.8199999332428001</c:v>
                </c:pt>
                <c:pt idx="57">
                  <c:v>2.9900000095367401</c:v>
                </c:pt>
                <c:pt idx="58">
                  <c:v>1.37999999523163</c:v>
                </c:pt>
                <c:pt idx="59">
                  <c:v>6.96000003814697</c:v>
                </c:pt>
                <c:pt idx="60">
                  <c:v>9.3299999237060547</c:v>
                </c:pt>
                <c:pt idx="61">
                  <c:v>23.620000839233398</c:v>
                </c:pt>
                <c:pt idx="62">
                  <c:v>29.979999542236328</c:v>
                </c:pt>
                <c:pt idx="63">
                  <c:v>5.690000057220459</c:v>
                </c:pt>
                <c:pt idx="64">
                  <c:v>17.870000839233398</c:v>
                </c:pt>
                <c:pt idx="65">
                  <c:v>15.159999847412109</c:v>
                </c:pt>
                <c:pt idx="66">
                  <c:v>10.5</c:v>
                </c:pt>
                <c:pt idx="67">
                  <c:v>10.729999542236328</c:v>
                </c:pt>
                <c:pt idx="68">
                  <c:v>12.670000076293945</c:v>
                </c:pt>
                <c:pt idx="69">
                  <c:v>13.590000152587891</c:v>
                </c:pt>
                <c:pt idx="70">
                  <c:v>10</c:v>
                </c:pt>
                <c:pt idx="71">
                  <c:v>38.650001525878906</c:v>
                </c:pt>
                <c:pt idx="72">
                  <c:v>32.619998931884766</c:v>
                </c:pt>
                <c:pt idx="73">
                  <c:v>25.899999618530273</c:v>
                </c:pt>
                <c:pt idx="74">
                  <c:v>15.449999809265137</c:v>
                </c:pt>
                <c:pt idx="75">
                  <c:v>19.010000228881836</c:v>
                </c:pt>
                <c:pt idx="76">
                  <c:v>26.239999771118164</c:v>
                </c:pt>
                <c:pt idx="77">
                  <c:v>13.449999809265137</c:v>
                </c:pt>
                <c:pt idx="78">
                  <c:v>4.2100000381469727</c:v>
                </c:pt>
                <c:pt idx="79">
                  <c:v>37.180000305175781</c:v>
                </c:pt>
                <c:pt idx="80" formatCode="0.0">
                  <c:v>10.869999885559082</c:v>
                </c:pt>
                <c:pt idx="81" formatCode="0.0">
                  <c:v>7.440000057220459</c:v>
                </c:pt>
                <c:pt idx="82" formatCode="0.0">
                  <c:v>9.2799997329711914</c:v>
                </c:pt>
                <c:pt idx="83" formatCode="0.0">
                  <c:v>19.392200469970703</c:v>
                </c:pt>
                <c:pt idx="84" formatCode="0.0">
                  <c:v>9.380000114440918</c:v>
                </c:pt>
                <c:pt idx="85" formatCode="0.0">
                  <c:v>21.219999313354492</c:v>
                </c:pt>
                <c:pt idx="86" formatCode="0.0">
                  <c:v>20.870000839233398</c:v>
                </c:pt>
                <c:pt idx="87" formatCode="0.0">
                  <c:v>7.0199999809265137</c:v>
                </c:pt>
                <c:pt idx="88" formatCode="0.0">
                  <c:v>11.630000114440918</c:v>
                </c:pt>
                <c:pt idx="89" formatCode="0.0">
                  <c:v>33.759998321533203</c:v>
                </c:pt>
                <c:pt idx="90" formatCode="0.0">
                  <c:v>28.090000152587891</c:v>
                </c:pt>
                <c:pt idx="91" formatCode="0.0">
                  <c:v>6.7100000381469727</c:v>
                </c:pt>
                <c:pt idx="92" formatCode="0.0">
                  <c:v>7.9200000762939453</c:v>
                </c:pt>
                <c:pt idx="93" formatCode="0.0">
                  <c:v>9.6999998092651367</c:v>
                </c:pt>
                <c:pt idx="94" formatCode="0.0">
                  <c:v>14.539999961853027</c:v>
                </c:pt>
                <c:pt idx="95" formatCode="0.0">
                  <c:v>15.399999618530273</c:v>
                </c:pt>
                <c:pt idx="96" formatCode="0.0">
                  <c:v>13.170000076293945</c:v>
                </c:pt>
                <c:pt idx="97" formatCode="0.0">
                  <c:v>11.560000419616699</c:v>
                </c:pt>
                <c:pt idx="98" formatCode="0.0">
                  <c:v>9.9099998474121094</c:v>
                </c:pt>
                <c:pt idx="99" formatCode="0.0">
                  <c:v>21.540000915527344</c:v>
                </c:pt>
                <c:pt idx="100" formatCode="0.0">
                  <c:v>7.179999828338623</c:v>
                </c:pt>
                <c:pt idx="101" formatCode="0.0">
                  <c:v>5.559999942779541</c:v>
                </c:pt>
                <c:pt idx="102" formatCode="0.0">
                  <c:v>8.4899997711181641</c:v>
                </c:pt>
                <c:pt idx="103" formatCode="0.0">
                  <c:v>16.549999237060547</c:v>
                </c:pt>
                <c:pt idx="104" formatCode="0.0">
                  <c:v>4.4899997711181641</c:v>
                </c:pt>
                <c:pt idx="105" formatCode="0.0">
                  <c:v>9.1000003814697266</c:v>
                </c:pt>
                <c:pt idx="106" formatCode="0.0">
                  <c:v>34.380001068115234</c:v>
                </c:pt>
                <c:pt idx="107" formatCode="0.0">
                  <c:v>9.8100004196166992</c:v>
                </c:pt>
                <c:pt idx="108" formatCode="0.0">
                  <c:v>24.840000152587891</c:v>
                </c:pt>
                <c:pt idx="109" formatCode="0.0">
                  <c:v>19.110000610351562</c:v>
                </c:pt>
                <c:pt idx="110" formatCode="0.0">
                  <c:v>12.649999618530273</c:v>
                </c:pt>
                <c:pt idx="111" formatCode="0.0">
                  <c:v>14.390000343322754</c:v>
                </c:pt>
                <c:pt idx="112" formatCode="0.0">
                  <c:v>13.579999923706055</c:v>
                </c:pt>
                <c:pt idx="113" formatCode="0.0">
                  <c:v>10.050000190734863</c:v>
                </c:pt>
              </c:numCache>
            </c:numRef>
          </c:xVal>
          <c:yVal>
            <c:numRef>
              <c:f>(data!$C$4:$C$49,data!$C$51:$C$63,data!$C$65,data!$C$67:$C$86,data!$C$88:$C$107,data!$C$109:$C$122)</c:f>
              <c:numCache>
                <c:formatCode>0.0</c:formatCode>
                <c:ptCount val="114"/>
                <c:pt idx="0">
                  <c:v>284.38839721679699</c:v>
                </c:pt>
                <c:pt idx="1">
                  <c:v>1515.21240234375</c:v>
                </c:pt>
                <c:pt idx="2">
                  <c:v>280.79824829101602</c:v>
                </c:pt>
                <c:pt idx="3">
                  <c:v>14.0644540786743</c:v>
                </c:pt>
                <c:pt idx="4">
                  <c:v>184.90252685546901</c:v>
                </c:pt>
                <c:pt idx="5">
                  <c:v>181.12420654296901</c:v>
                </c:pt>
                <c:pt idx="6">
                  <c:v>13.779940605163601</c:v>
                </c:pt>
                <c:pt idx="7">
                  <c:v>410.38824462890602</c:v>
                </c:pt>
                <c:pt idx="8">
                  <c:v>523.37878417968795</c:v>
                </c:pt>
                <c:pt idx="9">
                  <c:v>407.69827270507801</c:v>
                </c:pt>
                <c:pt idx="10">
                  <c:v>21.512027740478501</c:v>
                </c:pt>
                <c:pt idx="11">
                  <c:v>86.953117370605497</c:v>
                </c:pt>
                <c:pt idx="12">
                  <c:v>6.48952341079712</c:v>
                </c:pt>
                <c:pt idx="13">
                  <c:v>10.6314029693604</c:v>
                </c:pt>
                <c:pt idx="14">
                  <c:v>491.48327636718801</c:v>
                </c:pt>
                <c:pt idx="15">
                  <c:v>32.180690765380902</c:v>
                </c:pt>
                <c:pt idx="16">
                  <c:v>217.186279296875</c:v>
                </c:pt>
                <c:pt idx="17">
                  <c:v>11.3020582199097</c:v>
                </c:pt>
                <c:pt idx="18">
                  <c:v>9.4017019271850604</c:v>
                </c:pt>
                <c:pt idx="19">
                  <c:v>1219.03332519531</c:v>
                </c:pt>
                <c:pt idx="20">
                  <c:v>548.56732177734398</c:v>
                </c:pt>
                <c:pt idx="21">
                  <c:v>173.31210327148401</c:v>
                </c:pt>
                <c:pt idx="22">
                  <c:v>69.926239013671903</c:v>
                </c:pt>
                <c:pt idx="23">
                  <c:v>65.855194091796903</c:v>
                </c:pt>
                <c:pt idx="24">
                  <c:v>247.18022155761699</c:v>
                </c:pt>
                <c:pt idx="25">
                  <c:v>14.6980581283569</c:v>
                </c:pt>
                <c:pt idx="26">
                  <c:v>30.976642608642599</c:v>
                </c:pt>
                <c:pt idx="27">
                  <c:v>361.860595703125</c:v>
                </c:pt>
                <c:pt idx="28">
                  <c:v>1038.74523925781</c:v>
                </c:pt>
                <c:pt idx="29">
                  <c:v>60.493949890136697</c:v>
                </c:pt>
                <c:pt idx="30">
                  <c:v>2.8197903633117698</c:v>
                </c:pt>
                <c:pt idx="31">
                  <c:v>439.12509155273398</c:v>
                </c:pt>
                <c:pt idx="32">
                  <c:v>4.68072509765625</c:v>
                </c:pt>
                <c:pt idx="33">
                  <c:v>117.94955444335901</c:v>
                </c:pt>
                <c:pt idx="34">
                  <c:v>15.259057044982899</c:v>
                </c:pt>
                <c:pt idx="35">
                  <c:v>455.62957763671898</c:v>
                </c:pt>
                <c:pt idx="36">
                  <c:v>293.19580078125</c:v>
                </c:pt>
                <c:pt idx="37">
                  <c:v>299.00759887695301</c:v>
                </c:pt>
                <c:pt idx="38">
                  <c:v>422.47927856445301</c:v>
                </c:pt>
                <c:pt idx="39">
                  <c:v>340.25051879882801</c:v>
                </c:pt>
                <c:pt idx="40">
                  <c:v>6.4015569686889604</c:v>
                </c:pt>
                <c:pt idx="41">
                  <c:v>59.500240325927699</c:v>
                </c:pt>
                <c:pt idx="42">
                  <c:v>891.32452392578102</c:v>
                </c:pt>
                <c:pt idx="43">
                  <c:v>32.282222747802699</c:v>
                </c:pt>
                <c:pt idx="44">
                  <c:v>47.861946105957003</c:v>
                </c:pt>
                <c:pt idx="45">
                  <c:v>136.08679199218801</c:v>
                </c:pt>
                <c:pt idx="46">
                  <c:v>25.564487457275401</c:v>
                </c:pt>
                <c:pt idx="47">
                  <c:v>100.13523101806599</c:v>
                </c:pt>
                <c:pt idx="48">
                  <c:v>493.12741088867199</c:v>
                </c:pt>
                <c:pt idx="49">
                  <c:v>382.06494140625</c:v>
                </c:pt>
                <c:pt idx="50">
                  <c:v>15.2517185211182</c:v>
                </c:pt>
                <c:pt idx="51">
                  <c:v>219.78842163085901</c:v>
                </c:pt>
                <c:pt idx="52">
                  <c:v>20.161430358886701</c:v>
                </c:pt>
                <c:pt idx="53">
                  <c:v>37.332183837890597</c:v>
                </c:pt>
                <c:pt idx="54">
                  <c:v>41.842422485351598</c:v>
                </c:pt>
                <c:pt idx="55">
                  <c:v>119.838897705078</c:v>
                </c:pt>
                <c:pt idx="56">
                  <c:v>190.55212402343801</c:v>
                </c:pt>
                <c:pt idx="57">
                  <c:v>48.208106994628899</c:v>
                </c:pt>
                <c:pt idx="58">
                  <c:v>289.49978637695301</c:v>
                </c:pt>
                <c:pt idx="59">
                  <c:v>464.20819091796898</c:v>
                </c:pt>
                <c:pt idx="60">
                  <c:v>200.82820129394531</c:v>
                </c:pt>
                <c:pt idx="61">
                  <c:v>576.148193359375</c:v>
                </c:pt>
                <c:pt idx="62">
                  <c:v>22.321685791015625</c:v>
                </c:pt>
                <c:pt idx="63">
                  <c:v>460.07144165039062</c:v>
                </c:pt>
                <c:pt idx="64">
                  <c:v>594.094970703125</c:v>
                </c:pt>
                <c:pt idx="65">
                  <c:v>10.003880500793457</c:v>
                </c:pt>
                <c:pt idx="66">
                  <c:v>194.37248229980469</c:v>
                </c:pt>
                <c:pt idx="67">
                  <c:v>585.8406982421875</c:v>
                </c:pt>
                <c:pt idx="68">
                  <c:v>321.256591796875</c:v>
                </c:pt>
                <c:pt idx="69">
                  <c:v>585.48370361328125</c:v>
                </c:pt>
                <c:pt idx="70">
                  <c:v>52.797878265380859</c:v>
                </c:pt>
                <c:pt idx="71">
                  <c:v>199.13310241699219</c:v>
                </c:pt>
                <c:pt idx="72">
                  <c:v>72.049118041992188</c:v>
                </c:pt>
                <c:pt idx="73">
                  <c:v>195.8310546875</c:v>
                </c:pt>
                <c:pt idx="74">
                  <c:v>576.8350830078125</c:v>
                </c:pt>
                <c:pt idx="75">
                  <c:v>6.8711643218994141</c:v>
                </c:pt>
                <c:pt idx="76">
                  <c:v>19.130157470703125</c:v>
                </c:pt>
                <c:pt idx="77">
                  <c:v>264.33102416992188</c:v>
                </c:pt>
                <c:pt idx="78">
                  <c:v>538.30023193359375</c:v>
                </c:pt>
                <c:pt idx="79">
                  <c:v>10.41808032989502</c:v>
                </c:pt>
                <c:pt idx="80">
                  <c:v>289.29071044921875</c:v>
                </c:pt>
                <c:pt idx="81">
                  <c:v>250.97001647949219</c:v>
                </c:pt>
                <c:pt idx="82">
                  <c:v>12.656435012817383</c:v>
                </c:pt>
                <c:pt idx="83">
                  <c:v>197.74095153808594</c:v>
                </c:pt>
                <c:pt idx="84">
                  <c:v>71.620269775390625</c:v>
                </c:pt>
                <c:pt idx="85">
                  <c:v>10.225746154785156</c:v>
                </c:pt>
                <c:pt idx="86">
                  <c:v>667.06292724609375</c:v>
                </c:pt>
                <c:pt idx="87">
                  <c:v>63.955329895019531</c:v>
                </c:pt>
                <c:pt idx="88">
                  <c:v>23.276161193847656</c:v>
                </c:pt>
                <c:pt idx="89">
                  <c:v>114.70993041992188</c:v>
                </c:pt>
                <c:pt idx="90">
                  <c:v>735.00946044921875</c:v>
                </c:pt>
                <c:pt idx="91">
                  <c:v>416.76266479492188</c:v>
                </c:pt>
                <c:pt idx="92">
                  <c:v>24.306411743164062</c:v>
                </c:pt>
                <c:pt idx="93">
                  <c:v>15.377345085144043</c:v>
                </c:pt>
                <c:pt idx="94">
                  <c:v>31.040384292602539</c:v>
                </c:pt>
                <c:pt idx="95">
                  <c:v>556.97265625</c:v>
                </c:pt>
                <c:pt idx="96">
                  <c:v>398.16629028320312</c:v>
                </c:pt>
                <c:pt idx="97">
                  <c:v>210.54151916503906</c:v>
                </c:pt>
                <c:pt idx="98">
                  <c:v>304.00588989257812</c:v>
                </c:pt>
                <c:pt idx="99">
                  <c:v>487.7679443359375</c:v>
                </c:pt>
                <c:pt idx="100">
                  <c:v>792.88397216796875</c:v>
                </c:pt>
                <c:pt idx="101">
                  <c:v>431.43035888671875</c:v>
                </c:pt>
                <c:pt idx="102">
                  <c:v>107.36286163330078</c:v>
                </c:pt>
                <c:pt idx="103">
                  <c:v>218.08128356933594</c:v>
                </c:pt>
                <c:pt idx="104">
                  <c:v>469.16934204101562</c:v>
                </c:pt>
                <c:pt idx="105">
                  <c:v>237.28971862792969</c:v>
                </c:pt>
                <c:pt idx="106">
                  <c:v>9.3074283599853516</c:v>
                </c:pt>
                <c:pt idx="107">
                  <c:v>3.7787647247314453</c:v>
                </c:pt>
                <c:pt idx="108">
                  <c:v>25.451992034912109</c:v>
                </c:pt>
                <c:pt idx="109">
                  <c:v>445.5450439453125</c:v>
                </c:pt>
                <c:pt idx="110">
                  <c:v>2.9413034915924072</c:v>
                </c:pt>
                <c:pt idx="111">
                  <c:v>475.02618408203125</c:v>
                </c:pt>
                <c:pt idx="112">
                  <c:v>483.124267578125</c:v>
                </c:pt>
                <c:pt idx="113">
                  <c:v>258.26565551757812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32-C144-AE22-695A1ECA6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3323791"/>
        <c:axId val="1183437375"/>
      </c:scatterChart>
      <c:valAx>
        <c:axId val="783323791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83437375"/>
        <c:crosses val="autoZero"/>
        <c:crossBetween val="midCat"/>
      </c:valAx>
      <c:valAx>
        <c:axId val="1183437375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83323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Sunsas ZHe vs. U-Pb age</a:t>
            </a:r>
          </a:p>
          <a:p>
            <a:pPr>
              <a:defRPr/>
            </a:pPr>
            <a:r>
              <a:rPr lang="en-US"/>
              <a:t>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plots!$E$67:$E$93</c:f>
              <c:numCache>
                <c:formatCode>0.0</c:formatCode>
                <c:ptCount val="27"/>
                <c:pt idx="0">
                  <c:v>953</c:v>
                </c:pt>
                <c:pt idx="1">
                  <c:v>956</c:v>
                </c:pt>
                <c:pt idx="2">
                  <c:v>965</c:v>
                </c:pt>
                <c:pt idx="3">
                  <c:v>1010</c:v>
                </c:pt>
                <c:pt idx="4">
                  <c:v>1014</c:v>
                </c:pt>
                <c:pt idx="5">
                  <c:v>1015</c:v>
                </c:pt>
                <c:pt idx="6">
                  <c:v>1016</c:v>
                </c:pt>
                <c:pt idx="7">
                  <c:v>1016</c:v>
                </c:pt>
                <c:pt idx="8">
                  <c:v>1022</c:v>
                </c:pt>
                <c:pt idx="9">
                  <c:v>1024</c:v>
                </c:pt>
                <c:pt idx="10">
                  <c:v>1024</c:v>
                </c:pt>
                <c:pt idx="11">
                  <c:v>1026</c:v>
                </c:pt>
                <c:pt idx="12">
                  <c:v>1031</c:v>
                </c:pt>
                <c:pt idx="13">
                  <c:v>1039</c:v>
                </c:pt>
                <c:pt idx="14">
                  <c:v>1041</c:v>
                </c:pt>
                <c:pt idx="15">
                  <c:v>1056</c:v>
                </c:pt>
                <c:pt idx="16">
                  <c:v>1057</c:v>
                </c:pt>
                <c:pt idx="17">
                  <c:v>1067</c:v>
                </c:pt>
                <c:pt idx="18">
                  <c:v>1079</c:v>
                </c:pt>
                <c:pt idx="19">
                  <c:v>1099</c:v>
                </c:pt>
                <c:pt idx="20">
                  <c:v>1118</c:v>
                </c:pt>
                <c:pt idx="21">
                  <c:v>1143</c:v>
                </c:pt>
                <c:pt idx="22">
                  <c:v>1161</c:v>
                </c:pt>
                <c:pt idx="23">
                  <c:v>1182</c:v>
                </c:pt>
                <c:pt idx="24">
                  <c:v>1197</c:v>
                </c:pt>
                <c:pt idx="25">
                  <c:v>1215</c:v>
                </c:pt>
                <c:pt idx="26">
                  <c:v>1287</c:v>
                </c:pt>
              </c:numCache>
            </c:numRef>
          </c:xVal>
          <c:yVal>
            <c:numRef>
              <c:f>plots!$C$67:$C$93</c:f>
              <c:numCache>
                <c:formatCode>0.0</c:formatCode>
                <c:ptCount val="27"/>
                <c:pt idx="0">
                  <c:v>422.47927856445301</c:v>
                </c:pt>
                <c:pt idx="1">
                  <c:v>4.68072509765625</c:v>
                </c:pt>
                <c:pt idx="2">
                  <c:v>548.56732177734398</c:v>
                </c:pt>
                <c:pt idx="3">
                  <c:v>19.130157470703125</c:v>
                </c:pt>
                <c:pt idx="4">
                  <c:v>52.797878265380859</c:v>
                </c:pt>
                <c:pt idx="5">
                  <c:v>410.38824462890602</c:v>
                </c:pt>
                <c:pt idx="6">
                  <c:v>10.003880500793457</c:v>
                </c:pt>
                <c:pt idx="7">
                  <c:v>280.79824829101602</c:v>
                </c:pt>
                <c:pt idx="8">
                  <c:v>9.3074283599853516</c:v>
                </c:pt>
                <c:pt idx="9">
                  <c:v>60.493949890136697</c:v>
                </c:pt>
                <c:pt idx="10">
                  <c:v>891.32452392578102</c:v>
                </c:pt>
                <c:pt idx="11">
                  <c:v>10.225746154785156</c:v>
                </c:pt>
                <c:pt idx="12">
                  <c:v>72.049118041992188</c:v>
                </c:pt>
                <c:pt idx="13">
                  <c:v>12.656435012817383</c:v>
                </c:pt>
                <c:pt idx="14">
                  <c:v>6.4015569686889604</c:v>
                </c:pt>
                <c:pt idx="15">
                  <c:v>6.8711643218994141</c:v>
                </c:pt>
                <c:pt idx="16">
                  <c:v>237.28971862792969</c:v>
                </c:pt>
                <c:pt idx="17">
                  <c:v>361.860595703125</c:v>
                </c:pt>
                <c:pt idx="18">
                  <c:v>491.48327636718801</c:v>
                </c:pt>
                <c:pt idx="19">
                  <c:v>416.76266479492188</c:v>
                </c:pt>
                <c:pt idx="20">
                  <c:v>24.306411743164062</c:v>
                </c:pt>
                <c:pt idx="21">
                  <c:v>195.8310546875</c:v>
                </c:pt>
                <c:pt idx="22">
                  <c:v>219.78842163085901</c:v>
                </c:pt>
                <c:pt idx="23">
                  <c:v>289.29071044921875</c:v>
                </c:pt>
                <c:pt idx="24">
                  <c:v>576.8350830078125</c:v>
                </c:pt>
                <c:pt idx="25">
                  <c:v>464.20819091796898</c:v>
                </c:pt>
                <c:pt idx="26">
                  <c:v>258.26565551757812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77-F14F-B7B1-6AA6D188D3A1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plots!$Q$2:$Q$7</c:f>
              <c:numCache>
                <c:formatCode>0.00</c:formatCode>
                <c:ptCount val="6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</c:numCache>
            </c:numRef>
          </c:xVal>
          <c:yVal>
            <c:numRef>
              <c:f>plots!$R$2:$R$7</c:f>
              <c:numCache>
                <c:formatCode>0.00</c:formatCode>
                <c:ptCount val="6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77-F14F-B7B1-6AA6D188D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3818335"/>
        <c:axId val="787452655"/>
      </c:scatterChart>
      <c:valAx>
        <c:axId val="723818335"/>
        <c:scaling>
          <c:orientation val="minMax"/>
          <c:max val="1300"/>
          <c:min val="9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452655"/>
        <c:crosses val="autoZero"/>
        <c:crossBetween val="midCat"/>
        <c:minorUnit val="50"/>
      </c:valAx>
      <c:valAx>
        <c:axId val="787452655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818335"/>
        <c:crosses val="autoZero"/>
        <c:crossBetween val="midCat"/>
        <c:min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Sunsas ZHe age vs. mass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5050853018372698E-2"/>
                  <c:y val="-0.1890357976086322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plots!$L$67:$L$93</c:f>
              <c:numCache>
                <c:formatCode>0.00</c:formatCode>
                <c:ptCount val="27"/>
                <c:pt idx="0">
                  <c:v>8.2799997329711896</c:v>
                </c:pt>
                <c:pt idx="1">
                  <c:v>4.1500000953674299</c:v>
                </c:pt>
                <c:pt idx="2">
                  <c:v>5.4499998092651403</c:v>
                </c:pt>
                <c:pt idx="3">
                  <c:v>26.239999771118164</c:v>
                </c:pt>
                <c:pt idx="4">
                  <c:v>10</c:v>
                </c:pt>
                <c:pt idx="5">
                  <c:v>8.8199996948242205</c:v>
                </c:pt>
                <c:pt idx="6">
                  <c:v>15.159999847412109</c:v>
                </c:pt>
                <c:pt idx="7">
                  <c:v>19.170000076293899</c:v>
                </c:pt>
                <c:pt idx="8" formatCode="0.0">
                  <c:v>34.380001068115234</c:v>
                </c:pt>
                <c:pt idx="9">
                  <c:v>5.2600002288818404</c:v>
                </c:pt>
                <c:pt idx="10">
                  <c:v>6.1399998664856001</c:v>
                </c:pt>
                <c:pt idx="11" formatCode="0.0">
                  <c:v>21.219999313354492</c:v>
                </c:pt>
                <c:pt idx="12">
                  <c:v>32.619998931884766</c:v>
                </c:pt>
                <c:pt idx="13" formatCode="0.0">
                  <c:v>9.2799997329711914</c:v>
                </c:pt>
                <c:pt idx="14">
                  <c:v>6.3600001335143999</c:v>
                </c:pt>
                <c:pt idx="15">
                  <c:v>19.010000228881836</c:v>
                </c:pt>
                <c:pt idx="16" formatCode="0.0">
                  <c:v>9.1000003814697266</c:v>
                </c:pt>
                <c:pt idx="17">
                  <c:v>6.21000003814697</c:v>
                </c:pt>
                <c:pt idx="18">
                  <c:v>10.5900001525879</c:v>
                </c:pt>
                <c:pt idx="19" formatCode="0.0">
                  <c:v>6.7100000381469727</c:v>
                </c:pt>
                <c:pt idx="20" formatCode="0.0">
                  <c:v>7.9200000762939453</c:v>
                </c:pt>
                <c:pt idx="21">
                  <c:v>25.899999618530273</c:v>
                </c:pt>
                <c:pt idx="22">
                  <c:v>1.91999995708466</c:v>
                </c:pt>
                <c:pt idx="23" formatCode="0.0">
                  <c:v>10.869999885559082</c:v>
                </c:pt>
                <c:pt idx="24">
                  <c:v>15.449999809265137</c:v>
                </c:pt>
                <c:pt idx="25">
                  <c:v>6.96000003814697</c:v>
                </c:pt>
                <c:pt idx="26" formatCode="0.0">
                  <c:v>10.050000190734863</c:v>
                </c:pt>
              </c:numCache>
            </c:numRef>
          </c:xVal>
          <c:yVal>
            <c:numRef>
              <c:f>plots!$C$67:$C$93</c:f>
              <c:numCache>
                <c:formatCode>0.0</c:formatCode>
                <c:ptCount val="27"/>
                <c:pt idx="0">
                  <c:v>422.47927856445301</c:v>
                </c:pt>
                <c:pt idx="1">
                  <c:v>4.68072509765625</c:v>
                </c:pt>
                <c:pt idx="2">
                  <c:v>548.56732177734398</c:v>
                </c:pt>
                <c:pt idx="3">
                  <c:v>19.130157470703125</c:v>
                </c:pt>
                <c:pt idx="4">
                  <c:v>52.797878265380859</c:v>
                </c:pt>
                <c:pt idx="5">
                  <c:v>410.38824462890602</c:v>
                </c:pt>
                <c:pt idx="6">
                  <c:v>10.003880500793457</c:v>
                </c:pt>
                <c:pt idx="7">
                  <c:v>280.79824829101602</c:v>
                </c:pt>
                <c:pt idx="8">
                  <c:v>9.3074283599853516</c:v>
                </c:pt>
                <c:pt idx="9">
                  <c:v>60.493949890136697</c:v>
                </c:pt>
                <c:pt idx="10">
                  <c:v>891.32452392578102</c:v>
                </c:pt>
                <c:pt idx="11">
                  <c:v>10.225746154785156</c:v>
                </c:pt>
                <c:pt idx="12">
                  <c:v>72.049118041992188</c:v>
                </c:pt>
                <c:pt idx="13">
                  <c:v>12.656435012817383</c:v>
                </c:pt>
                <c:pt idx="14">
                  <c:v>6.4015569686889604</c:v>
                </c:pt>
                <c:pt idx="15">
                  <c:v>6.8711643218994141</c:v>
                </c:pt>
                <c:pt idx="16">
                  <c:v>237.28971862792969</c:v>
                </c:pt>
                <c:pt idx="17">
                  <c:v>361.860595703125</c:v>
                </c:pt>
                <c:pt idx="18">
                  <c:v>491.48327636718801</c:v>
                </c:pt>
                <c:pt idx="19">
                  <c:v>416.76266479492188</c:v>
                </c:pt>
                <c:pt idx="20">
                  <c:v>24.306411743164062</c:v>
                </c:pt>
                <c:pt idx="21">
                  <c:v>195.8310546875</c:v>
                </c:pt>
                <c:pt idx="22">
                  <c:v>219.78842163085901</c:v>
                </c:pt>
                <c:pt idx="23">
                  <c:v>289.29071044921875</c:v>
                </c:pt>
                <c:pt idx="24">
                  <c:v>576.8350830078125</c:v>
                </c:pt>
                <c:pt idx="25">
                  <c:v>464.20819091796898</c:v>
                </c:pt>
                <c:pt idx="26">
                  <c:v>258.26565551757812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66-6D4C-803C-595F08BC4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0194111"/>
        <c:axId val="794957471"/>
      </c:scatterChart>
      <c:valAx>
        <c:axId val="790194111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957471"/>
        <c:crosses val="autoZero"/>
        <c:crossBetween val="midCat"/>
      </c:valAx>
      <c:valAx>
        <c:axId val="794957471"/>
        <c:scaling>
          <c:orientation val="minMax"/>
          <c:max val="1000"/>
          <c:min val="0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1941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Sunsas ZHe age</a:t>
            </a:r>
            <a:r>
              <a:rPr lang="en-US" baseline="0"/>
              <a:t> vs. Th/U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616803368328959"/>
                  <c:y val="0.152689559638378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plots!$J$67:$J$93</c:f>
              <c:numCache>
                <c:formatCode>0.00</c:formatCode>
                <c:ptCount val="27"/>
                <c:pt idx="0">
                  <c:v>0.67483890056610096</c:v>
                </c:pt>
                <c:pt idx="1">
                  <c:v>0.70744669437408403</c:v>
                </c:pt>
                <c:pt idx="2">
                  <c:v>0.91302061080932595</c:v>
                </c:pt>
                <c:pt idx="3">
                  <c:v>0.57012569904327393</c:v>
                </c:pt>
                <c:pt idx="4">
                  <c:v>0.41615211963653564</c:v>
                </c:pt>
                <c:pt idx="5">
                  <c:v>0.41439157724380499</c:v>
                </c:pt>
                <c:pt idx="6">
                  <c:v>0.32728055119514465</c:v>
                </c:pt>
                <c:pt idx="7">
                  <c:v>0.333487659692764</c:v>
                </c:pt>
                <c:pt idx="8">
                  <c:v>0.44893130660057068</c:v>
                </c:pt>
                <c:pt idx="9">
                  <c:v>0.35541650652885398</c:v>
                </c:pt>
                <c:pt idx="10">
                  <c:v>0.40289655327796903</c:v>
                </c:pt>
                <c:pt idx="11">
                  <c:v>0.25449410080909729</c:v>
                </c:pt>
                <c:pt idx="12">
                  <c:v>0.17663750052452087</c:v>
                </c:pt>
                <c:pt idx="13">
                  <c:v>0.22305677831172943</c:v>
                </c:pt>
                <c:pt idx="14">
                  <c:v>0.28408187627792397</c:v>
                </c:pt>
                <c:pt idx="15">
                  <c:v>0.38458719849586487</c:v>
                </c:pt>
                <c:pt idx="16">
                  <c:v>0.45043864846229553</c:v>
                </c:pt>
                <c:pt idx="17">
                  <c:v>0.32459095120429998</c:v>
                </c:pt>
                <c:pt idx="18">
                  <c:v>0.36239799857139599</c:v>
                </c:pt>
                <c:pt idx="19">
                  <c:v>0.87084996700286865</c:v>
                </c:pt>
                <c:pt idx="20">
                  <c:v>0.48786634206771851</c:v>
                </c:pt>
                <c:pt idx="21">
                  <c:v>0.27730831503868103</c:v>
                </c:pt>
                <c:pt idx="22">
                  <c:v>0.46565213799476601</c:v>
                </c:pt>
                <c:pt idx="23">
                  <c:v>0.25391021370887756</c:v>
                </c:pt>
                <c:pt idx="24">
                  <c:v>0.45467111468315125</c:v>
                </c:pt>
                <c:pt idx="25">
                  <c:v>0.56750470399856601</c:v>
                </c:pt>
                <c:pt idx="26">
                  <c:v>0.24795533716678619</c:v>
                </c:pt>
              </c:numCache>
            </c:numRef>
          </c:xVal>
          <c:yVal>
            <c:numRef>
              <c:f>plots!$C$67:$C$93</c:f>
              <c:numCache>
                <c:formatCode>0.0</c:formatCode>
                <c:ptCount val="27"/>
                <c:pt idx="0">
                  <c:v>422.47927856445301</c:v>
                </c:pt>
                <c:pt idx="1">
                  <c:v>4.68072509765625</c:v>
                </c:pt>
                <c:pt idx="2">
                  <c:v>548.56732177734398</c:v>
                </c:pt>
                <c:pt idx="3">
                  <c:v>19.130157470703125</c:v>
                </c:pt>
                <c:pt idx="4">
                  <c:v>52.797878265380859</c:v>
                </c:pt>
                <c:pt idx="5">
                  <c:v>410.38824462890602</c:v>
                </c:pt>
                <c:pt idx="6">
                  <c:v>10.003880500793457</c:v>
                </c:pt>
                <c:pt idx="7">
                  <c:v>280.79824829101602</c:v>
                </c:pt>
                <c:pt idx="8">
                  <c:v>9.3074283599853516</c:v>
                </c:pt>
                <c:pt idx="9">
                  <c:v>60.493949890136697</c:v>
                </c:pt>
                <c:pt idx="10">
                  <c:v>891.32452392578102</c:v>
                </c:pt>
                <c:pt idx="11">
                  <c:v>10.225746154785156</c:v>
                </c:pt>
                <c:pt idx="12">
                  <c:v>72.049118041992188</c:v>
                </c:pt>
                <c:pt idx="13">
                  <c:v>12.656435012817383</c:v>
                </c:pt>
                <c:pt idx="14">
                  <c:v>6.4015569686889604</c:v>
                </c:pt>
                <c:pt idx="15">
                  <c:v>6.8711643218994141</c:v>
                </c:pt>
                <c:pt idx="16">
                  <c:v>237.28971862792969</c:v>
                </c:pt>
                <c:pt idx="17">
                  <c:v>361.860595703125</c:v>
                </c:pt>
                <c:pt idx="18">
                  <c:v>491.48327636718801</c:v>
                </c:pt>
                <c:pt idx="19">
                  <c:v>416.76266479492188</c:v>
                </c:pt>
                <c:pt idx="20">
                  <c:v>24.306411743164062</c:v>
                </c:pt>
                <c:pt idx="21">
                  <c:v>195.8310546875</c:v>
                </c:pt>
                <c:pt idx="22">
                  <c:v>219.78842163085901</c:v>
                </c:pt>
                <c:pt idx="23">
                  <c:v>289.29071044921875</c:v>
                </c:pt>
                <c:pt idx="24">
                  <c:v>576.8350830078125</c:v>
                </c:pt>
                <c:pt idx="25">
                  <c:v>464.20819091796898</c:v>
                </c:pt>
                <c:pt idx="26">
                  <c:v>258.26565551757812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58-7B47-89B6-54417F2B3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478495"/>
        <c:axId val="776797663"/>
      </c:scatterChart>
      <c:valAx>
        <c:axId val="776478495"/>
        <c:scaling>
          <c:orientation val="minMax"/>
          <c:min val="0.15000000000000002"/>
        </c:scaling>
        <c:delete val="0"/>
        <c:axPos val="b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797663"/>
        <c:crosses val="autoZero"/>
        <c:crossBetween val="midCat"/>
      </c:valAx>
      <c:valAx>
        <c:axId val="776797663"/>
        <c:scaling>
          <c:orientation val="minMax"/>
          <c:max val="1000"/>
          <c:min val="0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4784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Sunsas ZHe age vs. [U]e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405949256342957E-3"/>
                  <c:y val="-0.1363506124234470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plots!$I$67:$I$93</c:f>
              <c:numCache>
                <c:formatCode>0.0</c:formatCode>
                <c:ptCount val="27"/>
                <c:pt idx="0">
                  <c:v>80.539993286132798</c:v>
                </c:pt>
                <c:pt idx="1">
                  <c:v>108.85617828369099</c:v>
                </c:pt>
                <c:pt idx="2">
                  <c:v>27.233955383300799</c:v>
                </c:pt>
                <c:pt idx="3">
                  <c:v>58.5203857421875</c:v>
                </c:pt>
                <c:pt idx="4">
                  <c:v>118.25039672851562</c:v>
                </c:pt>
                <c:pt idx="5">
                  <c:v>86.988861083984403</c:v>
                </c:pt>
                <c:pt idx="6">
                  <c:v>193.51527404785156</c:v>
                </c:pt>
                <c:pt idx="7">
                  <c:v>114.63957977294901</c:v>
                </c:pt>
                <c:pt idx="8">
                  <c:v>28.15838623046875</c:v>
                </c:pt>
                <c:pt idx="9">
                  <c:v>291.63607788085898</c:v>
                </c:pt>
                <c:pt idx="10">
                  <c:v>74.009979248046903</c:v>
                </c:pt>
                <c:pt idx="11">
                  <c:v>124.73077392578125</c:v>
                </c:pt>
                <c:pt idx="12">
                  <c:v>78.430557250976562</c:v>
                </c:pt>
                <c:pt idx="13">
                  <c:v>47.838268280029297</c:v>
                </c:pt>
                <c:pt idx="14">
                  <c:v>386.54748535156199</c:v>
                </c:pt>
                <c:pt idx="15">
                  <c:v>100.04412841796875</c:v>
                </c:pt>
                <c:pt idx="16">
                  <c:v>110.59586334228516</c:v>
                </c:pt>
                <c:pt idx="17">
                  <c:v>45.883377075195298</c:v>
                </c:pt>
                <c:pt idx="18">
                  <c:v>101.364501953125</c:v>
                </c:pt>
                <c:pt idx="19">
                  <c:v>78.966499328613281</c:v>
                </c:pt>
                <c:pt idx="20">
                  <c:v>124.92922973632812</c:v>
                </c:pt>
                <c:pt idx="21">
                  <c:v>44.058406829833984</c:v>
                </c:pt>
                <c:pt idx="22">
                  <c:v>196.71424865722699</c:v>
                </c:pt>
                <c:pt idx="23">
                  <c:v>106.31311798095703</c:v>
                </c:pt>
                <c:pt idx="24">
                  <c:v>63.355308532714844</c:v>
                </c:pt>
                <c:pt idx="25">
                  <c:v>38.7760009765625</c:v>
                </c:pt>
                <c:pt idx="26">
                  <c:v>63.438934326171875</c:v>
                </c:pt>
              </c:numCache>
            </c:numRef>
          </c:xVal>
          <c:yVal>
            <c:numRef>
              <c:f>plots!$C$67:$C$93</c:f>
              <c:numCache>
                <c:formatCode>0.0</c:formatCode>
                <c:ptCount val="27"/>
                <c:pt idx="0">
                  <c:v>422.47927856445301</c:v>
                </c:pt>
                <c:pt idx="1">
                  <c:v>4.68072509765625</c:v>
                </c:pt>
                <c:pt idx="2">
                  <c:v>548.56732177734398</c:v>
                </c:pt>
                <c:pt idx="3">
                  <c:v>19.130157470703125</c:v>
                </c:pt>
                <c:pt idx="4">
                  <c:v>52.797878265380859</c:v>
                </c:pt>
                <c:pt idx="5">
                  <c:v>410.38824462890602</c:v>
                </c:pt>
                <c:pt idx="6">
                  <c:v>10.003880500793457</c:v>
                </c:pt>
                <c:pt idx="7">
                  <c:v>280.79824829101602</c:v>
                </c:pt>
                <c:pt idx="8">
                  <c:v>9.3074283599853516</c:v>
                </c:pt>
                <c:pt idx="9">
                  <c:v>60.493949890136697</c:v>
                </c:pt>
                <c:pt idx="10">
                  <c:v>891.32452392578102</c:v>
                </c:pt>
                <c:pt idx="11">
                  <c:v>10.225746154785156</c:v>
                </c:pt>
                <c:pt idx="12">
                  <c:v>72.049118041992188</c:v>
                </c:pt>
                <c:pt idx="13">
                  <c:v>12.656435012817383</c:v>
                </c:pt>
                <c:pt idx="14">
                  <c:v>6.4015569686889604</c:v>
                </c:pt>
                <c:pt idx="15">
                  <c:v>6.8711643218994141</c:v>
                </c:pt>
                <c:pt idx="16">
                  <c:v>237.28971862792969</c:v>
                </c:pt>
                <c:pt idx="17">
                  <c:v>361.860595703125</c:v>
                </c:pt>
                <c:pt idx="18">
                  <c:v>491.48327636718801</c:v>
                </c:pt>
                <c:pt idx="19">
                  <c:v>416.76266479492188</c:v>
                </c:pt>
                <c:pt idx="20">
                  <c:v>24.306411743164062</c:v>
                </c:pt>
                <c:pt idx="21">
                  <c:v>195.8310546875</c:v>
                </c:pt>
                <c:pt idx="22">
                  <c:v>219.78842163085901</c:v>
                </c:pt>
                <c:pt idx="23">
                  <c:v>289.29071044921875</c:v>
                </c:pt>
                <c:pt idx="24">
                  <c:v>576.8350830078125</c:v>
                </c:pt>
                <c:pt idx="25">
                  <c:v>464.20819091796898</c:v>
                </c:pt>
                <c:pt idx="26">
                  <c:v>258.26565551757812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EF-F24B-BD41-A2699B1D0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01599"/>
        <c:axId val="1120935471"/>
      </c:scatterChart>
      <c:valAx>
        <c:axId val="777901599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935471"/>
        <c:crosses val="autoZero"/>
        <c:crossBetween val="midCat"/>
      </c:valAx>
      <c:valAx>
        <c:axId val="1120935471"/>
        <c:scaling>
          <c:orientation val="minMax"/>
          <c:max val="1000"/>
          <c:min val="0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9015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Early</a:t>
            </a:r>
            <a:r>
              <a:rPr lang="en-US" baseline="0"/>
              <a:t> Paleozoic - Neoproterozoic ZHe vs. U-Pb </a:t>
            </a:r>
            <a:endParaRPr lang="en-US"/>
          </a:p>
        </c:rich>
      </c:tx>
      <c:layout>
        <c:manualLayout>
          <c:xMode val="edge"/>
          <c:yMode val="edge"/>
          <c:x val="0.1371642607174103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plots!$E$36:$E$66</c:f>
              <c:numCache>
                <c:formatCode>0.0</c:formatCode>
                <c:ptCount val="31"/>
                <c:pt idx="0">
                  <c:v>455.7</c:v>
                </c:pt>
                <c:pt idx="1">
                  <c:v>464</c:v>
                </c:pt>
                <c:pt idx="2">
                  <c:v>474.2</c:v>
                </c:pt>
                <c:pt idx="3">
                  <c:v>505.5</c:v>
                </c:pt>
                <c:pt idx="4">
                  <c:v>516</c:v>
                </c:pt>
                <c:pt idx="5">
                  <c:v>519.5</c:v>
                </c:pt>
                <c:pt idx="6">
                  <c:v>525.29999999999995</c:v>
                </c:pt>
                <c:pt idx="7">
                  <c:v>530.9</c:v>
                </c:pt>
                <c:pt idx="8">
                  <c:v>532.6</c:v>
                </c:pt>
                <c:pt idx="9">
                  <c:v>541.20000000000005</c:v>
                </c:pt>
                <c:pt idx="10">
                  <c:v>543.5</c:v>
                </c:pt>
                <c:pt idx="11">
                  <c:v>545.4</c:v>
                </c:pt>
                <c:pt idx="12">
                  <c:v>546.70000000000005</c:v>
                </c:pt>
                <c:pt idx="13">
                  <c:v>546.9</c:v>
                </c:pt>
                <c:pt idx="14">
                  <c:v>563.5</c:v>
                </c:pt>
                <c:pt idx="15">
                  <c:v>585.29999999999995</c:v>
                </c:pt>
                <c:pt idx="16">
                  <c:v>600.29999999999995</c:v>
                </c:pt>
                <c:pt idx="17">
                  <c:v>601.20000000000005</c:v>
                </c:pt>
                <c:pt idx="18">
                  <c:v>610.1</c:v>
                </c:pt>
                <c:pt idx="19">
                  <c:v>615.70000000000005</c:v>
                </c:pt>
                <c:pt idx="20">
                  <c:v>619.9</c:v>
                </c:pt>
                <c:pt idx="21">
                  <c:v>621.70000000000005</c:v>
                </c:pt>
                <c:pt idx="22">
                  <c:v>642</c:v>
                </c:pt>
                <c:pt idx="23">
                  <c:v>647.6</c:v>
                </c:pt>
                <c:pt idx="24">
                  <c:v>705</c:v>
                </c:pt>
                <c:pt idx="25">
                  <c:v>756.8</c:v>
                </c:pt>
                <c:pt idx="26">
                  <c:v>788.6</c:v>
                </c:pt>
                <c:pt idx="27">
                  <c:v>790</c:v>
                </c:pt>
                <c:pt idx="28">
                  <c:v>845</c:v>
                </c:pt>
                <c:pt idx="29">
                  <c:v>860</c:v>
                </c:pt>
                <c:pt idx="30">
                  <c:v>899</c:v>
                </c:pt>
              </c:numCache>
            </c:numRef>
          </c:xVal>
          <c:yVal>
            <c:numRef>
              <c:f>plots!$C$36:$C$66</c:f>
              <c:numCache>
                <c:formatCode>0.0</c:formatCode>
                <c:ptCount val="31"/>
                <c:pt idx="0">
                  <c:v>173.31210327148401</c:v>
                </c:pt>
                <c:pt idx="1">
                  <c:v>48.208106994628899</c:v>
                </c:pt>
                <c:pt idx="2">
                  <c:v>304.00588989257812</c:v>
                </c:pt>
                <c:pt idx="3">
                  <c:v>47.861946105957003</c:v>
                </c:pt>
                <c:pt idx="4">
                  <c:v>445.5450439453125</c:v>
                </c:pt>
                <c:pt idx="5">
                  <c:v>289.49978637695301</c:v>
                </c:pt>
                <c:pt idx="6">
                  <c:v>181.12420654296901</c:v>
                </c:pt>
                <c:pt idx="7">
                  <c:v>407.69827270507801</c:v>
                </c:pt>
                <c:pt idx="8">
                  <c:v>194.37248229980469</c:v>
                </c:pt>
                <c:pt idx="9">
                  <c:v>217.186279296875</c:v>
                </c:pt>
                <c:pt idx="10">
                  <c:v>25.564487457275401</c:v>
                </c:pt>
                <c:pt idx="11">
                  <c:v>284.38839721679699</c:v>
                </c:pt>
                <c:pt idx="12">
                  <c:v>493.12741088867199</c:v>
                </c:pt>
                <c:pt idx="13">
                  <c:v>585.8406982421875</c:v>
                </c:pt>
                <c:pt idx="14">
                  <c:v>250.97001647949219</c:v>
                </c:pt>
                <c:pt idx="15">
                  <c:v>439.12509155273398</c:v>
                </c:pt>
                <c:pt idx="16">
                  <c:v>475.02618408203125</c:v>
                </c:pt>
                <c:pt idx="17">
                  <c:v>199.13310241699219</c:v>
                </c:pt>
                <c:pt idx="18">
                  <c:v>556.97265625</c:v>
                </c:pt>
                <c:pt idx="19">
                  <c:v>523.37878417968795</c:v>
                </c:pt>
                <c:pt idx="20">
                  <c:v>299.00759887695301</c:v>
                </c:pt>
                <c:pt idx="21">
                  <c:v>469.16934204101562</c:v>
                </c:pt>
                <c:pt idx="22">
                  <c:v>71.620269775390625</c:v>
                </c:pt>
                <c:pt idx="23">
                  <c:v>483.124267578125</c:v>
                </c:pt>
                <c:pt idx="24">
                  <c:v>136.08679199218801</c:v>
                </c:pt>
                <c:pt idx="25">
                  <c:v>107.36286163330078</c:v>
                </c:pt>
                <c:pt idx="26">
                  <c:v>197.74095153808594</c:v>
                </c:pt>
                <c:pt idx="27">
                  <c:v>382.06494140625</c:v>
                </c:pt>
                <c:pt idx="28">
                  <c:v>460.07144165039062</c:v>
                </c:pt>
                <c:pt idx="29">
                  <c:v>32.282222747802699</c:v>
                </c:pt>
                <c:pt idx="30">
                  <c:v>119.838897705078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AB-2544-8B5E-687C34E9384E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plots!$Q$2:$Q$7</c:f>
              <c:numCache>
                <c:formatCode>0.00</c:formatCode>
                <c:ptCount val="6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</c:numCache>
            </c:numRef>
          </c:xVal>
          <c:yVal>
            <c:numRef>
              <c:f>plots!$R$2:$R$7</c:f>
              <c:numCache>
                <c:formatCode>0.00</c:formatCode>
                <c:ptCount val="6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AB-2544-8B5E-687C34E93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0141615"/>
        <c:axId val="796035327"/>
      </c:scatterChart>
      <c:valAx>
        <c:axId val="770141615"/>
        <c:scaling>
          <c:orientation val="minMax"/>
          <c:max val="1000"/>
          <c:min val="400"/>
        </c:scaling>
        <c:delete val="0"/>
        <c:axPos val="b"/>
        <c:numFmt formatCode="0.0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035327"/>
        <c:crosses val="autoZero"/>
        <c:crossBetween val="midCat"/>
        <c:minorUnit val="100"/>
      </c:valAx>
      <c:valAx>
        <c:axId val="796035327"/>
        <c:scaling>
          <c:orientation val="minMax"/>
          <c:max val="700"/>
          <c:min val="0"/>
        </c:scaling>
        <c:delete val="0"/>
        <c:axPos val="l"/>
        <c:numFmt formatCode="0.0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141615"/>
        <c:crosses val="autoZero"/>
        <c:crossBetween val="midCat"/>
        <c:min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12" Type="http://schemas.openxmlformats.org/officeDocument/2006/relationships/chart" Target="../charts/chart16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63500</xdr:colOff>
      <xdr:row>2</xdr:row>
      <xdr:rowOff>44450</xdr:rowOff>
    </xdr:from>
    <xdr:to>
      <xdr:col>19</xdr:col>
      <xdr:colOff>508000</xdr:colOff>
      <xdr:row>17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4ACAAB-E53E-1648-8F88-68CAABC04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76200</xdr:colOff>
      <xdr:row>18</xdr:row>
      <xdr:rowOff>44450</xdr:rowOff>
    </xdr:from>
    <xdr:to>
      <xdr:col>19</xdr:col>
      <xdr:colOff>520700</xdr:colOff>
      <xdr:row>32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A91136-E66B-DA4F-B6DD-45E6989D2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266700</xdr:colOff>
      <xdr:row>18</xdr:row>
      <xdr:rowOff>44450</xdr:rowOff>
    </xdr:from>
    <xdr:to>
      <xdr:col>26</xdr:col>
      <xdr:colOff>711200</xdr:colOff>
      <xdr:row>32</xdr:row>
      <xdr:rowOff>146050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EE8A869-3C82-784E-A1B8-58EA48AFC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254000</xdr:colOff>
      <xdr:row>2</xdr:row>
      <xdr:rowOff>57150</xdr:rowOff>
    </xdr:from>
    <xdr:to>
      <xdr:col>26</xdr:col>
      <xdr:colOff>698500</xdr:colOff>
      <xdr:row>17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978D9D3-1E25-E24B-8B0F-9A4C7872E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177800</xdr:colOff>
      <xdr:row>62</xdr:row>
      <xdr:rowOff>88900</xdr:rowOff>
    </xdr:from>
    <xdr:to>
      <xdr:col>21</xdr:col>
      <xdr:colOff>444500</xdr:colOff>
      <xdr:row>81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88FF40-B764-874E-A64F-E24F9E764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133350</xdr:colOff>
      <xdr:row>63</xdr:row>
      <xdr:rowOff>69850</xdr:rowOff>
    </xdr:from>
    <xdr:to>
      <xdr:col>25</xdr:col>
      <xdr:colOff>400050</xdr:colOff>
      <xdr:row>77</xdr:row>
      <xdr:rowOff>146050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240C58-AD62-0F48-AF6E-B1643C665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488950</xdr:colOff>
      <xdr:row>63</xdr:row>
      <xdr:rowOff>69850</xdr:rowOff>
    </xdr:from>
    <xdr:to>
      <xdr:col>28</xdr:col>
      <xdr:colOff>755650</xdr:colOff>
      <xdr:row>77</xdr:row>
      <xdr:rowOff>146050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0D7D9B7-F08E-AF4E-BE33-E0AF11287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196850</xdr:colOff>
      <xdr:row>79</xdr:row>
      <xdr:rowOff>31750</xdr:rowOff>
    </xdr:from>
    <xdr:to>
      <xdr:col>25</xdr:col>
      <xdr:colOff>463550</xdr:colOff>
      <xdr:row>93</xdr:row>
      <xdr:rowOff>107950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9E4FF36-16EF-BE4F-8070-BEB800D90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393700</xdr:colOff>
      <xdr:row>22</xdr:row>
      <xdr:rowOff>38100</xdr:rowOff>
    </xdr:from>
    <xdr:to>
      <xdr:col>21</xdr:col>
      <xdr:colOff>660400</xdr:colOff>
      <xdr:row>41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FCAFB79-22B6-4243-811F-8AEA0E9CF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44450</xdr:colOff>
      <xdr:row>30</xdr:row>
      <xdr:rowOff>171450</xdr:rowOff>
    </xdr:from>
    <xdr:to>
      <xdr:col>25</xdr:col>
      <xdr:colOff>311150</xdr:colOff>
      <xdr:row>45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E3F3F34-3989-CE4E-99C8-3DC86A598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222250</xdr:colOff>
      <xdr:row>48</xdr:row>
      <xdr:rowOff>82550</xdr:rowOff>
    </xdr:from>
    <xdr:to>
      <xdr:col>25</xdr:col>
      <xdr:colOff>488950</xdr:colOff>
      <xdr:row>62</xdr:row>
      <xdr:rowOff>158750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4E63EBB-58D5-1E43-AADF-3DC9F89A6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393700</xdr:colOff>
      <xdr:row>31</xdr:row>
      <xdr:rowOff>6350</xdr:rowOff>
    </xdr:from>
    <xdr:to>
      <xdr:col>28</xdr:col>
      <xdr:colOff>660400</xdr:colOff>
      <xdr:row>45</xdr:row>
      <xdr:rowOff>82550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C254038-FA99-8F4B-AC14-84B02FF1B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425450</xdr:colOff>
      <xdr:row>0</xdr:row>
      <xdr:rowOff>127000</xdr:rowOff>
    </xdr:from>
    <xdr:to>
      <xdr:col>21</xdr:col>
      <xdr:colOff>692150</xdr:colOff>
      <xdr:row>19</xdr:row>
      <xdr:rowOff>165100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DFAAF0B-51E5-224D-87E8-FE3E034B3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44450</xdr:colOff>
      <xdr:row>0</xdr:row>
      <xdr:rowOff>146050</xdr:rowOff>
    </xdr:from>
    <xdr:to>
      <xdr:col>25</xdr:col>
      <xdr:colOff>311150</xdr:colOff>
      <xdr:row>15</xdr:row>
      <xdr:rowOff>31750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1A10D0F-E656-804A-BBFA-074153055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44450</xdr:colOff>
      <xdr:row>15</xdr:row>
      <xdr:rowOff>95250</xdr:rowOff>
    </xdr:from>
    <xdr:to>
      <xdr:col>25</xdr:col>
      <xdr:colOff>311150</xdr:colOff>
      <xdr:row>29</xdr:row>
      <xdr:rowOff>171450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9A60206-E2DB-E14E-BDA7-289EA4E1C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476250</xdr:colOff>
      <xdr:row>0</xdr:row>
      <xdr:rowOff>158750</xdr:rowOff>
    </xdr:from>
    <xdr:to>
      <xdr:col>28</xdr:col>
      <xdr:colOff>742950</xdr:colOff>
      <xdr:row>15</xdr:row>
      <xdr:rowOff>44450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F5A87DF-276F-F441-8BD3-F73BDC0B9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118891</xdr:colOff>
      <xdr:row>1</xdr:row>
      <xdr:rowOff>123822</xdr:rowOff>
    </xdr:from>
    <xdr:to>
      <xdr:col>23</xdr:col>
      <xdr:colOff>487488</xdr:colOff>
      <xdr:row>57</xdr:row>
      <xdr:rowOff>11546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0AAF1B-8475-8843-90A2-EC21A65B4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292100</xdr:colOff>
      <xdr:row>29</xdr:row>
      <xdr:rowOff>158750</xdr:rowOff>
    </xdr:from>
    <xdr:to>
      <xdr:col>29</xdr:col>
      <xdr:colOff>768350</xdr:colOff>
      <xdr:row>69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AFB6D6-2D93-EA49-9F58-B764A868D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2"/>
  <sheetViews>
    <sheetView tabSelected="1" workbookViewId="0">
      <selection activeCell="X38" sqref="X38"/>
    </sheetView>
  </sheetViews>
  <sheetFormatPr baseColWidth="10" defaultRowHeight="15" x14ac:dyDescent="0.2"/>
  <cols>
    <col min="1" max="1" width="18.6640625" style="1" customWidth="1"/>
    <col min="2" max="2" width="3.5" customWidth="1"/>
    <col min="14" max="14" width="14.6640625" style="1" customWidth="1"/>
  </cols>
  <sheetData>
    <row r="1" spans="1:17" s="7" customFormat="1" ht="17.25" customHeight="1" x14ac:dyDescent="0.2">
      <c r="A1" s="2" t="s">
        <v>0</v>
      </c>
      <c r="B1" s="3"/>
      <c r="C1" s="4"/>
      <c r="D1" s="5"/>
      <c r="E1" s="4"/>
      <c r="F1" s="4"/>
      <c r="G1" s="4"/>
      <c r="H1" s="4"/>
      <c r="I1" s="5"/>
      <c r="J1" s="4"/>
      <c r="K1" s="5"/>
      <c r="L1" s="5"/>
      <c r="M1" s="5"/>
      <c r="N1" s="6"/>
      <c r="O1" s="3"/>
      <c r="P1" s="3"/>
      <c r="Q1" s="3"/>
    </row>
    <row r="2" spans="1:17" s="7" customFormat="1" ht="14" x14ac:dyDescent="0.15">
      <c r="B2" s="3"/>
      <c r="C2" s="4"/>
      <c r="D2" s="5"/>
      <c r="E2" s="4"/>
      <c r="F2" s="4"/>
      <c r="G2" s="4"/>
      <c r="H2" s="4"/>
      <c r="I2" s="5"/>
      <c r="J2" s="4"/>
      <c r="K2" s="5"/>
      <c r="L2" s="5"/>
      <c r="M2" s="5"/>
      <c r="N2" s="6"/>
      <c r="O2" s="3"/>
      <c r="P2" s="3"/>
      <c r="Q2" s="3"/>
    </row>
    <row r="3" spans="1:17" s="8" customFormat="1" ht="17.25" customHeight="1" x14ac:dyDescent="0.2">
      <c r="A3" s="8" t="s">
        <v>1</v>
      </c>
      <c r="B3" s="9" t="s">
        <v>2</v>
      </c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0" t="s">
        <v>10</v>
      </c>
      <c r="K3" s="11" t="s">
        <v>173</v>
      </c>
      <c r="L3" s="11" t="s">
        <v>11</v>
      </c>
      <c r="M3" s="11" t="s">
        <v>12</v>
      </c>
      <c r="N3" s="9" t="s">
        <v>13</v>
      </c>
      <c r="O3" s="9"/>
      <c r="P3" s="9"/>
      <c r="Q3" s="9"/>
    </row>
    <row r="4" spans="1:17" x14ac:dyDescent="0.2">
      <c r="A4" s="7" t="s">
        <v>51</v>
      </c>
      <c r="B4" s="3" t="s">
        <v>14</v>
      </c>
      <c r="C4" s="4">
        <v>284.38839721679699</v>
      </c>
      <c r="D4" s="5">
        <v>22.751071929931602</v>
      </c>
      <c r="E4" s="4">
        <v>220.02239990234401</v>
      </c>
      <c r="F4" s="4">
        <v>93.330978393554702</v>
      </c>
      <c r="G4" s="4">
        <v>6.2104215621948198</v>
      </c>
      <c r="H4" s="4">
        <v>241.53823852539099</v>
      </c>
      <c r="I4" s="5">
        <v>0.42418852448463401</v>
      </c>
      <c r="J4" s="4">
        <v>311.57092285156199</v>
      </c>
      <c r="K4" s="5">
        <v>12.1099996566772</v>
      </c>
      <c r="L4" s="5">
        <v>0.82204300165176403</v>
      </c>
      <c r="M4" s="5">
        <v>67.019996643066406</v>
      </c>
      <c r="N4" s="6" t="s">
        <v>15</v>
      </c>
    </row>
    <row r="5" spans="1:17" x14ac:dyDescent="0.2">
      <c r="A5" s="7" t="s">
        <v>21</v>
      </c>
      <c r="B5" s="3" t="s">
        <v>14</v>
      </c>
      <c r="C5" s="4">
        <v>1515.21240234375</v>
      </c>
      <c r="D5" s="5">
        <v>121.216995239258</v>
      </c>
      <c r="E5" s="4">
        <v>28.428024291992202</v>
      </c>
      <c r="F5" s="4">
        <v>24.036849975585898</v>
      </c>
      <c r="G5" s="4">
        <v>3.6991381645202601</v>
      </c>
      <c r="H5" s="4">
        <v>33.979801177978501</v>
      </c>
      <c r="I5" s="5">
        <v>0.84553360939025901</v>
      </c>
      <c r="J5" s="4">
        <v>241.21467590332</v>
      </c>
      <c r="K5" s="5">
        <v>5.0799999237060502</v>
      </c>
      <c r="L5" s="5">
        <v>0.75608807802200295</v>
      </c>
      <c r="M5" s="5">
        <v>48.650001525878899</v>
      </c>
      <c r="N5" s="6" t="s">
        <v>15</v>
      </c>
    </row>
    <row r="6" spans="1:17" x14ac:dyDescent="0.2">
      <c r="A6" s="7" t="s">
        <v>41</v>
      </c>
      <c r="B6" s="3" t="s">
        <v>14</v>
      </c>
      <c r="C6" s="4">
        <v>280.79824829101602</v>
      </c>
      <c r="D6" s="5">
        <v>22.463859558105501</v>
      </c>
      <c r="E6" s="4">
        <v>106.45945739746099</v>
      </c>
      <c r="F6" s="4">
        <v>35.502914428710902</v>
      </c>
      <c r="G6" s="4">
        <v>1.4705278873443599</v>
      </c>
      <c r="H6" s="4">
        <v>114.63957977294901</v>
      </c>
      <c r="I6" s="5">
        <v>0.333487659692764</v>
      </c>
      <c r="J6" s="4">
        <v>151.14533996582</v>
      </c>
      <c r="K6" s="5">
        <v>19.170000076293899</v>
      </c>
      <c r="L6" s="5">
        <v>0.85074853897094704</v>
      </c>
      <c r="M6" s="5">
        <v>80.150001525878906</v>
      </c>
      <c r="N6" s="6" t="s">
        <v>15</v>
      </c>
    </row>
    <row r="7" spans="1:17" s="7" customFormat="1" ht="14" x14ac:dyDescent="0.15">
      <c r="A7" s="7" t="s">
        <v>32</v>
      </c>
      <c r="B7" s="3" t="s">
        <v>14</v>
      </c>
      <c r="C7" s="4">
        <v>14.0644540786743</v>
      </c>
      <c r="D7" s="5">
        <v>1.1251562833786</v>
      </c>
      <c r="E7" s="4">
        <v>76.563117980957003</v>
      </c>
      <c r="F7" s="4">
        <v>106.383270263672</v>
      </c>
      <c r="G7" s="4">
        <v>9.9394998550415004</v>
      </c>
      <c r="H7" s="4">
        <v>101.102241516113</v>
      </c>
      <c r="I7" s="5">
        <v>1.3894845247268699</v>
      </c>
      <c r="J7" s="4">
        <v>6.2163119316101101</v>
      </c>
      <c r="K7" s="5">
        <v>9.4600000381469709</v>
      </c>
      <c r="L7" s="5">
        <v>0.80478852987289395</v>
      </c>
      <c r="M7" s="5">
        <v>62.819999694824197</v>
      </c>
      <c r="N7" s="6" t="s">
        <v>15</v>
      </c>
    </row>
    <row r="8" spans="1:17" s="7" customFormat="1" ht="14" x14ac:dyDescent="0.15">
      <c r="A8" s="7" t="s">
        <v>26</v>
      </c>
      <c r="B8" s="3" t="s">
        <v>14</v>
      </c>
      <c r="C8" s="4">
        <v>184.90252685546901</v>
      </c>
      <c r="D8" s="5">
        <v>14.7922019958496</v>
      </c>
      <c r="E8" s="4">
        <v>101.425918579102</v>
      </c>
      <c r="F8" s="4">
        <v>51.317913055419901</v>
      </c>
      <c r="G8" s="4">
        <v>14.908067703247101</v>
      </c>
      <c r="H8" s="4">
        <v>113.313842773438</v>
      </c>
      <c r="I8" s="5">
        <v>0.50596451759338401</v>
      </c>
      <c r="J8" s="4">
        <v>91.508903503417997</v>
      </c>
      <c r="K8" s="5">
        <v>7.5700001716613796</v>
      </c>
      <c r="L8" s="5">
        <v>0.79760855436325095</v>
      </c>
      <c r="M8" s="5">
        <v>58.740001678466797</v>
      </c>
      <c r="N8" s="6" t="s">
        <v>15</v>
      </c>
      <c r="O8" s="3"/>
      <c r="P8" s="3"/>
      <c r="Q8" s="3"/>
    </row>
    <row r="9" spans="1:17" s="7" customFormat="1" ht="14" x14ac:dyDescent="0.15">
      <c r="A9" s="7" t="s">
        <v>55</v>
      </c>
      <c r="B9" s="3" t="s">
        <v>14</v>
      </c>
      <c r="C9" s="4">
        <v>181.12420654296901</v>
      </c>
      <c r="D9" s="5">
        <v>14.489936828613301</v>
      </c>
      <c r="E9" s="4">
        <v>172.59913635253901</v>
      </c>
      <c r="F9" s="4">
        <v>61.240867614746101</v>
      </c>
      <c r="G9" s="4">
        <v>2.40279293060303</v>
      </c>
      <c r="H9" s="4">
        <v>186.70880126953099</v>
      </c>
      <c r="I9" s="5">
        <v>0.35481560230255099</v>
      </c>
      <c r="J9" s="4">
        <v>137.78477478027301</v>
      </c>
      <c r="K9" s="5">
        <v>3.9100000858306898</v>
      </c>
      <c r="L9" s="5">
        <v>0.74566704034805298</v>
      </c>
      <c r="M9" s="5">
        <v>45.450000762939503</v>
      </c>
      <c r="N9" s="6" t="s">
        <v>15</v>
      </c>
      <c r="O9" s="3"/>
      <c r="P9" s="3"/>
      <c r="Q9" s="3"/>
    </row>
    <row r="10" spans="1:17" s="7" customFormat="1" ht="14" x14ac:dyDescent="0.15">
      <c r="A10" s="7" t="s">
        <v>50</v>
      </c>
      <c r="B10" s="3" t="s">
        <v>14</v>
      </c>
      <c r="C10" s="4">
        <v>13.779940605163601</v>
      </c>
      <c r="D10" s="5">
        <v>1.1023952960968</v>
      </c>
      <c r="E10" s="4">
        <v>249.39405822753901</v>
      </c>
      <c r="F10" s="4">
        <v>70.250358581542997</v>
      </c>
      <c r="G10" s="4">
        <v>1.4588385820388801</v>
      </c>
      <c r="H10" s="4">
        <v>265.572998046875</v>
      </c>
      <c r="I10" s="5">
        <v>0.281684160232544</v>
      </c>
      <c r="J10" s="4">
        <v>15.4473533630371</v>
      </c>
      <c r="K10" s="5">
        <v>6.4400000572204599</v>
      </c>
      <c r="L10" s="5">
        <v>0.78172540664672896</v>
      </c>
      <c r="M10" s="5">
        <v>53.369998931884801</v>
      </c>
      <c r="N10" s="6" t="s">
        <v>15</v>
      </c>
    </row>
    <row r="11" spans="1:17" s="7" customFormat="1" ht="14" x14ac:dyDescent="0.15">
      <c r="A11" s="7" t="s">
        <v>53</v>
      </c>
      <c r="B11" s="3" t="s">
        <v>14</v>
      </c>
      <c r="C11" s="4">
        <v>410.38824462890602</v>
      </c>
      <c r="D11" s="5">
        <v>32.831058502197301</v>
      </c>
      <c r="E11" s="4">
        <v>79.408523559570298</v>
      </c>
      <c r="F11" s="4">
        <v>32.906223297119098</v>
      </c>
      <c r="G11" s="4">
        <v>1.0651837587356601</v>
      </c>
      <c r="H11" s="4">
        <v>86.988861083984403</v>
      </c>
      <c r="I11" s="5">
        <v>0.41439157724380499</v>
      </c>
      <c r="J11" s="4">
        <v>158.84944152832</v>
      </c>
      <c r="K11" s="5">
        <v>8.8199996948242205</v>
      </c>
      <c r="L11" s="5">
        <v>0.798847436904907</v>
      </c>
      <c r="M11" s="5">
        <v>58.849998474121101</v>
      </c>
      <c r="N11" s="6" t="s">
        <v>15</v>
      </c>
      <c r="O11" s="3"/>
      <c r="P11" s="3"/>
      <c r="Q11" s="3"/>
    </row>
    <row r="12" spans="1:17" s="7" customFormat="1" ht="14" x14ac:dyDescent="0.15">
      <c r="A12" s="7" t="s">
        <v>24</v>
      </c>
      <c r="B12" s="3" t="s">
        <v>14</v>
      </c>
      <c r="C12" s="4">
        <v>523.37878417968795</v>
      </c>
      <c r="D12" s="5">
        <v>41.870304107666001</v>
      </c>
      <c r="E12" s="4">
        <v>57.352798461914098</v>
      </c>
      <c r="F12" s="4">
        <v>36.929336547851598</v>
      </c>
      <c r="G12" s="4">
        <v>3.2852485179901101</v>
      </c>
      <c r="H12" s="4">
        <v>65.870361328125</v>
      </c>
      <c r="I12" s="5">
        <v>0.64389771223068204</v>
      </c>
      <c r="J12" s="4">
        <v>148.08329772949199</v>
      </c>
      <c r="K12" s="5">
        <v>5.7199997901916504</v>
      </c>
      <c r="L12" s="5">
        <v>0.76520776748657204</v>
      </c>
      <c r="M12" s="5">
        <v>50.459999084472699</v>
      </c>
      <c r="N12" s="6" t="s">
        <v>15</v>
      </c>
      <c r="O12" s="3"/>
      <c r="P12" s="3"/>
      <c r="Q12" s="3"/>
    </row>
    <row r="13" spans="1:17" s="7" customFormat="1" ht="14" x14ac:dyDescent="0.15">
      <c r="A13" s="7" t="s">
        <v>49</v>
      </c>
      <c r="B13" s="3" t="s">
        <v>14</v>
      </c>
      <c r="C13" s="4">
        <v>407.69827270507801</v>
      </c>
      <c r="D13" s="5">
        <v>32.615859985351598</v>
      </c>
      <c r="E13" s="4">
        <v>229.17646789550801</v>
      </c>
      <c r="F13" s="4">
        <v>150.76802062988301</v>
      </c>
      <c r="G13" s="4">
        <v>2.63163042068481</v>
      </c>
      <c r="H13" s="4">
        <v>263.89642333984398</v>
      </c>
      <c r="I13" s="5">
        <v>0.65786868333816495</v>
      </c>
      <c r="J13" s="4">
        <v>436.577880859375</v>
      </c>
      <c r="K13" s="5">
        <v>3.5699999332428001</v>
      </c>
      <c r="L13" s="5">
        <v>0.73049235343933105</v>
      </c>
      <c r="M13" s="5">
        <v>43.349998474121101</v>
      </c>
      <c r="N13" s="6" t="s">
        <v>15</v>
      </c>
      <c r="O13" s="3"/>
      <c r="P13" s="3"/>
      <c r="Q13" s="3"/>
    </row>
    <row r="14" spans="1:17" s="7" customFormat="1" ht="14" x14ac:dyDescent="0.15">
      <c r="A14" s="7" t="s">
        <v>48</v>
      </c>
      <c r="B14" s="3" t="s">
        <v>14</v>
      </c>
      <c r="C14" s="4">
        <v>21.512027740478501</v>
      </c>
      <c r="D14" s="5">
        <v>1.7209621667861901</v>
      </c>
      <c r="E14" s="4">
        <v>128.70054626464801</v>
      </c>
      <c r="F14" s="4">
        <v>37.872806549072301</v>
      </c>
      <c r="G14" s="4">
        <v>0.51450824737548795</v>
      </c>
      <c r="H14" s="4">
        <v>137.42143249511699</v>
      </c>
      <c r="I14" s="5">
        <v>0.29427075386047402</v>
      </c>
      <c r="J14" s="4">
        <v>13.548545837402299</v>
      </c>
      <c r="K14" s="5">
        <v>18.2600002288818</v>
      </c>
      <c r="L14" s="5">
        <v>0.84813475608825695</v>
      </c>
      <c r="M14" s="5">
        <v>78.529998779296903</v>
      </c>
      <c r="N14" s="6" t="s">
        <v>15</v>
      </c>
      <c r="O14" s="3"/>
      <c r="P14" s="3"/>
      <c r="Q14" s="3"/>
    </row>
    <row r="15" spans="1:17" s="7" customFormat="1" ht="14" x14ac:dyDescent="0.15">
      <c r="A15" s="7" t="s">
        <v>45</v>
      </c>
      <c r="B15" s="3" t="s">
        <v>14</v>
      </c>
      <c r="C15" s="4">
        <v>86.953117370605497</v>
      </c>
      <c r="D15" s="5">
        <v>6.9562492370605504</v>
      </c>
      <c r="E15" s="4">
        <v>54.082958221435497</v>
      </c>
      <c r="F15" s="4">
        <v>64.841415405273395</v>
      </c>
      <c r="G15" s="4">
        <v>3.5725514888763401</v>
      </c>
      <c r="H15" s="4">
        <v>69.027313232421903</v>
      </c>
      <c r="I15" s="5">
        <v>1.19892513751984</v>
      </c>
      <c r="J15" s="4">
        <v>24.974601745605501</v>
      </c>
      <c r="K15" s="5">
        <v>5.2600002288818404</v>
      </c>
      <c r="L15" s="5">
        <v>0.76336920261383101</v>
      </c>
      <c r="M15" s="5">
        <v>50.889999389648402</v>
      </c>
      <c r="N15" s="6" t="s">
        <v>15</v>
      </c>
    </row>
    <row r="16" spans="1:17" s="7" customFormat="1" ht="14" x14ac:dyDescent="0.15">
      <c r="A16" s="7" t="s">
        <v>43</v>
      </c>
      <c r="B16" s="3" t="s">
        <v>14</v>
      </c>
      <c r="C16" s="4">
        <v>6.48952341079712</v>
      </c>
      <c r="D16" s="5">
        <v>0.51916188001632702</v>
      </c>
      <c r="E16" s="4">
        <v>36.976833343505902</v>
      </c>
      <c r="F16" s="4">
        <v>15.9418621063232</v>
      </c>
      <c r="G16" s="4">
        <v>0</v>
      </c>
      <c r="H16" s="4">
        <v>40.646648406982401</v>
      </c>
      <c r="I16" s="5">
        <v>0.43113109469413802</v>
      </c>
      <c r="J16" s="4">
        <v>1.00686836242676</v>
      </c>
      <c r="K16" s="5">
        <v>2.3399999141693102</v>
      </c>
      <c r="L16" s="5">
        <v>0.70666122436523404</v>
      </c>
      <c r="M16" s="5">
        <v>39.040000915527301</v>
      </c>
      <c r="N16" s="6" t="s">
        <v>15</v>
      </c>
    </row>
    <row r="17" spans="1:17" s="7" customFormat="1" ht="14" x14ac:dyDescent="0.15">
      <c r="A17" s="7" t="s">
        <v>36</v>
      </c>
      <c r="B17" s="3" t="s">
        <v>14</v>
      </c>
      <c r="C17" s="4">
        <v>10.6314029693604</v>
      </c>
      <c r="D17" s="5">
        <v>0.85051226615905795</v>
      </c>
      <c r="E17" s="4">
        <v>51.918628692627003</v>
      </c>
      <c r="F17" s="4">
        <v>36.4796752929688</v>
      </c>
      <c r="G17" s="4">
        <v>1.1305559873580899</v>
      </c>
      <c r="H17" s="4">
        <v>60.321903228759801</v>
      </c>
      <c r="I17" s="5">
        <v>0.70263171195983898</v>
      </c>
      <c r="J17" s="4">
        <v>2.7847495079040501</v>
      </c>
      <c r="K17" s="5">
        <v>8.3100004196166992</v>
      </c>
      <c r="L17" s="5">
        <v>0.80233389139175404</v>
      </c>
      <c r="M17" s="5">
        <v>60.650001525878899</v>
      </c>
      <c r="N17" s="6" t="s">
        <v>15</v>
      </c>
      <c r="O17" s="3"/>
      <c r="P17" s="3"/>
      <c r="Q17" s="3"/>
    </row>
    <row r="18" spans="1:17" s="7" customFormat="1" ht="14" x14ac:dyDescent="0.15">
      <c r="A18" s="7" t="s">
        <v>46</v>
      </c>
      <c r="B18" s="3" t="s">
        <v>14</v>
      </c>
      <c r="C18" s="4">
        <v>491.48327636718801</v>
      </c>
      <c r="D18" s="5">
        <v>39.318660736083999</v>
      </c>
      <c r="E18" s="4">
        <v>93.543022155761705</v>
      </c>
      <c r="F18" s="4">
        <v>33.899803161621101</v>
      </c>
      <c r="G18" s="4">
        <v>3.5495898723602299</v>
      </c>
      <c r="H18" s="4">
        <v>101.364501953125</v>
      </c>
      <c r="I18" s="5">
        <v>0.36239799857139599</v>
      </c>
      <c r="J18" s="4">
        <v>228.71209716796901</v>
      </c>
      <c r="K18" s="5">
        <v>10.5900001525879</v>
      </c>
      <c r="L18" s="5">
        <v>0.81768000125884999</v>
      </c>
      <c r="M18" s="5">
        <v>65.080001831054702</v>
      </c>
      <c r="N18" s="6" t="s">
        <v>15</v>
      </c>
    </row>
    <row r="19" spans="1:17" s="7" customFormat="1" ht="14" x14ac:dyDescent="0.15">
      <c r="A19" s="7" t="s">
        <v>34</v>
      </c>
      <c r="B19" s="3" t="s">
        <v>14</v>
      </c>
      <c r="C19" s="4">
        <v>32.180690765380902</v>
      </c>
      <c r="D19" s="5">
        <v>2.5744552612304701</v>
      </c>
      <c r="E19" s="4">
        <v>304.585693359375</v>
      </c>
      <c r="F19" s="4">
        <v>227.72488403320301</v>
      </c>
      <c r="G19" s="4">
        <v>0</v>
      </c>
      <c r="H19" s="4">
        <v>357.00796508789102</v>
      </c>
      <c r="I19" s="5">
        <v>0.74765455722808805</v>
      </c>
      <c r="J19" s="4">
        <v>44.8059692382812</v>
      </c>
      <c r="K19" s="5">
        <v>2.9000000953674299</v>
      </c>
      <c r="L19" s="5">
        <v>0.71959370374679599</v>
      </c>
      <c r="M19" s="5">
        <v>41.650001525878899</v>
      </c>
      <c r="N19" s="6" t="s">
        <v>15</v>
      </c>
    </row>
    <row r="20" spans="1:17" x14ac:dyDescent="0.2">
      <c r="A20" s="7" t="s">
        <v>47</v>
      </c>
      <c r="B20" s="3" t="s">
        <v>14</v>
      </c>
      <c r="C20" s="4">
        <v>217.186279296875</v>
      </c>
      <c r="D20" s="5">
        <v>17.374902725219702</v>
      </c>
      <c r="E20" s="4">
        <v>327.87863159179699</v>
      </c>
      <c r="F20" s="4">
        <v>79.330436706542997</v>
      </c>
      <c r="G20" s="4">
        <v>8.3657627105712908</v>
      </c>
      <c r="H20" s="4">
        <v>346.18231201171898</v>
      </c>
      <c r="I20" s="5">
        <v>0.24195061624050099</v>
      </c>
      <c r="J20" s="4">
        <v>334.39801025390602</v>
      </c>
      <c r="K20" s="5">
        <v>8.9899997711181605</v>
      </c>
      <c r="L20" s="5">
        <v>0.81110370159149203</v>
      </c>
      <c r="M20" s="5">
        <v>62.2700004577637</v>
      </c>
      <c r="N20" s="6" t="s">
        <v>15</v>
      </c>
    </row>
    <row r="21" spans="1:17" x14ac:dyDescent="0.2">
      <c r="A21" s="7" t="s">
        <v>17</v>
      </c>
      <c r="B21" s="3" t="s">
        <v>14</v>
      </c>
      <c r="C21" s="4">
        <v>11.3020582199097</v>
      </c>
      <c r="D21" s="5">
        <v>0.90416467189788796</v>
      </c>
      <c r="E21" s="4">
        <v>115.84716796875</v>
      </c>
      <c r="F21" s="4">
        <v>11.859107017517101</v>
      </c>
      <c r="G21" s="4">
        <v>2.64670729637146</v>
      </c>
      <c r="H21" s="4">
        <v>118.590370178223</v>
      </c>
      <c r="I21" s="5">
        <v>0.102368555963039</v>
      </c>
      <c r="J21" s="4">
        <v>5.7090539932251003</v>
      </c>
      <c r="K21" s="5">
        <v>7.0999999046325701</v>
      </c>
      <c r="L21" s="5">
        <v>0.78986412286758401</v>
      </c>
      <c r="M21" s="5">
        <v>54.869998931884801</v>
      </c>
      <c r="N21" s="6" t="s">
        <v>15</v>
      </c>
      <c r="O21" s="3"/>
      <c r="P21" s="3"/>
      <c r="Q21" s="3"/>
    </row>
    <row r="22" spans="1:17" s="7" customFormat="1" ht="14" x14ac:dyDescent="0.15">
      <c r="A22" s="7" t="s">
        <v>38</v>
      </c>
      <c r="B22" s="3" t="s">
        <v>14</v>
      </c>
      <c r="C22" s="4">
        <v>9.4017019271850604</v>
      </c>
      <c r="D22" s="5">
        <v>0.752136170864105</v>
      </c>
      <c r="E22" s="4">
        <v>109.23476409912099</v>
      </c>
      <c r="F22" s="4">
        <v>49.933280944824197</v>
      </c>
      <c r="G22" s="4">
        <v>0.57251191139221203</v>
      </c>
      <c r="H22" s="4">
        <v>120.73226928710901</v>
      </c>
      <c r="I22" s="5">
        <v>0.45711895823478699</v>
      </c>
      <c r="J22" s="4">
        <v>5.1118712425231898</v>
      </c>
      <c r="K22" s="5">
        <v>16.409999847412099</v>
      </c>
      <c r="L22" s="5">
        <v>0.83335316181182895</v>
      </c>
      <c r="M22" s="5">
        <v>72.199996948242202</v>
      </c>
      <c r="N22" s="6" t="s">
        <v>15</v>
      </c>
    </row>
    <row r="23" spans="1:17" x14ac:dyDescent="0.2">
      <c r="A23" s="7" t="s">
        <v>54</v>
      </c>
      <c r="B23" s="3" t="s">
        <v>14</v>
      </c>
      <c r="C23" s="4">
        <v>1219.03332519531</v>
      </c>
      <c r="D23" s="5">
        <v>97.522666931152301</v>
      </c>
      <c r="E23" s="4">
        <v>44.1672172546387</v>
      </c>
      <c r="F23" s="4">
        <v>29.1348762512207</v>
      </c>
      <c r="G23" s="4">
        <v>1.22489190101624</v>
      </c>
      <c r="H23" s="4">
        <v>50.880191802978501</v>
      </c>
      <c r="I23" s="5">
        <v>0.65964937210082997</v>
      </c>
      <c r="J23" s="4">
        <v>297.74938964843801</v>
      </c>
      <c r="K23" s="5">
        <v>7.6700000762939498</v>
      </c>
      <c r="L23" s="5">
        <v>0.79565334320068404</v>
      </c>
      <c r="M23" s="5">
        <v>58.540000915527301</v>
      </c>
      <c r="N23" s="6" t="s">
        <v>15</v>
      </c>
    </row>
    <row r="24" spans="1:17" x14ac:dyDescent="0.2">
      <c r="A24" s="7" t="s">
        <v>25</v>
      </c>
      <c r="B24" s="3" t="s">
        <v>14</v>
      </c>
      <c r="C24" s="4">
        <v>548.56732177734398</v>
      </c>
      <c r="D24" s="5">
        <v>43.885387420654297</v>
      </c>
      <c r="E24" s="4">
        <v>22.4969806671143</v>
      </c>
      <c r="F24" s="4">
        <v>20.540206909179702</v>
      </c>
      <c r="G24" s="4">
        <v>1.72383868694305</v>
      </c>
      <c r="H24" s="4">
        <v>27.233955383300799</v>
      </c>
      <c r="I24" s="5">
        <v>0.91302061080932595</v>
      </c>
      <c r="J24" s="4">
        <v>64.935661315917997</v>
      </c>
      <c r="K24" s="5">
        <v>5.4499998092651403</v>
      </c>
      <c r="L24" s="5">
        <v>0.77254557609558105</v>
      </c>
      <c r="M24" s="5">
        <v>52.659999847412102</v>
      </c>
      <c r="N24" s="6" t="s">
        <v>15</v>
      </c>
    </row>
    <row r="25" spans="1:17" x14ac:dyDescent="0.2">
      <c r="A25" s="7" t="s">
        <v>22</v>
      </c>
      <c r="B25" s="3" t="s">
        <v>14</v>
      </c>
      <c r="C25" s="4">
        <v>173.31210327148401</v>
      </c>
      <c r="D25" s="5">
        <v>13.8649682998657</v>
      </c>
      <c r="E25" s="4">
        <v>158.97473144531199</v>
      </c>
      <c r="F25" s="4">
        <v>43.243694305419901</v>
      </c>
      <c r="G25" s="4">
        <v>2.70746994018555</v>
      </c>
      <c r="H25" s="4">
        <v>168.94296264648401</v>
      </c>
      <c r="I25" s="5">
        <v>0.27201613783836398</v>
      </c>
      <c r="J25" s="4">
        <v>116.136260986328</v>
      </c>
      <c r="K25" s="5">
        <v>3.4700000286102299</v>
      </c>
      <c r="L25" s="5">
        <v>0.726798415184021</v>
      </c>
      <c r="M25" s="5">
        <v>41.799999237060497</v>
      </c>
      <c r="N25" s="6" t="s">
        <v>15</v>
      </c>
    </row>
    <row r="26" spans="1:17" x14ac:dyDescent="0.2">
      <c r="A26" s="7" t="s">
        <v>35</v>
      </c>
      <c r="B26" s="3" t="s">
        <v>14</v>
      </c>
      <c r="C26" s="4">
        <v>69.926239013671903</v>
      </c>
      <c r="D26" s="5">
        <v>5.5940990447998002</v>
      </c>
      <c r="E26" s="4">
        <v>215.49850463867199</v>
      </c>
      <c r="F26" s="4">
        <v>54.6578178405762</v>
      </c>
      <c r="G26" s="4">
        <v>3.91455006599426</v>
      </c>
      <c r="H26" s="4">
        <v>228.10031127929699</v>
      </c>
      <c r="I26" s="5">
        <v>0.253634333610535</v>
      </c>
      <c r="J26" s="4">
        <v>60.795619964599602</v>
      </c>
      <c r="K26" s="5">
        <v>2.4000000953674299</v>
      </c>
      <c r="L26" s="5">
        <v>0.70352578163146995</v>
      </c>
      <c r="M26" s="5">
        <v>38.150001525878899</v>
      </c>
      <c r="N26" s="6" t="s">
        <v>15</v>
      </c>
      <c r="O26" s="3"/>
      <c r="P26" s="3"/>
      <c r="Q26" s="3"/>
    </row>
    <row r="27" spans="1:17" x14ac:dyDescent="0.2">
      <c r="A27" s="7" t="s">
        <v>27</v>
      </c>
      <c r="B27" s="3" t="s">
        <v>14</v>
      </c>
      <c r="C27" s="4">
        <v>65.855194091796903</v>
      </c>
      <c r="D27" s="5">
        <v>5.2684154510498002</v>
      </c>
      <c r="E27" s="4">
        <v>167.40252685546901</v>
      </c>
      <c r="F27" s="4">
        <v>90.119087219238295</v>
      </c>
      <c r="G27" s="4">
        <v>3.3197600841522199</v>
      </c>
      <c r="H27" s="4">
        <v>188.16453552246099</v>
      </c>
      <c r="I27" s="5">
        <v>0.53833764791488603</v>
      </c>
      <c r="J27" s="4">
        <v>48.372310638427699</v>
      </c>
      <c r="K27" s="5">
        <v>2.8299999237060498</v>
      </c>
      <c r="L27" s="5">
        <v>0.71950161457061801</v>
      </c>
      <c r="M27" s="5">
        <v>41.220001220703097</v>
      </c>
      <c r="N27" s="6" t="s">
        <v>15</v>
      </c>
      <c r="O27" s="3"/>
      <c r="P27" s="3"/>
      <c r="Q27" s="3"/>
    </row>
    <row r="28" spans="1:17" x14ac:dyDescent="0.2">
      <c r="A28" s="7" t="s">
        <v>37</v>
      </c>
      <c r="B28" s="3" t="s">
        <v>14</v>
      </c>
      <c r="C28" s="4">
        <v>247.18022155761699</v>
      </c>
      <c r="D28" s="5">
        <v>19.774417877197301</v>
      </c>
      <c r="E28" s="4">
        <v>86.212989807128906</v>
      </c>
      <c r="F28" s="4">
        <v>44.405952453613303</v>
      </c>
      <c r="G28" s="4">
        <v>0.942318975925446</v>
      </c>
      <c r="H28" s="4">
        <v>96.439949035644503</v>
      </c>
      <c r="I28" s="5">
        <v>0.51507264375686601</v>
      </c>
      <c r="J28" s="4">
        <v>104.81890869140599</v>
      </c>
      <c r="K28" s="5">
        <v>9.9700002670288104</v>
      </c>
      <c r="L28" s="5">
        <v>0.79952073097229004</v>
      </c>
      <c r="M28" s="5">
        <v>59.2700004577637</v>
      </c>
      <c r="N28" s="6" t="s">
        <v>15</v>
      </c>
    </row>
    <row r="29" spans="1:17" x14ac:dyDescent="0.2">
      <c r="A29" s="7" t="s">
        <v>33</v>
      </c>
      <c r="B29" s="3" t="s">
        <v>14</v>
      </c>
      <c r="C29" s="4">
        <v>14.6980581283569</v>
      </c>
      <c r="D29" s="5">
        <v>1.1758446693420399</v>
      </c>
      <c r="E29" s="4">
        <v>337.09375</v>
      </c>
      <c r="F29" s="4">
        <v>186.20861816406199</v>
      </c>
      <c r="G29" s="4">
        <v>4.4669270515441903</v>
      </c>
      <c r="H29" s="4">
        <v>379.98132324218801</v>
      </c>
      <c r="I29" s="5">
        <v>0.55239415168762196</v>
      </c>
      <c r="J29" s="4">
        <v>24.556970596313501</v>
      </c>
      <c r="K29" s="5">
        <v>10.5200004577637</v>
      </c>
      <c r="L29" s="5">
        <v>0.81288337707519498</v>
      </c>
      <c r="M29" s="5">
        <v>63.889999389648402</v>
      </c>
      <c r="N29" s="6" t="s">
        <v>15</v>
      </c>
    </row>
    <row r="30" spans="1:17" x14ac:dyDescent="0.2">
      <c r="A30" s="7" t="s">
        <v>30</v>
      </c>
      <c r="B30" s="3" t="s">
        <v>14</v>
      </c>
      <c r="C30" s="4">
        <v>30.976642608642599</v>
      </c>
      <c r="D30" s="5">
        <v>2.4781312942504901</v>
      </c>
      <c r="E30" s="4">
        <v>60.627685546875</v>
      </c>
      <c r="F30" s="4">
        <v>29.97314453125</v>
      </c>
      <c r="G30" s="4">
        <v>2.1529300212860099</v>
      </c>
      <c r="H30" s="4">
        <v>67.538269042968807</v>
      </c>
      <c r="I30" s="5">
        <v>0.49438047409057601</v>
      </c>
      <c r="J30" s="4">
        <v>9.3413877487182599</v>
      </c>
      <c r="K30" s="5">
        <v>17.459999084472699</v>
      </c>
      <c r="L30" s="5">
        <v>0.82471430301666304</v>
      </c>
      <c r="M30" s="5">
        <v>68.300003051757798</v>
      </c>
      <c r="N30" s="6" t="s">
        <v>15</v>
      </c>
    </row>
    <row r="31" spans="1:17" x14ac:dyDescent="0.2">
      <c r="A31" s="7" t="s">
        <v>19</v>
      </c>
      <c r="B31" s="3" t="s">
        <v>14</v>
      </c>
      <c r="C31" s="4">
        <v>361.860595703125</v>
      </c>
      <c r="D31" s="5">
        <v>28.948846817016602</v>
      </c>
      <c r="E31" s="4">
        <v>42.6792182922363</v>
      </c>
      <c r="F31" s="4">
        <v>13.8532876968384</v>
      </c>
      <c r="G31" s="4">
        <v>3.0260260105133101</v>
      </c>
      <c r="H31" s="4">
        <v>45.883377075195298</v>
      </c>
      <c r="I31" s="5">
        <v>0.32459095120429998</v>
      </c>
      <c r="J31" s="4">
        <v>72.095695495605497</v>
      </c>
      <c r="K31" s="5">
        <v>6.21000003814697</v>
      </c>
      <c r="L31" s="5">
        <v>0.78311878442764304</v>
      </c>
      <c r="M31" s="5">
        <v>53.950000762939503</v>
      </c>
      <c r="N31" s="6" t="s">
        <v>15</v>
      </c>
    </row>
    <row r="32" spans="1:17" x14ac:dyDescent="0.2">
      <c r="A32" s="7" t="s">
        <v>20</v>
      </c>
      <c r="B32" s="3" t="s">
        <v>14</v>
      </c>
      <c r="C32" s="4">
        <v>1038.74523925781</v>
      </c>
      <c r="D32" s="5">
        <v>83.099617004394503</v>
      </c>
      <c r="E32" s="4">
        <v>88.60693359375</v>
      </c>
      <c r="F32" s="4">
        <v>85.480201721191406</v>
      </c>
      <c r="G32" s="4">
        <v>4.9188065528869602</v>
      </c>
      <c r="H32" s="4">
        <v>108.30906677246099</v>
      </c>
      <c r="I32" s="5">
        <v>0.96471232175827004</v>
      </c>
      <c r="J32" s="4">
        <v>444.45101928710898</v>
      </c>
      <c r="K32" s="5">
        <v>1.9099999666214</v>
      </c>
      <c r="L32" s="5">
        <v>0.68079638481140103</v>
      </c>
      <c r="M32" s="5">
        <v>36.319999694824197</v>
      </c>
      <c r="N32" s="6" t="s">
        <v>15</v>
      </c>
    </row>
    <row r="33" spans="1:17" x14ac:dyDescent="0.2">
      <c r="A33" s="7" t="s">
        <v>39</v>
      </c>
      <c r="B33" s="3" t="s">
        <v>14</v>
      </c>
      <c r="C33" s="4">
        <v>60.493949890136697</v>
      </c>
      <c r="D33" s="5">
        <v>4.83951616287231</v>
      </c>
      <c r="E33" s="4">
        <v>269.57162475585898</v>
      </c>
      <c r="F33" s="4">
        <v>95.810203552246094</v>
      </c>
      <c r="G33" s="4">
        <v>1.7861064672470099</v>
      </c>
      <c r="H33" s="4">
        <v>291.63607788085898</v>
      </c>
      <c r="I33" s="5">
        <v>0.35541650652885398</v>
      </c>
      <c r="J33" s="4">
        <v>74.144271850585895</v>
      </c>
      <c r="K33" s="5">
        <v>5.2600002288818404</v>
      </c>
      <c r="L33" s="5">
        <v>0.77544450759887695</v>
      </c>
      <c r="M33" s="5">
        <v>52.040000915527301</v>
      </c>
      <c r="N33" s="6" t="s">
        <v>15</v>
      </c>
    </row>
    <row r="34" spans="1:17" x14ac:dyDescent="0.2">
      <c r="A34" s="7" t="s">
        <v>16</v>
      </c>
      <c r="B34" s="3" t="s">
        <v>14</v>
      </c>
      <c r="C34" s="4">
        <v>2.8197903633117698</v>
      </c>
      <c r="D34" s="5">
        <v>0.225583225488663</v>
      </c>
      <c r="E34" s="4">
        <v>234.60078430175801</v>
      </c>
      <c r="F34" s="4">
        <v>101.004341125488</v>
      </c>
      <c r="G34" s="4">
        <v>0.73570245504379295</v>
      </c>
      <c r="H34" s="4">
        <v>257.85565185546898</v>
      </c>
      <c r="I34" s="5">
        <v>0.43053710460662797</v>
      </c>
      <c r="J34" s="4">
        <v>3.2406804561614999</v>
      </c>
      <c r="K34" s="5">
        <v>12.7700004577637</v>
      </c>
      <c r="L34" s="5">
        <v>0.82528167963027999</v>
      </c>
      <c r="M34" s="5">
        <v>68.489997863769503</v>
      </c>
      <c r="N34" s="6" t="s">
        <v>15</v>
      </c>
    </row>
    <row r="35" spans="1:17" x14ac:dyDescent="0.2">
      <c r="A35" s="7" t="s">
        <v>23</v>
      </c>
      <c r="B35" s="3" t="s">
        <v>14</v>
      </c>
      <c r="C35" s="4">
        <v>439.12509155273398</v>
      </c>
      <c r="D35" s="5">
        <v>35.130008697509801</v>
      </c>
      <c r="E35" s="4">
        <v>265.11486816406199</v>
      </c>
      <c r="F35" s="4">
        <v>91.932830810546903</v>
      </c>
      <c r="G35" s="4">
        <v>9.5875616073608398</v>
      </c>
      <c r="H35" s="4">
        <v>286.32574462890602</v>
      </c>
      <c r="I35" s="5">
        <v>0.34676602482795699</v>
      </c>
      <c r="J35" s="4">
        <v>485.23123168945301</v>
      </c>
      <c r="K35" s="5">
        <v>1.96000003814697</v>
      </c>
      <c r="L35" s="5">
        <v>0.69450312852859497</v>
      </c>
      <c r="M35" s="5">
        <v>37.069999694824197</v>
      </c>
      <c r="N35" s="6" t="s">
        <v>15</v>
      </c>
      <c r="O35" s="3"/>
      <c r="P35" s="3"/>
      <c r="Q35" s="3"/>
    </row>
    <row r="36" spans="1:17" x14ac:dyDescent="0.2">
      <c r="A36" s="7" t="s">
        <v>29</v>
      </c>
      <c r="B36" s="3" t="s">
        <v>14</v>
      </c>
      <c r="C36" s="4">
        <v>4.68072509765625</v>
      </c>
      <c r="D36" s="5">
        <v>0.37445801496505698</v>
      </c>
      <c r="E36" s="4">
        <v>93.601463317871094</v>
      </c>
      <c r="F36" s="4">
        <v>66.218048095703097</v>
      </c>
      <c r="G36" s="4">
        <v>2.2638361454010001</v>
      </c>
      <c r="H36" s="4">
        <v>108.85617828369099</v>
      </c>
      <c r="I36" s="5">
        <v>0.70744669437408403</v>
      </c>
      <c r="J36" s="4">
        <v>2.0696389675140399</v>
      </c>
      <c r="K36" s="5">
        <v>4.1500000953674299</v>
      </c>
      <c r="L36" s="5">
        <v>0.75081306695938099</v>
      </c>
      <c r="M36" s="5">
        <v>47.319999694824197</v>
      </c>
      <c r="N36" s="6" t="s">
        <v>15</v>
      </c>
    </row>
    <row r="37" spans="1:17" x14ac:dyDescent="0.2">
      <c r="A37" s="7" t="s">
        <v>18</v>
      </c>
      <c r="B37" s="3" t="s">
        <v>14</v>
      </c>
      <c r="C37" s="4">
        <v>117.94955444335901</v>
      </c>
      <c r="D37" s="5">
        <v>9.4359645843505895</v>
      </c>
      <c r="E37" s="4">
        <v>370.22906494140602</v>
      </c>
      <c r="F37" s="4">
        <v>126.836143493652</v>
      </c>
      <c r="G37" s="4">
        <v>13.7066564559937</v>
      </c>
      <c r="H37" s="4">
        <v>399.49526977539102</v>
      </c>
      <c r="I37" s="5">
        <v>0.34258830547332803</v>
      </c>
      <c r="J37" s="4">
        <v>200.24736022949199</v>
      </c>
      <c r="K37" s="5">
        <v>6.8600001335143999</v>
      </c>
      <c r="L37" s="5">
        <v>0.78087592124938998</v>
      </c>
      <c r="M37" s="5">
        <v>53.340000152587898</v>
      </c>
      <c r="N37" s="6" t="s">
        <v>15</v>
      </c>
    </row>
    <row r="38" spans="1:17" x14ac:dyDescent="0.2">
      <c r="A38" s="7" t="s">
        <v>31</v>
      </c>
      <c r="B38" s="3" t="s">
        <v>14</v>
      </c>
      <c r="C38" s="4">
        <v>15.259057044982899</v>
      </c>
      <c r="D38" s="5">
        <v>1.22072458267212</v>
      </c>
      <c r="E38" s="4">
        <v>246.75527954101599</v>
      </c>
      <c r="F38" s="4">
        <v>217.12486267089801</v>
      </c>
      <c r="G38" s="4">
        <v>4.2704181671142596</v>
      </c>
      <c r="H38" s="4">
        <v>296.7587890625</v>
      </c>
      <c r="I38" s="5">
        <v>0.87991982698440596</v>
      </c>
      <c r="J38" s="4">
        <v>16.977727890014599</v>
      </c>
      <c r="K38" s="5">
        <v>2.2000000476837198</v>
      </c>
      <c r="L38" s="5">
        <v>0.692022085189819</v>
      </c>
      <c r="M38" s="5">
        <v>37.720001220703097</v>
      </c>
      <c r="N38" s="6" t="s">
        <v>15</v>
      </c>
      <c r="O38" s="3"/>
      <c r="P38" s="3"/>
      <c r="Q38" s="3"/>
    </row>
    <row r="39" spans="1:17" x14ac:dyDescent="0.2">
      <c r="A39" s="7" t="s">
        <v>40</v>
      </c>
      <c r="B39" s="3" t="s">
        <v>14</v>
      </c>
      <c r="C39" s="4">
        <v>455.62957763671898</v>
      </c>
      <c r="D39" s="5">
        <v>36.450366973877003</v>
      </c>
      <c r="E39" s="4">
        <v>123.23624420166</v>
      </c>
      <c r="F39" s="4">
        <v>33.482749938964801</v>
      </c>
      <c r="G39" s="4">
        <v>2.9270439147949201</v>
      </c>
      <c r="H39" s="4">
        <v>130.95860290527301</v>
      </c>
      <c r="I39" s="5">
        <v>0.27169564366340598</v>
      </c>
      <c r="J39" s="4">
        <v>261.74002075195301</v>
      </c>
      <c r="K39" s="5">
        <v>6.4200000762939498</v>
      </c>
      <c r="L39" s="5">
        <v>0.78508615493774403</v>
      </c>
      <c r="M39" s="5">
        <v>54.310001373291001</v>
      </c>
      <c r="N39" s="6" t="s">
        <v>15</v>
      </c>
      <c r="O39" s="3"/>
      <c r="P39" s="3"/>
      <c r="Q39" s="3"/>
    </row>
    <row r="40" spans="1:17" x14ac:dyDescent="0.2">
      <c r="A40" s="7" t="s">
        <v>28</v>
      </c>
      <c r="B40" s="3" t="s">
        <v>14</v>
      </c>
      <c r="C40" s="4">
        <v>293.19580078125</v>
      </c>
      <c r="D40" s="5">
        <v>23.455663681030298</v>
      </c>
      <c r="E40" s="4">
        <v>109.020294189453</v>
      </c>
      <c r="F40" s="4">
        <v>58.570400238037102</v>
      </c>
      <c r="G40" s="4">
        <v>3.9561307430267298</v>
      </c>
      <c r="H40" s="4">
        <v>122.522979736328</v>
      </c>
      <c r="I40" s="5">
        <v>0.53724306821823098</v>
      </c>
      <c r="J40" s="4">
        <v>150.99032592773401</v>
      </c>
      <c r="K40" s="5">
        <v>4.75</v>
      </c>
      <c r="L40" s="5">
        <v>0.76226288080215499</v>
      </c>
      <c r="M40" s="5">
        <v>49.400001525878899</v>
      </c>
      <c r="N40" s="6" t="s">
        <v>15</v>
      </c>
    </row>
    <row r="41" spans="1:17" x14ac:dyDescent="0.2">
      <c r="A41" s="7" t="s">
        <v>42</v>
      </c>
      <c r="B41" s="3" t="s">
        <v>14</v>
      </c>
      <c r="C41" s="4">
        <v>299.00759887695301</v>
      </c>
      <c r="D41" s="5">
        <v>23.920608520507798</v>
      </c>
      <c r="E41" s="4">
        <v>150.76783752441401</v>
      </c>
      <c r="F41" s="4">
        <v>73.915817260742202</v>
      </c>
      <c r="G41" s="4">
        <v>0.99312055110931396</v>
      </c>
      <c r="H41" s="4">
        <v>167.78822326660199</v>
      </c>
      <c r="I41" s="5">
        <v>0.49026250839233398</v>
      </c>
      <c r="J41" s="4">
        <v>224.5576171875</v>
      </c>
      <c r="K41" s="5">
        <v>9.4600000381469709</v>
      </c>
      <c r="L41" s="5">
        <v>0.81042045354843095</v>
      </c>
      <c r="M41" s="5">
        <v>63</v>
      </c>
      <c r="N41" s="6" t="s">
        <v>15</v>
      </c>
      <c r="O41" s="3"/>
      <c r="P41" s="3"/>
      <c r="Q41" s="3"/>
    </row>
    <row r="42" spans="1:17" x14ac:dyDescent="0.2">
      <c r="A42" s="7" t="s">
        <v>67</v>
      </c>
      <c r="B42" s="3" t="s">
        <v>14</v>
      </c>
      <c r="C42" s="4">
        <v>422.47927856445301</v>
      </c>
      <c r="D42" s="5">
        <v>33.798343658447301</v>
      </c>
      <c r="E42" s="4">
        <v>69.695716857910199</v>
      </c>
      <c r="F42" s="4">
        <v>47.033382415771499</v>
      </c>
      <c r="G42" s="4">
        <v>3.4382910728454599</v>
      </c>
      <c r="H42" s="4">
        <v>80.539993286132798</v>
      </c>
      <c r="I42" s="5">
        <v>0.67483890056610096</v>
      </c>
      <c r="J42" s="4">
        <v>152.13111877441401</v>
      </c>
      <c r="K42" s="5">
        <v>8.2799997329711896</v>
      </c>
      <c r="L42" s="5">
        <v>0.801538527011871</v>
      </c>
      <c r="M42" s="5">
        <v>60.360000610351598</v>
      </c>
      <c r="N42" s="6" t="s">
        <v>15</v>
      </c>
    </row>
    <row r="43" spans="1:17" s="7" customFormat="1" ht="14" x14ac:dyDescent="0.15">
      <c r="A43" s="7" t="s">
        <v>68</v>
      </c>
      <c r="B43" s="3" t="s">
        <v>14</v>
      </c>
      <c r="C43" s="4">
        <v>340.25051879882801</v>
      </c>
      <c r="D43" s="5">
        <v>27.2200412750244</v>
      </c>
      <c r="E43" s="4">
        <v>80.671333312988295</v>
      </c>
      <c r="F43" s="4">
        <v>49.933849334716797</v>
      </c>
      <c r="G43" s="4">
        <v>2.1514542102813698</v>
      </c>
      <c r="H43" s="4">
        <v>92.176864624023395</v>
      </c>
      <c r="I43" s="5">
        <v>0.61897885799408003</v>
      </c>
      <c r="J43" s="4">
        <v>131.37577819824199</v>
      </c>
      <c r="K43" s="5">
        <v>4.4099998474121103</v>
      </c>
      <c r="L43" s="5">
        <v>0.75705957412719704</v>
      </c>
      <c r="M43" s="5">
        <v>48.439998626708999</v>
      </c>
      <c r="N43" s="6" t="s">
        <v>15</v>
      </c>
      <c r="O43" s="3"/>
      <c r="P43" s="3"/>
      <c r="Q43" s="3"/>
    </row>
    <row r="44" spans="1:17" x14ac:dyDescent="0.2">
      <c r="A44" s="7" t="s">
        <v>69</v>
      </c>
      <c r="B44" s="3" t="s">
        <v>14</v>
      </c>
      <c r="C44" s="4">
        <v>6.4015569686889604</v>
      </c>
      <c r="D44" s="5">
        <v>0.51212453842163097</v>
      </c>
      <c r="E44" s="4">
        <v>362.81359863281199</v>
      </c>
      <c r="F44" s="4">
        <v>103.06876373291</v>
      </c>
      <c r="G44" s="4">
        <v>1.49181020259857</v>
      </c>
      <c r="H44" s="4">
        <v>386.54748535156199</v>
      </c>
      <c r="I44" s="5">
        <v>0.28408187627792397</v>
      </c>
      <c r="J44" s="4">
        <v>10.4957056045532</v>
      </c>
      <c r="K44" s="5">
        <v>6.3600001335143999</v>
      </c>
      <c r="L44" s="5">
        <v>0.78591167926788297</v>
      </c>
      <c r="M44" s="5">
        <v>54.490001678466797</v>
      </c>
      <c r="N44" s="6" t="s">
        <v>15</v>
      </c>
    </row>
    <row r="45" spans="1:17" x14ac:dyDescent="0.2">
      <c r="A45" s="7" t="s">
        <v>66</v>
      </c>
      <c r="B45" s="3" t="s">
        <v>14</v>
      </c>
      <c r="C45" s="4">
        <v>59.500240325927699</v>
      </c>
      <c r="D45" s="5">
        <v>4.7600193023681596</v>
      </c>
      <c r="E45" s="4">
        <v>402.56243896484398</v>
      </c>
      <c r="F45" s="4">
        <v>225.09457397460901</v>
      </c>
      <c r="G45" s="4">
        <v>0</v>
      </c>
      <c r="H45" s="4">
        <v>454.37921142578102</v>
      </c>
      <c r="I45" s="5">
        <v>0.55915445089340199</v>
      </c>
      <c r="J45" s="4">
        <v>109.24777984619099</v>
      </c>
      <c r="K45" s="5">
        <v>4.6599998474121103</v>
      </c>
      <c r="L45" s="5">
        <v>0.74495846033096302</v>
      </c>
      <c r="M45" s="5">
        <v>45.840000152587898</v>
      </c>
      <c r="N45" s="6" t="s">
        <v>15</v>
      </c>
    </row>
    <row r="46" spans="1:17" x14ac:dyDescent="0.2">
      <c r="A46" s="7" t="s">
        <v>70</v>
      </c>
      <c r="B46" s="3" t="s">
        <v>14</v>
      </c>
      <c r="C46" s="4">
        <v>891.32452392578102</v>
      </c>
      <c r="D46" s="5">
        <v>71.305961608886705</v>
      </c>
      <c r="E46" s="4">
        <v>67.707176208496094</v>
      </c>
      <c r="F46" s="4">
        <v>27.278987884521499</v>
      </c>
      <c r="G46" s="4">
        <v>4.6366529464721697</v>
      </c>
      <c r="H46" s="4">
        <v>74.009979248046903</v>
      </c>
      <c r="I46" s="5">
        <v>0.40289655327796903</v>
      </c>
      <c r="J46" s="4">
        <v>294.55471801757801</v>
      </c>
      <c r="K46" s="5">
        <v>6.1399998664856001</v>
      </c>
      <c r="L46" s="5">
        <v>0.76882034540176403</v>
      </c>
      <c r="M46" s="5">
        <v>50.549999237060497</v>
      </c>
      <c r="N46" s="6" t="s">
        <v>15</v>
      </c>
    </row>
    <row r="47" spans="1:17" x14ac:dyDescent="0.2">
      <c r="A47" s="7" t="s">
        <v>44</v>
      </c>
      <c r="B47" s="3" t="s">
        <v>14</v>
      </c>
      <c r="C47" s="4">
        <v>32.282222747802699</v>
      </c>
      <c r="D47" s="5">
        <v>2.5825777053832999</v>
      </c>
      <c r="E47" s="4">
        <v>46.479743957519503</v>
      </c>
      <c r="F47" s="4">
        <v>31.128908157348601</v>
      </c>
      <c r="G47" s="4">
        <v>6.1210494041442898</v>
      </c>
      <c r="H47" s="4">
        <v>53.676223754882798</v>
      </c>
      <c r="I47" s="5">
        <v>0.66973060369491599</v>
      </c>
      <c r="J47" s="4">
        <v>6.7047028541564897</v>
      </c>
      <c r="K47" s="5">
        <v>3.0699999332428001</v>
      </c>
      <c r="L47" s="5">
        <v>0.713966965675354</v>
      </c>
      <c r="M47" s="5">
        <v>40.580001831054702</v>
      </c>
      <c r="N47" s="6" t="s">
        <v>15</v>
      </c>
    </row>
    <row r="48" spans="1:17" x14ac:dyDescent="0.2">
      <c r="A48" s="7" t="s">
        <v>71</v>
      </c>
      <c r="B48" s="3" t="s">
        <v>14</v>
      </c>
      <c r="C48" s="4">
        <v>47.861946105957003</v>
      </c>
      <c r="D48" s="5">
        <v>3.8289556503295898</v>
      </c>
      <c r="E48" s="4">
        <v>194.55715942382801</v>
      </c>
      <c r="F48" s="4">
        <v>109.23479461669901</v>
      </c>
      <c r="G48" s="4">
        <v>2.1861548423767099</v>
      </c>
      <c r="H48" s="4">
        <v>219.713943481445</v>
      </c>
      <c r="I48" s="5">
        <v>0.56145346164703402</v>
      </c>
      <c r="J48" s="4">
        <v>42.903221130371101</v>
      </c>
      <c r="K48" s="5">
        <v>4.3400001525878897</v>
      </c>
      <c r="L48" s="5">
        <v>0.75265115499496504</v>
      </c>
      <c r="M48" s="5">
        <v>47.380001068115199</v>
      </c>
      <c r="N48" s="6" t="s">
        <v>15</v>
      </c>
    </row>
    <row r="49" spans="1:17" x14ac:dyDescent="0.2">
      <c r="A49" s="7" t="s">
        <v>52</v>
      </c>
      <c r="B49" s="3" t="s">
        <v>14</v>
      </c>
      <c r="C49" s="4">
        <v>136.08679199218801</v>
      </c>
      <c r="D49" s="5">
        <v>10.8869438171387</v>
      </c>
      <c r="E49" s="4">
        <v>164.42170715332</v>
      </c>
      <c r="F49" s="4">
        <v>51.647354125976598</v>
      </c>
      <c r="G49" s="4">
        <v>2.3254754543304399</v>
      </c>
      <c r="H49" s="4">
        <v>176.32255554199199</v>
      </c>
      <c r="I49" s="5">
        <v>0.31411516666412398</v>
      </c>
      <c r="J49" s="4">
        <v>96.173133850097699</v>
      </c>
      <c r="K49" s="5">
        <v>4.03999996185303</v>
      </c>
      <c r="L49" s="5">
        <v>0.73606801033019997</v>
      </c>
      <c r="M49" s="5">
        <v>43.470001220703097</v>
      </c>
      <c r="N49" s="6" t="s">
        <v>15</v>
      </c>
    </row>
    <row r="50" spans="1:17" x14ac:dyDescent="0.2">
      <c r="A50" s="7"/>
      <c r="B50" s="3"/>
      <c r="C50" s="4"/>
      <c r="D50" s="5"/>
      <c r="E50" s="4"/>
      <c r="F50" s="4"/>
      <c r="G50" s="4"/>
      <c r="H50" s="4"/>
      <c r="I50" s="5"/>
      <c r="J50" s="4"/>
      <c r="K50" s="5"/>
      <c r="L50" s="5"/>
      <c r="M50" s="5"/>
      <c r="N50" s="6"/>
    </row>
    <row r="51" spans="1:17" x14ac:dyDescent="0.2">
      <c r="A51" s="7" t="s">
        <v>64</v>
      </c>
      <c r="B51" s="3" t="s">
        <v>14</v>
      </c>
      <c r="C51" s="4">
        <v>25.564487457275401</v>
      </c>
      <c r="D51" s="5">
        <v>2.0451591014862101</v>
      </c>
      <c r="E51" s="4">
        <v>66.375068664550795</v>
      </c>
      <c r="F51" s="4">
        <v>23.921943664550799</v>
      </c>
      <c r="G51" s="4">
        <v>6.6087918281555202</v>
      </c>
      <c r="H51" s="4">
        <v>71.914947509765597</v>
      </c>
      <c r="I51" s="5">
        <v>0.360405564308167</v>
      </c>
      <c r="J51" s="4">
        <v>6.4927997589111301</v>
      </c>
      <c r="K51" s="5">
        <v>1.45000004768372</v>
      </c>
      <c r="L51" s="5">
        <v>0.65319776535034202</v>
      </c>
      <c r="M51" s="5">
        <v>32.189998626708999</v>
      </c>
      <c r="N51" s="6" t="s">
        <v>15</v>
      </c>
    </row>
    <row r="52" spans="1:17" s="7" customFormat="1" ht="14" x14ac:dyDescent="0.15">
      <c r="A52" s="7" t="s">
        <v>57</v>
      </c>
      <c r="B52" s="3" t="s">
        <v>14</v>
      </c>
      <c r="C52" s="4">
        <v>100.13523101806599</v>
      </c>
      <c r="D52" s="5">
        <v>8.0108184814453107</v>
      </c>
      <c r="E52" s="4">
        <v>147.97154235839801</v>
      </c>
      <c r="F52" s="4">
        <v>42.679714202880902</v>
      </c>
      <c r="G52" s="4">
        <v>0</v>
      </c>
      <c r="H52" s="4">
        <v>157.79641723632801</v>
      </c>
      <c r="I52" s="5">
        <v>0.28843191266059898</v>
      </c>
      <c r="J52" s="4">
        <v>55.259056091308601</v>
      </c>
      <c r="K52" s="5">
        <v>1.58000004291534</v>
      </c>
      <c r="L52" s="5">
        <v>0.64449322223663297</v>
      </c>
      <c r="M52" s="5">
        <v>31.090000152587901</v>
      </c>
      <c r="N52" s="6" t="s">
        <v>15</v>
      </c>
      <c r="O52" s="3"/>
      <c r="P52" s="3"/>
      <c r="Q52" s="3"/>
    </row>
    <row r="53" spans="1:17" x14ac:dyDescent="0.2">
      <c r="A53" s="7" t="s">
        <v>65</v>
      </c>
      <c r="B53" s="3" t="s">
        <v>14</v>
      </c>
      <c r="C53" s="4">
        <v>493.12741088867199</v>
      </c>
      <c r="D53" s="5">
        <v>39.450191497802699</v>
      </c>
      <c r="E53" s="4">
        <v>40.6125679016113</v>
      </c>
      <c r="F53" s="4">
        <v>104.561325073242</v>
      </c>
      <c r="G53" s="4">
        <v>9.6804609298706108</v>
      </c>
      <c r="H53" s="4">
        <v>64.730987548828097</v>
      </c>
      <c r="I53" s="5">
        <v>2.5746052265167201</v>
      </c>
      <c r="J53" s="4">
        <v>120.395370483398</v>
      </c>
      <c r="K53" s="5">
        <v>1.9800000190734901</v>
      </c>
      <c r="L53" s="5">
        <v>0.67551153898239102</v>
      </c>
      <c r="M53" s="5">
        <v>36.619998931884801</v>
      </c>
      <c r="N53" s="6" t="s">
        <v>15</v>
      </c>
    </row>
    <row r="54" spans="1:17" s="7" customFormat="1" ht="14" x14ac:dyDescent="0.15">
      <c r="A54" s="7" t="s">
        <v>58</v>
      </c>
      <c r="B54" s="3" t="s">
        <v>14</v>
      </c>
      <c r="C54" s="4">
        <v>382.06494140625</v>
      </c>
      <c r="D54" s="5">
        <v>30.5651950836182</v>
      </c>
      <c r="E54" s="4">
        <v>63.172218322753899</v>
      </c>
      <c r="F54" s="4">
        <v>82.931671142578097</v>
      </c>
      <c r="G54" s="4">
        <v>9.1212825775146502</v>
      </c>
      <c r="H54" s="4">
        <v>82.308692932128906</v>
      </c>
      <c r="I54" s="5">
        <v>1.3127870559692401</v>
      </c>
      <c r="J54" s="4">
        <v>107.116218566895</v>
      </c>
      <c r="K54" s="5">
        <v>1.0299999713897701</v>
      </c>
      <c r="L54" s="5">
        <v>0.61586278676986705</v>
      </c>
      <c r="M54" s="5">
        <v>29.629999160766602</v>
      </c>
      <c r="N54" s="6" t="s">
        <v>15</v>
      </c>
      <c r="O54" s="3"/>
      <c r="P54" s="3"/>
      <c r="Q54" s="3"/>
    </row>
    <row r="55" spans="1:17" x14ac:dyDescent="0.2">
      <c r="A55" s="7" t="s">
        <v>59</v>
      </c>
      <c r="B55" s="3" t="s">
        <v>14</v>
      </c>
      <c r="C55" s="4">
        <v>15.2517185211182</v>
      </c>
      <c r="D55" s="5">
        <v>1.22013747692108</v>
      </c>
      <c r="E55" s="4">
        <v>544.514892578125</v>
      </c>
      <c r="F55" s="4">
        <v>84.088912963867202</v>
      </c>
      <c r="G55" s="4">
        <v>4.8179078102111799</v>
      </c>
      <c r="H55" s="4">
        <v>563.896240234375</v>
      </c>
      <c r="I55" s="5">
        <v>0.15442904829978901</v>
      </c>
      <c r="J55" s="4">
        <v>31.566535949706999</v>
      </c>
      <c r="K55" s="5">
        <v>1.95000004768372</v>
      </c>
      <c r="L55" s="5">
        <v>0.68031799793243397</v>
      </c>
      <c r="M55" s="5">
        <v>34.740001678466797</v>
      </c>
      <c r="N55" s="6" t="s">
        <v>15</v>
      </c>
    </row>
    <row r="56" spans="1:17" x14ac:dyDescent="0.2">
      <c r="A56" s="7" t="s">
        <v>62</v>
      </c>
      <c r="B56" s="3" t="s">
        <v>14</v>
      </c>
      <c r="C56" s="4">
        <v>219.78842163085901</v>
      </c>
      <c r="D56" s="5">
        <v>17.583074569702099</v>
      </c>
      <c r="E56" s="4">
        <v>177.55879211425801</v>
      </c>
      <c r="F56" s="4">
        <v>82.680633544921903</v>
      </c>
      <c r="G56" s="4">
        <v>24.475040435791001</v>
      </c>
      <c r="H56" s="4">
        <v>196.71424865722699</v>
      </c>
      <c r="I56" s="5">
        <v>0.46565213799476601</v>
      </c>
      <c r="J56" s="4">
        <v>161.51791381835901</v>
      </c>
      <c r="K56" s="5">
        <v>1.91999995708466</v>
      </c>
      <c r="L56" s="5">
        <v>0.68219780921936002</v>
      </c>
      <c r="M56" s="5">
        <v>35.700000762939503</v>
      </c>
      <c r="N56" s="6" t="s">
        <v>15</v>
      </c>
    </row>
    <row r="57" spans="1:17" x14ac:dyDescent="0.2">
      <c r="A57" s="7" t="s">
        <v>73</v>
      </c>
      <c r="B57" s="3" t="s">
        <v>14</v>
      </c>
      <c r="C57" s="4">
        <v>20.161430358886701</v>
      </c>
      <c r="D57" s="5">
        <v>1.61291444301605</v>
      </c>
      <c r="E57" s="4">
        <v>271.37481689453102</v>
      </c>
      <c r="F57" s="4">
        <v>92.738075256347699</v>
      </c>
      <c r="G57" s="4">
        <v>0</v>
      </c>
      <c r="H57" s="4">
        <v>292.72311401367199</v>
      </c>
      <c r="I57" s="5">
        <v>0.34173426032066301</v>
      </c>
      <c r="J57" s="4">
        <v>21.262842178344702</v>
      </c>
      <c r="K57" s="5">
        <v>1.6100000143051101</v>
      </c>
      <c r="L57" s="5">
        <v>0.66683095693588301</v>
      </c>
      <c r="M57" s="5">
        <v>33.630001068115199</v>
      </c>
      <c r="N57" s="6" t="s">
        <v>15</v>
      </c>
    </row>
    <row r="58" spans="1:17" x14ac:dyDescent="0.2">
      <c r="A58" s="7" t="s">
        <v>60</v>
      </c>
      <c r="B58" s="3" t="s">
        <v>14</v>
      </c>
      <c r="C58" s="4">
        <v>37.332183837890597</v>
      </c>
      <c r="D58" s="5">
        <v>2.9865746498107901</v>
      </c>
      <c r="E58" s="4">
        <v>502.06893920898398</v>
      </c>
      <c r="F58" s="4">
        <v>227.24937438964801</v>
      </c>
      <c r="G58" s="4">
        <v>80.632453918457003</v>
      </c>
      <c r="H58" s="4">
        <v>554.784912109375</v>
      </c>
      <c r="I58" s="5">
        <v>0.45262584090232799</v>
      </c>
      <c r="J58" s="4">
        <v>73.424858093261705</v>
      </c>
      <c r="K58" s="5">
        <v>1.75</v>
      </c>
      <c r="L58" s="5">
        <v>0.65478271245956399</v>
      </c>
      <c r="M58" s="5">
        <v>32.5200004577637</v>
      </c>
      <c r="N58" s="6" t="s">
        <v>15</v>
      </c>
    </row>
    <row r="59" spans="1:17" x14ac:dyDescent="0.2">
      <c r="A59" s="7" t="s">
        <v>74</v>
      </c>
      <c r="B59" s="3" t="s">
        <v>14</v>
      </c>
      <c r="C59" s="4">
        <v>41.842422485351598</v>
      </c>
      <c r="D59" s="5">
        <v>3.3473937511444101</v>
      </c>
      <c r="E59" s="4">
        <v>301.11285400390602</v>
      </c>
      <c r="F59" s="4">
        <v>69.947319030761705</v>
      </c>
      <c r="G59" s="4">
        <v>0</v>
      </c>
      <c r="H59" s="4">
        <v>317.21472167968801</v>
      </c>
      <c r="I59" s="5">
        <v>0.23229601979255701</v>
      </c>
      <c r="J59" s="4">
        <v>53.7435302734375</v>
      </c>
      <c r="K59" s="5">
        <v>4.4699997901916504</v>
      </c>
      <c r="L59" s="5">
        <v>0.74872177839279197</v>
      </c>
      <c r="M59" s="5">
        <v>45.619998931884801</v>
      </c>
      <c r="N59" s="6" t="s">
        <v>15</v>
      </c>
    </row>
    <row r="60" spans="1:17" x14ac:dyDescent="0.2">
      <c r="A60" s="7" t="s">
        <v>61</v>
      </c>
      <c r="B60" s="3" t="s">
        <v>14</v>
      </c>
      <c r="C60" s="4">
        <v>119.838897705078</v>
      </c>
      <c r="D60" s="5">
        <v>9.5871114730834996</v>
      </c>
      <c r="E60" s="4">
        <v>82.849113464355497</v>
      </c>
      <c r="F60" s="4">
        <v>57.047721862792997</v>
      </c>
      <c r="G60" s="4">
        <v>0</v>
      </c>
      <c r="H60" s="4">
        <v>95.981498718261705</v>
      </c>
      <c r="I60" s="5">
        <v>0.688573718070984</v>
      </c>
      <c r="J60" s="4">
        <v>44.317203521728501</v>
      </c>
      <c r="K60" s="5">
        <v>2.9300000667571999</v>
      </c>
      <c r="L60" s="5">
        <v>0.707358717918396</v>
      </c>
      <c r="M60" s="5">
        <v>39.599998474121101</v>
      </c>
      <c r="N60" s="6" t="s">
        <v>15</v>
      </c>
    </row>
    <row r="61" spans="1:17" x14ac:dyDescent="0.2">
      <c r="A61" s="7" t="s">
        <v>56</v>
      </c>
      <c r="B61" s="3" t="s">
        <v>14</v>
      </c>
      <c r="C61" s="4">
        <v>190.55212402343801</v>
      </c>
      <c r="D61" s="5">
        <v>15.2441701889038</v>
      </c>
      <c r="E61" s="4">
        <v>42.085178375244098</v>
      </c>
      <c r="F61" s="4">
        <v>26.465967178344702</v>
      </c>
      <c r="G61" s="4">
        <v>2.4594032764434801</v>
      </c>
      <c r="H61" s="4">
        <v>48.18994140625</v>
      </c>
      <c r="I61" s="5">
        <v>0.62886667251586903</v>
      </c>
      <c r="J61" s="4">
        <v>37.102951049804702</v>
      </c>
      <c r="K61" s="5">
        <v>3.8199999332428001</v>
      </c>
      <c r="L61" s="5">
        <v>0.73818987607955899</v>
      </c>
      <c r="M61" s="5">
        <v>44.740001678466797</v>
      </c>
      <c r="N61" s="6" t="s">
        <v>15</v>
      </c>
    </row>
    <row r="62" spans="1:17" x14ac:dyDescent="0.2">
      <c r="A62" s="7" t="s">
        <v>72</v>
      </c>
      <c r="B62" s="3" t="s">
        <v>14</v>
      </c>
      <c r="C62" s="4">
        <v>48.208106994628899</v>
      </c>
      <c r="D62" s="5">
        <v>3.8566484451293901</v>
      </c>
      <c r="E62" s="4">
        <v>231.74920654296901</v>
      </c>
      <c r="F62" s="4">
        <v>116.426132202148</v>
      </c>
      <c r="G62" s="4">
        <v>9.5214214324951207</v>
      </c>
      <c r="H62" s="4">
        <v>258.59811401367199</v>
      </c>
      <c r="I62" s="5">
        <v>0.50237983465194702</v>
      </c>
      <c r="J62" s="4">
        <v>48.929580688476598</v>
      </c>
      <c r="K62" s="5">
        <v>2.9900000095367401</v>
      </c>
      <c r="L62" s="5">
        <v>0.72430270910263095</v>
      </c>
      <c r="M62" s="5">
        <v>41.959999084472699</v>
      </c>
      <c r="N62" s="6" t="s">
        <v>15</v>
      </c>
    </row>
    <row r="63" spans="1:17" x14ac:dyDescent="0.2">
      <c r="A63" s="7" t="s">
        <v>63</v>
      </c>
      <c r="B63" s="3" t="s">
        <v>14</v>
      </c>
      <c r="C63" s="4">
        <v>289.49978637695301</v>
      </c>
      <c r="D63" s="5">
        <v>23.1599826812744</v>
      </c>
      <c r="E63" s="4">
        <v>115.375762939453</v>
      </c>
      <c r="F63" s="4">
        <v>44.701808929443402</v>
      </c>
      <c r="G63" s="4">
        <v>6.9440207481384304</v>
      </c>
      <c r="H63" s="4">
        <v>125.70083618164099</v>
      </c>
      <c r="I63" s="5">
        <v>0.38744539022445701</v>
      </c>
      <c r="J63" s="4">
        <v>131.14602661132801</v>
      </c>
      <c r="K63" s="5">
        <v>1.37999999523163</v>
      </c>
      <c r="L63" s="5">
        <v>0.65594691038131703</v>
      </c>
      <c r="M63" s="5">
        <v>32.5200004577637</v>
      </c>
      <c r="N63" s="6" t="s">
        <v>15</v>
      </c>
    </row>
    <row r="65" spans="1:15" x14ac:dyDescent="0.2">
      <c r="A65" s="7" t="s">
        <v>75</v>
      </c>
      <c r="B65" s="3" t="s">
        <v>14</v>
      </c>
      <c r="C65" s="4">
        <v>464.20819091796898</v>
      </c>
      <c r="D65" s="5">
        <v>37.136653900146499</v>
      </c>
      <c r="E65" s="4">
        <v>34.283576965332003</v>
      </c>
      <c r="F65" s="4">
        <v>19.456090927123999</v>
      </c>
      <c r="G65" s="4">
        <v>2.7266700267791699</v>
      </c>
      <c r="H65" s="4">
        <v>38.7760009765625</v>
      </c>
      <c r="I65" s="5">
        <v>0.56750470399856601</v>
      </c>
      <c r="J65" s="4">
        <v>79.305046081542997</v>
      </c>
      <c r="K65" s="5">
        <v>6.96000003814697</v>
      </c>
      <c r="L65" s="5">
        <v>0.78767299652099598</v>
      </c>
      <c r="M65" s="5">
        <v>55.849998474121101</v>
      </c>
      <c r="N65" s="6" t="s">
        <v>15</v>
      </c>
    </row>
    <row r="66" spans="1:15" x14ac:dyDescent="0.2">
      <c r="A66" s="7"/>
      <c r="B66" s="3"/>
      <c r="C66" s="4"/>
      <c r="D66" s="5"/>
      <c r="E66" s="4"/>
      <c r="F66" s="4"/>
      <c r="G66" s="4"/>
      <c r="H66" s="4"/>
      <c r="I66" s="5"/>
      <c r="J66" s="4"/>
      <c r="K66" s="5"/>
      <c r="L66" s="5"/>
      <c r="M66" s="5"/>
      <c r="N66" s="6"/>
    </row>
    <row r="67" spans="1:15" x14ac:dyDescent="0.2">
      <c r="A67" s="22" t="s">
        <v>144</v>
      </c>
      <c r="B67" s="28" t="s">
        <v>14</v>
      </c>
      <c r="C67" s="23">
        <v>200.82820129394531</v>
      </c>
      <c r="D67" s="29">
        <v>16.066255569458008</v>
      </c>
      <c r="E67" s="23">
        <v>86.852508544921875</v>
      </c>
      <c r="F67" s="23">
        <v>82.480903625488281</v>
      </c>
      <c r="G67" s="23">
        <v>3.1003541946411133</v>
      </c>
      <c r="H67" s="23">
        <v>105.85511779785156</v>
      </c>
      <c r="I67" s="29">
        <v>0.94966632127761841</v>
      </c>
      <c r="J67" s="23">
        <v>94.090324401855469</v>
      </c>
      <c r="K67" s="29">
        <v>9.3299999237060547</v>
      </c>
      <c r="L67" s="29">
        <v>0.80625820159912109</v>
      </c>
      <c r="M67" s="29">
        <v>62.560001373291016</v>
      </c>
      <c r="N67" s="30" t="s">
        <v>15</v>
      </c>
      <c r="O67" s="28"/>
    </row>
    <row r="68" spans="1:15" x14ac:dyDescent="0.2">
      <c r="A68" s="22" t="s">
        <v>145</v>
      </c>
      <c r="B68" s="28" t="s">
        <v>14</v>
      </c>
      <c r="C68" s="23">
        <v>576.148193359375</v>
      </c>
      <c r="D68" s="29">
        <v>46.091854095458984</v>
      </c>
      <c r="E68" s="23">
        <v>68.593208312988281</v>
      </c>
      <c r="F68" s="23">
        <v>32.226982116699219</v>
      </c>
      <c r="G68" s="23">
        <v>0</v>
      </c>
      <c r="H68" s="23">
        <v>76.011856079101562</v>
      </c>
      <c r="I68" s="29">
        <v>0.46982759237289429</v>
      </c>
      <c r="J68" s="23">
        <v>212.63014221191406</v>
      </c>
      <c r="K68" s="29">
        <v>23.620000839233398</v>
      </c>
      <c r="L68" s="29">
        <v>0.8562052845954895</v>
      </c>
      <c r="M68" s="29">
        <v>84.25</v>
      </c>
      <c r="N68" s="30" t="s">
        <v>15</v>
      </c>
      <c r="O68" s="28"/>
    </row>
    <row r="69" spans="1:15" x14ac:dyDescent="0.2">
      <c r="A69" s="22" t="s">
        <v>146</v>
      </c>
      <c r="B69" s="28" t="s">
        <v>14</v>
      </c>
      <c r="C69" s="23">
        <v>22.321685791015625</v>
      </c>
      <c r="D69" s="29">
        <v>1.7857348918914795</v>
      </c>
      <c r="E69" s="23">
        <v>228.13432312011719</v>
      </c>
      <c r="F69" s="23">
        <v>255.574951171875</v>
      </c>
      <c r="G69" s="23">
        <v>3.8604764938354492</v>
      </c>
      <c r="H69" s="23">
        <v>286.98696899414062</v>
      </c>
      <c r="I69" s="29">
        <v>1.120282769203186</v>
      </c>
      <c r="J69" s="23">
        <v>30.027963638305664</v>
      </c>
      <c r="K69" s="29">
        <v>29.979999542236328</v>
      </c>
      <c r="L69" s="29">
        <v>0.86360281705856323</v>
      </c>
      <c r="M69" s="29">
        <v>91.019996643066406</v>
      </c>
      <c r="N69" s="30" t="s">
        <v>15</v>
      </c>
      <c r="O69" s="28"/>
    </row>
    <row r="70" spans="1:15" x14ac:dyDescent="0.2">
      <c r="A70" s="22" t="s">
        <v>147</v>
      </c>
      <c r="B70" s="28" t="s">
        <v>14</v>
      </c>
      <c r="C70" s="23">
        <v>460.07144165039062</v>
      </c>
      <c r="D70" s="29">
        <v>36.805713653564453</v>
      </c>
      <c r="E70" s="23">
        <v>3.6404905319213867</v>
      </c>
      <c r="F70" s="23">
        <v>3.425546407699585</v>
      </c>
      <c r="G70" s="23">
        <v>0</v>
      </c>
      <c r="H70" s="23">
        <v>4.429051399230957</v>
      </c>
      <c r="I70" s="29">
        <v>0.94095736742019653</v>
      </c>
      <c r="J70" s="23">
        <v>8.8052520751953125</v>
      </c>
      <c r="K70" s="29">
        <v>5.690000057220459</v>
      </c>
      <c r="L70" s="29">
        <v>0.77336502075195312</v>
      </c>
      <c r="M70" s="29">
        <v>52.770000457763672</v>
      </c>
      <c r="N70" s="30" t="s">
        <v>15</v>
      </c>
      <c r="O70" s="31" t="s">
        <v>148</v>
      </c>
    </row>
    <row r="71" spans="1:15" x14ac:dyDescent="0.2">
      <c r="A71" s="22" t="s">
        <v>149</v>
      </c>
      <c r="B71" s="28" t="s">
        <v>14</v>
      </c>
      <c r="C71" s="23">
        <v>594.094970703125</v>
      </c>
      <c r="D71" s="29">
        <v>47.527599334716797</v>
      </c>
      <c r="E71" s="23">
        <v>140.45143127441406</v>
      </c>
      <c r="F71" s="23">
        <v>87.3369140625</v>
      </c>
      <c r="G71" s="23">
        <v>3.2377071380615234</v>
      </c>
      <c r="H71" s="23">
        <v>160.57257080078125</v>
      </c>
      <c r="I71" s="29">
        <v>0.62182998657226562</v>
      </c>
      <c r="J71" s="23">
        <v>454.84127807617188</v>
      </c>
      <c r="K71" s="29">
        <v>17.870000839233398</v>
      </c>
      <c r="L71" s="29">
        <v>0.84048199653625488</v>
      </c>
      <c r="M71" s="29">
        <v>75.879997253417969</v>
      </c>
      <c r="N71" s="30" t="s">
        <v>15</v>
      </c>
      <c r="O71" s="28"/>
    </row>
    <row r="72" spans="1:15" x14ac:dyDescent="0.2">
      <c r="A72" s="22" t="s">
        <v>150</v>
      </c>
      <c r="B72" s="28" t="s">
        <v>14</v>
      </c>
      <c r="C72" s="23">
        <v>10.003880500793457</v>
      </c>
      <c r="D72" s="29">
        <v>0.80031043291091919</v>
      </c>
      <c r="E72" s="23">
        <v>179.95729064941406</v>
      </c>
      <c r="F72" s="23">
        <v>58.896522521972656</v>
      </c>
      <c r="G72" s="23">
        <v>0</v>
      </c>
      <c r="H72" s="23">
        <v>193.51527404785156</v>
      </c>
      <c r="I72" s="29">
        <v>0.32728055119514465</v>
      </c>
      <c r="J72" s="23">
        <v>8.7348175048828125</v>
      </c>
      <c r="K72" s="29">
        <v>15.159999847412109</v>
      </c>
      <c r="L72" s="29">
        <v>0.83556151390075684</v>
      </c>
      <c r="M72" s="29">
        <v>72.459999084472656</v>
      </c>
      <c r="N72" s="30" t="s">
        <v>15</v>
      </c>
      <c r="O72" s="28"/>
    </row>
    <row r="73" spans="1:15" x14ac:dyDescent="0.2">
      <c r="A73" s="22" t="s">
        <v>151</v>
      </c>
      <c r="B73" s="28" t="s">
        <v>14</v>
      </c>
      <c r="C73" s="23">
        <v>194.37248229980469</v>
      </c>
      <c r="D73" s="29">
        <v>15.549798965454102</v>
      </c>
      <c r="E73" s="23">
        <v>109.04239654541016</v>
      </c>
      <c r="F73" s="23">
        <v>44.699840545654297</v>
      </c>
      <c r="G73" s="23">
        <v>0</v>
      </c>
      <c r="H73" s="23">
        <v>119.33229827880859</v>
      </c>
      <c r="I73" s="29">
        <v>0.40993082523345947</v>
      </c>
      <c r="J73" s="23">
        <v>103.72930908203125</v>
      </c>
      <c r="K73" s="29">
        <v>10.5</v>
      </c>
      <c r="L73" s="29">
        <v>0.81647586822509766</v>
      </c>
      <c r="M73" s="29">
        <v>64.889999389648438</v>
      </c>
      <c r="N73" s="30" t="s">
        <v>15</v>
      </c>
      <c r="O73" s="28"/>
    </row>
    <row r="74" spans="1:15" x14ac:dyDescent="0.2">
      <c r="A74" s="22" t="s">
        <v>152</v>
      </c>
      <c r="B74" s="28" t="s">
        <v>14</v>
      </c>
      <c r="C74" s="23">
        <v>585.8406982421875</v>
      </c>
      <c r="D74" s="29">
        <v>46.867256164550781</v>
      </c>
      <c r="E74" s="23">
        <v>101.60749816894531</v>
      </c>
      <c r="F74" s="23">
        <v>32.542858123779297</v>
      </c>
      <c r="G74" s="23">
        <v>0</v>
      </c>
      <c r="H74" s="23">
        <v>109.09886169433594</v>
      </c>
      <c r="I74" s="29">
        <v>0.32028007507324219</v>
      </c>
      <c r="J74" s="23">
        <v>296.14669799804688</v>
      </c>
      <c r="K74" s="29">
        <v>10.729999542236328</v>
      </c>
      <c r="L74" s="29">
        <v>0.81814831495285034</v>
      </c>
      <c r="M74" s="29">
        <v>65.089996337890625</v>
      </c>
      <c r="N74" s="30" t="s">
        <v>15</v>
      </c>
      <c r="O74" s="28"/>
    </row>
    <row r="75" spans="1:15" x14ac:dyDescent="0.2">
      <c r="A75" s="22" t="s">
        <v>153</v>
      </c>
      <c r="B75" s="28" t="s">
        <v>14</v>
      </c>
      <c r="C75" s="23">
        <v>321.256591796875</v>
      </c>
      <c r="D75" s="29">
        <v>25.700527191162109</v>
      </c>
      <c r="E75" s="23">
        <v>187.48921203613281</v>
      </c>
      <c r="F75" s="23">
        <v>71.01544189453125</v>
      </c>
      <c r="G75" s="23">
        <v>0</v>
      </c>
      <c r="H75" s="23">
        <v>203.83695983886719</v>
      </c>
      <c r="I75" s="29">
        <v>0.37877082824707031</v>
      </c>
      <c r="J75" s="23">
        <v>300.00180053710938</v>
      </c>
      <c r="K75" s="29">
        <v>12.670000076293945</v>
      </c>
      <c r="L75" s="29">
        <v>0.82778048515319824</v>
      </c>
      <c r="M75" s="29">
        <v>69.269996643066406</v>
      </c>
      <c r="N75" s="30" t="s">
        <v>15</v>
      </c>
      <c r="O75" s="28"/>
    </row>
    <row r="76" spans="1:15" x14ac:dyDescent="0.2">
      <c r="A76" s="22" t="s">
        <v>154</v>
      </c>
      <c r="B76" s="28" t="s">
        <v>14</v>
      </c>
      <c r="C76" s="23">
        <v>585.48370361328125</v>
      </c>
      <c r="D76" s="29">
        <v>46.838695526123047</v>
      </c>
      <c r="E76" s="23">
        <v>75.007644653320312</v>
      </c>
      <c r="F76" s="23">
        <v>62.271457672119141</v>
      </c>
      <c r="G76" s="23">
        <v>2.1284992694854736</v>
      </c>
      <c r="H76" s="23">
        <v>89.353179931640625</v>
      </c>
      <c r="I76" s="29">
        <v>0.83020150661468506</v>
      </c>
      <c r="J76" s="23">
        <v>245.6776123046875</v>
      </c>
      <c r="K76" s="29">
        <v>13.590000152587891</v>
      </c>
      <c r="L76" s="29">
        <v>0.82938140630722046</v>
      </c>
      <c r="M76" s="29">
        <v>71.339996337890625</v>
      </c>
      <c r="N76" s="30" t="s">
        <v>15</v>
      </c>
      <c r="O76" s="28"/>
    </row>
    <row r="77" spans="1:15" x14ac:dyDescent="0.2">
      <c r="A77" s="22" t="s">
        <v>155</v>
      </c>
      <c r="B77" s="28" t="s">
        <v>14</v>
      </c>
      <c r="C77" s="23">
        <v>52.797878265380859</v>
      </c>
      <c r="D77" s="29">
        <v>4.2238302230834961</v>
      </c>
      <c r="E77" s="23">
        <v>107.91256713867188</v>
      </c>
      <c r="F77" s="23">
        <v>44.908042907714844</v>
      </c>
      <c r="G77" s="23">
        <v>0</v>
      </c>
      <c r="H77" s="23">
        <v>118.25039672851562</v>
      </c>
      <c r="I77" s="29">
        <v>0.41615211963653564</v>
      </c>
      <c r="J77" s="23">
        <v>27.400768280029297</v>
      </c>
      <c r="K77" s="29">
        <v>10</v>
      </c>
      <c r="L77" s="29">
        <v>0.80982887744903564</v>
      </c>
      <c r="M77" s="29">
        <v>62.400001525878906</v>
      </c>
      <c r="N77" s="30" t="s">
        <v>15</v>
      </c>
      <c r="O77" s="28"/>
    </row>
    <row r="78" spans="1:15" x14ac:dyDescent="0.2">
      <c r="A78" s="22" t="s">
        <v>156</v>
      </c>
      <c r="B78" s="28" t="s">
        <v>14</v>
      </c>
      <c r="C78" s="23">
        <v>199.13310241699219</v>
      </c>
      <c r="D78" s="29">
        <v>15.930647850036621</v>
      </c>
      <c r="E78" s="23">
        <v>50.180526733398438</v>
      </c>
      <c r="F78" s="23">
        <v>30.70222282409668</v>
      </c>
      <c r="G78" s="23">
        <v>0</v>
      </c>
      <c r="H78" s="23">
        <v>57.248176574707031</v>
      </c>
      <c r="I78" s="29">
        <v>0.61183542013168335</v>
      </c>
      <c r="J78" s="23">
        <v>55.013317108154297</v>
      </c>
      <c r="K78" s="29">
        <v>38.650001525878906</v>
      </c>
      <c r="L78" s="29">
        <v>0.87906527519226074</v>
      </c>
      <c r="M78" s="29">
        <v>101.27999877929688</v>
      </c>
      <c r="N78" s="30" t="s">
        <v>15</v>
      </c>
      <c r="O78" s="28"/>
    </row>
    <row r="79" spans="1:15" x14ac:dyDescent="0.2">
      <c r="A79" s="22" t="s">
        <v>157</v>
      </c>
      <c r="B79" s="28" t="s">
        <v>14</v>
      </c>
      <c r="C79" s="23">
        <v>72.049118041992188</v>
      </c>
      <c r="D79" s="29">
        <v>5.7639293670654297</v>
      </c>
      <c r="E79" s="23">
        <v>75.36602783203125</v>
      </c>
      <c r="F79" s="23">
        <v>13.312466621398926</v>
      </c>
      <c r="G79" s="23">
        <v>0</v>
      </c>
      <c r="H79" s="23">
        <v>78.430557250976562</v>
      </c>
      <c r="I79" s="29">
        <v>0.17663750052452087</v>
      </c>
      <c r="J79" s="23">
        <v>26.744649887084961</v>
      </c>
      <c r="K79" s="29">
        <v>32.619998931884766</v>
      </c>
      <c r="L79" s="29">
        <v>0.87289828062057495</v>
      </c>
      <c r="M79" s="29">
        <v>93.800003051757812</v>
      </c>
      <c r="N79" s="30" t="s">
        <v>15</v>
      </c>
      <c r="O79" s="28"/>
    </row>
    <row r="80" spans="1:15" x14ac:dyDescent="0.2">
      <c r="A80" s="22" t="s">
        <v>158</v>
      </c>
      <c r="B80" s="28" t="s">
        <v>14</v>
      </c>
      <c r="C80" s="23">
        <v>195.8310546875</v>
      </c>
      <c r="D80" s="29">
        <v>15.666484832763672</v>
      </c>
      <c r="E80" s="23">
        <v>41.414646148681641</v>
      </c>
      <c r="F80" s="23">
        <v>11.484625816345215</v>
      </c>
      <c r="G80" s="23">
        <v>0</v>
      </c>
      <c r="H80" s="23">
        <v>44.058406829833984</v>
      </c>
      <c r="I80" s="29">
        <v>0.27730831503868103</v>
      </c>
      <c r="J80" s="23">
        <v>40.849300384521484</v>
      </c>
      <c r="K80" s="29">
        <v>25.899999618530273</v>
      </c>
      <c r="L80" s="29">
        <v>0.86396050453186035</v>
      </c>
      <c r="M80" s="29">
        <v>88.300003051757812</v>
      </c>
      <c r="N80" s="30" t="s">
        <v>15</v>
      </c>
      <c r="O80" s="28"/>
    </row>
    <row r="81" spans="1:15" x14ac:dyDescent="0.2">
      <c r="A81" s="22" t="s">
        <v>159</v>
      </c>
      <c r="B81" s="28" t="s">
        <v>14</v>
      </c>
      <c r="C81" s="23">
        <v>576.8350830078125</v>
      </c>
      <c r="D81" s="29">
        <v>46.146804809570312</v>
      </c>
      <c r="E81" s="23">
        <v>57.360965728759766</v>
      </c>
      <c r="F81" s="23">
        <v>26.080373764038086</v>
      </c>
      <c r="G81" s="23">
        <v>-1.8718975782394409</v>
      </c>
      <c r="H81" s="23">
        <v>63.355308532714844</v>
      </c>
      <c r="I81" s="29">
        <v>0.45467111468315125</v>
      </c>
      <c r="J81" s="23">
        <v>172.01419067382812</v>
      </c>
      <c r="K81" s="29">
        <v>15.449999809265137</v>
      </c>
      <c r="L81" s="29">
        <v>0.83137392997741699</v>
      </c>
      <c r="M81" s="29">
        <v>71.019996643066406</v>
      </c>
      <c r="N81" s="30" t="s">
        <v>15</v>
      </c>
      <c r="O81" s="28"/>
    </row>
    <row r="82" spans="1:15" x14ac:dyDescent="0.2">
      <c r="A82" s="22" t="s">
        <v>160</v>
      </c>
      <c r="B82" s="28" t="s">
        <v>14</v>
      </c>
      <c r="C82" s="23">
        <v>6.8711643218994141</v>
      </c>
      <c r="D82" s="29">
        <v>0.54969316720962524</v>
      </c>
      <c r="E82" s="23">
        <v>91.907386779785156</v>
      </c>
      <c r="F82" s="23">
        <v>35.346405029296875</v>
      </c>
      <c r="G82" s="23">
        <v>0</v>
      </c>
      <c r="H82" s="23">
        <v>100.04412841796875</v>
      </c>
      <c r="I82" s="29">
        <v>0.38458719849586487</v>
      </c>
      <c r="J82" s="23">
        <v>3.145545482635498</v>
      </c>
      <c r="K82" s="29">
        <v>19.010000228881836</v>
      </c>
      <c r="L82" s="29">
        <v>0.84727799892425537</v>
      </c>
      <c r="M82" s="29">
        <v>78.55999755859375</v>
      </c>
      <c r="N82" s="30" t="s">
        <v>15</v>
      </c>
      <c r="O82" s="28"/>
    </row>
    <row r="83" spans="1:15" x14ac:dyDescent="0.2">
      <c r="A83" s="22" t="s">
        <v>161</v>
      </c>
      <c r="B83" s="28" t="s">
        <v>14</v>
      </c>
      <c r="C83" s="23">
        <v>19.130157470703125</v>
      </c>
      <c r="D83" s="29">
        <v>1.5304125547409058</v>
      </c>
      <c r="E83" s="23">
        <v>51.731052398681641</v>
      </c>
      <c r="F83" s="23">
        <v>29.493202209472656</v>
      </c>
      <c r="G83" s="23">
        <v>0</v>
      </c>
      <c r="H83" s="23">
        <v>58.5203857421875</v>
      </c>
      <c r="I83" s="29">
        <v>0.57012569904327393</v>
      </c>
      <c r="J83" s="23">
        <v>5.2073588371276855</v>
      </c>
      <c r="K83" s="29">
        <v>26.239999771118164</v>
      </c>
      <c r="L83" s="29">
        <v>0.85955333709716797</v>
      </c>
      <c r="M83" s="29">
        <v>86.949996948242188</v>
      </c>
      <c r="N83" s="30" t="s">
        <v>15</v>
      </c>
      <c r="O83" s="28"/>
    </row>
    <row r="84" spans="1:15" x14ac:dyDescent="0.2">
      <c r="A84" s="22" t="s">
        <v>162</v>
      </c>
      <c r="B84" s="28" t="s">
        <v>14</v>
      </c>
      <c r="C84" s="23">
        <v>264.33102416992188</v>
      </c>
      <c r="D84" s="29">
        <v>21.146482467651367</v>
      </c>
      <c r="E84" s="23">
        <v>91.228874206542969</v>
      </c>
      <c r="F84" s="23">
        <v>39.081439971923828</v>
      </c>
      <c r="G84" s="23">
        <v>2.1506545543670654</v>
      </c>
      <c r="H84" s="23">
        <v>100.23617553710938</v>
      </c>
      <c r="I84" s="29">
        <v>0.42838892340660095</v>
      </c>
      <c r="J84" s="23">
        <v>120.9190673828125</v>
      </c>
      <c r="K84" s="29">
        <v>13.449999809265137</v>
      </c>
      <c r="L84" s="29">
        <v>0.82830160856246948</v>
      </c>
      <c r="M84" s="29">
        <v>69.519996643066406</v>
      </c>
      <c r="N84" s="30" t="s">
        <v>15</v>
      </c>
      <c r="O84" s="28"/>
    </row>
    <row r="85" spans="1:15" x14ac:dyDescent="0.2">
      <c r="A85" s="22" t="s">
        <v>163</v>
      </c>
      <c r="B85" s="28" t="s">
        <v>14</v>
      </c>
      <c r="C85" s="23">
        <v>538.30023193359375</v>
      </c>
      <c r="D85" s="29">
        <v>43.064018249511719</v>
      </c>
      <c r="E85" s="23">
        <v>282.58657836914062</v>
      </c>
      <c r="F85" s="23">
        <v>157.3387451171875</v>
      </c>
      <c r="G85" s="23">
        <v>6.8708562850952148</v>
      </c>
      <c r="H85" s="23">
        <v>318.84030151367188</v>
      </c>
      <c r="I85" s="29">
        <v>0.55678069591522217</v>
      </c>
      <c r="J85" s="23">
        <v>720.46771240234375</v>
      </c>
      <c r="K85" s="29">
        <v>4.2100000381469727</v>
      </c>
      <c r="L85" s="29">
        <v>0.74770116806030273</v>
      </c>
      <c r="M85" s="29">
        <v>46.409999847412109</v>
      </c>
      <c r="N85" s="30" t="s">
        <v>15</v>
      </c>
      <c r="O85" s="28"/>
    </row>
    <row r="86" spans="1:15" x14ac:dyDescent="0.2">
      <c r="A86" s="22" t="s">
        <v>164</v>
      </c>
      <c r="B86" s="28" t="s">
        <v>14</v>
      </c>
      <c r="C86" s="23">
        <v>10.41808032989502</v>
      </c>
      <c r="D86" s="29">
        <v>0.8334464430809021</v>
      </c>
      <c r="E86" s="23">
        <v>32.116611480712891</v>
      </c>
      <c r="F86" s="23">
        <v>17.562179565429688</v>
      </c>
      <c r="G86" s="23">
        <v>0</v>
      </c>
      <c r="H86" s="23">
        <v>36.159423828125</v>
      </c>
      <c r="I86" s="29">
        <v>0.54682540893554688</v>
      </c>
      <c r="J86" s="23">
        <v>1.7845439910888672</v>
      </c>
      <c r="K86" s="29">
        <v>37.180000305175781</v>
      </c>
      <c r="L86" s="29">
        <v>0.87605082988739014</v>
      </c>
      <c r="M86" s="29">
        <v>98.569999694824219</v>
      </c>
      <c r="N86" s="30" t="s">
        <v>15</v>
      </c>
      <c r="O86" s="28"/>
    </row>
    <row r="88" spans="1:15" x14ac:dyDescent="0.2">
      <c r="A88" s="22" t="s">
        <v>97</v>
      </c>
      <c r="B88" s="28" t="s">
        <v>14</v>
      </c>
      <c r="C88" s="23">
        <v>289.29071044921875</v>
      </c>
      <c r="D88" s="23">
        <v>23.143257141113281</v>
      </c>
      <c r="E88" s="23">
        <v>100.44225311279297</v>
      </c>
      <c r="F88" s="23">
        <v>25.503313064575195</v>
      </c>
      <c r="G88" s="23">
        <v>0</v>
      </c>
      <c r="H88" s="23">
        <v>106.31311798095703</v>
      </c>
      <c r="I88" s="29">
        <v>0.25391021370887756</v>
      </c>
      <c r="J88" s="23">
        <v>139.46766662597656</v>
      </c>
      <c r="K88" s="23">
        <v>10.869999885559082</v>
      </c>
      <c r="L88" s="29">
        <v>0.82195013761520386</v>
      </c>
      <c r="M88" s="23">
        <v>66.269996643066406</v>
      </c>
      <c r="N88" s="30" t="s">
        <v>15</v>
      </c>
      <c r="O88" s="62"/>
    </row>
    <row r="89" spans="1:15" x14ac:dyDescent="0.2">
      <c r="A89" s="22" t="s">
        <v>98</v>
      </c>
      <c r="B89" s="28" t="s">
        <v>14</v>
      </c>
      <c r="C89" s="23">
        <v>250.97001647949219</v>
      </c>
      <c r="D89" s="23">
        <v>20.077600479125977</v>
      </c>
      <c r="E89" s="23">
        <v>43.282546997070312</v>
      </c>
      <c r="F89" s="23">
        <v>19.821271896362305</v>
      </c>
      <c r="G89" s="23">
        <v>1.2628003358840942</v>
      </c>
      <c r="H89" s="23">
        <v>47.851718902587891</v>
      </c>
      <c r="I89" s="29">
        <v>0.45795068144798279</v>
      </c>
      <c r="J89" s="23">
        <v>52.38232421875</v>
      </c>
      <c r="K89" s="23">
        <v>7.440000057220459</v>
      </c>
      <c r="L89" s="29">
        <v>0.79308968782424927</v>
      </c>
      <c r="M89" s="23">
        <v>57.139999389648438</v>
      </c>
      <c r="N89" s="30" t="s">
        <v>15</v>
      </c>
      <c r="O89" s="62"/>
    </row>
    <row r="90" spans="1:15" x14ac:dyDescent="0.2">
      <c r="A90" s="22" t="s">
        <v>99</v>
      </c>
      <c r="B90" s="28" t="s">
        <v>14</v>
      </c>
      <c r="C90" s="23">
        <v>12.656435012817383</v>
      </c>
      <c r="D90" s="23">
        <v>1.0125148296356201</v>
      </c>
      <c r="E90" s="23">
        <v>45.487453460693359</v>
      </c>
      <c r="F90" s="23">
        <v>10.146285057067871</v>
      </c>
      <c r="G90" s="23">
        <v>3.0277061462402344</v>
      </c>
      <c r="H90" s="23">
        <v>47.838268280029297</v>
      </c>
      <c r="I90" s="29">
        <v>0.22305677831172943</v>
      </c>
      <c r="J90" s="23">
        <v>2.655207633972168</v>
      </c>
      <c r="K90" s="23">
        <v>9.2799997329711914</v>
      </c>
      <c r="L90" s="29">
        <v>0.81235241889953613</v>
      </c>
      <c r="M90" s="23">
        <v>62.599998474121094</v>
      </c>
      <c r="N90" s="30" t="s">
        <v>15</v>
      </c>
      <c r="O90" s="62"/>
    </row>
    <row r="91" spans="1:15" x14ac:dyDescent="0.2">
      <c r="A91" s="22" t="s">
        <v>100</v>
      </c>
      <c r="B91" s="28" t="s">
        <v>14</v>
      </c>
      <c r="C91" s="23">
        <v>197.74095153808594</v>
      </c>
      <c r="D91" s="23">
        <v>15.819275856018066</v>
      </c>
      <c r="E91" s="23">
        <v>7.7503738403320312</v>
      </c>
      <c r="F91" s="23">
        <v>3.7916595935821533</v>
      </c>
      <c r="G91" s="23">
        <v>0.48448523879051208</v>
      </c>
      <c r="H91" s="23">
        <v>8.625636100769043</v>
      </c>
      <c r="I91" s="29">
        <v>0.48922279477119446</v>
      </c>
      <c r="J91" s="23">
        <v>7.9353995323181152</v>
      </c>
      <c r="K91" s="23">
        <v>19.392200469970703</v>
      </c>
      <c r="L91" s="29">
        <v>0.84828567504882812</v>
      </c>
      <c r="M91" s="23">
        <v>79.639503479003906</v>
      </c>
      <c r="N91" s="30" t="s">
        <v>15</v>
      </c>
      <c r="O91" s="62" t="s">
        <v>132</v>
      </c>
    </row>
    <row r="92" spans="1:15" x14ac:dyDescent="0.2">
      <c r="A92" s="22" t="s">
        <v>101</v>
      </c>
      <c r="B92" s="28" t="s">
        <v>14</v>
      </c>
      <c r="C92" s="23">
        <v>71.620269775390625</v>
      </c>
      <c r="D92" s="23">
        <v>5.729621410369873</v>
      </c>
      <c r="E92" s="23">
        <v>259.05673217773438</v>
      </c>
      <c r="F92" s="23">
        <v>91.809280395507812</v>
      </c>
      <c r="G92" s="23">
        <v>10.024561882019043</v>
      </c>
      <c r="H92" s="23">
        <v>280.24136352539062</v>
      </c>
      <c r="I92" s="29">
        <v>0.35439836978912354</v>
      </c>
      <c r="J92" s="23">
        <v>87.714767456054688</v>
      </c>
      <c r="K92" s="23">
        <v>9.380000114440918</v>
      </c>
      <c r="L92" s="29">
        <v>0.80550497770309448</v>
      </c>
      <c r="M92" s="23">
        <v>60.619998931884766</v>
      </c>
      <c r="N92" s="30" t="s">
        <v>15</v>
      </c>
      <c r="O92" s="62"/>
    </row>
    <row r="93" spans="1:15" x14ac:dyDescent="0.2">
      <c r="A93" s="22" t="s">
        <v>102</v>
      </c>
      <c r="B93" s="28" t="s">
        <v>14</v>
      </c>
      <c r="C93" s="23">
        <v>10.225746154785156</v>
      </c>
      <c r="D93" s="23">
        <v>0.81805968284606934</v>
      </c>
      <c r="E93" s="23">
        <v>117.82162475585938</v>
      </c>
      <c r="F93" s="23">
        <v>29.984907150268555</v>
      </c>
      <c r="G93" s="23">
        <v>1.3240864276885986</v>
      </c>
      <c r="H93" s="23">
        <v>124.73077392578125</v>
      </c>
      <c r="I93" s="29">
        <v>0.25449410080909729</v>
      </c>
      <c r="J93" s="23">
        <v>5.8710074424743652</v>
      </c>
      <c r="K93" s="23">
        <v>21.219999313354492</v>
      </c>
      <c r="L93" s="29">
        <v>0.85275411605834961</v>
      </c>
      <c r="M93" s="23">
        <v>81.230003356933594</v>
      </c>
      <c r="N93" s="30" t="s">
        <v>15</v>
      </c>
      <c r="O93" s="62"/>
    </row>
    <row r="94" spans="1:15" x14ac:dyDescent="0.2">
      <c r="A94" s="22" t="s">
        <v>103</v>
      </c>
      <c r="B94" s="28" t="s">
        <v>14</v>
      </c>
      <c r="C94" s="23">
        <v>667.06292724609375</v>
      </c>
      <c r="D94" s="23">
        <v>53.365036010742188</v>
      </c>
      <c r="E94" s="23">
        <v>77.722282409667969</v>
      </c>
      <c r="F94" s="23">
        <v>33.078655242919922</v>
      </c>
      <c r="G94" s="23">
        <v>5.3866686820983887</v>
      </c>
      <c r="H94" s="23">
        <v>85.363922119140625</v>
      </c>
      <c r="I94" s="29">
        <v>0.42560067772865295</v>
      </c>
      <c r="J94" s="23">
        <v>277.70172119140625</v>
      </c>
      <c r="K94" s="23">
        <v>20.870000839233398</v>
      </c>
      <c r="L94" s="29">
        <v>0.85222333669662476</v>
      </c>
      <c r="M94" s="23">
        <v>81.5</v>
      </c>
      <c r="N94" s="30" t="s">
        <v>15</v>
      </c>
      <c r="O94" s="62"/>
    </row>
    <row r="95" spans="1:15" x14ac:dyDescent="0.2">
      <c r="A95" s="22" t="s">
        <v>104</v>
      </c>
      <c r="B95" s="28" t="s">
        <v>14</v>
      </c>
      <c r="C95" s="23">
        <v>63.955329895019531</v>
      </c>
      <c r="D95" s="23">
        <v>5.1164264678955078</v>
      </c>
      <c r="E95" s="23">
        <v>25.63001823425293</v>
      </c>
      <c r="F95" s="23">
        <v>22.212001800537109</v>
      </c>
      <c r="G95" s="23">
        <v>1.3383525609970093</v>
      </c>
      <c r="H95" s="23">
        <v>30.749912261962891</v>
      </c>
      <c r="I95" s="29">
        <v>0.86664009094238281</v>
      </c>
      <c r="J95" s="23">
        <v>8.3953361511230469</v>
      </c>
      <c r="K95" s="23">
        <v>7.0199999809265137</v>
      </c>
      <c r="L95" s="29">
        <v>0.78532165288925171</v>
      </c>
      <c r="M95" s="23">
        <v>55.860000610351562</v>
      </c>
      <c r="N95" s="30" t="s">
        <v>15</v>
      </c>
      <c r="O95" s="62"/>
    </row>
    <row r="96" spans="1:15" x14ac:dyDescent="0.2">
      <c r="A96" s="22" t="s">
        <v>105</v>
      </c>
      <c r="B96" s="28" t="s">
        <v>14</v>
      </c>
      <c r="C96" s="23">
        <v>23.276161193847656</v>
      </c>
      <c r="D96" s="23">
        <v>1.8620928525924683</v>
      </c>
      <c r="E96" s="23">
        <v>132.71940612792969</v>
      </c>
      <c r="F96" s="23">
        <v>31.133876800537109</v>
      </c>
      <c r="G96" s="23">
        <v>0.80784475803375244</v>
      </c>
      <c r="H96" s="23">
        <v>139.89045715332031</v>
      </c>
      <c r="I96" s="29">
        <v>0.23458421230316162</v>
      </c>
      <c r="J96" s="23">
        <v>14.430635452270508</v>
      </c>
      <c r="K96" s="23">
        <v>11.630000114440918</v>
      </c>
      <c r="L96" s="29">
        <v>0.82038974761962891</v>
      </c>
      <c r="M96" s="23">
        <v>65.639999389648438</v>
      </c>
      <c r="N96" s="30" t="s">
        <v>15</v>
      </c>
      <c r="O96" s="62"/>
    </row>
    <row r="97" spans="1:15" x14ac:dyDescent="0.2">
      <c r="A97" s="22" t="s">
        <v>106</v>
      </c>
      <c r="B97" s="28" t="s">
        <v>14</v>
      </c>
      <c r="C97" s="23">
        <v>114.70993041992188</v>
      </c>
      <c r="D97" s="23">
        <v>9.1767940521240234</v>
      </c>
      <c r="E97" s="23">
        <v>79.804779052734375</v>
      </c>
      <c r="F97" s="23">
        <v>69.88336181640625</v>
      </c>
      <c r="G97" s="23">
        <v>3.3429319858551025</v>
      </c>
      <c r="H97" s="23">
        <v>95.908645629882812</v>
      </c>
      <c r="I97" s="29">
        <v>0.8756788969039917</v>
      </c>
      <c r="J97" s="23">
        <v>52.244503021240234</v>
      </c>
      <c r="K97" s="23">
        <v>33.759998321533203</v>
      </c>
      <c r="L97" s="29">
        <v>0.86993086338043213</v>
      </c>
      <c r="M97" s="23">
        <v>95.040000915527344</v>
      </c>
      <c r="N97" s="30" t="s">
        <v>15</v>
      </c>
      <c r="O97" s="62"/>
    </row>
    <row r="98" spans="1:15" x14ac:dyDescent="0.2">
      <c r="A98" s="22" t="s">
        <v>107</v>
      </c>
      <c r="B98" s="28" t="s">
        <v>14</v>
      </c>
      <c r="C98" s="23">
        <v>735.00946044921875</v>
      </c>
      <c r="D98" s="23">
        <v>58.800758361816406</v>
      </c>
      <c r="E98" s="23">
        <v>16.053787231445312</v>
      </c>
      <c r="F98" s="23">
        <v>16.154758453369141</v>
      </c>
      <c r="G98" s="23">
        <v>1.0002532005310059</v>
      </c>
      <c r="H98" s="23">
        <v>19.777614593505859</v>
      </c>
      <c r="I98" s="29">
        <v>1.0062896013259888</v>
      </c>
      <c r="J98" s="23">
        <v>71.851966857910156</v>
      </c>
      <c r="K98" s="23">
        <v>28.090000152587891</v>
      </c>
      <c r="L98" s="29">
        <v>0.85947644710540771</v>
      </c>
      <c r="M98" s="23">
        <v>87.94000244140625</v>
      </c>
      <c r="N98" s="30" t="s">
        <v>15</v>
      </c>
      <c r="O98" s="62"/>
    </row>
    <row r="99" spans="1:15" x14ac:dyDescent="0.2">
      <c r="A99" s="22" t="s">
        <v>108</v>
      </c>
      <c r="B99" s="28" t="s">
        <v>14</v>
      </c>
      <c r="C99" s="23">
        <v>416.76266479492188</v>
      </c>
      <c r="D99" s="23">
        <v>33.341014862060547</v>
      </c>
      <c r="E99" s="23">
        <v>65.762229919433594</v>
      </c>
      <c r="F99" s="23">
        <v>57.269035339355469</v>
      </c>
      <c r="G99" s="23">
        <v>4.1873488426208496</v>
      </c>
      <c r="H99" s="23">
        <v>78.966499328613281</v>
      </c>
      <c r="I99" s="29">
        <v>0.87084996700286865</v>
      </c>
      <c r="J99" s="23">
        <v>144.02542114257812</v>
      </c>
      <c r="K99" s="23">
        <v>6.7100000381469727</v>
      </c>
      <c r="L99" s="29">
        <v>0.78529387712478638</v>
      </c>
      <c r="M99" s="23">
        <v>55.889999389648438</v>
      </c>
      <c r="N99" s="30" t="s">
        <v>15</v>
      </c>
      <c r="O99" s="62"/>
    </row>
    <row r="100" spans="1:15" x14ac:dyDescent="0.2">
      <c r="A100" s="22" t="s">
        <v>109</v>
      </c>
      <c r="B100" s="28" t="s">
        <v>14</v>
      </c>
      <c r="C100" s="23">
        <v>24.306411743164062</v>
      </c>
      <c r="D100" s="23">
        <v>1.9445129632949829</v>
      </c>
      <c r="E100" s="23">
        <v>112.31543731689453</v>
      </c>
      <c r="F100" s="23">
        <v>54.794921875</v>
      </c>
      <c r="G100" s="23">
        <v>0</v>
      </c>
      <c r="H100" s="23">
        <v>124.92922973632812</v>
      </c>
      <c r="I100" s="29">
        <v>0.48786634206771851</v>
      </c>
      <c r="J100" s="23">
        <v>13.156304359436035</v>
      </c>
      <c r="K100" s="23">
        <v>7.9200000762939453</v>
      </c>
      <c r="L100" s="29">
        <v>0.80078637599945068</v>
      </c>
      <c r="M100" s="23">
        <v>59.599998474121094</v>
      </c>
      <c r="N100" s="30" t="s">
        <v>15</v>
      </c>
      <c r="O100" s="62"/>
    </row>
    <row r="101" spans="1:15" x14ac:dyDescent="0.2">
      <c r="A101" s="22" t="s">
        <v>110</v>
      </c>
      <c r="B101" s="28" t="s">
        <v>14</v>
      </c>
      <c r="C101" s="23">
        <v>15.377345085144043</v>
      </c>
      <c r="D101" s="23">
        <v>1.2301876544952393</v>
      </c>
      <c r="E101" s="23">
        <v>54.852436065673828</v>
      </c>
      <c r="F101" s="23">
        <v>53.814971923828125</v>
      </c>
      <c r="G101" s="23">
        <v>0.96858090162277222</v>
      </c>
      <c r="H101" s="23">
        <v>67.2454833984375</v>
      </c>
      <c r="I101" s="29">
        <v>0.98108625411987305</v>
      </c>
      <c r="J101" s="23">
        <v>4.4824995994567871</v>
      </c>
      <c r="K101" s="23">
        <v>9.6999998092651367</v>
      </c>
      <c r="L101" s="29">
        <v>0.79960024356842041</v>
      </c>
      <c r="M101" s="23">
        <v>60.319999694824219</v>
      </c>
      <c r="N101" s="30" t="s">
        <v>15</v>
      </c>
      <c r="O101" s="62"/>
    </row>
    <row r="102" spans="1:15" x14ac:dyDescent="0.2">
      <c r="A102" s="22" t="s">
        <v>111</v>
      </c>
      <c r="B102" s="28" t="s">
        <v>14</v>
      </c>
      <c r="C102" s="23">
        <v>31.040384292602539</v>
      </c>
      <c r="D102" s="23">
        <v>2.4832308292388916</v>
      </c>
      <c r="E102" s="23">
        <v>200.79817199707031</v>
      </c>
      <c r="F102" s="23">
        <v>35.224227905273438</v>
      </c>
      <c r="G102" s="23">
        <v>1.9388467073440552</v>
      </c>
      <c r="H102" s="23">
        <v>208.91648864746094</v>
      </c>
      <c r="I102" s="29">
        <v>0.17542105913162231</v>
      </c>
      <c r="J102" s="23">
        <v>29.229955673217773</v>
      </c>
      <c r="K102" s="23">
        <v>14.539999961853027</v>
      </c>
      <c r="L102" s="29">
        <v>0.83416444063186646</v>
      </c>
      <c r="M102" s="23">
        <v>70.860000610351562</v>
      </c>
      <c r="N102" s="30" t="s">
        <v>15</v>
      </c>
      <c r="O102" s="62"/>
    </row>
    <row r="103" spans="1:15" x14ac:dyDescent="0.2">
      <c r="A103" s="22" t="s">
        <v>112</v>
      </c>
      <c r="B103" s="28" t="s">
        <v>14</v>
      </c>
      <c r="C103" s="23">
        <v>556.97265625</v>
      </c>
      <c r="D103" s="23">
        <v>44.557811737060547</v>
      </c>
      <c r="E103" s="23">
        <v>162.93663024902344</v>
      </c>
      <c r="F103" s="23">
        <v>38.236255645751953</v>
      </c>
      <c r="G103" s="23">
        <v>1.830573558807373</v>
      </c>
      <c r="H103" s="23">
        <v>171.74777221679688</v>
      </c>
      <c r="I103" s="29">
        <v>0.23466949164867401</v>
      </c>
      <c r="J103" s="23">
        <v>454.42636108398438</v>
      </c>
      <c r="K103" s="23">
        <v>15.399999618530273</v>
      </c>
      <c r="L103" s="29">
        <v>0.83976888656616211</v>
      </c>
      <c r="M103" s="23">
        <v>74.129997253417969</v>
      </c>
      <c r="N103" s="30" t="s">
        <v>15</v>
      </c>
      <c r="O103" s="62"/>
    </row>
    <row r="104" spans="1:15" x14ac:dyDescent="0.2">
      <c r="A104" s="22" t="s">
        <v>113</v>
      </c>
      <c r="B104" s="28" t="s">
        <v>14</v>
      </c>
      <c r="C104" s="23">
        <v>398.16629028320312</v>
      </c>
      <c r="D104" s="23">
        <v>31.853303909301758</v>
      </c>
      <c r="E104" s="23">
        <v>176.89913940429688</v>
      </c>
      <c r="F104" s="23">
        <v>83.488235473632812</v>
      </c>
      <c r="G104" s="23">
        <v>14.292718887329102</v>
      </c>
      <c r="H104" s="23">
        <v>196.18959045410156</v>
      </c>
      <c r="I104" s="29">
        <v>0.4719538688659668</v>
      </c>
      <c r="J104" s="23">
        <v>354.395751953125</v>
      </c>
      <c r="K104" s="23">
        <v>13.170000076293945</v>
      </c>
      <c r="L104" s="29">
        <v>0.81458735466003418</v>
      </c>
      <c r="M104" s="23">
        <v>64.339996337890625</v>
      </c>
      <c r="N104" s="30" t="s">
        <v>15</v>
      </c>
      <c r="O104" s="62"/>
    </row>
    <row r="105" spans="1:15" x14ac:dyDescent="0.2">
      <c r="A105" s="22" t="s">
        <v>115</v>
      </c>
      <c r="B105" s="28" t="s">
        <v>14</v>
      </c>
      <c r="C105" s="23">
        <v>210.54151916503906</v>
      </c>
      <c r="D105" s="23">
        <v>16.843320846557617</v>
      </c>
      <c r="E105" s="23">
        <v>76.409767150878906</v>
      </c>
      <c r="F105" s="23">
        <v>41.031509399414062</v>
      </c>
      <c r="G105" s="23">
        <v>2.4305460453033447</v>
      </c>
      <c r="H105" s="23">
        <v>85.86737060546875</v>
      </c>
      <c r="I105" s="29">
        <v>0.53699296712875366</v>
      </c>
      <c r="J105" s="23">
        <v>80.846443176269531</v>
      </c>
      <c r="K105" s="23">
        <v>11.560000419616699</v>
      </c>
      <c r="L105" s="29">
        <v>0.81501245498657227</v>
      </c>
      <c r="M105" s="23">
        <v>64.629997253417969</v>
      </c>
      <c r="N105" s="30" t="s">
        <v>15</v>
      </c>
      <c r="O105" s="62"/>
    </row>
    <row r="106" spans="1:15" x14ac:dyDescent="0.2">
      <c r="A106" s="22" t="s">
        <v>114</v>
      </c>
      <c r="B106" s="28" t="s">
        <v>14</v>
      </c>
      <c r="C106" s="23">
        <v>304.00588989257812</v>
      </c>
      <c r="D106" s="23">
        <v>24.320470809936523</v>
      </c>
      <c r="E106" s="23">
        <v>56.313907623291016</v>
      </c>
      <c r="F106" s="23">
        <v>49.997730255126953</v>
      </c>
      <c r="G106" s="23">
        <v>0.94805598258972168</v>
      </c>
      <c r="H106" s="23">
        <v>67.828125</v>
      </c>
      <c r="I106" s="29">
        <v>0.88783985376358032</v>
      </c>
      <c r="J106" s="23">
        <v>91.617149353027344</v>
      </c>
      <c r="K106" s="23">
        <v>9.9099998474121094</v>
      </c>
      <c r="L106" s="29">
        <v>0.80359411239624023</v>
      </c>
      <c r="M106" s="23">
        <v>61.569999694824219</v>
      </c>
      <c r="N106" s="30" t="s">
        <v>15</v>
      </c>
      <c r="O106" s="62"/>
    </row>
    <row r="107" spans="1:15" x14ac:dyDescent="0.2">
      <c r="A107" s="22" t="s">
        <v>116</v>
      </c>
      <c r="B107" s="28" t="s">
        <v>14</v>
      </c>
      <c r="C107" s="23">
        <v>487.7679443359375</v>
      </c>
      <c r="D107" s="23">
        <v>39.021434783935547</v>
      </c>
      <c r="E107" s="23">
        <v>139.85153198242188</v>
      </c>
      <c r="F107" s="23">
        <v>303.569580078125</v>
      </c>
      <c r="G107" s="23">
        <v>11.748453140258789</v>
      </c>
      <c r="H107" s="23">
        <v>209.7919921875</v>
      </c>
      <c r="I107" s="29">
        <v>2.1706562042236328</v>
      </c>
      <c r="J107" s="23">
        <v>482.3785400390625</v>
      </c>
      <c r="K107" s="23">
        <v>21.540000915527344</v>
      </c>
      <c r="L107" s="29">
        <v>0.83936166763305664</v>
      </c>
      <c r="M107" s="23">
        <v>78</v>
      </c>
      <c r="N107" s="30" t="s">
        <v>15</v>
      </c>
      <c r="O107" s="62"/>
    </row>
    <row r="108" spans="1:15" x14ac:dyDescent="0.2">
      <c r="A108" s="22"/>
      <c r="B108" s="28"/>
      <c r="C108" s="23"/>
      <c r="D108" s="23"/>
      <c r="E108" s="23"/>
      <c r="F108" s="23"/>
      <c r="G108" s="23"/>
      <c r="H108" s="23"/>
      <c r="I108" s="29"/>
      <c r="J108" s="23"/>
      <c r="K108" s="23"/>
      <c r="L108" s="29"/>
      <c r="M108" s="23"/>
      <c r="N108" s="30"/>
      <c r="O108" s="62"/>
    </row>
    <row r="109" spans="1:15" x14ac:dyDescent="0.2">
      <c r="A109" s="22" t="s">
        <v>117</v>
      </c>
      <c r="B109" s="28" t="s">
        <v>14</v>
      </c>
      <c r="C109" s="23">
        <v>792.88397216796875</v>
      </c>
      <c r="D109" s="23">
        <v>63.430717468261719</v>
      </c>
      <c r="E109" s="23">
        <v>63.834476470947266</v>
      </c>
      <c r="F109" s="23">
        <v>38.827644348144531</v>
      </c>
      <c r="G109" s="23">
        <v>3.9132468700408936</v>
      </c>
      <c r="H109" s="23">
        <v>72.792167663574219</v>
      </c>
      <c r="I109" s="29">
        <v>0.60825508832931519</v>
      </c>
      <c r="J109" s="23">
        <v>262.76971435546875</v>
      </c>
      <c r="K109" s="23">
        <v>7.179999828338623</v>
      </c>
      <c r="L109" s="29">
        <v>0.7906794548034668</v>
      </c>
      <c r="M109" s="23">
        <v>56.849998474121094</v>
      </c>
      <c r="N109" s="30" t="s">
        <v>15</v>
      </c>
      <c r="O109" s="62"/>
    </row>
    <row r="110" spans="1:15" x14ac:dyDescent="0.2">
      <c r="A110" s="22" t="s">
        <v>118</v>
      </c>
      <c r="B110" s="28" t="s">
        <v>14</v>
      </c>
      <c r="C110" s="23">
        <v>431.43035888671875</v>
      </c>
      <c r="D110" s="23">
        <v>34.514427185058594</v>
      </c>
      <c r="E110" s="23">
        <v>128.01918029785156</v>
      </c>
      <c r="F110" s="23">
        <v>31.541301727294922</v>
      </c>
      <c r="G110" s="23">
        <v>0</v>
      </c>
      <c r="H110" s="23">
        <v>135.27998352050781</v>
      </c>
      <c r="I110" s="29">
        <v>0.24637949466705322</v>
      </c>
      <c r="J110" s="23">
        <v>253.16819763183594</v>
      </c>
      <c r="K110" s="23">
        <v>5.559999942779541</v>
      </c>
      <c r="L110" s="29">
        <v>0.77825576066970825</v>
      </c>
      <c r="M110" s="23">
        <v>52.310001373291016</v>
      </c>
      <c r="N110" s="30" t="s">
        <v>15</v>
      </c>
      <c r="O110" s="62"/>
    </row>
    <row r="111" spans="1:15" x14ac:dyDescent="0.2">
      <c r="A111" s="22" t="s">
        <v>119</v>
      </c>
      <c r="B111" s="28" t="s">
        <v>14</v>
      </c>
      <c r="C111" s="23">
        <v>107.36286163330078</v>
      </c>
      <c r="D111" s="23">
        <v>8.5890293121337891</v>
      </c>
      <c r="E111" s="23">
        <v>32.372215270996094</v>
      </c>
      <c r="F111" s="23">
        <v>22.646327972412109</v>
      </c>
      <c r="G111" s="23">
        <v>3.3094360828399658</v>
      </c>
      <c r="H111" s="23">
        <v>37.601947784423828</v>
      </c>
      <c r="I111" s="29">
        <v>0.69956064224243164</v>
      </c>
      <c r="J111" s="23">
        <v>17.673315048217773</v>
      </c>
      <c r="K111" s="23">
        <v>8.4899997711181641</v>
      </c>
      <c r="L111" s="29">
        <v>0.8033561110496521</v>
      </c>
      <c r="M111" s="23">
        <v>61.090000152587891</v>
      </c>
      <c r="N111" s="30" t="s">
        <v>15</v>
      </c>
      <c r="O111" s="62"/>
    </row>
    <row r="112" spans="1:15" x14ac:dyDescent="0.2">
      <c r="A112" s="22" t="s">
        <v>120</v>
      </c>
      <c r="B112" s="28" t="s">
        <v>14</v>
      </c>
      <c r="C112" s="23">
        <v>218.08128356933594</v>
      </c>
      <c r="D112" s="23">
        <v>17.446502685546875</v>
      </c>
      <c r="E112" s="23">
        <v>30.369966506958008</v>
      </c>
      <c r="F112" s="23">
        <v>26.611799240112305</v>
      </c>
      <c r="G112" s="23">
        <v>1.6977107524871826</v>
      </c>
      <c r="H112" s="23">
        <v>36.504489898681641</v>
      </c>
      <c r="I112" s="29">
        <v>0.87625384330749512</v>
      </c>
      <c r="J112" s="23">
        <v>36.597137451171875</v>
      </c>
      <c r="K112" s="23">
        <v>16.549999237060547</v>
      </c>
      <c r="L112" s="29">
        <v>0.83606064319610596</v>
      </c>
      <c r="M112" s="23">
        <v>74.519996643066406</v>
      </c>
      <c r="N112" s="30" t="s">
        <v>15</v>
      </c>
      <c r="O112" s="62"/>
    </row>
    <row r="113" spans="1:15" x14ac:dyDescent="0.2">
      <c r="A113" s="22" t="s">
        <v>121</v>
      </c>
      <c r="B113" s="28" t="s">
        <v>14</v>
      </c>
      <c r="C113" s="23">
        <v>469.16934204101562</v>
      </c>
      <c r="D113" s="23">
        <v>37.533546447753906</v>
      </c>
      <c r="E113" s="23">
        <v>121.70697021484375</v>
      </c>
      <c r="F113" s="23">
        <v>47.117069244384766</v>
      </c>
      <c r="G113" s="23">
        <v>0</v>
      </c>
      <c r="H113" s="23">
        <v>132.55331420898438</v>
      </c>
      <c r="I113" s="29">
        <v>0.38713532686233521</v>
      </c>
      <c r="J113" s="23">
        <v>256.91033935546875</v>
      </c>
      <c r="K113" s="23">
        <v>4.4899997711181641</v>
      </c>
      <c r="L113" s="29">
        <v>0.74018555879592896</v>
      </c>
      <c r="M113" s="23">
        <v>44.419998168945312</v>
      </c>
      <c r="N113" s="30" t="s">
        <v>15</v>
      </c>
      <c r="O113" s="62"/>
    </row>
    <row r="114" spans="1:15" x14ac:dyDescent="0.2">
      <c r="A114" s="22" t="s">
        <v>122</v>
      </c>
      <c r="B114" s="28" t="s">
        <v>14</v>
      </c>
      <c r="C114" s="23">
        <v>237.28971862792969</v>
      </c>
      <c r="D114" s="23">
        <v>18.983177185058594</v>
      </c>
      <c r="E114" s="23">
        <v>100.19147491455078</v>
      </c>
      <c r="F114" s="23">
        <v>45.130111694335938</v>
      </c>
      <c r="G114" s="23">
        <v>3.087594747543335</v>
      </c>
      <c r="H114" s="23">
        <v>110.59586334228516</v>
      </c>
      <c r="I114" s="29">
        <v>0.45043864846229553</v>
      </c>
      <c r="J114" s="23">
        <v>115.43135070800781</v>
      </c>
      <c r="K114" s="23">
        <v>9.1000003814697266</v>
      </c>
      <c r="L114" s="29">
        <v>0.80047833919525146</v>
      </c>
      <c r="M114" s="23">
        <v>59.5</v>
      </c>
      <c r="N114" s="30" t="s">
        <v>15</v>
      </c>
      <c r="O114" s="62"/>
    </row>
    <row r="115" spans="1:15" x14ac:dyDescent="0.2">
      <c r="A115" s="22" t="s">
        <v>123</v>
      </c>
      <c r="B115" s="28" t="s">
        <v>14</v>
      </c>
      <c r="C115" s="23">
        <v>9.3074283599853516</v>
      </c>
      <c r="D115" s="23">
        <v>0.7445942759513855</v>
      </c>
      <c r="E115" s="23">
        <v>25.517246246337891</v>
      </c>
      <c r="F115" s="23">
        <v>11.455491065979004</v>
      </c>
      <c r="G115" s="23">
        <v>0.81725162267684937</v>
      </c>
      <c r="H115" s="23">
        <v>28.15838623046875</v>
      </c>
      <c r="I115" s="29">
        <v>0.44893130660057068</v>
      </c>
      <c r="J115" s="23">
        <v>1.2303593158721924</v>
      </c>
      <c r="K115" s="23">
        <v>34.380001068115234</v>
      </c>
      <c r="L115" s="29">
        <v>0.86866235733032227</v>
      </c>
      <c r="M115" s="23">
        <v>92.220001220703125</v>
      </c>
      <c r="N115" s="30" t="s">
        <v>15</v>
      </c>
      <c r="O115" s="62"/>
    </row>
    <row r="116" spans="1:15" x14ac:dyDescent="0.2">
      <c r="A116" s="22" t="s">
        <v>124</v>
      </c>
      <c r="B116" s="28" t="s">
        <v>14</v>
      </c>
      <c r="C116" s="23">
        <v>3.7787647247314453</v>
      </c>
      <c r="D116" s="23">
        <v>0.30230116844177246</v>
      </c>
      <c r="E116" s="23">
        <v>50.412574768066406</v>
      </c>
      <c r="F116" s="23">
        <v>37.125896453857422</v>
      </c>
      <c r="G116" s="23">
        <v>2.8641295433044434</v>
      </c>
      <c r="H116" s="23">
        <v>58.973278045654297</v>
      </c>
      <c r="I116" s="29">
        <v>0.73644119501113892</v>
      </c>
      <c r="J116" s="23">
        <v>0.96840435266494751</v>
      </c>
      <c r="K116" s="23">
        <v>9.8100004196166992</v>
      </c>
      <c r="L116" s="29">
        <v>0.80309367179870605</v>
      </c>
      <c r="M116" s="23">
        <v>60.979999542236328</v>
      </c>
      <c r="N116" s="30" t="s">
        <v>15</v>
      </c>
      <c r="O116" s="62"/>
    </row>
    <row r="117" spans="1:15" x14ac:dyDescent="0.2">
      <c r="A117" s="22" t="s">
        <v>125</v>
      </c>
      <c r="B117" s="28" t="s">
        <v>14</v>
      </c>
      <c r="C117" s="23">
        <v>25.451992034912109</v>
      </c>
      <c r="D117" s="23">
        <v>2.0361592769622803</v>
      </c>
      <c r="E117" s="23">
        <v>55.9161376953125</v>
      </c>
      <c r="F117" s="23">
        <v>53.752456665039062</v>
      </c>
      <c r="G117" s="23">
        <v>3.3940043449401855</v>
      </c>
      <c r="H117" s="23">
        <v>68.306922912597656</v>
      </c>
      <c r="I117" s="29">
        <v>0.96130490303039551</v>
      </c>
      <c r="J117" s="23">
        <v>8.0191326141357422</v>
      </c>
      <c r="K117" s="23">
        <v>24.840000152587891</v>
      </c>
      <c r="L117" s="29">
        <v>0.85015779733657837</v>
      </c>
      <c r="M117" s="23">
        <v>81.900001525878906</v>
      </c>
      <c r="N117" s="30" t="s">
        <v>15</v>
      </c>
      <c r="O117" s="62"/>
    </row>
    <row r="118" spans="1:15" x14ac:dyDescent="0.2">
      <c r="A118" s="22" t="s">
        <v>126</v>
      </c>
      <c r="B118" s="28" t="s">
        <v>14</v>
      </c>
      <c r="C118" s="23">
        <v>445.5450439453125</v>
      </c>
      <c r="D118" s="23">
        <v>35.643604278564453</v>
      </c>
      <c r="E118" s="23">
        <v>18.373376846313477</v>
      </c>
      <c r="F118" s="23">
        <v>26.746950149536133</v>
      </c>
      <c r="G118" s="23">
        <v>8.8257942199707031</v>
      </c>
      <c r="H118" s="23">
        <v>24.574653625488281</v>
      </c>
      <c r="I118" s="29">
        <v>1.4557449817657471</v>
      </c>
      <c r="J118" s="23">
        <v>51.345844268798828</v>
      </c>
      <c r="K118" s="23">
        <v>19.110000610351562</v>
      </c>
      <c r="L118" s="29">
        <v>0.83692252635955811</v>
      </c>
      <c r="M118" s="23">
        <v>76.180000305175781</v>
      </c>
      <c r="N118" s="30" t="s">
        <v>15</v>
      </c>
      <c r="O118" s="62"/>
    </row>
    <row r="119" spans="1:15" x14ac:dyDescent="0.2">
      <c r="A119" s="22" t="s">
        <v>127</v>
      </c>
      <c r="B119" s="28" t="s">
        <v>14</v>
      </c>
      <c r="C119" s="23">
        <v>2.9413034915924072</v>
      </c>
      <c r="D119" s="23">
        <v>0.23530428111553192</v>
      </c>
      <c r="E119" s="23">
        <v>95.446968078613281</v>
      </c>
      <c r="F119" s="23">
        <v>36.521892547607422</v>
      </c>
      <c r="G119" s="23">
        <v>2.2211155891418457</v>
      </c>
      <c r="H119" s="23">
        <v>103.86540985107422</v>
      </c>
      <c r="I119" s="29">
        <v>0.38264068961143494</v>
      </c>
      <c r="J119" s="23">
        <v>1.3653661012649536</v>
      </c>
      <c r="K119" s="23">
        <v>12.649999618530273</v>
      </c>
      <c r="L119" s="29">
        <v>0.82774186134338379</v>
      </c>
      <c r="M119" s="23">
        <v>69.099998474121094</v>
      </c>
      <c r="N119" s="30" t="s">
        <v>15</v>
      </c>
      <c r="O119" s="62"/>
    </row>
    <row r="120" spans="1:15" x14ac:dyDescent="0.2">
      <c r="A120" s="22" t="s">
        <v>128</v>
      </c>
      <c r="B120" s="28" t="s">
        <v>14</v>
      </c>
      <c r="C120" s="23">
        <v>475.02618408203125</v>
      </c>
      <c r="D120" s="23">
        <v>38.002094268798828</v>
      </c>
      <c r="E120" s="23">
        <v>64.179275512695312</v>
      </c>
      <c r="F120" s="23">
        <v>26.26335334777832</v>
      </c>
      <c r="G120" s="23">
        <v>1.9525442123413086</v>
      </c>
      <c r="H120" s="23">
        <v>70.23486328125</v>
      </c>
      <c r="I120" s="29">
        <v>0.40921860933303833</v>
      </c>
      <c r="J120" s="23">
        <v>155.88156127929688</v>
      </c>
      <c r="K120" s="23">
        <v>14.390000343322754</v>
      </c>
      <c r="L120" s="29">
        <v>0.83277308940887451</v>
      </c>
      <c r="M120" s="23">
        <v>71.529998779296875</v>
      </c>
      <c r="N120" s="30" t="s">
        <v>15</v>
      </c>
      <c r="O120" s="62"/>
    </row>
    <row r="121" spans="1:15" x14ac:dyDescent="0.2">
      <c r="A121" s="22" t="s">
        <v>129</v>
      </c>
      <c r="B121" s="28" t="s">
        <v>14</v>
      </c>
      <c r="C121" s="23">
        <v>483.124267578125</v>
      </c>
      <c r="D121" s="23">
        <v>38.649940490722656</v>
      </c>
      <c r="E121" s="23">
        <v>27.175989151000977</v>
      </c>
      <c r="F121" s="23">
        <v>8.286259651184082</v>
      </c>
      <c r="G121" s="23">
        <v>0</v>
      </c>
      <c r="H121" s="23">
        <v>29.083486557006836</v>
      </c>
      <c r="I121" s="29">
        <v>0.3049110472202301</v>
      </c>
      <c r="J121" s="23">
        <v>65.677421569824219</v>
      </c>
      <c r="K121" s="23">
        <v>13.579999923706055</v>
      </c>
      <c r="L121" s="29">
        <v>0.83256042003631592</v>
      </c>
      <c r="M121" s="23">
        <v>70.94000244140625</v>
      </c>
      <c r="N121" s="30" t="s">
        <v>15</v>
      </c>
      <c r="O121" s="62"/>
    </row>
    <row r="122" spans="1:15" x14ac:dyDescent="0.2">
      <c r="A122" s="22" t="s">
        <v>130</v>
      </c>
      <c r="B122" s="28" t="s">
        <v>14</v>
      </c>
      <c r="C122" s="23">
        <v>258.26565551757812</v>
      </c>
      <c r="D122" s="23">
        <v>20.661252975463867</v>
      </c>
      <c r="E122" s="23">
        <v>60.013408660888672</v>
      </c>
      <c r="F122" s="23">
        <v>14.880644798278809</v>
      </c>
      <c r="G122" s="23">
        <v>0</v>
      </c>
      <c r="H122" s="23">
        <v>63.438934326171875</v>
      </c>
      <c r="I122" s="29">
        <v>0.24795533716678619</v>
      </c>
      <c r="J122" s="23">
        <v>72.695449829101562</v>
      </c>
      <c r="K122" s="23">
        <v>10.050000190734863</v>
      </c>
      <c r="L122" s="29">
        <v>0.80662888288497925</v>
      </c>
      <c r="M122" s="23">
        <v>60.590000152587891</v>
      </c>
      <c r="N122" s="30" t="s">
        <v>15</v>
      </c>
      <c r="O122" s="62"/>
    </row>
  </sheetData>
  <pageMargins left="0.75" right="0.75" top="1" bottom="1" header="0.5" footer="0.5"/>
  <pageSetup orientation="portrait" horizontalDpi="0" verticalDpi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22"/>
  <sheetViews>
    <sheetView workbookViewId="0">
      <selection activeCell="AD13" sqref="AD13"/>
    </sheetView>
  </sheetViews>
  <sheetFormatPr baseColWidth="10" defaultRowHeight="15" x14ac:dyDescent="0.2"/>
  <cols>
    <col min="1" max="1" width="18.1640625" customWidth="1"/>
    <col min="2" max="2" width="3.1640625" customWidth="1"/>
    <col min="3" max="3" width="12.5" customWidth="1"/>
    <col min="5" max="5" width="10.83203125" style="15"/>
    <col min="15" max="15" width="3.1640625" customWidth="1"/>
  </cols>
  <sheetData>
    <row r="1" spans="1:18" x14ac:dyDescent="0.2">
      <c r="A1" s="8" t="s">
        <v>1</v>
      </c>
      <c r="B1" s="9" t="s">
        <v>2</v>
      </c>
      <c r="C1" s="10" t="s">
        <v>3</v>
      </c>
      <c r="D1" s="11" t="s">
        <v>4</v>
      </c>
      <c r="E1" s="16" t="s">
        <v>78</v>
      </c>
      <c r="F1" s="10" t="s">
        <v>5</v>
      </c>
      <c r="G1" s="10" t="s">
        <v>6</v>
      </c>
      <c r="H1" s="10" t="s">
        <v>7</v>
      </c>
      <c r="I1" s="10" t="s">
        <v>8</v>
      </c>
      <c r="J1" s="11" t="s">
        <v>9</v>
      </c>
      <c r="K1" s="10" t="s">
        <v>10</v>
      </c>
      <c r="L1" s="11" t="s">
        <v>173</v>
      </c>
      <c r="M1" s="11" t="s">
        <v>11</v>
      </c>
      <c r="N1" s="11" t="s">
        <v>12</v>
      </c>
      <c r="O1" s="9" t="s">
        <v>13</v>
      </c>
      <c r="P1" s="9"/>
    </row>
    <row r="2" spans="1:18" x14ac:dyDescent="0.2">
      <c r="A2" s="7" t="s">
        <v>38</v>
      </c>
      <c r="B2" s="3" t="s">
        <v>14</v>
      </c>
      <c r="C2" s="4">
        <v>9.4017019271850604</v>
      </c>
      <c r="D2" s="5">
        <v>0.752136170864105</v>
      </c>
      <c r="E2" s="44">
        <v>12.3</v>
      </c>
      <c r="F2" s="4">
        <v>109.23476409912099</v>
      </c>
      <c r="G2" s="4">
        <v>49.933280944824197</v>
      </c>
      <c r="H2" s="4">
        <v>0.57251191139221203</v>
      </c>
      <c r="I2" s="4">
        <v>120.73226928710901</v>
      </c>
      <c r="J2" s="5">
        <v>0.45711895823478699</v>
      </c>
      <c r="K2" s="4">
        <v>5.1118712425231898</v>
      </c>
      <c r="L2" s="5">
        <v>16.409999847412099</v>
      </c>
      <c r="M2" s="5">
        <v>0.83335316181182895</v>
      </c>
      <c r="N2" s="5">
        <v>72.199996948242202</v>
      </c>
      <c r="O2" s="6" t="s">
        <v>15</v>
      </c>
      <c r="P2" s="3"/>
      <c r="Q2" s="5">
        <v>0</v>
      </c>
      <c r="R2" s="5">
        <v>0</v>
      </c>
    </row>
    <row r="3" spans="1:18" x14ac:dyDescent="0.2">
      <c r="A3" s="7" t="s">
        <v>31</v>
      </c>
      <c r="B3" s="3" t="s">
        <v>14</v>
      </c>
      <c r="C3" s="4">
        <v>15.259057044982899</v>
      </c>
      <c r="D3" s="5">
        <v>1.22072458267212</v>
      </c>
      <c r="E3" s="44">
        <v>18.489999999999998</v>
      </c>
      <c r="F3" s="4">
        <v>246.75527954101599</v>
      </c>
      <c r="G3" s="4">
        <v>217.12486267089801</v>
      </c>
      <c r="H3" s="4">
        <v>4.2704181671142596</v>
      </c>
      <c r="I3" s="4">
        <v>296.7587890625</v>
      </c>
      <c r="J3" s="5">
        <v>0.87991982698440596</v>
      </c>
      <c r="K3" s="4">
        <v>16.977727890014599</v>
      </c>
      <c r="L3" s="5">
        <v>2.2000000476837198</v>
      </c>
      <c r="M3" s="5">
        <v>0.692022085189819</v>
      </c>
      <c r="N3" s="5">
        <v>37.720001220703097</v>
      </c>
      <c r="O3" s="6" t="s">
        <v>15</v>
      </c>
      <c r="P3" s="1"/>
      <c r="Q3" s="5">
        <v>50</v>
      </c>
      <c r="R3" s="5">
        <v>50</v>
      </c>
    </row>
    <row r="4" spans="1:18" x14ac:dyDescent="0.2">
      <c r="A4" s="7" t="s">
        <v>34</v>
      </c>
      <c r="B4" s="3" t="s">
        <v>14</v>
      </c>
      <c r="C4" s="4">
        <v>32.180690765380902</v>
      </c>
      <c r="D4" s="5">
        <v>2.5744552612304701</v>
      </c>
      <c r="E4" s="44">
        <v>30.11</v>
      </c>
      <c r="F4" s="4">
        <v>304.585693359375</v>
      </c>
      <c r="G4" s="4">
        <v>227.72488403320301</v>
      </c>
      <c r="H4" s="4">
        <v>0</v>
      </c>
      <c r="I4" s="4">
        <v>357.00796508789102</v>
      </c>
      <c r="J4" s="5">
        <v>0.74765455722808805</v>
      </c>
      <c r="K4" s="4">
        <v>44.8059692382812</v>
      </c>
      <c r="L4" s="5">
        <v>2.9000000953674299</v>
      </c>
      <c r="M4" s="5">
        <v>0.71959370374679599</v>
      </c>
      <c r="N4" s="5">
        <v>41.650001525878899</v>
      </c>
      <c r="O4" s="6" t="s">
        <v>15</v>
      </c>
      <c r="P4" s="3"/>
      <c r="Q4" s="5">
        <v>100</v>
      </c>
      <c r="R4" s="5">
        <v>100</v>
      </c>
    </row>
    <row r="5" spans="1:18" x14ac:dyDescent="0.2">
      <c r="A5" s="7" t="s">
        <v>30</v>
      </c>
      <c r="B5" s="3" t="s">
        <v>14</v>
      </c>
      <c r="C5" s="4">
        <v>30.976642608642599</v>
      </c>
      <c r="D5" s="5">
        <v>2.4781312942504901</v>
      </c>
      <c r="E5" s="43">
        <v>40.4</v>
      </c>
      <c r="F5" s="4">
        <v>60.627685546875</v>
      </c>
      <c r="G5" s="4">
        <v>29.97314453125</v>
      </c>
      <c r="H5" s="4">
        <v>2.1529300212860099</v>
      </c>
      <c r="I5" s="4">
        <v>67.538269042968807</v>
      </c>
      <c r="J5" s="5">
        <v>0.49438047409057601</v>
      </c>
      <c r="K5" s="4">
        <v>9.3413877487182599</v>
      </c>
      <c r="L5" s="5">
        <v>17.459999084472699</v>
      </c>
      <c r="M5" s="5">
        <v>0.82471430301666304</v>
      </c>
      <c r="N5" s="5">
        <v>68.300003051757798</v>
      </c>
      <c r="O5" s="6" t="s">
        <v>15</v>
      </c>
      <c r="P5" s="1"/>
      <c r="Q5" s="5">
        <v>500</v>
      </c>
      <c r="R5" s="5">
        <v>500</v>
      </c>
    </row>
    <row r="6" spans="1:18" x14ac:dyDescent="0.2">
      <c r="A6" s="7" t="s">
        <v>66</v>
      </c>
      <c r="B6" s="3" t="s">
        <v>14</v>
      </c>
      <c r="C6" s="4">
        <v>59.500240325927699</v>
      </c>
      <c r="D6" s="5">
        <v>4.7600193023681596</v>
      </c>
      <c r="E6" s="17">
        <v>62.6</v>
      </c>
      <c r="F6" s="4">
        <v>402.56243896484398</v>
      </c>
      <c r="G6" s="4">
        <v>225.09457397460901</v>
      </c>
      <c r="H6" s="4">
        <v>0</v>
      </c>
      <c r="I6" s="4">
        <v>454.37921142578102</v>
      </c>
      <c r="J6" s="5">
        <v>0.55915445089340199</v>
      </c>
      <c r="K6" s="4">
        <v>109.24777984619099</v>
      </c>
      <c r="L6" s="5">
        <v>4.6599998474121103</v>
      </c>
      <c r="M6" s="5">
        <v>0.74495846033096302</v>
      </c>
      <c r="N6" s="5">
        <v>45.840000152587898</v>
      </c>
      <c r="O6" s="6" t="s">
        <v>15</v>
      </c>
      <c r="P6" s="1"/>
      <c r="Q6" s="5">
        <v>1000</v>
      </c>
      <c r="R6" s="5">
        <v>1000</v>
      </c>
    </row>
    <row r="7" spans="1:18" x14ac:dyDescent="0.2">
      <c r="A7" s="7" t="s">
        <v>74</v>
      </c>
      <c r="B7" s="3" t="s">
        <v>14</v>
      </c>
      <c r="C7" s="4">
        <v>41.842422485351598</v>
      </c>
      <c r="D7" s="5">
        <v>3.3473937511444101</v>
      </c>
      <c r="E7" s="17">
        <v>91.5</v>
      </c>
      <c r="F7" s="4">
        <v>301.11285400390602</v>
      </c>
      <c r="G7" s="4">
        <v>69.947319030761705</v>
      </c>
      <c r="H7" s="4">
        <v>0</v>
      </c>
      <c r="I7" s="4">
        <v>317.21472167968801</v>
      </c>
      <c r="J7" s="5">
        <v>0.23229601979255701</v>
      </c>
      <c r="K7" s="4">
        <v>53.7435302734375</v>
      </c>
      <c r="L7" s="5">
        <v>4.4699997901916504</v>
      </c>
      <c r="M7" s="5">
        <v>0.74872177839279197</v>
      </c>
      <c r="N7" s="5">
        <v>45.619998931884801</v>
      </c>
      <c r="O7" s="6" t="s">
        <v>15</v>
      </c>
      <c r="P7" s="3"/>
      <c r="Q7" s="5">
        <v>2000</v>
      </c>
      <c r="R7" s="5">
        <v>2000</v>
      </c>
    </row>
    <row r="8" spans="1:18" x14ac:dyDescent="0.2">
      <c r="A8" s="7" t="s">
        <v>57</v>
      </c>
      <c r="B8" s="3" t="s">
        <v>14</v>
      </c>
      <c r="C8" s="4">
        <v>100.13523101806599</v>
      </c>
      <c r="D8" s="5">
        <v>8.0108184814453107</v>
      </c>
      <c r="E8" s="21">
        <v>94.2</v>
      </c>
      <c r="F8" s="4">
        <v>147.97154235839801</v>
      </c>
      <c r="G8" s="4">
        <v>42.679714202880902</v>
      </c>
      <c r="H8" s="4">
        <v>0</v>
      </c>
      <c r="I8" s="4">
        <v>157.79641723632801</v>
      </c>
      <c r="J8" s="5">
        <v>0.28843191266059898</v>
      </c>
      <c r="K8" s="4">
        <v>55.259056091308601</v>
      </c>
      <c r="L8" s="5">
        <v>1.58000004291534</v>
      </c>
      <c r="M8" s="5">
        <v>0.64449322223663297</v>
      </c>
      <c r="N8" s="5">
        <v>31.090000152587901</v>
      </c>
      <c r="O8" s="6" t="s">
        <v>15</v>
      </c>
      <c r="P8" s="1"/>
    </row>
    <row r="9" spans="1:18" x14ac:dyDescent="0.2">
      <c r="A9" s="22" t="s">
        <v>106</v>
      </c>
      <c r="B9" s="28" t="s">
        <v>14</v>
      </c>
      <c r="C9" s="23">
        <v>114.70993041992188</v>
      </c>
      <c r="D9" s="23">
        <v>9.1767940521240234</v>
      </c>
      <c r="E9" s="23">
        <v>120.7</v>
      </c>
      <c r="F9" s="23">
        <v>79.804779052734375</v>
      </c>
      <c r="G9" s="23">
        <v>69.88336181640625</v>
      </c>
      <c r="H9" s="23">
        <v>3.3429319858551025</v>
      </c>
      <c r="I9" s="23">
        <v>95.908645629882812</v>
      </c>
      <c r="J9" s="29">
        <v>0.8756788969039917</v>
      </c>
      <c r="K9" s="23">
        <v>52.244503021240234</v>
      </c>
      <c r="L9" s="23">
        <v>33.759998321533203</v>
      </c>
      <c r="M9" s="29">
        <v>0.86993086338043213</v>
      </c>
      <c r="N9" s="23">
        <v>95.040000915527344</v>
      </c>
      <c r="O9" s="30" t="s">
        <v>15</v>
      </c>
      <c r="P9" s="3"/>
    </row>
    <row r="10" spans="1:18" x14ac:dyDescent="0.2">
      <c r="A10" s="22" t="s">
        <v>127</v>
      </c>
      <c r="B10" s="28" t="s">
        <v>14</v>
      </c>
      <c r="C10" s="23">
        <v>2.9413034915924072</v>
      </c>
      <c r="D10" s="23">
        <v>0.23530428111553192</v>
      </c>
      <c r="E10" s="23">
        <v>127.8</v>
      </c>
      <c r="F10" s="23">
        <v>95.446968078613281</v>
      </c>
      <c r="G10" s="23">
        <v>36.521892547607422</v>
      </c>
      <c r="H10" s="23">
        <v>2.2211155891418457</v>
      </c>
      <c r="I10" s="23">
        <v>103.86540985107422</v>
      </c>
      <c r="J10" s="29">
        <v>0.38264068961143494</v>
      </c>
      <c r="K10" s="23">
        <v>1.3653661012649536</v>
      </c>
      <c r="L10" s="23">
        <v>12.649999618530273</v>
      </c>
      <c r="M10" s="29">
        <v>0.82774186134338379</v>
      </c>
      <c r="N10" s="23">
        <v>69.099998474121094</v>
      </c>
      <c r="O10" s="30" t="s">
        <v>15</v>
      </c>
      <c r="P10" s="1"/>
    </row>
    <row r="11" spans="1:18" x14ac:dyDescent="0.2">
      <c r="A11" s="7" t="s">
        <v>16</v>
      </c>
      <c r="B11" s="3" t="s">
        <v>14</v>
      </c>
      <c r="C11" s="4">
        <v>2.8197903633117698</v>
      </c>
      <c r="D11" s="5">
        <v>0.225583225488663</v>
      </c>
      <c r="E11" s="43">
        <v>134.5</v>
      </c>
      <c r="F11" s="4">
        <v>234.60078430175801</v>
      </c>
      <c r="G11" s="4">
        <v>101.004341125488</v>
      </c>
      <c r="H11" s="4">
        <v>0.73570245504379295</v>
      </c>
      <c r="I11" s="4">
        <v>257.85565185546898</v>
      </c>
      <c r="J11" s="5">
        <v>0.43053710460662797</v>
      </c>
      <c r="K11" s="4">
        <v>3.2406804561614999</v>
      </c>
      <c r="L11" s="5">
        <v>12.7700004577637</v>
      </c>
      <c r="M11" s="5">
        <v>0.82528167963027999</v>
      </c>
      <c r="N11" s="5">
        <v>68.489997863769503</v>
      </c>
      <c r="O11" s="6" t="s">
        <v>15</v>
      </c>
      <c r="P11" s="1"/>
    </row>
    <row r="12" spans="1:18" x14ac:dyDescent="0.2">
      <c r="A12" s="7" t="s">
        <v>33</v>
      </c>
      <c r="B12" s="3" t="s">
        <v>14</v>
      </c>
      <c r="C12" s="4">
        <v>14.6980581283569</v>
      </c>
      <c r="D12" s="5">
        <v>1.1758446693420399</v>
      </c>
      <c r="E12" s="43">
        <v>149.4</v>
      </c>
      <c r="F12" s="4">
        <v>337.09375</v>
      </c>
      <c r="G12" s="4">
        <v>186.20861816406199</v>
      </c>
      <c r="H12" s="4">
        <v>4.4669270515441903</v>
      </c>
      <c r="I12" s="4">
        <v>379.98132324218801</v>
      </c>
      <c r="J12" s="5">
        <v>0.55239415168762196</v>
      </c>
      <c r="K12" s="4">
        <v>24.556970596313501</v>
      </c>
      <c r="L12" s="5">
        <v>10.5200004577637</v>
      </c>
      <c r="M12" s="5">
        <v>0.81288337707519498</v>
      </c>
      <c r="N12" s="5">
        <v>63.889999389648402</v>
      </c>
      <c r="O12" s="6" t="s">
        <v>15</v>
      </c>
      <c r="P12" s="3"/>
    </row>
    <row r="13" spans="1:18" x14ac:dyDescent="0.2">
      <c r="A13" s="7" t="s">
        <v>37</v>
      </c>
      <c r="B13" s="3" t="s">
        <v>14</v>
      </c>
      <c r="C13" s="4">
        <v>247.18022155761699</v>
      </c>
      <c r="D13" s="5">
        <v>19.774417877197301</v>
      </c>
      <c r="E13" s="25">
        <v>157.5</v>
      </c>
      <c r="F13" s="4">
        <v>86.212989807128906</v>
      </c>
      <c r="G13" s="4">
        <v>44.405952453613303</v>
      </c>
      <c r="H13" s="4">
        <v>0.942318975925446</v>
      </c>
      <c r="I13" s="4">
        <v>96.439949035644503</v>
      </c>
      <c r="J13" s="5">
        <v>0.51507264375686601</v>
      </c>
      <c r="K13" s="4">
        <v>104.81890869140599</v>
      </c>
      <c r="L13" s="5">
        <v>9.9700002670288104</v>
      </c>
      <c r="M13" s="5">
        <v>0.79952073097229004</v>
      </c>
      <c r="N13" s="5">
        <v>59.2700004577637</v>
      </c>
      <c r="O13" s="6" t="s">
        <v>15</v>
      </c>
      <c r="P13" s="31" t="s">
        <v>148</v>
      </c>
    </row>
    <row r="14" spans="1:18" x14ac:dyDescent="0.2">
      <c r="A14" s="22" t="s">
        <v>124</v>
      </c>
      <c r="B14" s="28" t="s">
        <v>14</v>
      </c>
      <c r="C14" s="23">
        <v>3.7787647247314453</v>
      </c>
      <c r="D14" s="23">
        <v>0.30230116844177246</v>
      </c>
      <c r="E14" s="17">
        <v>163.19999999999999</v>
      </c>
      <c r="F14" s="23">
        <v>50.412574768066406</v>
      </c>
      <c r="G14" s="23">
        <v>37.125896453857422</v>
      </c>
      <c r="H14" s="23">
        <v>2.8641295433044434</v>
      </c>
      <c r="I14" s="23">
        <v>58.973278045654297</v>
      </c>
      <c r="J14" s="29">
        <v>0.73644119501113892</v>
      </c>
      <c r="K14" s="23">
        <v>0.96840435266494751</v>
      </c>
      <c r="L14" s="23">
        <v>9.8100004196166992</v>
      </c>
      <c r="M14" s="29">
        <v>0.80309367179870605</v>
      </c>
      <c r="N14" s="23">
        <v>60.979999542236328</v>
      </c>
      <c r="O14" s="30" t="s">
        <v>15</v>
      </c>
      <c r="P14" s="1"/>
    </row>
    <row r="15" spans="1:18" x14ac:dyDescent="0.2">
      <c r="A15" s="7" t="s">
        <v>36</v>
      </c>
      <c r="B15" s="3" t="s">
        <v>14</v>
      </c>
      <c r="C15" s="4">
        <v>10.6314029693604</v>
      </c>
      <c r="D15" s="5">
        <v>0.85051226615905795</v>
      </c>
      <c r="E15" s="44">
        <v>171.2</v>
      </c>
      <c r="F15" s="4">
        <v>51.918628692627003</v>
      </c>
      <c r="G15" s="4">
        <v>36.4796752929688</v>
      </c>
      <c r="H15" s="4">
        <v>1.1305559873580899</v>
      </c>
      <c r="I15" s="4">
        <v>60.321903228759801</v>
      </c>
      <c r="J15" s="5">
        <v>0.70263171195983898</v>
      </c>
      <c r="K15" s="4">
        <v>2.7847495079040501</v>
      </c>
      <c r="L15" s="5">
        <v>8.3100004196166992</v>
      </c>
      <c r="M15" s="5">
        <v>0.80233389139175404</v>
      </c>
      <c r="N15" s="5">
        <v>60.650001525878899</v>
      </c>
      <c r="O15" s="6" t="s">
        <v>15</v>
      </c>
      <c r="P15" s="7"/>
    </row>
    <row r="16" spans="1:18" x14ac:dyDescent="0.2">
      <c r="A16" s="22" t="s">
        <v>164</v>
      </c>
      <c r="B16" s="28" t="s">
        <v>14</v>
      </c>
      <c r="C16" s="23">
        <v>10.41808032989502</v>
      </c>
      <c r="D16" s="29">
        <v>0.8334464430809021</v>
      </c>
      <c r="E16" s="17">
        <v>177.3</v>
      </c>
      <c r="F16" s="23">
        <v>32.116611480712891</v>
      </c>
      <c r="G16" s="23">
        <v>17.562179565429688</v>
      </c>
      <c r="H16" s="23">
        <v>0</v>
      </c>
      <c r="I16" s="23">
        <v>36.159423828125</v>
      </c>
      <c r="J16" s="29">
        <v>0.54682540893554688</v>
      </c>
      <c r="K16" s="23">
        <v>1.7845439910888672</v>
      </c>
      <c r="L16" s="29">
        <v>37.180000305175781</v>
      </c>
      <c r="M16" s="29">
        <v>0.87605082988739014</v>
      </c>
      <c r="N16" s="29">
        <v>98.569999694824219</v>
      </c>
      <c r="O16" s="30" t="s">
        <v>15</v>
      </c>
      <c r="P16" s="7"/>
    </row>
    <row r="17" spans="1:16" x14ac:dyDescent="0.2">
      <c r="A17" s="22" t="s">
        <v>110</v>
      </c>
      <c r="B17" s="28" t="s">
        <v>14</v>
      </c>
      <c r="C17" s="23">
        <v>15.377345085144043</v>
      </c>
      <c r="D17" s="23">
        <v>1.2301876544952393</v>
      </c>
      <c r="E17" s="17">
        <v>185.8</v>
      </c>
      <c r="F17" s="23">
        <v>54.852436065673828</v>
      </c>
      <c r="G17" s="23">
        <v>53.814971923828125</v>
      </c>
      <c r="H17" s="23">
        <v>0.96858090162277222</v>
      </c>
      <c r="I17" s="23">
        <v>67.2454833984375</v>
      </c>
      <c r="J17" s="29">
        <v>0.98108625411987305</v>
      </c>
      <c r="K17" s="23">
        <v>4.4824995994567871</v>
      </c>
      <c r="L17" s="23">
        <v>9.6999998092651367</v>
      </c>
      <c r="M17" s="29">
        <v>0.79960024356842041</v>
      </c>
      <c r="N17" s="23">
        <v>60.319999694824219</v>
      </c>
      <c r="O17" s="30" t="s">
        <v>15</v>
      </c>
      <c r="P17" s="1"/>
    </row>
    <row r="18" spans="1:16" x14ac:dyDescent="0.2">
      <c r="A18" s="7" t="s">
        <v>32</v>
      </c>
      <c r="B18" s="3" t="s">
        <v>14</v>
      </c>
      <c r="C18" s="4">
        <v>14.0644540786743</v>
      </c>
      <c r="D18" s="5">
        <v>1.1251562833786</v>
      </c>
      <c r="E18" s="71">
        <v>239.6</v>
      </c>
      <c r="F18" s="4">
        <v>76.563117980957003</v>
      </c>
      <c r="G18" s="4">
        <v>106.383270263672</v>
      </c>
      <c r="H18" s="4">
        <v>9.9394998550415004</v>
      </c>
      <c r="I18" s="4">
        <v>101.102241516113</v>
      </c>
      <c r="J18" s="5">
        <v>1.3894845247268699</v>
      </c>
      <c r="K18" s="4">
        <v>6.2163119316101101</v>
      </c>
      <c r="L18" s="5">
        <v>9.4600000381469709</v>
      </c>
      <c r="M18" s="5">
        <v>0.80478852987289395</v>
      </c>
      <c r="N18" s="5">
        <v>62.819999694824197</v>
      </c>
      <c r="O18" s="6" t="s">
        <v>15</v>
      </c>
      <c r="P18" s="1"/>
    </row>
    <row r="19" spans="1:16" x14ac:dyDescent="0.2">
      <c r="A19" s="22" t="s">
        <v>111</v>
      </c>
      <c r="B19" s="28" t="s">
        <v>14</v>
      </c>
      <c r="C19" s="23">
        <v>31.040384292602539</v>
      </c>
      <c r="D19" s="23">
        <v>2.4832308292388916</v>
      </c>
      <c r="E19" s="71">
        <v>242.3</v>
      </c>
      <c r="F19" s="23">
        <v>200.79817199707031</v>
      </c>
      <c r="G19" s="23">
        <v>35.224227905273438</v>
      </c>
      <c r="H19" s="23">
        <v>1.9388467073440552</v>
      </c>
      <c r="I19" s="23">
        <v>208.91648864746094</v>
      </c>
      <c r="J19" s="29">
        <v>0.17542105913162231</v>
      </c>
      <c r="K19" s="23">
        <v>29.229955673217773</v>
      </c>
      <c r="L19" s="23">
        <v>14.539999961853027</v>
      </c>
      <c r="M19" s="29">
        <v>0.83416444063186646</v>
      </c>
      <c r="N19" s="23">
        <v>70.860000610351562</v>
      </c>
      <c r="O19" s="30" t="s">
        <v>15</v>
      </c>
      <c r="P19" s="1"/>
    </row>
    <row r="20" spans="1:16" x14ac:dyDescent="0.2">
      <c r="A20" s="7" t="s">
        <v>59</v>
      </c>
      <c r="B20" s="3" t="s">
        <v>14</v>
      </c>
      <c r="C20" s="4">
        <v>15.2517185211182</v>
      </c>
      <c r="D20" s="5">
        <v>1.22013747692108</v>
      </c>
      <c r="E20" s="71">
        <v>242.9</v>
      </c>
      <c r="F20" s="4">
        <v>544.514892578125</v>
      </c>
      <c r="G20" s="4">
        <v>84.088912963867202</v>
      </c>
      <c r="H20" s="4">
        <v>4.8179078102111799</v>
      </c>
      <c r="I20" s="4">
        <v>563.896240234375</v>
      </c>
      <c r="J20" s="5">
        <v>0.15442904829978901</v>
      </c>
      <c r="K20" s="4">
        <v>31.566535949706999</v>
      </c>
      <c r="L20" s="5">
        <v>1.95000004768372</v>
      </c>
      <c r="M20" s="5">
        <v>0.68031799793243397</v>
      </c>
      <c r="N20" s="5">
        <v>34.740001678466797</v>
      </c>
      <c r="O20" s="6" t="s">
        <v>15</v>
      </c>
      <c r="P20" s="7"/>
    </row>
    <row r="21" spans="1:16" x14ac:dyDescent="0.2">
      <c r="A21" s="22" t="s">
        <v>105</v>
      </c>
      <c r="B21" s="28" t="s">
        <v>14</v>
      </c>
      <c r="C21" s="23">
        <v>23.276161193847656</v>
      </c>
      <c r="D21" s="23">
        <v>1.8620928525924683</v>
      </c>
      <c r="E21" s="72">
        <v>244.4</v>
      </c>
      <c r="F21" s="23">
        <v>132.71940612792969</v>
      </c>
      <c r="G21" s="23">
        <v>31.133876800537109</v>
      </c>
      <c r="H21" s="23">
        <v>0.80784475803375244</v>
      </c>
      <c r="I21" s="23">
        <v>139.89045715332031</v>
      </c>
      <c r="J21" s="29">
        <v>0.23458421230316162</v>
      </c>
      <c r="K21" s="23">
        <v>14.430635452270508</v>
      </c>
      <c r="L21" s="23">
        <v>11.630000114440918</v>
      </c>
      <c r="M21" s="29">
        <v>0.82038974761962891</v>
      </c>
      <c r="N21" s="23">
        <v>65.639999389648438</v>
      </c>
      <c r="O21" s="30" t="s">
        <v>15</v>
      </c>
      <c r="P21" s="1"/>
    </row>
    <row r="22" spans="1:16" x14ac:dyDescent="0.2">
      <c r="A22" s="22" t="s">
        <v>120</v>
      </c>
      <c r="B22" s="28" t="s">
        <v>14</v>
      </c>
      <c r="C22" s="23">
        <v>218.08128356933594</v>
      </c>
      <c r="D22" s="23">
        <v>17.446502685546875</v>
      </c>
      <c r="E22" s="71">
        <v>245.8</v>
      </c>
      <c r="F22" s="23">
        <v>30.369966506958008</v>
      </c>
      <c r="G22" s="23">
        <v>26.611799240112305</v>
      </c>
      <c r="H22" s="23">
        <v>1.6977107524871826</v>
      </c>
      <c r="I22" s="23">
        <v>36.504489898681641</v>
      </c>
      <c r="J22" s="29">
        <v>0.87625384330749512</v>
      </c>
      <c r="K22" s="23">
        <v>36.597137451171875</v>
      </c>
      <c r="L22" s="23">
        <v>16.549999237060547</v>
      </c>
      <c r="M22" s="29">
        <v>0.83606064319610596</v>
      </c>
      <c r="N22" s="23">
        <v>74.519996643066406</v>
      </c>
      <c r="O22" s="30" t="s">
        <v>15</v>
      </c>
      <c r="P22" s="28"/>
    </row>
    <row r="23" spans="1:16" x14ac:dyDescent="0.2">
      <c r="A23" s="7" t="s">
        <v>60</v>
      </c>
      <c r="B23" s="3" t="s">
        <v>14</v>
      </c>
      <c r="C23" s="4">
        <v>37.332183837890597</v>
      </c>
      <c r="D23" s="5">
        <v>2.9865746498107901</v>
      </c>
      <c r="E23" s="71">
        <v>248.2</v>
      </c>
      <c r="F23" s="4">
        <v>502.06893920898398</v>
      </c>
      <c r="G23" s="4">
        <v>227.24937438964801</v>
      </c>
      <c r="H23" s="4">
        <v>80.632453918457003</v>
      </c>
      <c r="I23" s="4">
        <v>554.784912109375</v>
      </c>
      <c r="J23" s="5">
        <v>0.45262584090232799</v>
      </c>
      <c r="K23" s="4">
        <v>73.424858093261705</v>
      </c>
      <c r="L23" s="5">
        <v>1.75</v>
      </c>
      <c r="M23" s="5">
        <v>0.65478271245956399</v>
      </c>
      <c r="N23" s="5">
        <v>32.5200004577637</v>
      </c>
      <c r="O23" s="6" t="s">
        <v>15</v>
      </c>
      <c r="P23" s="1"/>
    </row>
    <row r="24" spans="1:16" x14ac:dyDescent="0.2">
      <c r="A24" s="7" t="s">
        <v>56</v>
      </c>
      <c r="B24" s="3" t="s">
        <v>14</v>
      </c>
      <c r="C24" s="4">
        <v>190.55212402343801</v>
      </c>
      <c r="D24" s="5">
        <v>15.2441701889038</v>
      </c>
      <c r="E24" s="73">
        <v>253.2</v>
      </c>
      <c r="F24" s="4">
        <v>42.085178375244098</v>
      </c>
      <c r="G24" s="4">
        <v>26.465967178344702</v>
      </c>
      <c r="H24" s="4">
        <v>2.4594032764434801</v>
      </c>
      <c r="I24" s="4">
        <v>48.18994140625</v>
      </c>
      <c r="J24" s="5">
        <v>0.62886667251586903</v>
      </c>
      <c r="K24" s="4">
        <v>37.102951049804702</v>
      </c>
      <c r="L24" s="5">
        <v>3.8199999332428001</v>
      </c>
      <c r="M24" s="5">
        <v>0.73818987607955899</v>
      </c>
      <c r="N24" s="5">
        <v>44.740001678466797</v>
      </c>
      <c r="O24" s="6" t="s">
        <v>15</v>
      </c>
      <c r="P24" s="1"/>
    </row>
    <row r="25" spans="1:16" x14ac:dyDescent="0.2">
      <c r="A25" s="7" t="s">
        <v>17</v>
      </c>
      <c r="B25" s="3" t="s">
        <v>14</v>
      </c>
      <c r="C25" s="4">
        <v>11.3020582199097</v>
      </c>
      <c r="D25" s="5">
        <v>0.90416467189788796</v>
      </c>
      <c r="E25" s="71">
        <v>254.2</v>
      </c>
      <c r="F25" s="4">
        <v>115.84716796875</v>
      </c>
      <c r="G25" s="4">
        <v>11.859107017517101</v>
      </c>
      <c r="H25" s="4">
        <v>2.64670729637146</v>
      </c>
      <c r="I25" s="4">
        <v>118.590370178223</v>
      </c>
      <c r="J25" s="5">
        <v>0.102368555963039</v>
      </c>
      <c r="K25" s="4">
        <v>5.7090539932251003</v>
      </c>
      <c r="L25" s="5">
        <v>7.0999999046325701</v>
      </c>
      <c r="M25" s="5">
        <v>0.78986412286758401</v>
      </c>
      <c r="N25" s="5">
        <v>54.869998931884801</v>
      </c>
      <c r="O25" s="6" t="s">
        <v>15</v>
      </c>
      <c r="P25" s="3"/>
    </row>
    <row r="26" spans="1:16" x14ac:dyDescent="0.2">
      <c r="A26" s="22" t="s">
        <v>162</v>
      </c>
      <c r="B26" s="28" t="s">
        <v>14</v>
      </c>
      <c r="C26" s="23">
        <v>264.33102416992188</v>
      </c>
      <c r="D26" s="29">
        <v>21.146482467651367</v>
      </c>
      <c r="E26" s="71">
        <v>264.8</v>
      </c>
      <c r="F26" s="23">
        <v>91.228874206542969</v>
      </c>
      <c r="G26" s="23">
        <v>39.081439971923828</v>
      </c>
      <c r="H26" s="23">
        <v>2.1506545543670654</v>
      </c>
      <c r="I26" s="23">
        <v>100.23617553710938</v>
      </c>
      <c r="J26" s="29">
        <v>0.42838892340660095</v>
      </c>
      <c r="K26" s="23">
        <v>120.9190673828125</v>
      </c>
      <c r="L26" s="29">
        <v>13.449999809265137</v>
      </c>
      <c r="M26" s="29">
        <v>0.82830160856246948</v>
      </c>
      <c r="N26" s="29">
        <v>69.519996643066406</v>
      </c>
      <c r="O26" s="30" t="s">
        <v>15</v>
      </c>
      <c r="P26" s="28"/>
    </row>
    <row r="27" spans="1:16" x14ac:dyDescent="0.2">
      <c r="A27" s="22" t="s">
        <v>154</v>
      </c>
      <c r="B27" s="28" t="s">
        <v>14</v>
      </c>
      <c r="C27" s="25">
        <v>585.48370361328125</v>
      </c>
      <c r="D27" s="29">
        <v>46.838695526123047</v>
      </c>
      <c r="E27" s="25">
        <v>265.39999999999998</v>
      </c>
      <c r="F27" s="23">
        <v>75.007644653320312</v>
      </c>
      <c r="G27" s="23">
        <v>62.271457672119141</v>
      </c>
      <c r="H27" s="23">
        <v>2.1284992694854736</v>
      </c>
      <c r="I27" s="23">
        <v>89.353179931640625</v>
      </c>
      <c r="J27" s="29">
        <v>0.83020150661468506</v>
      </c>
      <c r="K27" s="23">
        <v>245.6776123046875</v>
      </c>
      <c r="L27" s="29">
        <v>13.590000152587891</v>
      </c>
      <c r="M27" s="29">
        <v>0.82938140630722046</v>
      </c>
      <c r="N27" s="29">
        <v>71.339996337890625</v>
      </c>
      <c r="O27" s="30" t="s">
        <v>15</v>
      </c>
      <c r="P27" s="62"/>
    </row>
    <row r="28" spans="1:16" x14ac:dyDescent="0.2">
      <c r="A28" s="7" t="s">
        <v>18</v>
      </c>
      <c r="B28" s="3" t="s">
        <v>14</v>
      </c>
      <c r="C28" s="4">
        <v>117.94955444335901</v>
      </c>
      <c r="D28" s="5">
        <v>9.4359645843505895</v>
      </c>
      <c r="E28" s="71">
        <v>266.7</v>
      </c>
      <c r="F28" s="4">
        <v>370.22906494140602</v>
      </c>
      <c r="G28" s="4">
        <v>126.836143493652</v>
      </c>
      <c r="H28" s="4">
        <v>13.7066564559937</v>
      </c>
      <c r="I28" s="4">
        <v>399.49526977539102</v>
      </c>
      <c r="J28" s="5">
        <v>0.34258830547332803</v>
      </c>
      <c r="K28" s="4">
        <v>200.24736022949199</v>
      </c>
      <c r="L28" s="5">
        <v>6.8600001335143999</v>
      </c>
      <c r="M28" s="5">
        <v>0.78087592124938998</v>
      </c>
      <c r="N28" s="5">
        <v>53.340000152587898</v>
      </c>
      <c r="O28" s="6" t="s">
        <v>15</v>
      </c>
      <c r="P28" s="1"/>
    </row>
    <row r="29" spans="1:16" x14ac:dyDescent="0.2">
      <c r="A29" s="7" t="s">
        <v>73</v>
      </c>
      <c r="B29" s="3" t="s">
        <v>14</v>
      </c>
      <c r="C29" s="4">
        <v>20.161430358886701</v>
      </c>
      <c r="D29" s="5">
        <v>1.61291444301605</v>
      </c>
      <c r="E29" s="71">
        <v>301.8</v>
      </c>
      <c r="F29" s="4">
        <v>271.37481689453102</v>
      </c>
      <c r="G29" s="4">
        <v>92.738075256347699</v>
      </c>
      <c r="H29" s="4">
        <v>0</v>
      </c>
      <c r="I29" s="4">
        <v>292.72311401367199</v>
      </c>
      <c r="J29" s="5">
        <v>0.34173426032066301</v>
      </c>
      <c r="K29" s="4">
        <v>21.262842178344702</v>
      </c>
      <c r="L29" s="5">
        <v>1.6100000143051101</v>
      </c>
      <c r="M29" s="5">
        <v>0.66683095693588301</v>
      </c>
      <c r="N29" s="5">
        <v>33.630001068115199</v>
      </c>
      <c r="O29" s="6" t="s">
        <v>15</v>
      </c>
      <c r="P29" s="3"/>
    </row>
    <row r="30" spans="1:16" x14ac:dyDescent="0.2">
      <c r="A30" s="7" t="s">
        <v>35</v>
      </c>
      <c r="B30" s="3" t="s">
        <v>14</v>
      </c>
      <c r="C30" s="4">
        <v>69.926239013671903</v>
      </c>
      <c r="D30" s="5">
        <v>5.5940990447998002</v>
      </c>
      <c r="E30" s="71">
        <v>308.89999999999998</v>
      </c>
      <c r="F30" s="4">
        <v>215.49850463867199</v>
      </c>
      <c r="G30" s="4">
        <v>54.6578178405762</v>
      </c>
      <c r="H30" s="4">
        <v>3.91455006599426</v>
      </c>
      <c r="I30" s="4">
        <v>228.10031127929699</v>
      </c>
      <c r="J30" s="5">
        <v>0.253634333610535</v>
      </c>
      <c r="K30" s="4">
        <v>60.795619964599602</v>
      </c>
      <c r="L30" s="5">
        <v>2.4000000953674299</v>
      </c>
      <c r="M30" s="5">
        <v>0.70352578163146995</v>
      </c>
      <c r="N30" s="5">
        <v>38.150001525878899</v>
      </c>
      <c r="O30" s="6" t="s">
        <v>15</v>
      </c>
      <c r="P30" s="1"/>
    </row>
    <row r="31" spans="1:16" x14ac:dyDescent="0.2">
      <c r="A31" s="7" t="s">
        <v>48</v>
      </c>
      <c r="B31" s="3" t="s">
        <v>14</v>
      </c>
      <c r="C31" s="4">
        <v>21.512027740478501</v>
      </c>
      <c r="D31" s="5">
        <v>1.7209621667861901</v>
      </c>
      <c r="E31" s="72">
        <v>310.39999999999998</v>
      </c>
      <c r="F31" s="4">
        <v>128.70054626464801</v>
      </c>
      <c r="G31" s="4">
        <v>37.872806549072301</v>
      </c>
      <c r="H31" s="4">
        <v>0.51450824737548795</v>
      </c>
      <c r="I31" s="4">
        <v>137.42143249511699</v>
      </c>
      <c r="J31" s="5">
        <v>0.29427075386047402</v>
      </c>
      <c r="K31" s="4">
        <v>13.548545837402299</v>
      </c>
      <c r="L31" s="5">
        <v>18.2600002288818</v>
      </c>
      <c r="M31" s="5">
        <v>0.84813475608825695</v>
      </c>
      <c r="N31" s="5">
        <v>78.529998779296903</v>
      </c>
      <c r="O31" s="6" t="s">
        <v>15</v>
      </c>
      <c r="P31" s="3"/>
    </row>
    <row r="32" spans="1:16" x14ac:dyDescent="0.2">
      <c r="A32" s="7" t="s">
        <v>45</v>
      </c>
      <c r="B32" s="3" t="s">
        <v>14</v>
      </c>
      <c r="C32" s="4">
        <v>86.953117370605497</v>
      </c>
      <c r="D32" s="5">
        <v>6.9562492370605504</v>
      </c>
      <c r="E32" s="73">
        <v>316</v>
      </c>
      <c r="F32" s="4">
        <v>54.082958221435497</v>
      </c>
      <c r="G32" s="4">
        <v>64.841415405273395</v>
      </c>
      <c r="H32" s="4">
        <v>3.5725514888763401</v>
      </c>
      <c r="I32" s="4">
        <v>69.027313232421903</v>
      </c>
      <c r="J32" s="5">
        <v>1.19892513751984</v>
      </c>
      <c r="K32" s="4">
        <v>24.974601745605501</v>
      </c>
      <c r="L32" s="5">
        <v>5.2600002288818404</v>
      </c>
      <c r="M32" s="5">
        <v>0.76336920261383101</v>
      </c>
      <c r="N32" s="5">
        <v>50.889999389648402</v>
      </c>
      <c r="O32" s="6" t="s">
        <v>15</v>
      </c>
      <c r="P32" s="1"/>
    </row>
    <row r="33" spans="1:16" x14ac:dyDescent="0.2">
      <c r="A33" s="7" t="s">
        <v>50</v>
      </c>
      <c r="B33" s="3" t="s">
        <v>14</v>
      </c>
      <c r="C33" s="4">
        <v>13.779940605163601</v>
      </c>
      <c r="D33" s="5">
        <v>1.1023952960968</v>
      </c>
      <c r="E33" s="73">
        <v>325.60000000000002</v>
      </c>
      <c r="F33" s="4">
        <v>249.39405822753901</v>
      </c>
      <c r="G33" s="4">
        <v>70.250358581542997</v>
      </c>
      <c r="H33" s="4">
        <v>1.4588385820388801</v>
      </c>
      <c r="I33" s="4">
        <v>265.572998046875</v>
      </c>
      <c r="J33" s="5">
        <v>0.281684160232544</v>
      </c>
      <c r="K33" s="4">
        <v>15.4473533630371</v>
      </c>
      <c r="L33" s="5">
        <v>6.4400000572204599</v>
      </c>
      <c r="M33" s="5">
        <v>0.78172540664672896</v>
      </c>
      <c r="N33" s="5">
        <v>53.369998931884801</v>
      </c>
      <c r="O33" s="6" t="s">
        <v>15</v>
      </c>
      <c r="P33" s="7"/>
    </row>
    <row r="34" spans="1:16" x14ac:dyDescent="0.2">
      <c r="A34" s="22" t="s">
        <v>125</v>
      </c>
      <c r="B34" s="28" t="s">
        <v>14</v>
      </c>
      <c r="C34" s="23">
        <v>25.451992034912109</v>
      </c>
      <c r="D34" s="23">
        <v>2.0361592769622803</v>
      </c>
      <c r="E34" s="72">
        <v>325.7</v>
      </c>
      <c r="F34" s="23">
        <v>55.9161376953125</v>
      </c>
      <c r="G34" s="23">
        <v>53.752456665039062</v>
      </c>
      <c r="H34" s="23">
        <v>3.3940043449401855</v>
      </c>
      <c r="I34" s="23">
        <v>68.306922912597656</v>
      </c>
      <c r="J34" s="29">
        <v>0.96130490303039551</v>
      </c>
      <c r="K34" s="23">
        <v>8.0191326141357422</v>
      </c>
      <c r="L34" s="23">
        <v>24.840000152587891</v>
      </c>
      <c r="M34" s="29">
        <v>0.85015779733657837</v>
      </c>
      <c r="N34" s="23">
        <v>81.900001525878906</v>
      </c>
      <c r="O34" s="30" t="s">
        <v>15</v>
      </c>
      <c r="P34" s="1"/>
    </row>
    <row r="35" spans="1:16" x14ac:dyDescent="0.2">
      <c r="A35" s="22" t="s">
        <v>146</v>
      </c>
      <c r="B35" s="28" t="s">
        <v>14</v>
      </c>
      <c r="C35" s="23">
        <v>22.321685791015625</v>
      </c>
      <c r="D35" s="29">
        <v>1.7857348918914795</v>
      </c>
      <c r="E35" s="71">
        <v>362.9</v>
      </c>
      <c r="F35" s="23">
        <v>228.13432312011719</v>
      </c>
      <c r="G35" s="23">
        <v>255.574951171875</v>
      </c>
      <c r="H35" s="23">
        <v>3.8604764938354492</v>
      </c>
      <c r="I35" s="23">
        <v>286.98696899414062</v>
      </c>
      <c r="J35" s="29">
        <v>1.120282769203186</v>
      </c>
      <c r="K35" s="23">
        <v>30.027963638305664</v>
      </c>
      <c r="L35" s="29">
        <v>29.979999542236328</v>
      </c>
      <c r="M35" s="29">
        <v>0.86360281705856323</v>
      </c>
      <c r="N35" s="29">
        <v>91.019996643066406</v>
      </c>
      <c r="O35" s="30" t="s">
        <v>15</v>
      </c>
      <c r="P35" s="1"/>
    </row>
    <row r="36" spans="1:16" x14ac:dyDescent="0.2">
      <c r="A36" s="7" t="s">
        <v>22</v>
      </c>
      <c r="B36" s="3" t="s">
        <v>14</v>
      </c>
      <c r="C36" s="4">
        <v>173.31210327148401</v>
      </c>
      <c r="D36" s="5">
        <v>13.8649682998657</v>
      </c>
      <c r="E36" s="63">
        <v>455.7</v>
      </c>
      <c r="F36" s="4">
        <v>158.97473144531199</v>
      </c>
      <c r="G36" s="4">
        <v>43.243694305419901</v>
      </c>
      <c r="H36" s="4">
        <v>2.70746994018555</v>
      </c>
      <c r="I36" s="4">
        <v>168.94296264648401</v>
      </c>
      <c r="J36" s="5">
        <v>0.27201613783836398</v>
      </c>
      <c r="K36" s="4">
        <v>116.136260986328</v>
      </c>
      <c r="L36" s="5">
        <v>3.4700000286102299</v>
      </c>
      <c r="M36" s="5">
        <v>0.726798415184021</v>
      </c>
      <c r="N36" s="5">
        <v>41.799999237060497</v>
      </c>
      <c r="O36" s="6" t="s">
        <v>15</v>
      </c>
      <c r="P36" s="1"/>
    </row>
    <row r="37" spans="1:16" x14ac:dyDescent="0.2">
      <c r="A37" s="7" t="s">
        <v>72</v>
      </c>
      <c r="B37" s="3" t="s">
        <v>14</v>
      </c>
      <c r="C37" s="4">
        <v>48.208106994628899</v>
      </c>
      <c r="D37" s="5">
        <v>3.8566484451293901</v>
      </c>
      <c r="E37" s="63">
        <v>464</v>
      </c>
      <c r="F37" s="4">
        <v>231.74920654296901</v>
      </c>
      <c r="G37" s="4">
        <v>116.426132202148</v>
      </c>
      <c r="H37" s="4">
        <v>9.5214214324951207</v>
      </c>
      <c r="I37" s="4">
        <v>258.59811401367199</v>
      </c>
      <c r="J37" s="5">
        <v>0.50237983465194702</v>
      </c>
      <c r="K37" s="4">
        <v>48.929580688476598</v>
      </c>
      <c r="L37" s="5">
        <v>2.9900000095367401</v>
      </c>
      <c r="M37" s="5">
        <v>0.72430270910263095</v>
      </c>
      <c r="N37" s="5">
        <v>41.959999084472699</v>
      </c>
      <c r="O37" s="6" t="s">
        <v>15</v>
      </c>
      <c r="P37" s="1"/>
    </row>
    <row r="38" spans="1:16" x14ac:dyDescent="0.2">
      <c r="A38" s="22" t="s">
        <v>114</v>
      </c>
      <c r="B38" s="28" t="s">
        <v>14</v>
      </c>
      <c r="C38" s="23">
        <v>304.00588989257812</v>
      </c>
      <c r="D38" s="23">
        <v>24.320470809936523</v>
      </c>
      <c r="E38" s="63">
        <v>474.2</v>
      </c>
      <c r="F38" s="23">
        <v>56.313907623291016</v>
      </c>
      <c r="G38" s="23">
        <v>49.997730255126953</v>
      </c>
      <c r="H38" s="23">
        <v>0.94805598258972168</v>
      </c>
      <c r="I38" s="23">
        <v>67.828125</v>
      </c>
      <c r="J38" s="29">
        <v>0.88783985376358032</v>
      </c>
      <c r="K38" s="23">
        <v>91.617149353027344</v>
      </c>
      <c r="L38" s="23">
        <v>9.9099998474121094</v>
      </c>
      <c r="M38" s="29">
        <v>0.80359411239624023</v>
      </c>
      <c r="N38" s="23">
        <v>61.569999694824219</v>
      </c>
      <c r="O38" s="30" t="s">
        <v>15</v>
      </c>
      <c r="P38" s="28"/>
    </row>
    <row r="39" spans="1:16" x14ac:dyDescent="0.2">
      <c r="A39" s="7" t="s">
        <v>71</v>
      </c>
      <c r="B39" s="3" t="s">
        <v>14</v>
      </c>
      <c r="C39" s="4">
        <v>47.861946105957003</v>
      </c>
      <c r="D39" s="5">
        <v>3.8289556503295898</v>
      </c>
      <c r="E39" s="63">
        <v>505.5</v>
      </c>
      <c r="F39" s="4">
        <v>194.55715942382801</v>
      </c>
      <c r="G39" s="4">
        <v>109.23479461669901</v>
      </c>
      <c r="H39" s="4">
        <v>2.1861548423767099</v>
      </c>
      <c r="I39" s="4">
        <v>219.713943481445</v>
      </c>
      <c r="J39" s="5">
        <v>0.56145346164703402</v>
      </c>
      <c r="K39" s="4">
        <v>42.903221130371101</v>
      </c>
      <c r="L39" s="5">
        <v>4.3400001525878897</v>
      </c>
      <c r="M39" s="5">
        <v>0.75265115499496504</v>
      </c>
      <c r="N39" s="5">
        <v>47.380001068115199</v>
      </c>
      <c r="O39" s="6" t="s">
        <v>15</v>
      </c>
      <c r="P39" s="3"/>
    </row>
    <row r="40" spans="1:16" x14ac:dyDescent="0.2">
      <c r="A40" s="22" t="s">
        <v>126</v>
      </c>
      <c r="B40" s="28" t="s">
        <v>14</v>
      </c>
      <c r="C40" s="23">
        <v>445.5450439453125</v>
      </c>
      <c r="D40" s="23">
        <v>35.643604278564453</v>
      </c>
      <c r="E40" s="64">
        <v>516</v>
      </c>
      <c r="F40" s="23">
        <v>18.373376846313477</v>
      </c>
      <c r="G40" s="23">
        <v>26.746950149536133</v>
      </c>
      <c r="H40" s="23">
        <v>8.8257942199707031</v>
      </c>
      <c r="I40" s="23">
        <v>24.574653625488281</v>
      </c>
      <c r="J40" s="29">
        <v>1.4557449817657471</v>
      </c>
      <c r="K40" s="23">
        <v>51.345844268798828</v>
      </c>
      <c r="L40" s="23">
        <v>19.110000610351562</v>
      </c>
      <c r="M40" s="29">
        <v>0.83692252635955811</v>
      </c>
      <c r="N40" s="23">
        <v>76.180000305175781</v>
      </c>
      <c r="O40" s="30" t="s">
        <v>15</v>
      </c>
      <c r="P40" s="62"/>
    </row>
    <row r="41" spans="1:16" x14ac:dyDescent="0.2">
      <c r="A41" s="7" t="s">
        <v>63</v>
      </c>
      <c r="B41" s="3" t="s">
        <v>14</v>
      </c>
      <c r="C41" s="4">
        <v>289.49978637695301</v>
      </c>
      <c r="D41" s="5">
        <v>23.1599826812744</v>
      </c>
      <c r="E41" s="64">
        <v>519.5</v>
      </c>
      <c r="F41" s="4">
        <v>115.375762939453</v>
      </c>
      <c r="G41" s="4">
        <v>44.701808929443402</v>
      </c>
      <c r="H41" s="4">
        <v>6.9440207481384304</v>
      </c>
      <c r="I41" s="4">
        <v>125.70083618164099</v>
      </c>
      <c r="J41" s="5">
        <v>0.38744539022445701</v>
      </c>
      <c r="K41" s="4">
        <v>131.14602661132801</v>
      </c>
      <c r="L41" s="5">
        <v>1.37999999523163</v>
      </c>
      <c r="M41" s="5">
        <v>0.65594691038131703</v>
      </c>
      <c r="N41" s="5">
        <v>32.5200004577637</v>
      </c>
      <c r="O41" s="6" t="s">
        <v>15</v>
      </c>
      <c r="P41" s="28"/>
    </row>
    <row r="42" spans="1:16" x14ac:dyDescent="0.2">
      <c r="A42" s="7" t="s">
        <v>55</v>
      </c>
      <c r="B42" s="3" t="s">
        <v>14</v>
      </c>
      <c r="C42" s="4">
        <v>181.12420654296901</v>
      </c>
      <c r="D42" s="5">
        <v>14.489936828613301</v>
      </c>
      <c r="E42" s="64">
        <v>525.29999999999995</v>
      </c>
      <c r="F42" s="4">
        <v>172.59913635253901</v>
      </c>
      <c r="G42" s="4">
        <v>61.240867614746101</v>
      </c>
      <c r="H42" s="4">
        <v>2.40279293060303</v>
      </c>
      <c r="I42" s="4">
        <v>186.70880126953099</v>
      </c>
      <c r="J42" s="5">
        <v>0.35481560230255099</v>
      </c>
      <c r="K42" s="4">
        <v>137.78477478027301</v>
      </c>
      <c r="L42" s="5">
        <v>3.9100000858306898</v>
      </c>
      <c r="M42" s="5">
        <v>0.74566704034805298</v>
      </c>
      <c r="N42" s="5">
        <v>45.450000762939503</v>
      </c>
      <c r="O42" s="6" t="s">
        <v>15</v>
      </c>
      <c r="P42" s="1"/>
    </row>
    <row r="43" spans="1:16" x14ac:dyDescent="0.2">
      <c r="A43" s="7" t="s">
        <v>49</v>
      </c>
      <c r="B43" s="3" t="s">
        <v>14</v>
      </c>
      <c r="C43" s="4">
        <v>407.69827270507801</v>
      </c>
      <c r="D43" s="5">
        <v>32.615859985351598</v>
      </c>
      <c r="E43" s="63">
        <v>530.9</v>
      </c>
      <c r="F43" s="4">
        <v>229.17646789550801</v>
      </c>
      <c r="G43" s="4">
        <v>150.76802062988301</v>
      </c>
      <c r="H43" s="4">
        <v>2.63163042068481</v>
      </c>
      <c r="I43" s="4">
        <v>263.89642333984398</v>
      </c>
      <c r="J43" s="5">
        <v>0.65786868333816495</v>
      </c>
      <c r="K43" s="4">
        <v>436.577880859375</v>
      </c>
      <c r="L43" s="5">
        <v>3.5699999332428001</v>
      </c>
      <c r="M43" s="5">
        <v>0.73049235343933105</v>
      </c>
      <c r="N43" s="5">
        <v>43.349998474121101</v>
      </c>
      <c r="O43" s="6" t="s">
        <v>15</v>
      </c>
      <c r="P43" s="28"/>
    </row>
    <row r="44" spans="1:16" x14ac:dyDescent="0.2">
      <c r="A44" s="22" t="s">
        <v>151</v>
      </c>
      <c r="B44" s="28" t="s">
        <v>14</v>
      </c>
      <c r="C44" s="23">
        <v>194.37248229980469</v>
      </c>
      <c r="D44" s="29">
        <v>15.549798965454102</v>
      </c>
      <c r="E44" s="64">
        <v>532.6</v>
      </c>
      <c r="F44" s="23">
        <v>109.04239654541016</v>
      </c>
      <c r="G44" s="23">
        <v>44.699840545654297</v>
      </c>
      <c r="H44" s="23">
        <v>0</v>
      </c>
      <c r="I44" s="23">
        <v>119.33229827880859</v>
      </c>
      <c r="J44" s="29">
        <v>0.40993082523345947</v>
      </c>
      <c r="K44" s="23">
        <v>103.72930908203125</v>
      </c>
      <c r="L44" s="29">
        <v>10.5</v>
      </c>
      <c r="M44" s="29">
        <v>0.81647586822509766</v>
      </c>
      <c r="N44" s="29">
        <v>64.889999389648438</v>
      </c>
      <c r="O44" s="30" t="s">
        <v>15</v>
      </c>
      <c r="P44" s="1"/>
    </row>
    <row r="45" spans="1:16" x14ac:dyDescent="0.2">
      <c r="A45" s="7" t="s">
        <v>47</v>
      </c>
      <c r="B45" s="3" t="s">
        <v>14</v>
      </c>
      <c r="C45" s="4">
        <v>217.186279296875</v>
      </c>
      <c r="D45" s="5">
        <v>17.374902725219702</v>
      </c>
      <c r="E45" s="64">
        <v>541.20000000000005</v>
      </c>
      <c r="F45" s="4">
        <v>327.87863159179699</v>
      </c>
      <c r="G45" s="4">
        <v>79.330436706542997</v>
      </c>
      <c r="H45" s="4">
        <v>8.3657627105712908</v>
      </c>
      <c r="I45" s="4">
        <v>346.18231201171898</v>
      </c>
      <c r="J45" s="5">
        <v>0.24195061624050099</v>
      </c>
      <c r="K45" s="4">
        <v>334.39801025390602</v>
      </c>
      <c r="L45" s="5">
        <v>8.9899997711181605</v>
      </c>
      <c r="M45" s="5">
        <v>0.81110370159149203</v>
      </c>
      <c r="N45" s="5">
        <v>62.2700004577637</v>
      </c>
      <c r="O45" s="6" t="s">
        <v>15</v>
      </c>
      <c r="P45" s="1"/>
    </row>
    <row r="46" spans="1:16" x14ac:dyDescent="0.2">
      <c r="A46" s="7" t="s">
        <v>64</v>
      </c>
      <c r="B46" s="3" t="s">
        <v>14</v>
      </c>
      <c r="C46" s="4">
        <v>25.564487457275401</v>
      </c>
      <c r="D46" s="5">
        <v>2.0451591014862101</v>
      </c>
      <c r="E46" s="65">
        <v>543.5</v>
      </c>
      <c r="F46" s="4">
        <v>66.375068664550795</v>
      </c>
      <c r="G46" s="4">
        <v>23.921943664550799</v>
      </c>
      <c r="H46" s="4">
        <v>6.6087918281555202</v>
      </c>
      <c r="I46" s="4">
        <v>71.914947509765597</v>
      </c>
      <c r="J46" s="5">
        <v>0.360405564308167</v>
      </c>
      <c r="K46" s="4">
        <v>6.4927997589111301</v>
      </c>
      <c r="L46" s="5">
        <v>1.45000004768372</v>
      </c>
      <c r="M46" s="5">
        <v>0.65319776535034202</v>
      </c>
      <c r="N46" s="5">
        <v>32.189998626708999</v>
      </c>
      <c r="O46" s="6" t="s">
        <v>15</v>
      </c>
      <c r="P46" s="1"/>
    </row>
    <row r="47" spans="1:16" x14ac:dyDescent="0.2">
      <c r="A47" s="7" t="s">
        <v>51</v>
      </c>
      <c r="B47" s="3" t="s">
        <v>14</v>
      </c>
      <c r="C47" s="4">
        <v>284.38839721679699</v>
      </c>
      <c r="D47" s="5">
        <v>22.751071929931602</v>
      </c>
      <c r="E47" s="64">
        <v>545.4</v>
      </c>
      <c r="F47" s="4">
        <v>220.02239990234401</v>
      </c>
      <c r="G47" s="4">
        <v>93.330978393554702</v>
      </c>
      <c r="H47" s="4">
        <v>6.2104215621948198</v>
      </c>
      <c r="I47" s="4">
        <v>241.53823852539099</v>
      </c>
      <c r="J47" s="5">
        <v>0.42418852448463401</v>
      </c>
      <c r="K47" s="4">
        <v>311.57092285156199</v>
      </c>
      <c r="L47" s="5">
        <v>12.1099996566772</v>
      </c>
      <c r="M47" s="5">
        <v>0.82204300165176403</v>
      </c>
      <c r="N47" s="5">
        <v>67.019996643066406</v>
      </c>
      <c r="O47" s="6" t="s">
        <v>15</v>
      </c>
      <c r="P47" s="28"/>
    </row>
    <row r="48" spans="1:16" x14ac:dyDescent="0.2">
      <c r="A48" s="7" t="s">
        <v>65</v>
      </c>
      <c r="B48" s="3" t="s">
        <v>14</v>
      </c>
      <c r="C48" s="4">
        <v>493.12741088867199</v>
      </c>
      <c r="D48" s="5">
        <v>39.450191497802699</v>
      </c>
      <c r="E48" s="66">
        <v>546.70000000000005</v>
      </c>
      <c r="F48" s="4">
        <v>40.6125679016113</v>
      </c>
      <c r="G48" s="4">
        <v>104.561325073242</v>
      </c>
      <c r="H48" s="4">
        <v>9.6804609298706108</v>
      </c>
      <c r="I48" s="4">
        <v>64.730987548828097</v>
      </c>
      <c r="J48" s="5">
        <v>2.5746052265167201</v>
      </c>
      <c r="K48" s="4">
        <v>120.395370483398</v>
      </c>
      <c r="L48" s="5">
        <v>1.9800000190734901</v>
      </c>
      <c r="M48" s="5">
        <v>0.67551153898239102</v>
      </c>
      <c r="N48" s="5">
        <v>36.619998931884801</v>
      </c>
      <c r="O48" s="6" t="s">
        <v>15</v>
      </c>
      <c r="P48" s="62"/>
    </row>
    <row r="49" spans="1:16" x14ac:dyDescent="0.2">
      <c r="A49" s="22" t="s">
        <v>152</v>
      </c>
      <c r="B49" s="28" t="s">
        <v>14</v>
      </c>
      <c r="C49" s="23">
        <v>585.8406982421875</v>
      </c>
      <c r="D49" s="29">
        <v>46.867256164550781</v>
      </c>
      <c r="E49" s="66">
        <v>546.9</v>
      </c>
      <c r="F49" s="23">
        <v>101.60749816894531</v>
      </c>
      <c r="G49" s="23">
        <v>32.542858123779297</v>
      </c>
      <c r="H49" s="23">
        <v>0</v>
      </c>
      <c r="I49" s="23">
        <v>109.09886169433594</v>
      </c>
      <c r="J49" s="29">
        <v>0.32028007507324219</v>
      </c>
      <c r="K49" s="23">
        <v>296.14669799804688</v>
      </c>
      <c r="L49" s="29">
        <v>10.729999542236328</v>
      </c>
      <c r="M49" s="29">
        <v>0.81814831495285034</v>
      </c>
      <c r="N49" s="29">
        <v>65.089996337890625</v>
      </c>
      <c r="O49" s="30" t="s">
        <v>15</v>
      </c>
      <c r="P49" s="62"/>
    </row>
    <row r="50" spans="1:16" x14ac:dyDescent="0.2">
      <c r="A50" s="22" t="s">
        <v>98</v>
      </c>
      <c r="B50" s="28" t="s">
        <v>14</v>
      </c>
      <c r="C50" s="23">
        <v>250.97001647949219</v>
      </c>
      <c r="D50" s="23">
        <v>20.077600479125977</v>
      </c>
      <c r="E50" s="66">
        <v>563.5</v>
      </c>
      <c r="F50" s="23">
        <v>43.282546997070312</v>
      </c>
      <c r="G50" s="23">
        <v>19.821271896362305</v>
      </c>
      <c r="H50" s="23">
        <v>1.2628003358840942</v>
      </c>
      <c r="I50" s="23">
        <v>47.851718902587891</v>
      </c>
      <c r="J50" s="29">
        <v>0.45795068144798279</v>
      </c>
      <c r="K50" s="23">
        <v>52.38232421875</v>
      </c>
      <c r="L50" s="23">
        <v>7.440000057220459</v>
      </c>
      <c r="M50" s="29">
        <v>0.79308968782424927</v>
      </c>
      <c r="N50" s="23">
        <v>57.139999389648438</v>
      </c>
      <c r="O50" s="30" t="s">
        <v>15</v>
      </c>
      <c r="P50" s="28"/>
    </row>
    <row r="51" spans="1:16" x14ac:dyDescent="0.2">
      <c r="A51" s="7" t="s">
        <v>23</v>
      </c>
      <c r="B51" s="3" t="s">
        <v>14</v>
      </c>
      <c r="C51" s="4">
        <v>439.12509155273398</v>
      </c>
      <c r="D51" s="5">
        <v>35.130008697509801</v>
      </c>
      <c r="E51" s="65">
        <v>585.29999999999995</v>
      </c>
      <c r="F51" s="4">
        <v>265.11486816406199</v>
      </c>
      <c r="G51" s="4">
        <v>91.932830810546903</v>
      </c>
      <c r="H51" s="4">
        <v>9.5875616073608398</v>
      </c>
      <c r="I51" s="4">
        <v>286.32574462890602</v>
      </c>
      <c r="J51" s="5">
        <v>0.34676602482795699</v>
      </c>
      <c r="K51" s="4">
        <v>485.23123168945301</v>
      </c>
      <c r="L51" s="5">
        <v>1.96000003814697</v>
      </c>
      <c r="M51" s="5">
        <v>0.69450312852859497</v>
      </c>
      <c r="N51" s="5">
        <v>37.069999694824197</v>
      </c>
      <c r="O51" s="6" t="s">
        <v>15</v>
      </c>
      <c r="P51" s="62" t="s">
        <v>132</v>
      </c>
    </row>
    <row r="52" spans="1:16" x14ac:dyDescent="0.2">
      <c r="A52" s="22" t="s">
        <v>128</v>
      </c>
      <c r="B52" s="28" t="s">
        <v>14</v>
      </c>
      <c r="C52" s="23">
        <v>475.02618408203125</v>
      </c>
      <c r="D52" s="23">
        <v>38.002094268798828</v>
      </c>
      <c r="E52" s="64">
        <v>600.29999999999995</v>
      </c>
      <c r="F52" s="23">
        <v>64.179275512695312</v>
      </c>
      <c r="G52" s="23">
        <v>26.26335334777832</v>
      </c>
      <c r="H52" s="23">
        <v>1.9525442123413086</v>
      </c>
      <c r="I52" s="23">
        <v>70.23486328125</v>
      </c>
      <c r="J52" s="29">
        <v>0.40921860933303833</v>
      </c>
      <c r="K52" s="23">
        <v>155.88156127929688</v>
      </c>
      <c r="L52" s="23">
        <v>14.390000343322754</v>
      </c>
      <c r="M52" s="29">
        <v>0.83277308940887451</v>
      </c>
      <c r="N52" s="23">
        <v>71.529998779296875</v>
      </c>
      <c r="O52" s="30" t="s">
        <v>15</v>
      </c>
      <c r="P52" s="62"/>
    </row>
    <row r="53" spans="1:16" x14ac:dyDescent="0.2">
      <c r="A53" s="22" t="s">
        <v>156</v>
      </c>
      <c r="B53" s="28" t="s">
        <v>14</v>
      </c>
      <c r="C53" s="23">
        <v>199.13310241699219</v>
      </c>
      <c r="D53" s="29">
        <v>15.930647850036621</v>
      </c>
      <c r="E53" s="63">
        <v>601.20000000000005</v>
      </c>
      <c r="F53" s="23">
        <v>50.180526733398438</v>
      </c>
      <c r="G53" s="23">
        <v>30.70222282409668</v>
      </c>
      <c r="H53" s="23">
        <v>0</v>
      </c>
      <c r="I53" s="23">
        <v>57.248176574707031</v>
      </c>
      <c r="J53" s="29">
        <v>0.61183542013168335</v>
      </c>
      <c r="K53" s="23">
        <v>55.013317108154297</v>
      </c>
      <c r="L53" s="29">
        <v>38.650001525878906</v>
      </c>
      <c r="M53" s="29">
        <v>0.87906527519226074</v>
      </c>
      <c r="N53" s="29">
        <v>101.27999877929688</v>
      </c>
      <c r="O53" s="30" t="s">
        <v>15</v>
      </c>
      <c r="P53" s="1"/>
    </row>
    <row r="54" spans="1:16" x14ac:dyDescent="0.2">
      <c r="A54" s="22" t="s">
        <v>112</v>
      </c>
      <c r="B54" s="28" t="s">
        <v>14</v>
      </c>
      <c r="C54" s="23">
        <v>556.97265625</v>
      </c>
      <c r="D54" s="23">
        <v>44.557811737060547</v>
      </c>
      <c r="E54" s="64">
        <v>610.1</v>
      </c>
      <c r="F54" s="23">
        <v>162.93663024902344</v>
      </c>
      <c r="G54" s="23">
        <v>38.236255645751953</v>
      </c>
      <c r="H54" s="23">
        <v>1.830573558807373</v>
      </c>
      <c r="I54" s="23">
        <v>171.74777221679688</v>
      </c>
      <c r="J54" s="29">
        <v>0.23466949164867401</v>
      </c>
      <c r="K54" s="23">
        <v>454.42636108398438</v>
      </c>
      <c r="L54" s="23">
        <v>15.399999618530273</v>
      </c>
      <c r="M54" s="29">
        <v>0.83976888656616211</v>
      </c>
      <c r="N54" s="23">
        <v>74.129997253417969</v>
      </c>
      <c r="O54" s="30" t="s">
        <v>15</v>
      </c>
      <c r="P54" s="62"/>
    </row>
    <row r="55" spans="1:16" x14ac:dyDescent="0.2">
      <c r="A55" s="7" t="s">
        <v>24</v>
      </c>
      <c r="B55" s="3" t="s">
        <v>14</v>
      </c>
      <c r="C55" s="4">
        <v>523.37878417968795</v>
      </c>
      <c r="D55" s="5">
        <v>41.870304107666001</v>
      </c>
      <c r="E55" s="64">
        <v>615.70000000000005</v>
      </c>
      <c r="F55" s="4">
        <v>57.352798461914098</v>
      </c>
      <c r="G55" s="4">
        <v>36.929336547851598</v>
      </c>
      <c r="H55" s="4">
        <v>3.2852485179901101</v>
      </c>
      <c r="I55" s="4">
        <v>65.870361328125</v>
      </c>
      <c r="J55" s="5">
        <v>0.64389771223068204</v>
      </c>
      <c r="K55" s="4">
        <v>148.08329772949199</v>
      </c>
      <c r="L55" s="5">
        <v>5.7199997901916504</v>
      </c>
      <c r="M55" s="5">
        <v>0.76520776748657204</v>
      </c>
      <c r="N55" s="5">
        <v>50.459999084472699</v>
      </c>
      <c r="O55" s="6" t="s">
        <v>15</v>
      </c>
      <c r="P55" s="62"/>
    </row>
    <row r="56" spans="1:16" x14ac:dyDescent="0.2">
      <c r="A56" s="7" t="s">
        <v>42</v>
      </c>
      <c r="B56" s="3" t="s">
        <v>14</v>
      </c>
      <c r="C56" s="4">
        <v>299.00759887695301</v>
      </c>
      <c r="D56" s="5">
        <v>23.920608520507798</v>
      </c>
      <c r="E56" s="63">
        <v>619.9</v>
      </c>
      <c r="F56" s="4">
        <v>150.76783752441401</v>
      </c>
      <c r="G56" s="4">
        <v>73.915817260742202</v>
      </c>
      <c r="H56" s="4">
        <v>0.99312055110931396</v>
      </c>
      <c r="I56" s="4">
        <v>167.78822326660199</v>
      </c>
      <c r="J56" s="5">
        <v>0.49026250839233398</v>
      </c>
      <c r="K56" s="4">
        <v>224.5576171875</v>
      </c>
      <c r="L56" s="5">
        <v>9.4600000381469709</v>
      </c>
      <c r="M56" s="5">
        <v>0.81042045354843095</v>
      </c>
      <c r="N56" s="5">
        <v>63</v>
      </c>
      <c r="O56" s="6" t="s">
        <v>15</v>
      </c>
      <c r="P56" s="28"/>
    </row>
    <row r="57" spans="1:16" x14ac:dyDescent="0.2">
      <c r="A57" s="22" t="s">
        <v>121</v>
      </c>
      <c r="B57" s="28" t="s">
        <v>14</v>
      </c>
      <c r="C57" s="23">
        <v>469.16934204101562</v>
      </c>
      <c r="D57" s="23">
        <v>37.533546447753906</v>
      </c>
      <c r="E57" s="66">
        <v>621.70000000000005</v>
      </c>
      <c r="F57" s="23">
        <v>121.70697021484375</v>
      </c>
      <c r="G57" s="23">
        <v>47.117069244384766</v>
      </c>
      <c r="H57" s="23">
        <v>0</v>
      </c>
      <c r="I57" s="23">
        <v>132.55331420898438</v>
      </c>
      <c r="J57" s="29">
        <v>0.38713532686233521</v>
      </c>
      <c r="K57" s="23">
        <v>256.91033935546875</v>
      </c>
      <c r="L57" s="23">
        <v>4.4899997711181641</v>
      </c>
      <c r="M57" s="29">
        <v>0.74018555879592896</v>
      </c>
      <c r="N57" s="23">
        <v>44.419998168945312</v>
      </c>
      <c r="O57" s="30" t="s">
        <v>15</v>
      </c>
      <c r="P57" s="62"/>
    </row>
    <row r="58" spans="1:16" x14ac:dyDescent="0.2">
      <c r="A58" s="22" t="s">
        <v>101</v>
      </c>
      <c r="B58" s="28" t="s">
        <v>14</v>
      </c>
      <c r="C58" s="23">
        <v>71.620269775390625</v>
      </c>
      <c r="D58" s="23">
        <v>5.729621410369873</v>
      </c>
      <c r="E58" s="64">
        <v>642</v>
      </c>
      <c r="F58" s="23">
        <v>259.05673217773438</v>
      </c>
      <c r="G58" s="23">
        <v>91.809280395507812</v>
      </c>
      <c r="H58" s="23">
        <v>10.024561882019043</v>
      </c>
      <c r="I58" s="23">
        <v>280.24136352539062</v>
      </c>
      <c r="J58" s="29">
        <v>0.35439836978912354</v>
      </c>
      <c r="K58" s="23">
        <v>87.714767456054688</v>
      </c>
      <c r="L58" s="23">
        <v>9.380000114440918</v>
      </c>
      <c r="M58" s="29">
        <v>0.80550497770309448</v>
      </c>
      <c r="N58" s="23">
        <v>60.619998931884766</v>
      </c>
      <c r="O58" s="30" t="s">
        <v>15</v>
      </c>
      <c r="P58" s="1"/>
    </row>
    <row r="59" spans="1:16" x14ac:dyDescent="0.2">
      <c r="A59" s="22" t="s">
        <v>129</v>
      </c>
      <c r="B59" s="28" t="s">
        <v>14</v>
      </c>
      <c r="C59" s="23">
        <v>483.124267578125</v>
      </c>
      <c r="D59" s="23">
        <v>38.649940490722656</v>
      </c>
      <c r="E59" s="66">
        <v>647.6</v>
      </c>
      <c r="F59" s="23">
        <v>27.175989151000977</v>
      </c>
      <c r="G59" s="23">
        <v>8.286259651184082</v>
      </c>
      <c r="H59" s="23">
        <v>0</v>
      </c>
      <c r="I59" s="23">
        <v>29.083486557006836</v>
      </c>
      <c r="J59" s="29">
        <v>0.3049110472202301</v>
      </c>
      <c r="K59" s="23">
        <v>65.677421569824219</v>
      </c>
      <c r="L59" s="23">
        <v>13.579999923706055</v>
      </c>
      <c r="M59" s="29">
        <v>0.83256042003631592</v>
      </c>
      <c r="N59" s="23">
        <v>70.94000244140625</v>
      </c>
      <c r="O59" s="30" t="s">
        <v>15</v>
      </c>
      <c r="P59" s="62"/>
    </row>
    <row r="60" spans="1:16" x14ac:dyDescent="0.2">
      <c r="A60" s="7" t="s">
        <v>52</v>
      </c>
      <c r="B60" s="3" t="s">
        <v>14</v>
      </c>
      <c r="C60" s="4">
        <v>136.08679199218801</v>
      </c>
      <c r="D60" s="5">
        <v>10.8869438171387</v>
      </c>
      <c r="E60" s="64">
        <v>705</v>
      </c>
      <c r="F60" s="4">
        <v>164.42170715332</v>
      </c>
      <c r="G60" s="4">
        <v>51.647354125976598</v>
      </c>
      <c r="H60" s="4">
        <v>2.3254754543304399</v>
      </c>
      <c r="I60" s="4">
        <v>176.32255554199199</v>
      </c>
      <c r="J60" s="5">
        <v>0.31411516666412398</v>
      </c>
      <c r="K60" s="4">
        <v>96.173133850097699</v>
      </c>
      <c r="L60" s="5">
        <v>4.03999996185303</v>
      </c>
      <c r="M60" s="5">
        <v>0.73606801033019997</v>
      </c>
      <c r="N60" s="5">
        <v>43.470001220703097</v>
      </c>
      <c r="O60" s="6" t="s">
        <v>15</v>
      </c>
      <c r="P60" s="1"/>
    </row>
    <row r="61" spans="1:16" x14ac:dyDescent="0.2">
      <c r="A61" s="22" t="s">
        <v>119</v>
      </c>
      <c r="B61" s="28" t="s">
        <v>14</v>
      </c>
      <c r="C61" s="23">
        <v>107.36286163330078</v>
      </c>
      <c r="D61" s="23">
        <v>8.5890293121337891</v>
      </c>
      <c r="E61" s="64">
        <v>756.8</v>
      </c>
      <c r="F61" s="23">
        <v>32.372215270996094</v>
      </c>
      <c r="G61" s="23">
        <v>22.646327972412109</v>
      </c>
      <c r="H61" s="23">
        <v>3.3094360828399658</v>
      </c>
      <c r="I61" s="23">
        <v>37.601947784423828</v>
      </c>
      <c r="J61" s="29">
        <v>0.69956064224243164</v>
      </c>
      <c r="K61" s="23">
        <v>17.673315048217773</v>
      </c>
      <c r="L61" s="23">
        <v>8.4899997711181641</v>
      </c>
      <c r="M61" s="29">
        <v>0.8033561110496521</v>
      </c>
      <c r="N61" s="23">
        <v>61.090000152587891</v>
      </c>
      <c r="O61" s="30" t="s">
        <v>15</v>
      </c>
      <c r="P61" s="1"/>
    </row>
    <row r="62" spans="1:16" x14ac:dyDescent="0.2">
      <c r="A62" s="22" t="s">
        <v>100</v>
      </c>
      <c r="B62" s="28" t="s">
        <v>14</v>
      </c>
      <c r="C62" s="23">
        <v>197.74095153808594</v>
      </c>
      <c r="D62" s="23">
        <v>15.819275856018066</v>
      </c>
      <c r="E62" s="66">
        <v>788.6</v>
      </c>
      <c r="F62" s="23">
        <v>7.7503738403320312</v>
      </c>
      <c r="G62" s="23">
        <v>3.7916595935821533</v>
      </c>
      <c r="H62" s="23">
        <v>0.48448523879051208</v>
      </c>
      <c r="I62" s="23">
        <v>8.625636100769043</v>
      </c>
      <c r="J62" s="29">
        <v>0.48922279477119446</v>
      </c>
      <c r="K62" s="23">
        <v>7.9353995323181152</v>
      </c>
      <c r="L62" s="23">
        <v>19.392200469970703</v>
      </c>
      <c r="M62" s="29">
        <v>0.84828567504882812</v>
      </c>
      <c r="N62" s="23">
        <v>79.639503479003906</v>
      </c>
      <c r="O62" s="30" t="s">
        <v>15</v>
      </c>
      <c r="P62" s="1"/>
    </row>
    <row r="63" spans="1:16" x14ac:dyDescent="0.2">
      <c r="A63" s="7" t="s">
        <v>58</v>
      </c>
      <c r="B63" s="3" t="s">
        <v>14</v>
      </c>
      <c r="C63" s="4">
        <v>382.06494140625</v>
      </c>
      <c r="D63" s="5">
        <v>30.5651950836182</v>
      </c>
      <c r="E63" s="64">
        <v>790</v>
      </c>
      <c r="F63" s="4">
        <v>63.172218322753899</v>
      </c>
      <c r="G63" s="4">
        <v>82.931671142578097</v>
      </c>
      <c r="H63" s="4">
        <v>9.1212825775146502</v>
      </c>
      <c r="I63" s="4">
        <v>82.308692932128906</v>
      </c>
      <c r="J63" s="5">
        <v>1.3127870559692401</v>
      </c>
      <c r="K63" s="4">
        <v>107.116218566895</v>
      </c>
      <c r="L63" s="5">
        <v>1.0299999713897701</v>
      </c>
      <c r="M63" s="5">
        <v>0.61586278676986705</v>
      </c>
      <c r="N63" s="5">
        <v>29.629999160766602</v>
      </c>
      <c r="O63" s="6" t="s">
        <v>15</v>
      </c>
      <c r="P63" s="28"/>
    </row>
    <row r="64" spans="1:16" x14ac:dyDescent="0.2">
      <c r="A64" s="22" t="s">
        <v>147</v>
      </c>
      <c r="B64" s="28" t="s">
        <v>14</v>
      </c>
      <c r="C64" s="23">
        <v>460.07144165039062</v>
      </c>
      <c r="D64" s="29">
        <v>36.805713653564453</v>
      </c>
      <c r="E64" s="64">
        <v>845</v>
      </c>
      <c r="F64" s="23">
        <v>3.6404905319213867</v>
      </c>
      <c r="G64" s="23">
        <v>3.425546407699585</v>
      </c>
      <c r="H64" s="23">
        <v>0</v>
      </c>
      <c r="I64" s="23">
        <v>4.429051399230957</v>
      </c>
      <c r="J64" s="29">
        <v>0.94095736742019653</v>
      </c>
      <c r="K64" s="23">
        <v>8.8052520751953125</v>
      </c>
      <c r="L64" s="29">
        <v>5.690000057220459</v>
      </c>
      <c r="M64" s="29">
        <v>0.77336502075195312</v>
      </c>
      <c r="N64" s="29">
        <v>52.770000457763672</v>
      </c>
      <c r="O64" s="30" t="s">
        <v>15</v>
      </c>
      <c r="P64" s="62"/>
    </row>
    <row r="65" spans="1:16" x14ac:dyDescent="0.2">
      <c r="A65" s="7" t="s">
        <v>44</v>
      </c>
      <c r="B65" s="3" t="s">
        <v>14</v>
      </c>
      <c r="C65" s="4">
        <v>32.282222747802699</v>
      </c>
      <c r="D65" s="5">
        <v>2.5825777053832999</v>
      </c>
      <c r="E65" s="64">
        <v>860</v>
      </c>
      <c r="F65" s="4">
        <v>46.479743957519503</v>
      </c>
      <c r="G65" s="4">
        <v>31.128908157348601</v>
      </c>
      <c r="H65" s="4">
        <v>6.1210494041442898</v>
      </c>
      <c r="I65" s="4">
        <v>53.676223754882798</v>
      </c>
      <c r="J65" s="5">
        <v>0.66973060369491599</v>
      </c>
      <c r="K65" s="4">
        <v>6.7047028541564897</v>
      </c>
      <c r="L65" s="5">
        <v>3.0699999332428001</v>
      </c>
      <c r="M65" s="5">
        <v>0.713966965675354</v>
      </c>
      <c r="N65" s="5">
        <v>40.580001831054702</v>
      </c>
      <c r="O65" s="6" t="s">
        <v>15</v>
      </c>
      <c r="P65" s="1"/>
    </row>
    <row r="66" spans="1:16" x14ac:dyDescent="0.2">
      <c r="A66" s="7" t="s">
        <v>61</v>
      </c>
      <c r="B66" s="3" t="s">
        <v>14</v>
      </c>
      <c r="C66" s="4">
        <v>119.838897705078</v>
      </c>
      <c r="D66" s="5">
        <v>9.5871114730834996</v>
      </c>
      <c r="E66" s="64">
        <v>899</v>
      </c>
      <c r="F66" s="4">
        <v>82.849113464355497</v>
      </c>
      <c r="G66" s="4">
        <v>57.047721862792997</v>
      </c>
      <c r="H66" s="4">
        <v>0</v>
      </c>
      <c r="I66" s="4">
        <v>95.981498718261705</v>
      </c>
      <c r="J66" s="5">
        <v>0.688573718070984</v>
      </c>
      <c r="K66" s="4">
        <v>44.317203521728501</v>
      </c>
      <c r="L66" s="5">
        <v>2.9300000667571999</v>
      </c>
      <c r="M66" s="5">
        <v>0.707358717918396</v>
      </c>
      <c r="N66" s="5">
        <v>39.599998474121101</v>
      </c>
      <c r="O66" s="6" t="s">
        <v>15</v>
      </c>
      <c r="P66" s="3"/>
    </row>
    <row r="67" spans="1:16" x14ac:dyDescent="0.2">
      <c r="A67" s="7" t="s">
        <v>67</v>
      </c>
      <c r="B67" s="3" t="s">
        <v>14</v>
      </c>
      <c r="C67" s="4">
        <v>422.47927856445301</v>
      </c>
      <c r="D67" s="5">
        <v>33.798343658447301</v>
      </c>
      <c r="E67" s="67">
        <v>953</v>
      </c>
      <c r="F67" s="4">
        <v>69.695716857910199</v>
      </c>
      <c r="G67" s="4">
        <v>47.033382415771499</v>
      </c>
      <c r="H67" s="4">
        <v>3.4382910728454599</v>
      </c>
      <c r="I67" s="4">
        <v>80.539993286132798</v>
      </c>
      <c r="J67" s="5">
        <v>0.67483890056610096</v>
      </c>
      <c r="K67" s="4">
        <v>152.13111877441401</v>
      </c>
      <c r="L67" s="5">
        <v>8.2799997329711896</v>
      </c>
      <c r="M67" s="5">
        <v>0.801538527011871</v>
      </c>
      <c r="N67" s="5">
        <v>60.360000610351598</v>
      </c>
      <c r="O67" s="6" t="s">
        <v>15</v>
      </c>
      <c r="P67" s="62"/>
    </row>
    <row r="68" spans="1:16" x14ac:dyDescent="0.2">
      <c r="A68" s="7" t="s">
        <v>29</v>
      </c>
      <c r="B68" s="3" t="s">
        <v>14</v>
      </c>
      <c r="C68" s="4">
        <v>4.68072509765625</v>
      </c>
      <c r="D68" s="5">
        <v>0.37445801496505698</v>
      </c>
      <c r="E68" s="68">
        <v>956</v>
      </c>
      <c r="F68" s="4">
        <v>93.601463317871094</v>
      </c>
      <c r="G68" s="4">
        <v>66.218048095703097</v>
      </c>
      <c r="H68" s="4">
        <v>2.2638361454010001</v>
      </c>
      <c r="I68" s="4">
        <v>108.85617828369099</v>
      </c>
      <c r="J68" s="5">
        <v>0.70744669437408403</v>
      </c>
      <c r="K68" s="4">
        <v>2.0696389675140399</v>
      </c>
      <c r="L68" s="5">
        <v>4.1500000953674299</v>
      </c>
      <c r="M68" s="5">
        <v>0.75081306695938099</v>
      </c>
      <c r="N68" s="5">
        <v>47.319999694824197</v>
      </c>
      <c r="O68" s="6" t="s">
        <v>15</v>
      </c>
      <c r="P68" s="7"/>
    </row>
    <row r="69" spans="1:16" x14ac:dyDescent="0.2">
      <c r="A69" s="7" t="s">
        <v>25</v>
      </c>
      <c r="B69" s="3" t="s">
        <v>14</v>
      </c>
      <c r="C69" s="4">
        <v>548.56732177734398</v>
      </c>
      <c r="D69" s="5">
        <v>43.885387420654297</v>
      </c>
      <c r="E69" s="69">
        <v>965</v>
      </c>
      <c r="F69" s="4">
        <v>22.4969806671143</v>
      </c>
      <c r="G69" s="4">
        <v>20.540206909179702</v>
      </c>
      <c r="H69" s="4">
        <v>1.72383868694305</v>
      </c>
      <c r="I69" s="4">
        <v>27.233955383300799</v>
      </c>
      <c r="J69" s="5">
        <v>0.91302061080932595</v>
      </c>
      <c r="K69" s="4">
        <v>64.935661315917997</v>
      </c>
      <c r="L69" s="5">
        <v>5.4499998092651403</v>
      </c>
      <c r="M69" s="5">
        <v>0.77254557609558105</v>
      </c>
      <c r="N69" s="5">
        <v>52.659999847412102</v>
      </c>
      <c r="O69" s="6" t="s">
        <v>15</v>
      </c>
      <c r="P69" s="62"/>
    </row>
    <row r="70" spans="1:16" x14ac:dyDescent="0.2">
      <c r="A70" s="22" t="s">
        <v>161</v>
      </c>
      <c r="B70" s="28" t="s">
        <v>14</v>
      </c>
      <c r="C70" s="23">
        <v>19.130157470703125</v>
      </c>
      <c r="D70" s="29">
        <v>1.5304125547409058</v>
      </c>
      <c r="E70" s="68">
        <v>1010</v>
      </c>
      <c r="F70" s="23">
        <v>51.731052398681641</v>
      </c>
      <c r="G70" s="23">
        <v>29.493202209472656</v>
      </c>
      <c r="H70" s="23">
        <v>0</v>
      </c>
      <c r="I70" s="23">
        <v>58.5203857421875</v>
      </c>
      <c r="J70" s="29">
        <v>0.57012569904327393</v>
      </c>
      <c r="K70" s="23">
        <v>5.2073588371276855</v>
      </c>
      <c r="L70" s="29">
        <v>26.239999771118164</v>
      </c>
      <c r="M70" s="29">
        <v>0.85955333709716797</v>
      </c>
      <c r="N70" s="29">
        <v>86.949996948242188</v>
      </c>
      <c r="O70" s="30" t="s">
        <v>15</v>
      </c>
      <c r="P70" s="1"/>
    </row>
    <row r="71" spans="1:16" x14ac:dyDescent="0.2">
      <c r="A71" s="22" t="s">
        <v>155</v>
      </c>
      <c r="B71" s="28" t="s">
        <v>14</v>
      </c>
      <c r="C71" s="23">
        <v>52.797878265380859</v>
      </c>
      <c r="D71" s="29">
        <v>4.2238302230834961</v>
      </c>
      <c r="E71" s="70">
        <v>1014</v>
      </c>
      <c r="F71" s="23">
        <v>107.91256713867188</v>
      </c>
      <c r="G71" s="23">
        <v>44.908042907714844</v>
      </c>
      <c r="H71" s="23">
        <v>0</v>
      </c>
      <c r="I71" s="23">
        <v>118.25039672851562</v>
      </c>
      <c r="J71" s="29">
        <v>0.41615211963653564</v>
      </c>
      <c r="K71" s="23">
        <v>27.400768280029297</v>
      </c>
      <c r="L71" s="29">
        <v>10</v>
      </c>
      <c r="M71" s="29">
        <v>0.80982887744903564</v>
      </c>
      <c r="N71" s="29">
        <v>62.400001525878906</v>
      </c>
      <c r="O71" s="30" t="s">
        <v>15</v>
      </c>
      <c r="P71" s="3"/>
    </row>
    <row r="72" spans="1:16" x14ac:dyDescent="0.2">
      <c r="A72" s="7" t="s">
        <v>53</v>
      </c>
      <c r="B72" s="3" t="s">
        <v>14</v>
      </c>
      <c r="C72" s="4">
        <v>410.38824462890602</v>
      </c>
      <c r="D72" s="5">
        <v>32.831058502197301</v>
      </c>
      <c r="E72" s="69">
        <v>1015</v>
      </c>
      <c r="F72" s="4">
        <v>79.408523559570298</v>
      </c>
      <c r="G72" s="4">
        <v>32.906223297119098</v>
      </c>
      <c r="H72" s="4">
        <v>1.0651837587356601</v>
      </c>
      <c r="I72" s="4">
        <v>86.988861083984403</v>
      </c>
      <c r="J72" s="5">
        <v>0.41439157724380499</v>
      </c>
      <c r="K72" s="4">
        <v>158.84944152832</v>
      </c>
      <c r="L72" s="5">
        <v>8.8199996948242205</v>
      </c>
      <c r="M72" s="5">
        <v>0.798847436904907</v>
      </c>
      <c r="N72" s="5">
        <v>58.849998474121101</v>
      </c>
      <c r="O72" s="6" t="s">
        <v>15</v>
      </c>
      <c r="P72" s="1"/>
    </row>
    <row r="73" spans="1:16" x14ac:dyDescent="0.2">
      <c r="A73" s="22" t="s">
        <v>150</v>
      </c>
      <c r="B73" s="28" t="s">
        <v>14</v>
      </c>
      <c r="C73" s="23">
        <v>10.003880500793457</v>
      </c>
      <c r="D73" s="29">
        <v>0.80031043291091919</v>
      </c>
      <c r="E73" s="70">
        <v>1016</v>
      </c>
      <c r="F73" s="23">
        <v>179.95729064941406</v>
      </c>
      <c r="G73" s="23">
        <v>58.896522521972656</v>
      </c>
      <c r="H73" s="23">
        <v>0</v>
      </c>
      <c r="I73" s="23">
        <v>193.51527404785156</v>
      </c>
      <c r="J73" s="29">
        <v>0.32728055119514465</v>
      </c>
      <c r="K73" s="23">
        <v>8.7348175048828125</v>
      </c>
      <c r="L73" s="29">
        <v>15.159999847412109</v>
      </c>
      <c r="M73" s="29">
        <v>0.83556151390075684</v>
      </c>
      <c r="N73" s="29">
        <v>72.459999084472656</v>
      </c>
      <c r="O73" s="30" t="s">
        <v>15</v>
      </c>
      <c r="P73" s="3"/>
    </row>
    <row r="74" spans="1:16" x14ac:dyDescent="0.2">
      <c r="A74" s="7" t="s">
        <v>41</v>
      </c>
      <c r="B74" s="3" t="s">
        <v>14</v>
      </c>
      <c r="C74" s="4">
        <v>280.79824829101602</v>
      </c>
      <c r="D74" s="5">
        <v>22.463859558105501</v>
      </c>
      <c r="E74" s="69">
        <v>1016</v>
      </c>
      <c r="F74" s="4">
        <v>106.45945739746099</v>
      </c>
      <c r="G74" s="4">
        <v>35.502914428710902</v>
      </c>
      <c r="H74" s="4">
        <v>1.4705278873443599</v>
      </c>
      <c r="I74" s="4">
        <v>114.63957977294901</v>
      </c>
      <c r="J74" s="5">
        <v>0.333487659692764</v>
      </c>
      <c r="K74" s="4">
        <v>151.14533996582</v>
      </c>
      <c r="L74" s="5">
        <v>19.170000076293899</v>
      </c>
      <c r="M74" s="5">
        <v>0.85074853897094704</v>
      </c>
      <c r="N74" s="5">
        <v>80.150001525878906</v>
      </c>
      <c r="O74" s="6" t="s">
        <v>15</v>
      </c>
      <c r="P74" s="28"/>
    </row>
    <row r="75" spans="1:16" x14ac:dyDescent="0.2">
      <c r="A75" s="22" t="s">
        <v>123</v>
      </c>
      <c r="B75" s="28" t="s">
        <v>14</v>
      </c>
      <c r="C75" s="23">
        <v>9.3074283599853516</v>
      </c>
      <c r="D75" s="23">
        <v>0.7445942759513855</v>
      </c>
      <c r="E75" s="69">
        <v>1022</v>
      </c>
      <c r="F75" s="23">
        <v>25.517246246337891</v>
      </c>
      <c r="G75" s="23">
        <v>11.455491065979004</v>
      </c>
      <c r="H75" s="23">
        <v>0.81725162267684937</v>
      </c>
      <c r="I75" s="23">
        <v>28.15838623046875</v>
      </c>
      <c r="J75" s="29">
        <v>0.44893130660057068</v>
      </c>
      <c r="K75" s="23">
        <v>1.2303593158721924</v>
      </c>
      <c r="L75" s="23">
        <v>34.380001068115234</v>
      </c>
      <c r="M75" s="29">
        <v>0.86866235733032227</v>
      </c>
      <c r="N75" s="23">
        <v>92.220001220703125</v>
      </c>
      <c r="O75" s="30" t="s">
        <v>15</v>
      </c>
      <c r="P75" s="3"/>
    </row>
    <row r="76" spans="1:16" x14ac:dyDescent="0.2">
      <c r="A76" s="7" t="s">
        <v>39</v>
      </c>
      <c r="B76" s="3" t="s">
        <v>14</v>
      </c>
      <c r="C76" s="4">
        <v>60.493949890136697</v>
      </c>
      <c r="D76" s="5">
        <v>4.83951616287231</v>
      </c>
      <c r="E76" s="68">
        <v>1024</v>
      </c>
      <c r="F76" s="4">
        <v>269.57162475585898</v>
      </c>
      <c r="G76" s="4">
        <v>95.810203552246094</v>
      </c>
      <c r="H76" s="4">
        <v>1.7861064672470099</v>
      </c>
      <c r="I76" s="4">
        <v>291.63607788085898</v>
      </c>
      <c r="J76" s="5">
        <v>0.35541650652885398</v>
      </c>
      <c r="K76" s="4">
        <v>74.144271850585895</v>
      </c>
      <c r="L76" s="5">
        <v>5.2600002288818404</v>
      </c>
      <c r="M76" s="5">
        <v>0.77544450759887695</v>
      </c>
      <c r="N76" s="5">
        <v>52.040000915527301</v>
      </c>
      <c r="O76" s="6" t="s">
        <v>15</v>
      </c>
      <c r="P76" s="3"/>
    </row>
    <row r="77" spans="1:16" x14ac:dyDescent="0.2">
      <c r="A77" s="7" t="s">
        <v>70</v>
      </c>
      <c r="B77" s="3" t="s">
        <v>14</v>
      </c>
      <c r="C77" s="4">
        <v>891.32452392578102</v>
      </c>
      <c r="D77" s="5">
        <v>71.305961608886705</v>
      </c>
      <c r="E77" s="68">
        <v>1024</v>
      </c>
      <c r="F77" s="4">
        <v>67.707176208496094</v>
      </c>
      <c r="G77" s="4">
        <v>27.278987884521499</v>
      </c>
      <c r="H77" s="4">
        <v>4.6366529464721697</v>
      </c>
      <c r="I77" s="4">
        <v>74.009979248046903</v>
      </c>
      <c r="J77" s="5">
        <v>0.40289655327796903</v>
      </c>
      <c r="K77" s="4">
        <v>294.55471801757801</v>
      </c>
      <c r="L77" s="5">
        <v>6.1399998664856001</v>
      </c>
      <c r="M77" s="5">
        <v>0.76882034540176403</v>
      </c>
      <c r="N77" s="5">
        <v>50.549999237060497</v>
      </c>
      <c r="O77" s="6" t="s">
        <v>15</v>
      </c>
      <c r="P77" s="62"/>
    </row>
    <row r="78" spans="1:16" x14ac:dyDescent="0.2">
      <c r="A78" s="22" t="s">
        <v>102</v>
      </c>
      <c r="B78" s="28" t="s">
        <v>14</v>
      </c>
      <c r="C78" s="23">
        <v>10.225746154785156</v>
      </c>
      <c r="D78" s="23">
        <v>0.81805968284606934</v>
      </c>
      <c r="E78" s="69">
        <v>1026</v>
      </c>
      <c r="F78" s="23">
        <v>117.82162475585938</v>
      </c>
      <c r="G78" s="23">
        <v>29.984907150268555</v>
      </c>
      <c r="H78" s="23">
        <v>1.3240864276885986</v>
      </c>
      <c r="I78" s="23">
        <v>124.73077392578125</v>
      </c>
      <c r="J78" s="29">
        <v>0.25449410080909729</v>
      </c>
      <c r="K78" s="23">
        <v>5.8710074424743652</v>
      </c>
      <c r="L78" s="23">
        <v>21.219999313354492</v>
      </c>
      <c r="M78" s="29">
        <v>0.85275411605834961</v>
      </c>
      <c r="N78" s="23">
        <v>81.230003356933594</v>
      </c>
      <c r="O78" s="30" t="s">
        <v>15</v>
      </c>
      <c r="P78" s="3"/>
    </row>
    <row r="79" spans="1:16" x14ac:dyDescent="0.2">
      <c r="A79" s="22" t="s">
        <v>157</v>
      </c>
      <c r="B79" s="28" t="s">
        <v>14</v>
      </c>
      <c r="C79" s="23">
        <v>72.049118041992188</v>
      </c>
      <c r="D79" s="29">
        <v>5.7639293670654297</v>
      </c>
      <c r="E79" s="70">
        <v>1031</v>
      </c>
      <c r="F79" s="23">
        <v>75.36602783203125</v>
      </c>
      <c r="G79" s="23">
        <v>13.312466621398926</v>
      </c>
      <c r="H79" s="23">
        <v>0</v>
      </c>
      <c r="I79" s="23">
        <v>78.430557250976562</v>
      </c>
      <c r="J79" s="29">
        <v>0.17663750052452087</v>
      </c>
      <c r="K79" s="23">
        <v>26.744649887084961</v>
      </c>
      <c r="L79" s="29">
        <v>32.619998931884766</v>
      </c>
      <c r="M79" s="29">
        <v>0.87289828062057495</v>
      </c>
      <c r="N79" s="29">
        <v>93.800003051757812</v>
      </c>
      <c r="O79" s="30" t="s">
        <v>15</v>
      </c>
      <c r="P79" s="1"/>
    </row>
    <row r="80" spans="1:16" x14ac:dyDescent="0.2">
      <c r="A80" s="22" t="s">
        <v>99</v>
      </c>
      <c r="B80" s="28" t="s">
        <v>14</v>
      </c>
      <c r="C80" s="23">
        <v>12.656435012817383</v>
      </c>
      <c r="D80" s="23">
        <v>1.0125148296356201</v>
      </c>
      <c r="E80" s="68">
        <v>1039</v>
      </c>
      <c r="F80" s="23">
        <v>45.487453460693359</v>
      </c>
      <c r="G80" s="23">
        <v>10.146285057067871</v>
      </c>
      <c r="H80" s="23">
        <v>3.0277061462402344</v>
      </c>
      <c r="I80" s="23">
        <v>47.838268280029297</v>
      </c>
      <c r="J80" s="29">
        <v>0.22305677831172943</v>
      </c>
      <c r="K80" s="23">
        <v>2.655207633972168</v>
      </c>
      <c r="L80" s="23">
        <v>9.2799997329711914</v>
      </c>
      <c r="M80" s="29">
        <v>0.81235241889953613</v>
      </c>
      <c r="N80" s="23">
        <v>62.599998474121094</v>
      </c>
      <c r="O80" s="30" t="s">
        <v>15</v>
      </c>
      <c r="P80" s="7"/>
    </row>
    <row r="81" spans="1:16" x14ac:dyDescent="0.2">
      <c r="A81" s="7" t="s">
        <v>69</v>
      </c>
      <c r="B81" s="3" t="s">
        <v>14</v>
      </c>
      <c r="C81" s="4">
        <v>6.4015569686889604</v>
      </c>
      <c r="D81" s="5">
        <v>0.51212453842163097</v>
      </c>
      <c r="E81" s="69">
        <v>1041</v>
      </c>
      <c r="F81" s="4">
        <v>362.81359863281199</v>
      </c>
      <c r="G81" s="4">
        <v>103.06876373291</v>
      </c>
      <c r="H81" s="4">
        <v>1.49181020259857</v>
      </c>
      <c r="I81" s="4">
        <v>386.54748535156199</v>
      </c>
      <c r="J81" s="5">
        <v>0.28408187627792397</v>
      </c>
      <c r="K81" s="4">
        <v>10.4957056045532</v>
      </c>
      <c r="L81" s="5">
        <v>6.3600001335143999</v>
      </c>
      <c r="M81" s="5">
        <v>0.78591167926788297</v>
      </c>
      <c r="N81" s="5">
        <v>54.490001678466797</v>
      </c>
      <c r="O81" s="6" t="s">
        <v>15</v>
      </c>
      <c r="P81" s="3"/>
    </row>
    <row r="82" spans="1:16" x14ac:dyDescent="0.2">
      <c r="A82" s="22" t="s">
        <v>160</v>
      </c>
      <c r="B82" s="28" t="s">
        <v>14</v>
      </c>
      <c r="C82" s="23">
        <v>6.8711643218994141</v>
      </c>
      <c r="D82" s="29">
        <v>0.54969316720962524</v>
      </c>
      <c r="E82" s="69">
        <v>1056</v>
      </c>
      <c r="F82" s="23">
        <v>91.907386779785156</v>
      </c>
      <c r="G82" s="23">
        <v>35.346405029296875</v>
      </c>
      <c r="H82" s="23">
        <v>0</v>
      </c>
      <c r="I82" s="23">
        <v>100.04412841796875</v>
      </c>
      <c r="J82" s="29">
        <v>0.38458719849586487</v>
      </c>
      <c r="K82" s="23">
        <v>3.145545482635498</v>
      </c>
      <c r="L82" s="29">
        <v>19.010000228881836</v>
      </c>
      <c r="M82" s="29">
        <v>0.84727799892425537</v>
      </c>
      <c r="N82" s="29">
        <v>78.55999755859375</v>
      </c>
      <c r="O82" s="30" t="s">
        <v>15</v>
      </c>
      <c r="P82" s="7"/>
    </row>
    <row r="83" spans="1:16" x14ac:dyDescent="0.2">
      <c r="A83" s="22" t="s">
        <v>122</v>
      </c>
      <c r="B83" s="28" t="s">
        <v>14</v>
      </c>
      <c r="C83" s="23">
        <v>237.28971862792969</v>
      </c>
      <c r="D83" s="23">
        <v>18.983177185058594</v>
      </c>
      <c r="E83" s="68">
        <v>1057</v>
      </c>
      <c r="F83" s="23">
        <v>100.19147491455078</v>
      </c>
      <c r="G83" s="23">
        <v>45.130111694335938</v>
      </c>
      <c r="H83" s="23">
        <v>3.087594747543335</v>
      </c>
      <c r="I83" s="23">
        <v>110.59586334228516</v>
      </c>
      <c r="J83" s="29">
        <v>0.45043864846229553</v>
      </c>
      <c r="K83" s="23">
        <v>115.43135070800781</v>
      </c>
      <c r="L83" s="23">
        <v>9.1000003814697266</v>
      </c>
      <c r="M83" s="29">
        <v>0.80047833919525146</v>
      </c>
      <c r="N83" s="23">
        <v>59.5</v>
      </c>
      <c r="O83" s="30" t="s">
        <v>15</v>
      </c>
      <c r="P83" s="28"/>
    </row>
    <row r="84" spans="1:16" x14ac:dyDescent="0.2">
      <c r="A84" s="7" t="s">
        <v>19</v>
      </c>
      <c r="B84" s="3" t="s">
        <v>14</v>
      </c>
      <c r="C84" s="4">
        <v>361.860595703125</v>
      </c>
      <c r="D84" s="5">
        <v>28.948846817016602</v>
      </c>
      <c r="E84" s="69">
        <v>1067</v>
      </c>
      <c r="F84" s="4">
        <v>42.6792182922363</v>
      </c>
      <c r="G84" s="4">
        <v>13.8532876968384</v>
      </c>
      <c r="H84" s="4">
        <v>3.0260260105133101</v>
      </c>
      <c r="I84" s="4">
        <v>45.883377075195298</v>
      </c>
      <c r="J84" s="5">
        <v>0.32459095120429998</v>
      </c>
      <c r="K84" s="4">
        <v>72.095695495605497</v>
      </c>
      <c r="L84" s="5">
        <v>6.21000003814697</v>
      </c>
      <c r="M84" s="5">
        <v>0.78311878442764304</v>
      </c>
      <c r="N84" s="5">
        <v>53.950000762939503</v>
      </c>
      <c r="O84" s="6" t="s">
        <v>15</v>
      </c>
      <c r="P84" s="28"/>
    </row>
    <row r="85" spans="1:16" x14ac:dyDescent="0.2">
      <c r="A85" s="7" t="s">
        <v>46</v>
      </c>
      <c r="B85" s="3" t="s">
        <v>14</v>
      </c>
      <c r="C85" s="4">
        <v>491.48327636718801</v>
      </c>
      <c r="D85" s="5">
        <v>39.318660736083999</v>
      </c>
      <c r="E85" s="68">
        <v>1079</v>
      </c>
      <c r="F85" s="4">
        <v>93.543022155761705</v>
      </c>
      <c r="G85" s="4">
        <v>33.899803161621101</v>
      </c>
      <c r="H85" s="4">
        <v>3.5495898723602299</v>
      </c>
      <c r="I85" s="4">
        <v>101.364501953125</v>
      </c>
      <c r="J85" s="5">
        <v>0.36239799857139599</v>
      </c>
      <c r="K85" s="4">
        <v>228.71209716796901</v>
      </c>
      <c r="L85" s="5">
        <v>10.5900001525879</v>
      </c>
      <c r="M85" s="5">
        <v>0.81768000125884999</v>
      </c>
      <c r="N85" s="5">
        <v>65.080001831054702</v>
      </c>
      <c r="O85" s="6" t="s">
        <v>15</v>
      </c>
      <c r="P85" s="62"/>
    </row>
    <row r="86" spans="1:16" x14ac:dyDescent="0.2">
      <c r="A86" s="22" t="s">
        <v>108</v>
      </c>
      <c r="B86" s="28" t="s">
        <v>14</v>
      </c>
      <c r="C86" s="23">
        <v>416.76266479492188</v>
      </c>
      <c r="D86" s="23">
        <v>33.341014862060547</v>
      </c>
      <c r="E86" s="68">
        <v>1099</v>
      </c>
      <c r="F86" s="23">
        <v>65.762229919433594</v>
      </c>
      <c r="G86" s="23">
        <v>57.269035339355469</v>
      </c>
      <c r="H86" s="23">
        <v>4.1873488426208496</v>
      </c>
      <c r="I86" s="23">
        <v>78.966499328613281</v>
      </c>
      <c r="J86" s="29">
        <v>0.87084996700286865</v>
      </c>
      <c r="K86" s="23">
        <v>144.02542114257812</v>
      </c>
      <c r="L86" s="23">
        <v>6.7100000381469727</v>
      </c>
      <c r="M86" s="29">
        <v>0.78529387712478638</v>
      </c>
      <c r="N86" s="23">
        <v>55.889999389648438</v>
      </c>
      <c r="O86" s="30" t="s">
        <v>15</v>
      </c>
      <c r="P86" s="62"/>
    </row>
    <row r="87" spans="1:16" x14ac:dyDescent="0.2">
      <c r="A87" s="22" t="s">
        <v>109</v>
      </c>
      <c r="B87" s="28" t="s">
        <v>14</v>
      </c>
      <c r="C87" s="23">
        <v>24.306411743164062</v>
      </c>
      <c r="D87" s="23">
        <v>1.9445129632949829</v>
      </c>
      <c r="E87" s="68">
        <v>1118</v>
      </c>
      <c r="F87" s="23">
        <v>112.31543731689453</v>
      </c>
      <c r="G87" s="23">
        <v>54.794921875</v>
      </c>
      <c r="H87" s="23">
        <v>0</v>
      </c>
      <c r="I87" s="23">
        <v>124.92922973632812</v>
      </c>
      <c r="J87" s="29">
        <v>0.48786634206771851</v>
      </c>
      <c r="K87" s="23">
        <v>13.156304359436035</v>
      </c>
      <c r="L87" s="23">
        <v>7.9200000762939453</v>
      </c>
      <c r="M87" s="29">
        <v>0.80078637599945068</v>
      </c>
      <c r="N87" s="23">
        <v>59.599998474121094</v>
      </c>
      <c r="O87" s="30" t="s">
        <v>15</v>
      </c>
      <c r="P87" s="1"/>
    </row>
    <row r="88" spans="1:16" x14ac:dyDescent="0.2">
      <c r="A88" s="22" t="s">
        <v>158</v>
      </c>
      <c r="B88" s="28" t="s">
        <v>14</v>
      </c>
      <c r="C88" s="23">
        <v>195.8310546875</v>
      </c>
      <c r="D88" s="29">
        <v>15.666484832763672</v>
      </c>
      <c r="E88" s="69">
        <v>1143</v>
      </c>
      <c r="F88" s="23">
        <v>41.414646148681641</v>
      </c>
      <c r="G88" s="23">
        <v>11.484625816345215</v>
      </c>
      <c r="H88" s="23">
        <v>0</v>
      </c>
      <c r="I88" s="23">
        <v>44.058406829833984</v>
      </c>
      <c r="J88" s="29">
        <v>0.27730831503868103</v>
      </c>
      <c r="K88" s="23">
        <v>40.849300384521484</v>
      </c>
      <c r="L88" s="29">
        <v>25.899999618530273</v>
      </c>
      <c r="M88" s="29">
        <v>0.86396050453186035</v>
      </c>
      <c r="N88" s="29">
        <v>88.300003051757812</v>
      </c>
      <c r="O88" s="30" t="s">
        <v>15</v>
      </c>
      <c r="P88" s="1"/>
    </row>
    <row r="89" spans="1:16" x14ac:dyDescent="0.2">
      <c r="A89" s="7" t="s">
        <v>62</v>
      </c>
      <c r="B89" s="3" t="s">
        <v>14</v>
      </c>
      <c r="C89" s="4">
        <v>219.78842163085901</v>
      </c>
      <c r="D89" s="5">
        <v>17.583074569702099</v>
      </c>
      <c r="E89" s="68">
        <v>1161</v>
      </c>
      <c r="F89" s="4">
        <v>177.55879211425801</v>
      </c>
      <c r="G89" s="4">
        <v>82.680633544921903</v>
      </c>
      <c r="H89" s="4">
        <v>24.475040435791001</v>
      </c>
      <c r="I89" s="4">
        <v>196.71424865722699</v>
      </c>
      <c r="J89" s="5">
        <v>0.46565213799476601</v>
      </c>
      <c r="K89" s="4">
        <v>161.51791381835901</v>
      </c>
      <c r="L89" s="5">
        <v>1.91999995708466</v>
      </c>
      <c r="M89" s="5">
        <v>0.68219780921936002</v>
      </c>
      <c r="N89" s="5">
        <v>35.700000762939503</v>
      </c>
      <c r="O89" s="6" t="s">
        <v>15</v>
      </c>
      <c r="P89" s="28"/>
    </row>
    <row r="90" spans="1:16" x14ac:dyDescent="0.2">
      <c r="A90" s="22" t="s">
        <v>97</v>
      </c>
      <c r="B90" s="28" t="s">
        <v>14</v>
      </c>
      <c r="C90" s="23">
        <v>289.29071044921875</v>
      </c>
      <c r="D90" s="23">
        <v>23.143257141113281</v>
      </c>
      <c r="E90" s="70">
        <v>1182</v>
      </c>
      <c r="F90" s="23">
        <v>100.44225311279297</v>
      </c>
      <c r="G90" s="23">
        <v>25.503313064575195</v>
      </c>
      <c r="H90" s="23">
        <v>0</v>
      </c>
      <c r="I90" s="23">
        <v>106.31311798095703</v>
      </c>
      <c r="J90" s="29">
        <v>0.25391021370887756</v>
      </c>
      <c r="K90" s="23">
        <v>139.46766662597656</v>
      </c>
      <c r="L90" s="23">
        <v>10.869999885559082</v>
      </c>
      <c r="M90" s="29">
        <v>0.82195013761520386</v>
      </c>
      <c r="N90" s="23">
        <v>66.269996643066406</v>
      </c>
      <c r="O90" s="30" t="s">
        <v>15</v>
      </c>
      <c r="P90" s="28"/>
    </row>
    <row r="91" spans="1:16" x14ac:dyDescent="0.2">
      <c r="A91" s="22" t="s">
        <v>159</v>
      </c>
      <c r="B91" s="28" t="s">
        <v>14</v>
      </c>
      <c r="C91" s="23">
        <v>576.8350830078125</v>
      </c>
      <c r="D91" s="29">
        <v>46.146804809570312</v>
      </c>
      <c r="E91" s="69">
        <v>1197</v>
      </c>
      <c r="F91" s="23">
        <v>57.360965728759766</v>
      </c>
      <c r="G91" s="23">
        <v>26.080373764038086</v>
      </c>
      <c r="H91" s="23">
        <v>-1.8718975782394409</v>
      </c>
      <c r="I91" s="23">
        <v>63.355308532714844</v>
      </c>
      <c r="J91" s="29">
        <v>0.45467111468315125</v>
      </c>
      <c r="K91" s="23">
        <v>172.01419067382812</v>
      </c>
      <c r="L91" s="29">
        <v>15.449999809265137</v>
      </c>
      <c r="M91" s="29">
        <v>0.83137392997741699</v>
      </c>
      <c r="N91" s="29">
        <v>71.019996643066406</v>
      </c>
      <c r="O91" s="30" t="s">
        <v>15</v>
      </c>
      <c r="P91" s="62"/>
    </row>
    <row r="92" spans="1:16" x14ac:dyDescent="0.2">
      <c r="A92" s="7" t="s">
        <v>75</v>
      </c>
      <c r="B92" s="3" t="s">
        <v>14</v>
      </c>
      <c r="C92" s="4">
        <v>464.20819091796898</v>
      </c>
      <c r="D92" s="5">
        <v>37.136653900146499</v>
      </c>
      <c r="E92" s="70">
        <v>1215</v>
      </c>
      <c r="F92" s="4">
        <v>34.283576965332003</v>
      </c>
      <c r="G92" s="4">
        <v>19.456090927123999</v>
      </c>
      <c r="H92" s="4">
        <v>2.7266700267791699</v>
      </c>
      <c r="I92" s="4">
        <v>38.7760009765625</v>
      </c>
      <c r="J92" s="5">
        <v>0.56750470399856601</v>
      </c>
      <c r="K92" s="4">
        <v>79.305046081542997</v>
      </c>
      <c r="L92" s="5">
        <v>6.96000003814697</v>
      </c>
      <c r="M92" s="5">
        <v>0.78767299652099598</v>
      </c>
      <c r="N92" s="5">
        <v>55.849998474121101</v>
      </c>
      <c r="O92" s="6" t="s">
        <v>15</v>
      </c>
      <c r="P92" s="62"/>
    </row>
    <row r="93" spans="1:16" x14ac:dyDescent="0.2">
      <c r="A93" s="22" t="s">
        <v>130</v>
      </c>
      <c r="B93" s="28" t="s">
        <v>14</v>
      </c>
      <c r="C93" s="23">
        <v>258.26565551757812</v>
      </c>
      <c r="D93" s="23">
        <v>20.661252975463867</v>
      </c>
      <c r="E93" s="69">
        <v>1287</v>
      </c>
      <c r="F93" s="23">
        <v>60.013408660888672</v>
      </c>
      <c r="G93" s="23">
        <v>14.880644798278809</v>
      </c>
      <c r="H93" s="23">
        <v>0</v>
      </c>
      <c r="I93" s="23">
        <v>63.438934326171875</v>
      </c>
      <c r="J93" s="29">
        <v>0.24795533716678619</v>
      </c>
      <c r="K93" s="23">
        <v>72.695449829101562</v>
      </c>
      <c r="L93" s="23">
        <v>10.050000190734863</v>
      </c>
      <c r="M93" s="29">
        <v>0.80662888288497925</v>
      </c>
      <c r="N93" s="23">
        <v>60.590000152587891</v>
      </c>
      <c r="O93" s="30" t="s">
        <v>15</v>
      </c>
      <c r="P93" s="28"/>
    </row>
    <row r="94" spans="1:16" x14ac:dyDescent="0.2">
      <c r="A94" s="22" t="s">
        <v>149</v>
      </c>
      <c r="B94" s="28" t="s">
        <v>14</v>
      </c>
      <c r="C94" s="23">
        <v>594.094970703125</v>
      </c>
      <c r="D94" s="29">
        <v>47.527599334716797</v>
      </c>
      <c r="E94" s="17">
        <v>1370</v>
      </c>
      <c r="F94" s="23">
        <v>140.45143127441406</v>
      </c>
      <c r="G94" s="23">
        <v>87.3369140625</v>
      </c>
      <c r="H94" s="23">
        <v>3.2377071380615234</v>
      </c>
      <c r="I94" s="23">
        <v>160.57257080078125</v>
      </c>
      <c r="J94" s="29">
        <v>0.62182998657226562</v>
      </c>
      <c r="K94" s="23">
        <v>454.84127807617188</v>
      </c>
      <c r="L94" s="29">
        <v>17.870000839233398</v>
      </c>
      <c r="M94" s="29">
        <v>0.84048199653625488</v>
      </c>
      <c r="N94" s="29">
        <v>75.879997253417969</v>
      </c>
      <c r="O94" s="30" t="s">
        <v>15</v>
      </c>
      <c r="P94" s="62"/>
    </row>
    <row r="95" spans="1:16" x14ac:dyDescent="0.2">
      <c r="A95" s="7" t="s">
        <v>26</v>
      </c>
      <c r="B95" s="3" t="s">
        <v>14</v>
      </c>
      <c r="C95" s="4">
        <v>184.90252685546901</v>
      </c>
      <c r="D95" s="5">
        <v>14.7922019958496</v>
      </c>
      <c r="E95" s="44">
        <v>1401</v>
      </c>
      <c r="F95" s="4">
        <v>101.425918579102</v>
      </c>
      <c r="G95" s="4">
        <v>51.317913055419901</v>
      </c>
      <c r="H95" s="4">
        <v>14.908067703247101</v>
      </c>
      <c r="I95" s="4">
        <v>113.313842773438</v>
      </c>
      <c r="J95" s="5">
        <v>0.50596451759338401</v>
      </c>
      <c r="K95" s="4">
        <v>91.508903503417997</v>
      </c>
      <c r="L95" s="5">
        <v>7.5700001716613796</v>
      </c>
      <c r="M95" s="5">
        <v>0.79760855436325095</v>
      </c>
      <c r="N95" s="5">
        <v>58.740001678466797</v>
      </c>
      <c r="O95" s="6" t="s">
        <v>15</v>
      </c>
      <c r="P95" s="1"/>
    </row>
    <row r="96" spans="1:16" x14ac:dyDescent="0.2">
      <c r="A96" s="22" t="s">
        <v>107</v>
      </c>
      <c r="B96" s="28" t="s">
        <v>14</v>
      </c>
      <c r="C96" s="23">
        <v>735.00946044921875</v>
      </c>
      <c r="D96" s="23">
        <v>58.800758361816406</v>
      </c>
      <c r="E96" s="17">
        <v>1457</v>
      </c>
      <c r="F96" s="23">
        <v>16.053787231445312</v>
      </c>
      <c r="G96" s="23">
        <v>16.154758453369141</v>
      </c>
      <c r="H96" s="23">
        <v>1.0002532005310059</v>
      </c>
      <c r="I96" s="23">
        <v>19.777614593505859</v>
      </c>
      <c r="J96" s="29">
        <v>1.0062896013259888</v>
      </c>
      <c r="K96" s="23">
        <v>71.851966857910156</v>
      </c>
      <c r="L96" s="23">
        <v>28.090000152587891</v>
      </c>
      <c r="M96" s="29">
        <v>0.85947644710540771</v>
      </c>
      <c r="N96" s="23">
        <v>87.94000244140625</v>
      </c>
      <c r="O96" s="30" t="s">
        <v>15</v>
      </c>
      <c r="P96" s="62"/>
    </row>
    <row r="97" spans="1:16" x14ac:dyDescent="0.2">
      <c r="A97" s="7" t="s">
        <v>40</v>
      </c>
      <c r="B97" s="3" t="s">
        <v>14</v>
      </c>
      <c r="C97" s="4">
        <v>455.62957763671898</v>
      </c>
      <c r="D97" s="5">
        <v>36.450366973877003</v>
      </c>
      <c r="E97" s="44">
        <v>1474</v>
      </c>
      <c r="F97" s="4">
        <v>123.23624420166</v>
      </c>
      <c r="G97" s="4">
        <v>33.482749938964801</v>
      </c>
      <c r="H97" s="4">
        <v>2.9270439147949201</v>
      </c>
      <c r="I97" s="4">
        <v>130.95860290527301</v>
      </c>
      <c r="J97" s="5">
        <v>0.27169564366340598</v>
      </c>
      <c r="K97" s="4">
        <v>261.74002075195301</v>
      </c>
      <c r="L97" s="5">
        <v>6.4200000762939498</v>
      </c>
      <c r="M97" s="5">
        <v>0.78508615493774403</v>
      </c>
      <c r="N97" s="5">
        <v>54.310001373291001</v>
      </c>
      <c r="O97" s="6" t="s">
        <v>15</v>
      </c>
      <c r="P97" s="62"/>
    </row>
    <row r="98" spans="1:16" x14ac:dyDescent="0.2">
      <c r="A98" s="22" t="s">
        <v>115</v>
      </c>
      <c r="B98" s="28" t="s">
        <v>14</v>
      </c>
      <c r="C98" s="23">
        <v>210.54151916503906</v>
      </c>
      <c r="D98" s="23">
        <v>16.843320846557617</v>
      </c>
      <c r="E98" s="17">
        <v>1507</v>
      </c>
      <c r="F98" s="23">
        <v>76.409767150878906</v>
      </c>
      <c r="G98" s="23">
        <v>41.031509399414062</v>
      </c>
      <c r="H98" s="23">
        <v>2.4305460453033447</v>
      </c>
      <c r="I98" s="23">
        <v>85.86737060546875</v>
      </c>
      <c r="J98" s="29">
        <v>0.53699296712875366</v>
      </c>
      <c r="K98" s="23">
        <v>80.846443176269531</v>
      </c>
      <c r="L98" s="23">
        <v>11.560000419616699</v>
      </c>
      <c r="M98" s="29">
        <v>0.81501245498657227</v>
      </c>
      <c r="N98" s="23">
        <v>64.629997253417969</v>
      </c>
      <c r="O98" s="30" t="s">
        <v>15</v>
      </c>
      <c r="P98" s="1"/>
    </row>
    <row r="99" spans="1:16" x14ac:dyDescent="0.2">
      <c r="A99" s="22" t="s">
        <v>145</v>
      </c>
      <c r="B99" s="28" t="s">
        <v>14</v>
      </c>
      <c r="C99" s="23">
        <v>576.148193359375</v>
      </c>
      <c r="D99" s="29">
        <v>46.091854095458984</v>
      </c>
      <c r="E99" s="21">
        <v>1523</v>
      </c>
      <c r="F99" s="23">
        <v>68.593208312988281</v>
      </c>
      <c r="G99" s="23">
        <v>32.226982116699219</v>
      </c>
      <c r="H99" s="23">
        <v>0</v>
      </c>
      <c r="I99" s="23">
        <v>76.011856079101562</v>
      </c>
      <c r="J99" s="29">
        <v>0.46982759237289429</v>
      </c>
      <c r="K99" s="23">
        <v>212.63014221191406</v>
      </c>
      <c r="L99" s="29">
        <v>23.620000839233398</v>
      </c>
      <c r="M99" s="29">
        <v>0.8562052845954895</v>
      </c>
      <c r="N99" s="29">
        <v>84.25</v>
      </c>
      <c r="O99" s="30" t="s">
        <v>15</v>
      </c>
      <c r="P99" s="62"/>
    </row>
    <row r="100" spans="1:16" x14ac:dyDescent="0.2">
      <c r="A100" s="22" t="s">
        <v>117</v>
      </c>
      <c r="B100" s="28" t="s">
        <v>14</v>
      </c>
      <c r="C100" s="23">
        <v>792.88397216796875</v>
      </c>
      <c r="D100" s="23">
        <v>63.430717468261719</v>
      </c>
      <c r="E100" s="17">
        <v>1543</v>
      </c>
      <c r="F100" s="23">
        <v>63.834476470947266</v>
      </c>
      <c r="G100" s="23">
        <v>38.827644348144531</v>
      </c>
      <c r="H100" s="23">
        <v>3.9132468700408936</v>
      </c>
      <c r="I100" s="23">
        <v>72.792167663574219</v>
      </c>
      <c r="J100" s="29">
        <v>0.60825508832931519</v>
      </c>
      <c r="K100" s="23">
        <v>262.76971435546875</v>
      </c>
      <c r="L100" s="23">
        <v>7.179999828338623</v>
      </c>
      <c r="M100" s="29">
        <v>0.7906794548034668</v>
      </c>
      <c r="N100" s="23">
        <v>56.849998474121094</v>
      </c>
      <c r="O100" s="30" t="s">
        <v>15</v>
      </c>
      <c r="P100" s="62"/>
    </row>
    <row r="101" spans="1:16" x14ac:dyDescent="0.2">
      <c r="A101" s="22" t="s">
        <v>118</v>
      </c>
      <c r="B101" s="28" t="s">
        <v>14</v>
      </c>
      <c r="C101" s="23">
        <v>431.43035888671875</v>
      </c>
      <c r="D101" s="23">
        <v>34.514427185058594</v>
      </c>
      <c r="E101" s="21">
        <v>1650</v>
      </c>
      <c r="F101" s="23">
        <v>128.01918029785156</v>
      </c>
      <c r="G101" s="23">
        <v>31.541301727294922</v>
      </c>
      <c r="H101" s="23">
        <v>0</v>
      </c>
      <c r="I101" s="23">
        <v>135.27998352050781</v>
      </c>
      <c r="J101" s="29">
        <v>0.24637949466705322</v>
      </c>
      <c r="K101" s="23">
        <v>253.16819763183594</v>
      </c>
      <c r="L101" s="23">
        <v>5.559999942779541</v>
      </c>
      <c r="M101" s="29">
        <v>0.77825576066970825</v>
      </c>
      <c r="N101" s="23">
        <v>52.310001373291016</v>
      </c>
      <c r="O101" s="30" t="s">
        <v>15</v>
      </c>
      <c r="P101" s="62"/>
    </row>
    <row r="102" spans="1:16" x14ac:dyDescent="0.2">
      <c r="A102" s="7" t="s">
        <v>68</v>
      </c>
      <c r="B102" s="3" t="s">
        <v>14</v>
      </c>
      <c r="C102" s="4">
        <v>340.25051879882801</v>
      </c>
      <c r="D102" s="5">
        <v>27.2200412750244</v>
      </c>
      <c r="E102" s="17">
        <v>1677</v>
      </c>
      <c r="F102" s="4">
        <v>80.671333312988295</v>
      </c>
      <c r="G102" s="4">
        <v>49.933849334716797</v>
      </c>
      <c r="H102" s="4">
        <v>2.1514542102813698</v>
      </c>
      <c r="I102" s="4">
        <v>92.176864624023395</v>
      </c>
      <c r="J102" s="5">
        <v>0.61897885799408003</v>
      </c>
      <c r="K102" s="4">
        <v>131.37577819824199</v>
      </c>
      <c r="L102" s="5">
        <v>4.4099998474121103</v>
      </c>
      <c r="M102" s="5">
        <v>0.75705957412719704</v>
      </c>
      <c r="N102" s="5">
        <v>48.439998626708999</v>
      </c>
      <c r="O102" s="6" t="s">
        <v>15</v>
      </c>
      <c r="P102" s="28"/>
    </row>
    <row r="103" spans="1:16" x14ac:dyDescent="0.2">
      <c r="A103" s="22" t="s">
        <v>103</v>
      </c>
      <c r="B103" s="28" t="s">
        <v>14</v>
      </c>
      <c r="C103" s="23">
        <v>667.06292724609375</v>
      </c>
      <c r="D103" s="23">
        <v>53.365036010742188</v>
      </c>
      <c r="E103" s="17">
        <v>1712</v>
      </c>
      <c r="F103" s="23">
        <v>77.722282409667969</v>
      </c>
      <c r="G103" s="23">
        <v>33.078655242919922</v>
      </c>
      <c r="H103" s="23">
        <v>5.3866686820983887</v>
      </c>
      <c r="I103" s="23">
        <v>85.363922119140625</v>
      </c>
      <c r="J103" s="29">
        <v>0.42560067772865295</v>
      </c>
      <c r="K103" s="23">
        <v>277.70172119140625</v>
      </c>
      <c r="L103" s="23">
        <v>20.870000839233398</v>
      </c>
      <c r="M103" s="29">
        <v>0.85222333669662476</v>
      </c>
      <c r="N103" s="23">
        <v>81.5</v>
      </c>
      <c r="O103" s="30" t="s">
        <v>15</v>
      </c>
      <c r="P103" s="62"/>
    </row>
    <row r="104" spans="1:16" x14ac:dyDescent="0.2">
      <c r="A104" s="7" t="s">
        <v>27</v>
      </c>
      <c r="B104" s="3" t="s">
        <v>14</v>
      </c>
      <c r="C104" s="4">
        <v>65.855194091796903</v>
      </c>
      <c r="D104" s="5">
        <v>5.2684154510498002</v>
      </c>
      <c r="E104" s="44">
        <v>1787</v>
      </c>
      <c r="F104" s="4">
        <v>167.40252685546901</v>
      </c>
      <c r="G104" s="4">
        <v>90.119087219238295</v>
      </c>
      <c r="H104" s="4">
        <v>3.3197600841522199</v>
      </c>
      <c r="I104" s="4">
        <v>188.16453552246099</v>
      </c>
      <c r="J104" s="5">
        <v>0.53833764791488603</v>
      </c>
      <c r="K104" s="4">
        <v>48.372310638427699</v>
      </c>
      <c r="L104" s="5">
        <v>2.8299999237060498</v>
      </c>
      <c r="M104" s="5">
        <v>0.71950161457061801</v>
      </c>
      <c r="N104" s="5">
        <v>41.220001220703097</v>
      </c>
      <c r="O104" s="6" t="s">
        <v>15</v>
      </c>
      <c r="P104" s="1"/>
    </row>
    <row r="105" spans="1:16" x14ac:dyDescent="0.2">
      <c r="A105" s="22" t="s">
        <v>144</v>
      </c>
      <c r="B105" s="28" t="s">
        <v>14</v>
      </c>
      <c r="C105" s="23">
        <v>200.82820129394531</v>
      </c>
      <c r="D105" s="29">
        <v>16.066255569458008</v>
      </c>
      <c r="E105" s="21">
        <v>1791</v>
      </c>
      <c r="F105" s="23">
        <v>86.852508544921875</v>
      </c>
      <c r="G105" s="23">
        <v>82.480903625488281</v>
      </c>
      <c r="H105" s="23">
        <v>3.1003541946411133</v>
      </c>
      <c r="I105" s="23">
        <v>105.85511779785156</v>
      </c>
      <c r="J105" s="29">
        <v>0.94966632127761841</v>
      </c>
      <c r="K105" s="23">
        <v>94.090324401855469</v>
      </c>
      <c r="L105" s="29">
        <v>9.3299999237060547</v>
      </c>
      <c r="M105" s="29">
        <v>0.80625820159912109</v>
      </c>
      <c r="N105" s="29">
        <v>62.560001373291016</v>
      </c>
      <c r="O105" s="30" t="s">
        <v>15</v>
      </c>
      <c r="P105" s="1"/>
    </row>
    <row r="106" spans="1:16" x14ac:dyDescent="0.2">
      <c r="A106" s="7" t="s">
        <v>20</v>
      </c>
      <c r="B106" s="3" t="s">
        <v>14</v>
      </c>
      <c r="C106" s="4">
        <v>1038.74523925781</v>
      </c>
      <c r="D106" s="5">
        <v>83.099617004394503</v>
      </c>
      <c r="E106" s="44">
        <v>1811</v>
      </c>
      <c r="F106" s="4">
        <v>88.60693359375</v>
      </c>
      <c r="G106" s="4">
        <v>85.480201721191406</v>
      </c>
      <c r="H106" s="4">
        <v>4.9188065528869602</v>
      </c>
      <c r="I106" s="4">
        <v>108.30906677246099</v>
      </c>
      <c r="J106" s="5">
        <v>0.96471232175827004</v>
      </c>
      <c r="K106" s="4">
        <v>444.45101928710898</v>
      </c>
      <c r="L106" s="5">
        <v>1.9099999666214</v>
      </c>
      <c r="M106" s="5">
        <v>0.68079638481140103</v>
      </c>
      <c r="N106" s="5">
        <v>36.319999694824197</v>
      </c>
      <c r="O106" s="6" t="s">
        <v>15</v>
      </c>
      <c r="P106" s="62"/>
    </row>
    <row r="107" spans="1:16" x14ac:dyDescent="0.2">
      <c r="A107" s="7" t="s">
        <v>43</v>
      </c>
      <c r="B107" s="3" t="s">
        <v>14</v>
      </c>
      <c r="C107" s="4">
        <v>6.48952341079712</v>
      </c>
      <c r="D107" s="5">
        <v>0.51916188001632702</v>
      </c>
      <c r="E107" s="44">
        <v>1860</v>
      </c>
      <c r="F107" s="4">
        <v>36.976833343505902</v>
      </c>
      <c r="G107" s="4">
        <v>15.9418621063232</v>
      </c>
      <c r="H107" s="4">
        <v>0</v>
      </c>
      <c r="I107" s="4">
        <v>40.646648406982401</v>
      </c>
      <c r="J107" s="5">
        <v>0.43113109469413802</v>
      </c>
      <c r="K107" s="4">
        <v>1.00686836242676</v>
      </c>
      <c r="L107" s="5">
        <v>2.3399999141693102</v>
      </c>
      <c r="M107" s="5">
        <v>0.70666122436523404</v>
      </c>
      <c r="N107" s="5">
        <v>39.040000915527301</v>
      </c>
      <c r="O107" s="6" t="s">
        <v>15</v>
      </c>
      <c r="P107" s="3"/>
    </row>
    <row r="108" spans="1:16" x14ac:dyDescent="0.2">
      <c r="A108" s="22" t="s">
        <v>163</v>
      </c>
      <c r="B108" s="28" t="s">
        <v>14</v>
      </c>
      <c r="C108" s="23">
        <v>538.30023193359375</v>
      </c>
      <c r="D108" s="29">
        <v>43.064018249511719</v>
      </c>
      <c r="E108" s="17">
        <v>1982</v>
      </c>
      <c r="F108" s="23">
        <v>282.58657836914062</v>
      </c>
      <c r="G108" s="23">
        <v>157.3387451171875</v>
      </c>
      <c r="H108" s="23">
        <v>6.8708562850952148</v>
      </c>
      <c r="I108" s="23">
        <v>318.84030151367188</v>
      </c>
      <c r="J108" s="29">
        <v>0.55678069591522217</v>
      </c>
      <c r="K108" s="23">
        <v>720.46771240234375</v>
      </c>
      <c r="L108" s="29">
        <v>4.2100000381469727</v>
      </c>
      <c r="M108" s="29">
        <v>0.74770116806030273</v>
      </c>
      <c r="N108" s="29">
        <v>46.409999847412109</v>
      </c>
      <c r="O108" s="30" t="s">
        <v>15</v>
      </c>
      <c r="P108" s="62"/>
    </row>
    <row r="109" spans="1:16" x14ac:dyDescent="0.2">
      <c r="A109" s="22" t="s">
        <v>113</v>
      </c>
      <c r="B109" s="28" t="s">
        <v>14</v>
      </c>
      <c r="C109" s="23">
        <v>398.16629028320312</v>
      </c>
      <c r="D109" s="23">
        <v>31.853303909301758</v>
      </c>
      <c r="E109" s="21">
        <v>1998</v>
      </c>
      <c r="F109" s="23">
        <v>176.89913940429688</v>
      </c>
      <c r="G109" s="23">
        <v>83.488235473632812</v>
      </c>
      <c r="H109" s="23">
        <v>14.292718887329102</v>
      </c>
      <c r="I109" s="23">
        <v>196.18959045410156</v>
      </c>
      <c r="J109" s="29">
        <v>0.4719538688659668</v>
      </c>
      <c r="K109" s="23">
        <v>354.395751953125</v>
      </c>
      <c r="L109" s="23">
        <v>13.170000076293945</v>
      </c>
      <c r="M109" s="29">
        <v>0.81458735466003418</v>
      </c>
      <c r="N109" s="23">
        <v>64.339996337890625</v>
      </c>
      <c r="O109" s="30" t="s">
        <v>15</v>
      </c>
      <c r="P109" s="28"/>
    </row>
    <row r="110" spans="1:16" x14ac:dyDescent="0.2">
      <c r="A110" s="7" t="s">
        <v>28</v>
      </c>
      <c r="B110" s="3" t="s">
        <v>14</v>
      </c>
      <c r="C110" s="4">
        <v>293.19580078125</v>
      </c>
      <c r="D110" s="5">
        <v>23.455663681030298</v>
      </c>
      <c r="E110" s="44">
        <v>2033</v>
      </c>
      <c r="F110" s="4">
        <v>109.020294189453</v>
      </c>
      <c r="G110" s="4">
        <v>58.570400238037102</v>
      </c>
      <c r="H110" s="4">
        <v>3.9561307430267298</v>
      </c>
      <c r="I110" s="4">
        <v>122.522979736328</v>
      </c>
      <c r="J110" s="5">
        <v>0.53724306821823098</v>
      </c>
      <c r="K110" s="4">
        <v>150.99032592773401</v>
      </c>
      <c r="L110" s="5">
        <v>4.75</v>
      </c>
      <c r="M110" s="5">
        <v>0.76226288080215499</v>
      </c>
      <c r="N110" s="5">
        <v>49.400001525878899</v>
      </c>
      <c r="O110" s="6" t="s">
        <v>15</v>
      </c>
      <c r="P110" s="28"/>
    </row>
    <row r="111" spans="1:16" x14ac:dyDescent="0.2">
      <c r="A111" s="22" t="s">
        <v>153</v>
      </c>
      <c r="B111" s="28" t="s">
        <v>14</v>
      </c>
      <c r="C111" s="23">
        <v>321.256591796875</v>
      </c>
      <c r="D111" s="29">
        <v>25.700527191162109</v>
      </c>
      <c r="E111" s="23">
        <v>2053</v>
      </c>
      <c r="F111" s="23">
        <v>187.48921203613281</v>
      </c>
      <c r="G111" s="23">
        <v>71.01544189453125</v>
      </c>
      <c r="H111" s="23">
        <v>0</v>
      </c>
      <c r="I111" s="23">
        <v>203.83695983886719</v>
      </c>
      <c r="J111" s="29">
        <v>0.37877082824707031</v>
      </c>
      <c r="K111" s="23">
        <v>300.00180053710938</v>
      </c>
      <c r="L111" s="29">
        <v>12.670000076293945</v>
      </c>
      <c r="M111" s="29">
        <v>0.82778048515319824</v>
      </c>
      <c r="N111" s="29">
        <v>69.269996643066406</v>
      </c>
      <c r="O111" s="30" t="s">
        <v>15</v>
      </c>
      <c r="P111" s="28"/>
    </row>
    <row r="112" spans="1:16" x14ac:dyDescent="0.2">
      <c r="A112" s="22" t="s">
        <v>116</v>
      </c>
      <c r="B112" s="28" t="s">
        <v>14</v>
      </c>
      <c r="C112" s="23">
        <v>487.7679443359375</v>
      </c>
      <c r="D112" s="23">
        <v>39.021434783935547</v>
      </c>
      <c r="E112" s="17">
        <v>2092</v>
      </c>
      <c r="F112" s="23">
        <v>139.85153198242188</v>
      </c>
      <c r="G112" s="23">
        <v>303.569580078125</v>
      </c>
      <c r="H112" s="23">
        <v>11.748453140258789</v>
      </c>
      <c r="I112" s="23">
        <v>209.7919921875</v>
      </c>
      <c r="J112" s="29">
        <v>2.1706562042236328</v>
      </c>
      <c r="K112" s="23">
        <v>482.3785400390625</v>
      </c>
      <c r="L112" s="23">
        <v>21.540000915527344</v>
      </c>
      <c r="M112" s="29">
        <v>0.83936166763305664</v>
      </c>
      <c r="N112" s="23">
        <v>78</v>
      </c>
      <c r="O112" s="30" t="s">
        <v>15</v>
      </c>
      <c r="P112" s="62"/>
    </row>
    <row r="113" spans="1:16" x14ac:dyDescent="0.2">
      <c r="A113" s="7" t="s">
        <v>54</v>
      </c>
      <c r="B113" s="3" t="s">
        <v>14</v>
      </c>
      <c r="C113" s="4">
        <v>1219.03332519531</v>
      </c>
      <c r="D113" s="5">
        <v>97.522666931152301</v>
      </c>
      <c r="E113" s="44">
        <v>2227</v>
      </c>
      <c r="F113" s="4">
        <v>44.1672172546387</v>
      </c>
      <c r="G113" s="4">
        <v>29.1348762512207</v>
      </c>
      <c r="H113" s="4">
        <v>1.22489190101624</v>
      </c>
      <c r="I113" s="4">
        <v>50.880191802978501</v>
      </c>
      <c r="J113" s="5">
        <v>0.65964937210082997</v>
      </c>
      <c r="K113" s="4">
        <v>297.74938964843801</v>
      </c>
      <c r="L113" s="5">
        <v>7.6700000762939498</v>
      </c>
      <c r="M113" s="5">
        <v>0.79565334320068404</v>
      </c>
      <c r="N113" s="5">
        <v>58.540000915527301</v>
      </c>
      <c r="O113" s="6" t="s">
        <v>15</v>
      </c>
      <c r="P113" s="62"/>
    </row>
    <row r="114" spans="1:16" x14ac:dyDescent="0.2">
      <c r="A114" s="22" t="s">
        <v>104</v>
      </c>
      <c r="B114" s="28" t="s">
        <v>14</v>
      </c>
      <c r="C114" s="23">
        <v>63.955329895019531</v>
      </c>
      <c r="D114" s="23">
        <v>5.1164264678955078</v>
      </c>
      <c r="E114" s="17">
        <v>2407</v>
      </c>
      <c r="F114" s="23">
        <v>25.63001823425293</v>
      </c>
      <c r="G114" s="23">
        <v>22.212001800537109</v>
      </c>
      <c r="H114" s="23">
        <v>1.3383525609970093</v>
      </c>
      <c r="I114" s="23">
        <v>30.749912261962891</v>
      </c>
      <c r="J114" s="29">
        <v>0.86664009094238281</v>
      </c>
      <c r="K114" s="23">
        <v>8.3953361511230469</v>
      </c>
      <c r="L114" s="23">
        <v>7.0199999809265137</v>
      </c>
      <c r="M114" s="29">
        <v>0.78532165288925171</v>
      </c>
      <c r="N114" s="23">
        <v>55.860000610351562</v>
      </c>
      <c r="O114" s="30" t="s">
        <v>15</v>
      </c>
      <c r="P114" s="1"/>
    </row>
    <row r="115" spans="1:16" x14ac:dyDescent="0.2">
      <c r="A115" s="7" t="s">
        <v>21</v>
      </c>
      <c r="B115" s="3" t="s">
        <v>14</v>
      </c>
      <c r="C115" s="4">
        <v>1515.21240234375</v>
      </c>
      <c r="D115" s="5">
        <v>121.216995239258</v>
      </c>
      <c r="E115" s="21">
        <v>2710</v>
      </c>
      <c r="F115" s="4">
        <v>28.428024291992202</v>
      </c>
      <c r="G115" s="4">
        <v>24.036849975585898</v>
      </c>
      <c r="H115" s="4">
        <v>3.6991381645202601</v>
      </c>
      <c r="I115" s="4">
        <v>33.979801177978501</v>
      </c>
      <c r="J115" s="5">
        <v>0.84553360939025901</v>
      </c>
      <c r="K115" s="4">
        <v>241.21467590332</v>
      </c>
      <c r="L115" s="5">
        <v>5.0799999237060502</v>
      </c>
      <c r="M115" s="5">
        <v>0.75608807802200295</v>
      </c>
      <c r="N115" s="5">
        <v>48.650001525878899</v>
      </c>
      <c r="O115" s="6" t="s">
        <v>15</v>
      </c>
      <c r="P115" s="62"/>
    </row>
    <row r="116" spans="1:16" x14ac:dyDescent="0.2">
      <c r="A116" s="7"/>
      <c r="B116" s="3"/>
      <c r="C116" s="4"/>
      <c r="D116" s="5"/>
      <c r="F116" s="4"/>
      <c r="G116" s="4"/>
      <c r="H116" s="4"/>
      <c r="I116" s="4"/>
      <c r="J116" s="5"/>
      <c r="K116" s="4"/>
      <c r="L116" s="5"/>
      <c r="M116" s="5"/>
      <c r="N116" s="5"/>
      <c r="O116" s="6"/>
      <c r="P116" s="62"/>
    </row>
    <row r="117" spans="1:16" x14ac:dyDescent="0.2">
      <c r="A117" s="1"/>
      <c r="B117" s="1"/>
      <c r="C117" s="1"/>
      <c r="D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62"/>
    </row>
    <row r="118" spans="1:16" x14ac:dyDescent="0.2">
      <c r="A118" s="7"/>
      <c r="B118" s="3"/>
      <c r="C118" s="4"/>
      <c r="D118" s="5"/>
      <c r="F118" s="4"/>
      <c r="G118" s="4"/>
      <c r="H118" s="4"/>
      <c r="I118" s="4"/>
      <c r="J118" s="5"/>
      <c r="K118" s="4"/>
      <c r="L118" s="5"/>
      <c r="M118" s="5"/>
      <c r="N118" s="5"/>
      <c r="O118" s="6"/>
      <c r="P118" s="62"/>
    </row>
    <row r="119" spans="1:16" x14ac:dyDescent="0.2">
      <c r="A119" s="1"/>
      <c r="B119" s="1"/>
      <c r="C119" s="1"/>
      <c r="D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62"/>
    </row>
    <row r="120" spans="1:16" x14ac:dyDescent="0.2">
      <c r="A120" s="22"/>
      <c r="B120" s="28"/>
      <c r="C120" s="23"/>
      <c r="D120" s="23"/>
      <c r="F120" s="23"/>
      <c r="G120" s="23"/>
      <c r="H120" s="23"/>
      <c r="I120" s="23"/>
      <c r="J120" s="29"/>
      <c r="K120" s="23"/>
      <c r="L120" s="23"/>
      <c r="M120" s="29"/>
      <c r="N120" s="23"/>
      <c r="O120" s="30"/>
      <c r="P120" s="62"/>
    </row>
    <row r="122" spans="1:16" x14ac:dyDescent="0.2">
      <c r="E122" s="17"/>
    </row>
  </sheetData>
  <sortState ref="A2:P115">
    <sortCondition ref="E2"/>
  </sortState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15"/>
  <sheetViews>
    <sheetView topLeftCell="A20" zoomScale="80" zoomScaleNormal="80" workbookViewId="0">
      <selection activeCell="B106" sqref="B106:C115"/>
    </sheetView>
  </sheetViews>
  <sheetFormatPr baseColWidth="10" defaultRowHeight="15" x14ac:dyDescent="0.2"/>
  <cols>
    <col min="1" max="1" width="17.5" style="1" customWidth="1"/>
    <col min="4" max="4" width="11.6640625" customWidth="1"/>
    <col min="11" max="11" width="42.1640625" customWidth="1"/>
  </cols>
  <sheetData>
    <row r="1" spans="1:7" x14ac:dyDescent="0.2">
      <c r="A1" s="1" t="s">
        <v>76</v>
      </c>
      <c r="B1" s="1" t="s">
        <v>77</v>
      </c>
      <c r="C1" t="s">
        <v>95</v>
      </c>
      <c r="D1" s="1" t="s">
        <v>78</v>
      </c>
      <c r="E1" t="s">
        <v>95</v>
      </c>
      <c r="F1" t="s">
        <v>94</v>
      </c>
    </row>
    <row r="2" spans="1:7" x14ac:dyDescent="0.2">
      <c r="A2" s="7" t="s">
        <v>51</v>
      </c>
      <c r="B2" s="4">
        <v>284.38839721679699</v>
      </c>
      <c r="C2" s="4">
        <v>22.751071929931602</v>
      </c>
      <c r="D2" s="1">
        <v>545.4</v>
      </c>
      <c r="E2">
        <v>5.8</v>
      </c>
      <c r="F2">
        <v>1</v>
      </c>
      <c r="G2">
        <v>1</v>
      </c>
    </row>
    <row r="3" spans="1:7" x14ac:dyDescent="0.2">
      <c r="A3" s="7" t="s">
        <v>21</v>
      </c>
      <c r="B3" s="4">
        <v>1515.21240234375</v>
      </c>
      <c r="C3" s="4">
        <v>121.216995239258</v>
      </c>
      <c r="D3" s="1">
        <v>2710</v>
      </c>
      <c r="E3">
        <v>19</v>
      </c>
      <c r="F3">
        <v>10</v>
      </c>
      <c r="G3">
        <v>10</v>
      </c>
    </row>
    <row r="4" spans="1:7" x14ac:dyDescent="0.2">
      <c r="A4" s="7" t="s">
        <v>41</v>
      </c>
      <c r="B4" s="4">
        <v>280.79824829101602</v>
      </c>
      <c r="C4" s="4">
        <v>22.463859558105501</v>
      </c>
      <c r="D4" s="1">
        <v>1016</v>
      </c>
      <c r="E4">
        <v>27</v>
      </c>
      <c r="F4">
        <v>100</v>
      </c>
      <c r="G4">
        <v>100</v>
      </c>
    </row>
    <row r="5" spans="1:7" x14ac:dyDescent="0.2">
      <c r="A5" s="7" t="s">
        <v>32</v>
      </c>
      <c r="B5" s="4">
        <v>14.0644540786743</v>
      </c>
      <c r="C5" s="4">
        <v>1.1251562833786</v>
      </c>
      <c r="D5" s="1">
        <v>239.6</v>
      </c>
      <c r="E5">
        <v>4.4000000000000004</v>
      </c>
      <c r="F5">
        <v>500</v>
      </c>
      <c r="G5">
        <v>500</v>
      </c>
    </row>
    <row r="6" spans="1:7" x14ac:dyDescent="0.2">
      <c r="A6" s="7" t="s">
        <v>26</v>
      </c>
      <c r="B6" s="4">
        <v>184.90252685546901</v>
      </c>
      <c r="C6" s="4">
        <v>14.7922019958496</v>
      </c>
      <c r="D6" s="1">
        <v>1401</v>
      </c>
      <c r="E6">
        <v>28</v>
      </c>
      <c r="F6">
        <v>1000</v>
      </c>
      <c r="G6">
        <v>1000</v>
      </c>
    </row>
    <row r="7" spans="1:7" x14ac:dyDescent="0.2">
      <c r="A7" s="7" t="s">
        <v>55</v>
      </c>
      <c r="B7" s="4">
        <v>181.12420654296901</v>
      </c>
      <c r="C7" s="4">
        <v>14.489936828613301</v>
      </c>
      <c r="D7" s="1">
        <v>525.29999999999995</v>
      </c>
      <c r="E7">
        <v>4</v>
      </c>
      <c r="F7">
        <v>1600</v>
      </c>
      <c r="G7">
        <v>1600</v>
      </c>
    </row>
    <row r="8" spans="1:7" x14ac:dyDescent="0.2">
      <c r="A8" s="7" t="s">
        <v>50</v>
      </c>
      <c r="B8" s="4">
        <v>13.779940605163601</v>
      </c>
      <c r="C8" s="4">
        <v>1.1023952960968</v>
      </c>
      <c r="D8" s="1">
        <v>325.60000000000002</v>
      </c>
      <c r="E8">
        <v>4</v>
      </c>
    </row>
    <row r="9" spans="1:7" x14ac:dyDescent="0.2">
      <c r="A9" s="7" t="s">
        <v>53</v>
      </c>
      <c r="B9" s="4">
        <v>410.38824462890602</v>
      </c>
      <c r="C9" s="4">
        <v>32.831058502197301</v>
      </c>
      <c r="D9" s="1">
        <v>1015</v>
      </c>
      <c r="E9">
        <v>37</v>
      </c>
    </row>
    <row r="10" spans="1:7" x14ac:dyDescent="0.2">
      <c r="A10" s="7" t="s">
        <v>24</v>
      </c>
      <c r="B10" s="4">
        <v>523.37878417968795</v>
      </c>
      <c r="C10" s="4">
        <v>41.870304107666001</v>
      </c>
      <c r="D10" s="1">
        <v>615.70000000000005</v>
      </c>
      <c r="E10">
        <v>6.2</v>
      </c>
    </row>
    <row r="11" spans="1:7" x14ac:dyDescent="0.2">
      <c r="A11" s="7" t="s">
        <v>49</v>
      </c>
      <c r="B11" s="4">
        <v>407.69827270507801</v>
      </c>
      <c r="C11" s="4">
        <v>32.615859985351598</v>
      </c>
      <c r="D11" s="1">
        <v>530.9</v>
      </c>
      <c r="E11">
        <v>5.7</v>
      </c>
    </row>
    <row r="12" spans="1:7" x14ac:dyDescent="0.2">
      <c r="A12" s="7" t="s">
        <v>48</v>
      </c>
      <c r="B12" s="4">
        <v>21.512027740478501</v>
      </c>
      <c r="C12" s="4">
        <v>1.7209621667861901</v>
      </c>
      <c r="D12" s="1">
        <v>310.39999999999998</v>
      </c>
      <c r="E12">
        <v>3.1</v>
      </c>
    </row>
    <row r="13" spans="1:7" x14ac:dyDescent="0.2">
      <c r="A13" s="7" t="s">
        <v>45</v>
      </c>
      <c r="B13" s="4">
        <v>86.953117370605497</v>
      </c>
      <c r="C13" s="4">
        <v>6.9562492370605504</v>
      </c>
      <c r="D13" s="1">
        <v>316</v>
      </c>
      <c r="E13">
        <v>11</v>
      </c>
    </row>
    <row r="14" spans="1:7" x14ac:dyDescent="0.2">
      <c r="A14" s="7" t="s">
        <v>43</v>
      </c>
      <c r="B14" s="4">
        <v>6.48952341079712</v>
      </c>
      <c r="C14" s="4">
        <v>0.51916188001632702</v>
      </c>
      <c r="D14" s="1">
        <v>1860</v>
      </c>
      <c r="E14">
        <v>24</v>
      </c>
    </row>
    <row r="15" spans="1:7" x14ac:dyDescent="0.2">
      <c r="A15" s="7" t="s">
        <v>36</v>
      </c>
      <c r="B15" s="4">
        <v>10.6314029693604</v>
      </c>
      <c r="C15" s="4">
        <v>0.85051226615905795</v>
      </c>
      <c r="D15" s="1">
        <v>171.2</v>
      </c>
      <c r="E15">
        <v>2.8</v>
      </c>
    </row>
    <row r="16" spans="1:7" x14ac:dyDescent="0.2">
      <c r="A16" s="7" t="s">
        <v>46</v>
      </c>
      <c r="B16" s="4">
        <v>491.48327636718801</v>
      </c>
      <c r="C16" s="4">
        <v>39.318660736083999</v>
      </c>
      <c r="D16" s="1">
        <v>1079</v>
      </c>
      <c r="E16">
        <v>31</v>
      </c>
    </row>
    <row r="17" spans="1:25" x14ac:dyDescent="0.2">
      <c r="A17" s="7" t="s">
        <v>34</v>
      </c>
      <c r="B17" s="4">
        <v>32.180690765380902</v>
      </c>
      <c r="C17" s="4">
        <v>2.5744552612304701</v>
      </c>
      <c r="D17" s="1">
        <v>30.11</v>
      </c>
      <c r="E17">
        <v>0.6</v>
      </c>
    </row>
    <row r="18" spans="1:25" x14ac:dyDescent="0.2">
      <c r="A18" s="7" t="s">
        <v>47</v>
      </c>
      <c r="B18" s="4">
        <v>217.186279296875</v>
      </c>
      <c r="C18" s="4">
        <v>17.374902725219702</v>
      </c>
      <c r="D18" s="1">
        <v>541.20000000000005</v>
      </c>
      <c r="E18">
        <v>8.1</v>
      </c>
    </row>
    <row r="19" spans="1:25" x14ac:dyDescent="0.2">
      <c r="A19" s="7" t="s">
        <v>17</v>
      </c>
      <c r="B19" s="4">
        <v>11.3020582199097</v>
      </c>
      <c r="C19" s="4">
        <v>0.90416467189788796</v>
      </c>
      <c r="D19" s="1">
        <v>254.2</v>
      </c>
      <c r="E19">
        <v>12</v>
      </c>
    </row>
    <row r="20" spans="1:25" x14ac:dyDescent="0.2">
      <c r="A20" s="7" t="s">
        <v>38</v>
      </c>
      <c r="B20" s="4">
        <v>9.4017019271850604</v>
      </c>
      <c r="C20" s="4">
        <v>0.752136170864105</v>
      </c>
      <c r="D20">
        <v>12.3</v>
      </c>
      <c r="E20">
        <v>0.7</v>
      </c>
      <c r="F20" s="1" t="s">
        <v>131</v>
      </c>
    </row>
    <row r="21" spans="1:25" x14ac:dyDescent="0.2">
      <c r="A21" s="7" t="s">
        <v>54</v>
      </c>
      <c r="B21" s="4">
        <v>1219.03332519531</v>
      </c>
      <c r="C21" s="4">
        <v>97.522666931152301</v>
      </c>
      <c r="D21" s="1">
        <v>2227</v>
      </c>
      <c r="E21">
        <v>22</v>
      </c>
    </row>
    <row r="22" spans="1:25" x14ac:dyDescent="0.2">
      <c r="A22" s="7" t="s">
        <v>25</v>
      </c>
      <c r="B22" s="4">
        <v>548.56732177734398</v>
      </c>
      <c r="C22" s="4">
        <v>43.885387420654297</v>
      </c>
      <c r="D22" s="1">
        <v>965</v>
      </c>
      <c r="E22">
        <v>56</v>
      </c>
    </row>
    <row r="23" spans="1:25" x14ac:dyDescent="0.2">
      <c r="A23" s="7" t="s">
        <v>22</v>
      </c>
      <c r="B23" s="4">
        <v>173.31210327148401</v>
      </c>
      <c r="C23" s="4">
        <v>13.8649682998657</v>
      </c>
      <c r="D23" s="1">
        <v>455.7</v>
      </c>
      <c r="E23">
        <v>5.4</v>
      </c>
      <c r="J23" t="s">
        <v>79</v>
      </c>
      <c r="K23" t="s">
        <v>80</v>
      </c>
      <c r="L23" t="s">
        <v>93</v>
      </c>
    </row>
    <row r="24" spans="1:25" x14ac:dyDescent="0.2">
      <c r="A24" s="7" t="s">
        <v>35</v>
      </c>
      <c r="B24" s="4">
        <v>69.926239013671903</v>
      </c>
      <c r="C24" s="4">
        <v>5.5940990447998002</v>
      </c>
      <c r="D24" s="1">
        <v>308.89999999999998</v>
      </c>
      <c r="E24">
        <v>3.5</v>
      </c>
      <c r="J24" t="s">
        <v>81</v>
      </c>
      <c r="K24" t="s">
        <v>82</v>
      </c>
    </row>
    <row r="25" spans="1:25" x14ac:dyDescent="0.2">
      <c r="A25" s="7" t="s">
        <v>27</v>
      </c>
      <c r="B25" s="4">
        <v>65.855194091796903</v>
      </c>
      <c r="C25" s="4">
        <v>5.2684154510498002</v>
      </c>
      <c r="D25" s="1">
        <v>1787</v>
      </c>
      <c r="E25">
        <v>22</v>
      </c>
      <c r="J25" t="s">
        <v>83</v>
      </c>
      <c r="K25" s="12">
        <v>1.7055800293685754</v>
      </c>
    </row>
    <row r="26" spans="1:25" x14ac:dyDescent="0.2">
      <c r="A26" s="55" t="s">
        <v>37</v>
      </c>
      <c r="B26" s="56">
        <v>247.18022155761699</v>
      </c>
      <c r="C26" s="56">
        <v>19.774417877197301</v>
      </c>
      <c r="D26" s="33">
        <v>157.5</v>
      </c>
      <c r="E26" s="33">
        <v>1.9</v>
      </c>
      <c r="F26" t="s">
        <v>170</v>
      </c>
      <c r="J26" t="s">
        <v>84</v>
      </c>
      <c r="K26" s="12">
        <v>2.3898678414096914</v>
      </c>
    </row>
    <row r="27" spans="1:25" x14ac:dyDescent="0.2">
      <c r="A27" s="7" t="s">
        <v>33</v>
      </c>
      <c r="B27" s="4">
        <v>14.6980581283569</v>
      </c>
      <c r="C27" s="4">
        <v>1.1758446693420399</v>
      </c>
      <c r="D27" s="1">
        <v>149.4</v>
      </c>
      <c r="E27">
        <v>2.2000000000000002</v>
      </c>
      <c r="J27" t="s">
        <v>85</v>
      </c>
      <c r="K27" s="12">
        <v>3.9067547723935392</v>
      </c>
    </row>
    <row r="28" spans="1:25" x14ac:dyDescent="0.2">
      <c r="A28" s="7" t="s">
        <v>30</v>
      </c>
      <c r="B28" s="4">
        <v>30.976642608642599</v>
      </c>
      <c r="C28" s="4">
        <v>2.4781312942504901</v>
      </c>
      <c r="D28" s="1">
        <v>40.4</v>
      </c>
      <c r="E28">
        <v>1.5</v>
      </c>
      <c r="J28" t="s">
        <v>86</v>
      </c>
      <c r="K28" s="12">
        <v>1.0888399412628489</v>
      </c>
    </row>
    <row r="29" spans="1:25" x14ac:dyDescent="0.2">
      <c r="A29" s="7" t="s">
        <v>19</v>
      </c>
      <c r="B29" s="4">
        <v>361.860595703125</v>
      </c>
      <c r="C29" s="4">
        <v>28.948846817016602</v>
      </c>
      <c r="D29" s="1">
        <v>1067</v>
      </c>
      <c r="E29">
        <v>51</v>
      </c>
      <c r="J29" t="s">
        <v>87</v>
      </c>
      <c r="K29" s="12">
        <v>4.9544787077826724</v>
      </c>
    </row>
    <row r="30" spans="1:25" x14ac:dyDescent="0.2">
      <c r="A30" s="7" t="s">
        <v>20</v>
      </c>
      <c r="B30" s="4">
        <v>1038.74523925781</v>
      </c>
      <c r="C30" s="4">
        <v>83.099617004394503</v>
      </c>
      <c r="D30" s="1">
        <v>1811</v>
      </c>
      <c r="E30">
        <v>28</v>
      </c>
      <c r="J30" t="s">
        <v>88</v>
      </c>
      <c r="K30" s="12">
        <v>1.2613803230543319</v>
      </c>
      <c r="Y30">
        <f>(3/22)*100</f>
        <v>13.636363636363635</v>
      </c>
    </row>
    <row r="31" spans="1:25" x14ac:dyDescent="0.2">
      <c r="A31" s="7" t="s">
        <v>39</v>
      </c>
      <c r="B31" s="4">
        <v>60.493949890136697</v>
      </c>
      <c r="C31" s="4">
        <v>4.83951616287231</v>
      </c>
      <c r="D31" s="1">
        <v>1024</v>
      </c>
      <c r="E31">
        <v>32</v>
      </c>
      <c r="J31" t="s">
        <v>89</v>
      </c>
      <c r="K31" s="12">
        <v>1.5881057268722467</v>
      </c>
    </row>
    <row r="32" spans="1:25" x14ac:dyDescent="0.2">
      <c r="A32" s="7" t="s">
        <v>16</v>
      </c>
      <c r="B32" s="4">
        <v>2.8197903633117698</v>
      </c>
      <c r="C32" s="4">
        <v>0.225583225488663</v>
      </c>
      <c r="D32" s="1">
        <v>134.5</v>
      </c>
      <c r="E32">
        <v>2.1</v>
      </c>
      <c r="J32" t="s">
        <v>90</v>
      </c>
      <c r="K32" s="12">
        <v>1.2613803230543319</v>
      </c>
    </row>
    <row r="33" spans="1:11" x14ac:dyDescent="0.2">
      <c r="A33" s="7" t="s">
        <v>23</v>
      </c>
      <c r="B33" s="4">
        <v>439.12509155273398</v>
      </c>
      <c r="C33" s="4">
        <v>35.130008697509801</v>
      </c>
      <c r="D33" s="1">
        <v>585.29999999999995</v>
      </c>
      <c r="E33">
        <v>5.2</v>
      </c>
      <c r="J33" t="s">
        <v>91</v>
      </c>
      <c r="K33" s="12">
        <v>1.1042584434654918</v>
      </c>
    </row>
    <row r="34" spans="1:11" x14ac:dyDescent="0.2">
      <c r="A34" s="7" t="s">
        <v>29</v>
      </c>
      <c r="B34" s="4">
        <v>4.68072509765625</v>
      </c>
      <c r="C34" s="4">
        <v>0.37445801496505698</v>
      </c>
      <c r="D34" s="1">
        <v>956</v>
      </c>
      <c r="E34">
        <v>47</v>
      </c>
      <c r="J34" t="s">
        <v>92</v>
      </c>
      <c r="K34" s="12">
        <v>1.1292217327459619</v>
      </c>
    </row>
    <row r="35" spans="1:11" x14ac:dyDescent="0.2">
      <c r="A35" s="7" t="s">
        <v>18</v>
      </c>
      <c r="B35" s="4">
        <v>117.94955444335901</v>
      </c>
      <c r="C35" s="4">
        <v>9.4359645843505895</v>
      </c>
      <c r="D35" s="1">
        <v>266.7</v>
      </c>
      <c r="E35">
        <v>2.7</v>
      </c>
      <c r="K35" s="12">
        <v>20.389867841409693</v>
      </c>
    </row>
    <row r="36" spans="1:11" x14ac:dyDescent="0.2">
      <c r="A36" s="7" t="s">
        <v>31</v>
      </c>
      <c r="B36" s="4">
        <v>15.259057044982899</v>
      </c>
      <c r="C36" s="4">
        <v>1.22072458267212</v>
      </c>
      <c r="D36" s="1">
        <v>18.489999999999998</v>
      </c>
      <c r="E36">
        <v>0.69</v>
      </c>
    </row>
    <row r="37" spans="1:11" x14ac:dyDescent="0.2">
      <c r="A37" s="7" t="s">
        <v>40</v>
      </c>
      <c r="B37" s="4">
        <v>455.62957763671898</v>
      </c>
      <c r="C37" s="4">
        <v>36.450366973877003</v>
      </c>
      <c r="D37" s="1">
        <v>1474</v>
      </c>
      <c r="E37">
        <v>27</v>
      </c>
    </row>
    <row r="38" spans="1:11" x14ac:dyDescent="0.2">
      <c r="A38" s="7" t="s">
        <v>28</v>
      </c>
      <c r="B38" s="4">
        <v>293.19580078125</v>
      </c>
      <c r="C38" s="4">
        <v>23.455663681030298</v>
      </c>
      <c r="D38" s="1">
        <v>2033</v>
      </c>
      <c r="E38">
        <v>20</v>
      </c>
    </row>
    <row r="39" spans="1:11" x14ac:dyDescent="0.2">
      <c r="A39" s="7" t="s">
        <v>42</v>
      </c>
      <c r="B39" s="4">
        <v>299.00759887695301</v>
      </c>
      <c r="C39" s="4">
        <v>23.920608520507798</v>
      </c>
      <c r="D39" s="1">
        <v>619.9</v>
      </c>
      <c r="E39">
        <v>4.9000000000000004</v>
      </c>
    </row>
    <row r="40" spans="1:11" x14ac:dyDescent="0.2">
      <c r="A40" s="7" t="s">
        <v>67</v>
      </c>
      <c r="B40" s="4">
        <v>422.47927856445301</v>
      </c>
      <c r="C40" s="4">
        <v>33.798343658447301</v>
      </c>
      <c r="D40" s="1">
        <v>953</v>
      </c>
      <c r="E40">
        <v>30</v>
      </c>
    </row>
    <row r="41" spans="1:11" x14ac:dyDescent="0.2">
      <c r="A41" s="7" t="s">
        <v>68</v>
      </c>
      <c r="B41" s="4">
        <v>340.25051879882801</v>
      </c>
      <c r="C41" s="4">
        <v>27.2200412750244</v>
      </c>
      <c r="D41" s="1">
        <v>1677</v>
      </c>
      <c r="E41">
        <v>24</v>
      </c>
    </row>
    <row r="42" spans="1:11" x14ac:dyDescent="0.2">
      <c r="A42" s="7" t="s">
        <v>69</v>
      </c>
      <c r="B42" s="4">
        <v>6.4015569686889604</v>
      </c>
      <c r="C42" s="4">
        <v>0.51212453842163097</v>
      </c>
      <c r="D42" s="1">
        <v>1041</v>
      </c>
      <c r="E42">
        <v>25</v>
      </c>
    </row>
    <row r="43" spans="1:11" x14ac:dyDescent="0.2">
      <c r="A43" s="7" t="s">
        <v>66</v>
      </c>
      <c r="B43" s="4">
        <v>59.500240325927699</v>
      </c>
      <c r="C43" s="4">
        <v>4.7600193023681596</v>
      </c>
      <c r="D43" s="1">
        <v>62.6</v>
      </c>
      <c r="E43">
        <v>1.3</v>
      </c>
      <c r="F43" s="1" t="s">
        <v>96</v>
      </c>
    </row>
    <row r="44" spans="1:11" x14ac:dyDescent="0.2">
      <c r="A44" s="7" t="s">
        <v>70</v>
      </c>
      <c r="B44" s="4">
        <v>891.32452392578102</v>
      </c>
      <c r="C44" s="4">
        <v>71.305961608886705</v>
      </c>
      <c r="D44" s="1">
        <v>1024</v>
      </c>
      <c r="E44">
        <v>20</v>
      </c>
    </row>
    <row r="45" spans="1:11" x14ac:dyDescent="0.2">
      <c r="A45" s="7" t="s">
        <v>44</v>
      </c>
      <c r="B45" s="4">
        <v>32.282222747802699</v>
      </c>
      <c r="C45" s="4">
        <v>2.5825777053832999</v>
      </c>
      <c r="D45" s="1">
        <v>860</v>
      </c>
      <c r="E45">
        <v>4.9000000000000004</v>
      </c>
    </row>
    <row r="46" spans="1:11" x14ac:dyDescent="0.2">
      <c r="A46" s="7" t="s">
        <v>71</v>
      </c>
      <c r="B46" s="4">
        <v>47.861946105957003</v>
      </c>
      <c r="C46" s="4">
        <v>3.8289556503295898</v>
      </c>
      <c r="D46" s="1">
        <v>505.5</v>
      </c>
      <c r="E46">
        <v>30</v>
      </c>
    </row>
    <row r="47" spans="1:11" x14ac:dyDescent="0.2">
      <c r="A47" s="7" t="s">
        <v>52</v>
      </c>
      <c r="B47" s="4">
        <v>136.08679199218801</v>
      </c>
      <c r="C47" s="4">
        <v>10.8869438171387</v>
      </c>
      <c r="D47" s="1">
        <v>705</v>
      </c>
      <c r="E47">
        <v>24</v>
      </c>
    </row>
    <row r="48" spans="1:11" x14ac:dyDescent="0.2">
      <c r="A48" s="7" t="s">
        <v>64</v>
      </c>
      <c r="B48" s="4">
        <v>25.564487457275401</v>
      </c>
      <c r="C48" s="4">
        <v>2.0451591014862101</v>
      </c>
      <c r="D48" s="1">
        <v>543.5</v>
      </c>
      <c r="E48">
        <v>5.9</v>
      </c>
    </row>
    <row r="49" spans="1:5" x14ac:dyDescent="0.2">
      <c r="A49" s="7" t="s">
        <v>57</v>
      </c>
      <c r="B49" s="4">
        <v>100.13523101806599</v>
      </c>
      <c r="C49" s="4">
        <v>8.0108184814453107</v>
      </c>
      <c r="D49" s="1">
        <v>94.2</v>
      </c>
      <c r="E49">
        <v>1.7</v>
      </c>
    </row>
    <row r="50" spans="1:5" x14ac:dyDescent="0.2">
      <c r="A50" s="7" t="s">
        <v>65</v>
      </c>
      <c r="B50" s="4">
        <v>493.12741088867199</v>
      </c>
      <c r="C50" s="4">
        <v>39.450191497802699</v>
      </c>
      <c r="D50" s="1">
        <v>546.70000000000005</v>
      </c>
      <c r="E50">
        <v>8.3000000000000007</v>
      </c>
    </row>
    <row r="51" spans="1:5" x14ac:dyDescent="0.2">
      <c r="A51" s="7" t="s">
        <v>58</v>
      </c>
      <c r="B51" s="4">
        <v>382.06494140625</v>
      </c>
      <c r="C51" s="4">
        <v>30.5651950836182</v>
      </c>
      <c r="D51" s="1">
        <v>790</v>
      </c>
      <c r="E51">
        <v>13</v>
      </c>
    </row>
    <row r="52" spans="1:5" x14ac:dyDescent="0.2">
      <c r="A52" s="7" t="s">
        <v>59</v>
      </c>
      <c r="B52" s="4">
        <v>15.2517185211182</v>
      </c>
      <c r="C52" s="4">
        <v>1.22013747692108</v>
      </c>
      <c r="D52" s="1">
        <v>242.9</v>
      </c>
      <c r="E52">
        <v>3.6</v>
      </c>
    </row>
    <row r="53" spans="1:5" x14ac:dyDescent="0.2">
      <c r="A53" s="7" t="s">
        <v>62</v>
      </c>
      <c r="B53" s="4">
        <v>219.78842163085901</v>
      </c>
      <c r="C53" s="4">
        <v>17.583074569702099</v>
      </c>
      <c r="D53" s="1">
        <v>1161</v>
      </c>
      <c r="E53">
        <v>25</v>
      </c>
    </row>
    <row r="54" spans="1:5" x14ac:dyDescent="0.2">
      <c r="A54" s="7" t="s">
        <v>73</v>
      </c>
      <c r="B54" s="4">
        <v>20.161430358886701</v>
      </c>
      <c r="C54" s="4">
        <v>1.61291444301605</v>
      </c>
      <c r="D54" s="1">
        <v>301.8</v>
      </c>
      <c r="E54">
        <v>4</v>
      </c>
    </row>
    <row r="55" spans="1:5" x14ac:dyDescent="0.2">
      <c r="A55" s="7" t="s">
        <v>60</v>
      </c>
      <c r="B55" s="4">
        <v>37.332183837890597</v>
      </c>
      <c r="C55" s="4">
        <v>2.9865746498107901</v>
      </c>
      <c r="D55" s="1">
        <v>248.2</v>
      </c>
      <c r="E55">
        <v>2.5</v>
      </c>
    </row>
    <row r="56" spans="1:5" x14ac:dyDescent="0.2">
      <c r="A56" s="7" t="s">
        <v>74</v>
      </c>
      <c r="B56" s="4">
        <v>41.842422485351598</v>
      </c>
      <c r="C56" s="4">
        <v>3.3473937511444101</v>
      </c>
      <c r="D56" s="1">
        <v>91.5</v>
      </c>
      <c r="E56">
        <v>2</v>
      </c>
    </row>
    <row r="57" spans="1:5" x14ac:dyDescent="0.2">
      <c r="A57" s="7" t="s">
        <v>61</v>
      </c>
      <c r="B57" s="4">
        <v>119.838897705078</v>
      </c>
      <c r="C57" s="4">
        <v>9.5871114730834996</v>
      </c>
      <c r="D57" s="1">
        <v>899</v>
      </c>
      <c r="E57">
        <v>55</v>
      </c>
    </row>
    <row r="58" spans="1:5" x14ac:dyDescent="0.2">
      <c r="A58" s="7" t="s">
        <v>56</v>
      </c>
      <c r="B58" s="4">
        <v>190.55212402343801</v>
      </c>
      <c r="C58" s="4">
        <v>15.2441701889038</v>
      </c>
      <c r="D58" s="1">
        <v>253.2</v>
      </c>
      <c r="E58">
        <v>4.7</v>
      </c>
    </row>
    <row r="59" spans="1:5" x14ac:dyDescent="0.2">
      <c r="A59" s="7" t="s">
        <v>72</v>
      </c>
      <c r="B59" s="4">
        <v>48.208106994628899</v>
      </c>
      <c r="C59" s="4">
        <v>3.8566484451293901</v>
      </c>
      <c r="D59" s="1">
        <v>464</v>
      </c>
      <c r="E59">
        <v>7.3</v>
      </c>
    </row>
    <row r="60" spans="1:5" x14ac:dyDescent="0.2">
      <c r="A60" s="7" t="s">
        <v>63</v>
      </c>
      <c r="B60" s="4">
        <v>289.49978637695301</v>
      </c>
      <c r="C60" s="4">
        <v>23.1599826812744</v>
      </c>
      <c r="D60" s="1">
        <v>519.5</v>
      </c>
      <c r="E60">
        <v>6.1</v>
      </c>
    </row>
    <row r="61" spans="1:5" x14ac:dyDescent="0.2">
      <c r="A61" s="7" t="s">
        <v>75</v>
      </c>
      <c r="B61" s="4">
        <v>464.20819091796898</v>
      </c>
      <c r="C61" s="4">
        <v>37.136653900146499</v>
      </c>
      <c r="D61" s="1">
        <v>1215</v>
      </c>
      <c r="E61">
        <v>49</v>
      </c>
    </row>
    <row r="62" spans="1:5" x14ac:dyDescent="0.2">
      <c r="A62" s="22" t="s">
        <v>97</v>
      </c>
      <c r="B62" s="23">
        <v>289.29071044921875</v>
      </c>
      <c r="C62" s="23">
        <v>23.143257141113281</v>
      </c>
      <c r="D62" s="1">
        <v>1182</v>
      </c>
      <c r="E62" s="1">
        <v>26</v>
      </c>
    </row>
    <row r="63" spans="1:5" x14ac:dyDescent="0.2">
      <c r="A63" s="22" t="s">
        <v>98</v>
      </c>
      <c r="B63" s="23">
        <v>250.97001647949219</v>
      </c>
      <c r="C63" s="23">
        <v>20.077600479125977</v>
      </c>
      <c r="D63" s="1">
        <v>563.5</v>
      </c>
      <c r="E63" s="1">
        <v>8.1999999999999993</v>
      </c>
    </row>
    <row r="64" spans="1:5" x14ac:dyDescent="0.2">
      <c r="A64" s="22" t="s">
        <v>99</v>
      </c>
      <c r="B64" s="23">
        <v>12.656435012817383</v>
      </c>
      <c r="C64" s="23">
        <v>1.0125148296356201</v>
      </c>
      <c r="D64" s="1">
        <v>1039</v>
      </c>
      <c r="E64" s="1">
        <v>69</v>
      </c>
    </row>
    <row r="65" spans="1:6" x14ac:dyDescent="0.2">
      <c r="A65" s="57" t="s">
        <v>100</v>
      </c>
      <c r="B65" s="58">
        <v>197.74095153808594</v>
      </c>
      <c r="C65" s="58">
        <v>15.819275856018066</v>
      </c>
      <c r="D65" s="61">
        <v>788.6</v>
      </c>
      <c r="E65" s="61">
        <v>7.2</v>
      </c>
      <c r="F65" s="60" t="s">
        <v>132</v>
      </c>
    </row>
    <row r="66" spans="1:6" x14ac:dyDescent="0.2">
      <c r="A66" s="22" t="s">
        <v>101</v>
      </c>
      <c r="B66" s="23">
        <v>71.620269775390625</v>
      </c>
      <c r="C66" s="23">
        <v>5.729621410369873</v>
      </c>
      <c r="D66" s="26">
        <v>642</v>
      </c>
      <c r="E66" s="26">
        <v>5.9</v>
      </c>
    </row>
    <row r="67" spans="1:6" x14ac:dyDescent="0.2">
      <c r="A67" s="22" t="s">
        <v>102</v>
      </c>
      <c r="B67" s="23">
        <v>10.225746154785156</v>
      </c>
      <c r="C67" s="23">
        <v>0.81805968284606934</v>
      </c>
      <c r="D67" s="26">
        <v>1026</v>
      </c>
      <c r="E67" s="26">
        <v>30</v>
      </c>
    </row>
    <row r="68" spans="1:6" x14ac:dyDescent="0.2">
      <c r="A68" s="22" t="s">
        <v>103</v>
      </c>
      <c r="B68" s="23">
        <v>667.06292724609375</v>
      </c>
      <c r="C68" s="23">
        <v>53.365036010742188</v>
      </c>
      <c r="D68" s="1">
        <v>1712</v>
      </c>
      <c r="E68" s="1">
        <v>21</v>
      </c>
    </row>
    <row r="69" spans="1:6" x14ac:dyDescent="0.2">
      <c r="A69" s="22" t="s">
        <v>104</v>
      </c>
      <c r="B69" s="23">
        <v>63.955329895019531</v>
      </c>
      <c r="C69" s="23">
        <v>5.1164264678955078</v>
      </c>
      <c r="D69" s="1">
        <v>2407</v>
      </c>
      <c r="E69" s="1">
        <v>27</v>
      </c>
    </row>
    <row r="70" spans="1:6" x14ac:dyDescent="0.2">
      <c r="A70" s="22" t="s">
        <v>105</v>
      </c>
      <c r="B70" s="23">
        <v>23.276161193847656</v>
      </c>
      <c r="C70" s="23">
        <v>1.8620928525924683</v>
      </c>
      <c r="D70" s="1">
        <v>244.4</v>
      </c>
      <c r="E70" s="1">
        <v>3.1</v>
      </c>
    </row>
    <row r="71" spans="1:6" x14ac:dyDescent="0.2">
      <c r="A71" s="22" t="s">
        <v>106</v>
      </c>
      <c r="B71" s="23">
        <v>114.70993041992188</v>
      </c>
      <c r="C71" s="23">
        <v>9.1767940521240234</v>
      </c>
      <c r="D71" s="1">
        <v>120.7</v>
      </c>
      <c r="E71" s="1">
        <v>1.6</v>
      </c>
    </row>
    <row r="72" spans="1:6" x14ac:dyDescent="0.2">
      <c r="A72" s="22" t="s">
        <v>107</v>
      </c>
      <c r="B72" s="23">
        <v>735.00946044921875</v>
      </c>
      <c r="C72" s="23">
        <v>58.800758361816406</v>
      </c>
      <c r="D72" s="1">
        <v>1457</v>
      </c>
      <c r="E72" s="1">
        <v>49</v>
      </c>
    </row>
    <row r="73" spans="1:6" x14ac:dyDescent="0.2">
      <c r="A73" s="22" t="s">
        <v>108</v>
      </c>
      <c r="B73" s="23">
        <v>416.76266479492188</v>
      </c>
      <c r="C73" s="23">
        <v>33.341014862060547</v>
      </c>
      <c r="D73" s="1">
        <v>1099</v>
      </c>
      <c r="E73" s="1">
        <v>31</v>
      </c>
    </row>
    <row r="74" spans="1:6" x14ac:dyDescent="0.2">
      <c r="A74" s="22" t="s">
        <v>109</v>
      </c>
      <c r="B74" s="23">
        <v>24.306411743164062</v>
      </c>
      <c r="C74" s="23">
        <v>1.9445129632949829</v>
      </c>
      <c r="D74" s="1">
        <v>1118</v>
      </c>
      <c r="E74" s="1">
        <v>23</v>
      </c>
    </row>
    <row r="75" spans="1:6" x14ac:dyDescent="0.2">
      <c r="A75" s="22" t="s">
        <v>110</v>
      </c>
      <c r="B75" s="23">
        <v>15.377345085144043</v>
      </c>
      <c r="C75" s="23">
        <v>1.2301876544952393</v>
      </c>
      <c r="D75" s="1">
        <v>185.8</v>
      </c>
      <c r="E75" s="1">
        <v>3.8</v>
      </c>
    </row>
    <row r="76" spans="1:6" x14ac:dyDescent="0.2">
      <c r="A76" s="22" t="s">
        <v>111</v>
      </c>
      <c r="B76" s="23">
        <v>31.040384292602539</v>
      </c>
      <c r="C76" s="23">
        <v>2.4832308292388916</v>
      </c>
      <c r="D76" s="1">
        <v>242.3</v>
      </c>
      <c r="E76" s="1">
        <v>3.3</v>
      </c>
    </row>
    <row r="77" spans="1:6" x14ac:dyDescent="0.2">
      <c r="A77" s="22" t="s">
        <v>112</v>
      </c>
      <c r="B77" s="23">
        <v>556.97265625</v>
      </c>
      <c r="C77" s="23">
        <v>44.557811737060547</v>
      </c>
      <c r="D77" s="1">
        <v>610.1</v>
      </c>
      <c r="E77" s="1">
        <v>5</v>
      </c>
    </row>
    <row r="78" spans="1:6" x14ac:dyDescent="0.2">
      <c r="A78" s="22" t="s">
        <v>113</v>
      </c>
      <c r="B78" s="23">
        <v>398.16629028320312</v>
      </c>
      <c r="C78" s="23">
        <v>31.853303909301758</v>
      </c>
      <c r="D78" s="1">
        <v>1998</v>
      </c>
      <c r="E78" s="1">
        <v>44</v>
      </c>
    </row>
    <row r="79" spans="1:6" x14ac:dyDescent="0.2">
      <c r="A79" s="22" t="s">
        <v>114</v>
      </c>
      <c r="B79" s="23">
        <v>304.00588989257812</v>
      </c>
      <c r="C79" s="23">
        <v>24.320470809936523</v>
      </c>
      <c r="D79" s="1">
        <v>474.2</v>
      </c>
      <c r="E79" s="1">
        <v>8</v>
      </c>
    </row>
    <row r="80" spans="1:6" x14ac:dyDescent="0.2">
      <c r="A80" s="22" t="s">
        <v>115</v>
      </c>
      <c r="B80" s="23">
        <v>210.54151916503906</v>
      </c>
      <c r="C80" s="23">
        <v>16.843320846557617</v>
      </c>
      <c r="D80" s="1">
        <v>1507</v>
      </c>
      <c r="E80" s="1">
        <v>42</v>
      </c>
    </row>
    <row r="81" spans="1:5" x14ac:dyDescent="0.2">
      <c r="A81" s="22" t="s">
        <v>116</v>
      </c>
      <c r="B81" s="23">
        <v>487.7679443359375</v>
      </c>
      <c r="C81" s="23">
        <v>39.021434783935547</v>
      </c>
      <c r="D81" s="1">
        <v>2092</v>
      </c>
      <c r="E81" s="1">
        <v>21</v>
      </c>
    </row>
    <row r="82" spans="1:5" x14ac:dyDescent="0.2">
      <c r="A82" s="22" t="s">
        <v>117</v>
      </c>
      <c r="B82" s="23">
        <v>792.88397216796875</v>
      </c>
      <c r="C82" s="23">
        <v>63.430717468261719</v>
      </c>
      <c r="D82" s="1">
        <v>1543</v>
      </c>
      <c r="E82" s="1">
        <v>22</v>
      </c>
    </row>
    <row r="83" spans="1:5" x14ac:dyDescent="0.2">
      <c r="A83" s="22" t="s">
        <v>118</v>
      </c>
      <c r="B83" s="23">
        <v>431.43035888671875</v>
      </c>
      <c r="C83" s="23">
        <v>34.514427185058594</v>
      </c>
      <c r="D83" s="1">
        <v>1650</v>
      </c>
      <c r="E83" s="1">
        <v>14</v>
      </c>
    </row>
    <row r="84" spans="1:5" x14ac:dyDescent="0.2">
      <c r="A84" s="22" t="s">
        <v>119</v>
      </c>
      <c r="B84" s="23">
        <v>107.36286163330078</v>
      </c>
      <c r="C84" s="23">
        <v>8.5890293121337891</v>
      </c>
      <c r="D84" s="1">
        <v>756.8</v>
      </c>
      <c r="E84" s="1">
        <v>8.4</v>
      </c>
    </row>
    <row r="85" spans="1:5" x14ac:dyDescent="0.2">
      <c r="A85" s="22" t="s">
        <v>120</v>
      </c>
      <c r="B85" s="23">
        <v>218.08128356933594</v>
      </c>
      <c r="C85" s="23">
        <v>17.446502685546875</v>
      </c>
      <c r="D85" s="1">
        <v>245.8</v>
      </c>
      <c r="E85" s="1">
        <v>4.5999999999999996</v>
      </c>
    </row>
    <row r="86" spans="1:5" x14ac:dyDescent="0.2">
      <c r="A86" s="22" t="s">
        <v>121</v>
      </c>
      <c r="B86" s="23">
        <v>469.16934204101562</v>
      </c>
      <c r="C86" s="23">
        <v>37.533546447753906</v>
      </c>
      <c r="D86" s="1">
        <v>621.70000000000005</v>
      </c>
      <c r="E86" s="1">
        <v>5.6</v>
      </c>
    </row>
    <row r="87" spans="1:5" x14ac:dyDescent="0.2">
      <c r="A87" s="22" t="s">
        <v>122</v>
      </c>
      <c r="B87" s="23">
        <v>237.28971862792969</v>
      </c>
      <c r="C87" s="23">
        <v>18.983177185058594</v>
      </c>
      <c r="D87" s="1">
        <v>1057</v>
      </c>
      <c r="E87" s="1">
        <v>20</v>
      </c>
    </row>
    <row r="88" spans="1:5" x14ac:dyDescent="0.2">
      <c r="A88" s="22" t="s">
        <v>123</v>
      </c>
      <c r="B88" s="23">
        <v>9.3074283599853516</v>
      </c>
      <c r="C88" s="23">
        <v>0.7445942759513855</v>
      </c>
      <c r="D88" s="1">
        <v>1022</v>
      </c>
      <c r="E88" s="1">
        <v>35</v>
      </c>
    </row>
    <row r="89" spans="1:5" x14ac:dyDescent="0.2">
      <c r="A89" s="22" t="s">
        <v>124</v>
      </c>
      <c r="B89" s="23">
        <v>3.7787647247314453</v>
      </c>
      <c r="C89" s="23">
        <v>0.30230116844177246</v>
      </c>
      <c r="D89" s="1">
        <v>163.19999999999999</v>
      </c>
      <c r="E89" s="1">
        <v>2.2999999999999998</v>
      </c>
    </row>
    <row r="90" spans="1:5" x14ac:dyDescent="0.2">
      <c r="A90" s="22" t="s">
        <v>125</v>
      </c>
      <c r="B90" s="23">
        <v>25.451992034912109</v>
      </c>
      <c r="C90" s="23">
        <v>2.0361592769622803</v>
      </c>
      <c r="D90" s="1">
        <v>325.7</v>
      </c>
      <c r="E90" s="1">
        <v>3.5</v>
      </c>
    </row>
    <row r="91" spans="1:5" x14ac:dyDescent="0.2">
      <c r="A91" s="22" t="s">
        <v>126</v>
      </c>
      <c r="B91" s="23">
        <v>445.5450439453125</v>
      </c>
      <c r="C91" s="23">
        <v>35.643604278564453</v>
      </c>
      <c r="D91" s="1">
        <v>516</v>
      </c>
      <c r="E91" s="1">
        <v>7.2</v>
      </c>
    </row>
    <row r="92" spans="1:5" x14ac:dyDescent="0.2">
      <c r="A92" s="22" t="s">
        <v>127</v>
      </c>
      <c r="B92" s="23">
        <v>2.9413034915924072</v>
      </c>
      <c r="C92" s="23">
        <v>0.23530428111553192</v>
      </c>
      <c r="D92" s="1">
        <v>127.8</v>
      </c>
      <c r="E92" s="1">
        <v>1.8</v>
      </c>
    </row>
    <row r="93" spans="1:5" x14ac:dyDescent="0.2">
      <c r="A93" s="22" t="s">
        <v>128</v>
      </c>
      <c r="B93" s="23">
        <v>475.02618408203125</v>
      </c>
      <c r="C93" s="23">
        <v>38.002094268798828</v>
      </c>
      <c r="D93" s="1">
        <v>600.29999999999995</v>
      </c>
      <c r="E93" s="1">
        <v>6.4</v>
      </c>
    </row>
    <row r="94" spans="1:5" x14ac:dyDescent="0.2">
      <c r="A94" s="22" t="s">
        <v>129</v>
      </c>
      <c r="B94" s="23">
        <v>483.124267578125</v>
      </c>
      <c r="C94" s="23">
        <v>38.649940490722656</v>
      </c>
      <c r="D94" s="1">
        <v>647.6</v>
      </c>
      <c r="E94" s="1">
        <v>7.7</v>
      </c>
    </row>
    <row r="95" spans="1:5" x14ac:dyDescent="0.2">
      <c r="A95" s="22" t="s">
        <v>130</v>
      </c>
      <c r="B95" s="23">
        <v>258.26565551757812</v>
      </c>
      <c r="C95" s="23">
        <v>20.661252975463867</v>
      </c>
      <c r="D95" s="1">
        <v>1287</v>
      </c>
      <c r="E95" s="1">
        <v>31</v>
      </c>
    </row>
    <row r="96" spans="1:5" x14ac:dyDescent="0.2">
      <c r="A96" s="22" t="s">
        <v>144</v>
      </c>
      <c r="B96" s="23">
        <v>200.82820129394531</v>
      </c>
      <c r="C96" s="29">
        <v>16.066255569458008</v>
      </c>
      <c r="D96">
        <v>1791</v>
      </c>
      <c r="E96">
        <v>18</v>
      </c>
    </row>
    <row r="97" spans="1:49" x14ac:dyDescent="0.2">
      <c r="A97" s="22" t="s">
        <v>145</v>
      </c>
      <c r="B97" s="23">
        <v>576.148193359375</v>
      </c>
      <c r="C97" s="29">
        <v>46.091854095458984</v>
      </c>
      <c r="D97">
        <v>1523</v>
      </c>
      <c r="E97">
        <v>15</v>
      </c>
    </row>
    <row r="98" spans="1:49" s="33" customFormat="1" x14ac:dyDescent="0.2">
      <c r="A98" s="57" t="s">
        <v>146</v>
      </c>
      <c r="B98" s="58">
        <v>22.321685791015625</v>
      </c>
      <c r="C98" s="59">
        <v>1.7857348918914795</v>
      </c>
      <c r="D98" s="60">
        <v>362.9</v>
      </c>
      <c r="E98" s="60">
        <v>6.7</v>
      </c>
      <c r="F98" s="60" t="s">
        <v>148</v>
      </c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</row>
    <row r="99" spans="1:49" x14ac:dyDescent="0.2">
      <c r="A99" s="22" t="s">
        <v>147</v>
      </c>
      <c r="B99" s="23">
        <v>460.07144165039062</v>
      </c>
      <c r="C99" s="29">
        <v>36.805713653564453</v>
      </c>
      <c r="D99">
        <v>845</v>
      </c>
      <c r="E99">
        <v>14</v>
      </c>
    </row>
    <row r="100" spans="1:49" x14ac:dyDescent="0.2">
      <c r="A100" s="22" t="s">
        <v>149</v>
      </c>
      <c r="B100" s="23">
        <v>594.094970703125</v>
      </c>
      <c r="C100" s="29">
        <v>47.527599334716797</v>
      </c>
      <c r="D100">
        <v>1370</v>
      </c>
      <c r="E100">
        <v>15</v>
      </c>
    </row>
    <row r="101" spans="1:49" x14ac:dyDescent="0.2">
      <c r="A101" s="22" t="s">
        <v>150</v>
      </c>
      <c r="B101" s="23">
        <v>10.003880500793457</v>
      </c>
      <c r="C101" s="29">
        <v>0.80031043291091919</v>
      </c>
      <c r="D101">
        <v>1016</v>
      </c>
      <c r="E101">
        <v>16</v>
      </c>
    </row>
    <row r="102" spans="1:49" x14ac:dyDescent="0.2">
      <c r="A102" s="22" t="s">
        <v>151</v>
      </c>
      <c r="B102" s="23">
        <v>194.37248229980469</v>
      </c>
      <c r="C102" s="29">
        <v>15.549798965454102</v>
      </c>
      <c r="D102">
        <v>532.6</v>
      </c>
      <c r="E102">
        <v>5.9</v>
      </c>
    </row>
    <row r="103" spans="1:49" x14ac:dyDescent="0.2">
      <c r="A103" s="22" t="s">
        <v>152</v>
      </c>
      <c r="B103" s="23">
        <v>585.8406982421875</v>
      </c>
      <c r="C103" s="29">
        <v>46.867256164550781</v>
      </c>
      <c r="D103">
        <v>546.9</v>
      </c>
      <c r="E103">
        <v>4</v>
      </c>
    </row>
    <row r="104" spans="1:49" x14ac:dyDescent="0.2">
      <c r="A104" s="22" t="s">
        <v>153</v>
      </c>
      <c r="B104" s="23">
        <v>321.256591796875</v>
      </c>
      <c r="C104" s="29">
        <v>25.700527191162109</v>
      </c>
      <c r="D104">
        <v>2053</v>
      </c>
      <c r="E104">
        <v>11</v>
      </c>
    </row>
    <row r="105" spans="1:49" x14ac:dyDescent="0.2">
      <c r="A105" s="24" t="s">
        <v>154</v>
      </c>
      <c r="B105" s="25">
        <v>585.48370361328125</v>
      </c>
      <c r="C105" s="32">
        <v>46.838695526123047</v>
      </c>
      <c r="D105" s="33">
        <v>265.39999999999998</v>
      </c>
      <c r="E105" s="33">
        <v>3.8</v>
      </c>
      <c r="F105" t="s">
        <v>170</v>
      </c>
    </row>
    <row r="106" spans="1:49" x14ac:dyDescent="0.2">
      <c r="A106" s="22" t="s">
        <v>155</v>
      </c>
      <c r="B106" s="23">
        <v>52.797878265380859</v>
      </c>
      <c r="C106" s="29">
        <v>4.2238302230834961</v>
      </c>
      <c r="D106">
        <v>1014</v>
      </c>
      <c r="E106">
        <v>31</v>
      </c>
    </row>
    <row r="107" spans="1:49" x14ac:dyDescent="0.2">
      <c r="A107" s="22" t="s">
        <v>156</v>
      </c>
      <c r="B107" s="23">
        <v>199.13310241699219</v>
      </c>
      <c r="C107" s="29">
        <v>15.930647850036621</v>
      </c>
      <c r="D107">
        <v>601.20000000000005</v>
      </c>
      <c r="E107">
        <v>4.9000000000000004</v>
      </c>
    </row>
    <row r="108" spans="1:49" x14ac:dyDescent="0.2">
      <c r="A108" s="22" t="s">
        <v>157</v>
      </c>
      <c r="B108" s="23">
        <v>72.049118041992188</v>
      </c>
      <c r="C108" s="29">
        <v>5.7639293670654297</v>
      </c>
      <c r="D108">
        <v>1031</v>
      </c>
      <c r="E108">
        <v>20</v>
      </c>
    </row>
    <row r="109" spans="1:49" x14ac:dyDescent="0.2">
      <c r="A109" s="22" t="s">
        <v>158</v>
      </c>
      <c r="B109" s="23">
        <v>195.8310546875</v>
      </c>
      <c r="C109" s="29">
        <v>15.666484832763672</v>
      </c>
      <c r="D109">
        <v>1143</v>
      </c>
      <c r="E109">
        <v>21</v>
      </c>
    </row>
    <row r="110" spans="1:49" x14ac:dyDescent="0.2">
      <c r="A110" s="22" t="s">
        <v>159</v>
      </c>
      <c r="B110" s="23">
        <v>576.8350830078125</v>
      </c>
      <c r="C110" s="29">
        <v>46.146804809570312</v>
      </c>
      <c r="D110">
        <v>1197</v>
      </c>
      <c r="E110">
        <v>23</v>
      </c>
    </row>
    <row r="111" spans="1:49" x14ac:dyDescent="0.2">
      <c r="A111" s="22" t="s">
        <v>160</v>
      </c>
      <c r="B111" s="23">
        <v>6.8711643218994141</v>
      </c>
      <c r="C111" s="29">
        <v>0.54969316720962524</v>
      </c>
      <c r="D111">
        <v>1056</v>
      </c>
      <c r="E111">
        <v>21</v>
      </c>
    </row>
    <row r="112" spans="1:49" x14ac:dyDescent="0.2">
      <c r="A112" s="22" t="s">
        <v>161</v>
      </c>
      <c r="B112" s="23">
        <v>19.130157470703125</v>
      </c>
      <c r="C112" s="29">
        <v>1.5304125547409058</v>
      </c>
      <c r="D112">
        <v>1010</v>
      </c>
      <c r="E112">
        <v>33</v>
      </c>
    </row>
    <row r="113" spans="1:5" x14ac:dyDescent="0.2">
      <c r="A113" s="22" t="s">
        <v>162</v>
      </c>
      <c r="B113" s="23">
        <v>264.33102416992188</v>
      </c>
      <c r="C113" s="29">
        <v>21.146482467651367</v>
      </c>
      <c r="D113">
        <v>264.8</v>
      </c>
      <c r="E113">
        <v>3</v>
      </c>
    </row>
    <row r="114" spans="1:5" x14ac:dyDescent="0.2">
      <c r="A114" s="22" t="s">
        <v>163</v>
      </c>
      <c r="B114" s="23">
        <v>538.30023193359375</v>
      </c>
      <c r="C114" s="29">
        <v>43.064018249511719</v>
      </c>
      <c r="D114">
        <v>1982</v>
      </c>
      <c r="E114">
        <v>11</v>
      </c>
    </row>
    <row r="115" spans="1:5" x14ac:dyDescent="0.2">
      <c r="A115" s="22" t="s">
        <v>164</v>
      </c>
      <c r="B115" s="23">
        <v>10.41808032989502</v>
      </c>
      <c r="C115" s="29">
        <v>0.8334464430809021</v>
      </c>
      <c r="D115">
        <v>177.3</v>
      </c>
      <c r="E115">
        <v>2.8</v>
      </c>
    </row>
  </sheetData>
  <pageMargins left="0.75" right="0.75" top="1" bottom="1" header="0.5" footer="0.5"/>
  <pageSetup orientation="portrait" horizontalDpi="0" verticalDpi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31"/>
  <sheetViews>
    <sheetView topLeftCell="A6" workbookViewId="0">
      <selection activeCell="N22" sqref="N22"/>
    </sheetView>
  </sheetViews>
  <sheetFormatPr baseColWidth="10" defaultRowHeight="15" x14ac:dyDescent="0.2"/>
  <cols>
    <col min="1" max="1" width="17.5" style="13" customWidth="1"/>
    <col min="2" max="2" width="11.6640625" style="16" bestFit="1" customWidth="1"/>
    <col min="3" max="4" width="10.83203125" style="15"/>
    <col min="5" max="5" width="16.83203125" style="15" customWidth="1"/>
    <col min="6" max="6" width="18.83203125" style="16" customWidth="1"/>
    <col min="7" max="7" width="10.83203125" style="16"/>
    <col min="8" max="8" width="20.33203125" style="15" customWidth="1"/>
    <col min="9" max="16" width="10.83203125" style="15"/>
    <col min="17" max="17" width="12.1640625" style="15" customWidth="1"/>
    <col min="18" max="18" width="12.83203125" style="15" customWidth="1"/>
    <col min="19" max="26" width="10.83203125" style="15"/>
    <col min="27" max="27" width="11.33203125" style="15" customWidth="1"/>
    <col min="28" max="28" width="18.5" style="15" customWidth="1"/>
    <col min="29" max="29" width="16" style="15" customWidth="1"/>
    <col min="30" max="16384" width="10.83203125" style="15"/>
  </cols>
  <sheetData>
    <row r="1" spans="1:31" x14ac:dyDescent="0.2">
      <c r="A1" s="27" t="s">
        <v>76</v>
      </c>
      <c r="B1" s="16" t="s">
        <v>77</v>
      </c>
      <c r="C1" s="16" t="s">
        <v>78</v>
      </c>
      <c r="E1" s="13"/>
      <c r="F1" s="27" t="s">
        <v>76</v>
      </c>
      <c r="G1" s="16" t="s">
        <v>77</v>
      </c>
      <c r="H1" s="16" t="s">
        <v>78</v>
      </c>
      <c r="I1" s="13"/>
      <c r="J1" s="16"/>
      <c r="M1" s="13"/>
      <c r="N1" s="16"/>
      <c r="Q1" s="27" t="s">
        <v>165</v>
      </c>
    </row>
    <row r="2" spans="1:31" x14ac:dyDescent="0.2">
      <c r="A2" s="37" t="s">
        <v>16</v>
      </c>
      <c r="B2" s="40">
        <v>2.8197903633117698</v>
      </c>
      <c r="C2" s="43">
        <v>134.5</v>
      </c>
      <c r="E2" s="22"/>
      <c r="F2" s="37" t="s">
        <v>38</v>
      </c>
      <c r="G2" s="43">
        <v>9.4017019271850604</v>
      </c>
      <c r="H2" s="46">
        <v>12.3</v>
      </c>
      <c r="I2" s="14"/>
      <c r="J2" s="20"/>
      <c r="M2" s="14"/>
      <c r="N2" s="20"/>
      <c r="Q2" s="15" t="s">
        <v>133</v>
      </c>
      <c r="R2" s="15" t="s">
        <v>134</v>
      </c>
      <c r="S2" s="15" t="s">
        <v>135</v>
      </c>
      <c r="T2" s="15" t="s">
        <v>136</v>
      </c>
      <c r="U2" s="15" t="s">
        <v>137</v>
      </c>
      <c r="V2" s="15" t="s">
        <v>138</v>
      </c>
      <c r="W2" s="15" t="s">
        <v>139</v>
      </c>
      <c r="X2" s="15" t="s">
        <v>140</v>
      </c>
      <c r="Y2" s="15" t="s">
        <v>141</v>
      </c>
      <c r="Z2" s="15" t="s">
        <v>142</v>
      </c>
      <c r="AA2" s="15" t="s">
        <v>143</v>
      </c>
      <c r="AB2" s="15" t="s">
        <v>166</v>
      </c>
      <c r="AC2" s="15" t="s">
        <v>167</v>
      </c>
      <c r="AD2" s="15" t="s">
        <v>169</v>
      </c>
      <c r="AE2" s="15" t="s">
        <v>168</v>
      </c>
    </row>
    <row r="3" spans="1:31" x14ac:dyDescent="0.2">
      <c r="A3" s="22" t="s">
        <v>127</v>
      </c>
      <c r="B3" s="34">
        <v>2.9413034915924072</v>
      </c>
      <c r="C3" s="23">
        <v>127.8</v>
      </c>
      <c r="E3" s="22"/>
      <c r="F3" s="37" t="s">
        <v>31</v>
      </c>
      <c r="G3" s="43">
        <v>15.259057044982899</v>
      </c>
      <c r="H3" s="46">
        <v>18.489999999999998</v>
      </c>
      <c r="I3" s="14"/>
      <c r="J3" s="20"/>
      <c r="M3" s="14"/>
      <c r="N3" s="20"/>
      <c r="Q3" s="43">
        <v>2.8197903633117698</v>
      </c>
      <c r="R3" s="21">
        <v>23.276161193847656</v>
      </c>
      <c r="S3" s="43">
        <v>69.926239013671903</v>
      </c>
      <c r="T3" s="45">
        <v>173.31210327148401</v>
      </c>
      <c r="U3" s="21">
        <v>210.54151916503906</v>
      </c>
      <c r="V3" s="21">
        <v>258.26565551757812</v>
      </c>
      <c r="W3" s="23">
        <v>304.00588989257812</v>
      </c>
      <c r="X3" s="43">
        <v>361.860595703125</v>
      </c>
      <c r="Y3" s="52">
        <v>422.47927856445301</v>
      </c>
      <c r="Z3" s="21">
        <v>445.5450439453125</v>
      </c>
      <c r="AA3" s="21">
        <v>487.7679443359375</v>
      </c>
      <c r="AB3" s="43">
        <v>548.56732177734398</v>
      </c>
      <c r="AC3" s="43">
        <v>1038.74523925781</v>
      </c>
      <c r="AD3" s="21">
        <v>1515.21240234375</v>
      </c>
    </row>
    <row r="4" spans="1:31" x14ac:dyDescent="0.2">
      <c r="A4" s="14" t="s">
        <v>124</v>
      </c>
      <c r="B4" s="20">
        <v>3.7787647247314453</v>
      </c>
      <c r="C4" s="17">
        <v>163.19999999999999</v>
      </c>
      <c r="D4" s="38"/>
      <c r="E4" s="39"/>
      <c r="F4" s="37" t="s">
        <v>34</v>
      </c>
      <c r="G4" s="43">
        <v>32.180690765380902</v>
      </c>
      <c r="H4" s="46">
        <v>30.11</v>
      </c>
      <c r="I4" s="14"/>
      <c r="J4" s="20"/>
      <c r="M4" s="14"/>
      <c r="N4" s="20"/>
      <c r="Q4" s="23">
        <v>2.9413034915924072</v>
      </c>
      <c r="R4" s="17">
        <v>24.306411743164062</v>
      </c>
      <c r="S4" s="21">
        <v>71.620269775390625</v>
      </c>
      <c r="T4" s="43">
        <v>181.12420654296901</v>
      </c>
      <c r="U4" s="43">
        <v>217.186279296875</v>
      </c>
      <c r="V4" s="21">
        <v>264.33102416992188</v>
      </c>
      <c r="W4" s="23">
        <v>321.256591796875</v>
      </c>
      <c r="X4" s="21">
        <v>382.06494140625</v>
      </c>
      <c r="Y4" s="21">
        <v>431.43035888671875</v>
      </c>
      <c r="Z4" s="43">
        <v>455.62957763671898</v>
      </c>
      <c r="AA4" s="44">
        <v>491.48327636718801</v>
      </c>
      <c r="AB4" s="21">
        <v>556.97265625</v>
      </c>
      <c r="AC4" s="43">
        <v>1219.03332519531</v>
      </c>
    </row>
    <row r="5" spans="1:31" x14ac:dyDescent="0.2">
      <c r="A5" s="37" t="s">
        <v>29</v>
      </c>
      <c r="B5" s="40">
        <v>4.68072509765625</v>
      </c>
      <c r="C5" s="44">
        <v>956</v>
      </c>
      <c r="D5" s="38"/>
      <c r="E5" s="39"/>
      <c r="F5" s="37" t="s">
        <v>30</v>
      </c>
      <c r="G5" s="43">
        <v>30.976642608642599</v>
      </c>
      <c r="H5" s="40">
        <v>40.4</v>
      </c>
      <c r="I5" s="14"/>
      <c r="J5" s="20"/>
      <c r="M5" s="14"/>
      <c r="N5" s="20"/>
      <c r="Q5" s="21">
        <v>3.7787647247314453</v>
      </c>
      <c r="R5" s="21">
        <v>25.451992034912109</v>
      </c>
      <c r="S5" s="23">
        <v>72.049118041992188</v>
      </c>
      <c r="T5" s="43">
        <v>184.90252685546901</v>
      </c>
      <c r="U5" s="21">
        <v>218.08128356933594</v>
      </c>
      <c r="V5" s="43">
        <v>280.79824829101602</v>
      </c>
      <c r="W5" s="21">
        <v>340.25051879882801</v>
      </c>
      <c r="X5" s="21">
        <v>398.16629028320312</v>
      </c>
      <c r="Y5" s="52">
        <v>439.12509155273398</v>
      </c>
      <c r="Z5" s="21">
        <v>460.07144165039062</v>
      </c>
      <c r="AA5" s="17">
        <v>493.12741088867199</v>
      </c>
      <c r="AB5" s="21">
        <v>576.148193359375</v>
      </c>
    </row>
    <row r="6" spans="1:31" x14ac:dyDescent="0.2">
      <c r="A6" s="13" t="s">
        <v>69</v>
      </c>
      <c r="B6" s="19">
        <v>6.4015569686889604</v>
      </c>
      <c r="C6" s="21">
        <v>1041</v>
      </c>
      <c r="D6" s="38"/>
      <c r="E6" s="39"/>
      <c r="F6" s="14" t="s">
        <v>66</v>
      </c>
      <c r="G6" s="21">
        <v>59.500240325927699</v>
      </c>
      <c r="H6" s="19">
        <v>62.6</v>
      </c>
      <c r="I6" s="14"/>
      <c r="J6" s="20"/>
      <c r="M6" s="14"/>
      <c r="N6" s="20"/>
      <c r="Q6" s="43">
        <v>4.68072509765625</v>
      </c>
      <c r="R6" s="51">
        <v>25.564487457275401</v>
      </c>
      <c r="S6" s="45">
        <v>86.953117370605497</v>
      </c>
      <c r="T6" s="23">
        <v>190.55212402343801</v>
      </c>
      <c r="U6" s="21">
        <v>219.78842163085901</v>
      </c>
      <c r="V6" s="21">
        <v>284.38839721679699</v>
      </c>
      <c r="W6" s="21"/>
      <c r="X6" s="45">
        <v>407.69827270507801</v>
      </c>
      <c r="Z6" s="23">
        <v>464.20819091796898</v>
      </c>
      <c r="AA6" s="43">
        <v>523.37878417968795</v>
      </c>
      <c r="AB6" s="17">
        <v>576.8350830078125</v>
      </c>
    </row>
    <row r="7" spans="1:31" x14ac:dyDescent="0.2">
      <c r="A7" s="37" t="s">
        <v>43</v>
      </c>
      <c r="B7" s="40">
        <v>6.48952341079712</v>
      </c>
      <c r="C7" s="44">
        <v>1860</v>
      </c>
      <c r="D7" s="38"/>
      <c r="E7" s="39"/>
      <c r="F7" s="14" t="s">
        <v>74</v>
      </c>
      <c r="G7" s="21">
        <v>41.842422485351598</v>
      </c>
      <c r="H7" s="19">
        <v>91.5</v>
      </c>
      <c r="I7" s="14"/>
      <c r="J7" s="20"/>
      <c r="M7" s="14"/>
      <c r="N7" s="20"/>
      <c r="Q7" s="17">
        <v>6.4015569686889604</v>
      </c>
      <c r="R7" s="43">
        <v>30.976642608642599</v>
      </c>
      <c r="S7" s="21">
        <v>100.13523101806599</v>
      </c>
      <c r="T7" s="21">
        <v>194.37248229980469</v>
      </c>
      <c r="U7" s="21">
        <v>237.28971862792969</v>
      </c>
      <c r="V7" s="23">
        <v>289.29071044921875</v>
      </c>
      <c r="X7" s="43">
        <v>410.38824462890602</v>
      </c>
      <c r="Z7" s="21">
        <v>469.16934204101562</v>
      </c>
      <c r="AA7" s="21">
        <v>538.30023193359375</v>
      </c>
      <c r="AB7" s="25">
        <v>585.48370361328125</v>
      </c>
    </row>
    <row r="8" spans="1:31" x14ac:dyDescent="0.2">
      <c r="A8" s="14" t="s">
        <v>160</v>
      </c>
      <c r="B8" s="20">
        <v>6.8711643218994141</v>
      </c>
      <c r="C8" s="21">
        <v>1056</v>
      </c>
      <c r="D8" s="38"/>
      <c r="E8" s="39"/>
      <c r="F8" s="14" t="s">
        <v>57</v>
      </c>
      <c r="G8" s="21">
        <v>100.13523101806599</v>
      </c>
      <c r="H8" s="20">
        <v>94.2</v>
      </c>
      <c r="I8" s="14"/>
      <c r="J8" s="20"/>
      <c r="M8" s="14"/>
      <c r="N8" s="20"/>
      <c r="Q8" s="43">
        <v>6.48952341079712</v>
      </c>
      <c r="R8" s="21">
        <v>31.040384292602539</v>
      </c>
      <c r="S8" s="21">
        <v>107.36286163330078</v>
      </c>
      <c r="T8" s="17">
        <v>195.8310546875</v>
      </c>
      <c r="U8" s="25">
        <v>247.18022155761699</v>
      </c>
      <c r="V8" s="17">
        <v>289.49978637695301</v>
      </c>
      <c r="X8" s="21">
        <v>416.76266479492188</v>
      </c>
      <c r="Z8" s="17">
        <v>475.02618408203125</v>
      </c>
      <c r="AB8" s="21">
        <v>585.8406982421875</v>
      </c>
    </row>
    <row r="9" spans="1:31" x14ac:dyDescent="0.2">
      <c r="A9" s="14" t="s">
        <v>123</v>
      </c>
      <c r="B9" s="20">
        <v>9.3074283599853516</v>
      </c>
      <c r="C9" s="21">
        <v>1022</v>
      </c>
      <c r="D9" s="38"/>
      <c r="E9" s="39"/>
      <c r="F9" s="22" t="s">
        <v>106</v>
      </c>
      <c r="G9" s="23">
        <v>114.70993041992188</v>
      </c>
      <c r="H9" s="34">
        <v>120.7</v>
      </c>
      <c r="I9" s="14"/>
      <c r="J9" s="20"/>
      <c r="M9" s="14"/>
      <c r="N9" s="20"/>
      <c r="Q9" s="21">
        <v>6.8711643218994141</v>
      </c>
      <c r="R9" s="43">
        <v>32.180690765380902</v>
      </c>
      <c r="S9" s="23">
        <v>114.70993041992188</v>
      </c>
      <c r="T9" s="21">
        <v>197.74095153808594</v>
      </c>
      <c r="U9" s="21">
        <v>250.97001647949219</v>
      </c>
      <c r="V9" s="43">
        <v>293.19580078125</v>
      </c>
      <c r="Z9" s="21">
        <v>483.124267578125</v>
      </c>
      <c r="AB9" s="21">
        <v>594.094970703125</v>
      </c>
    </row>
    <row r="10" spans="1:31" x14ac:dyDescent="0.2">
      <c r="A10" s="37" t="s">
        <v>38</v>
      </c>
      <c r="B10" s="40">
        <v>9.4017019271850604</v>
      </c>
      <c r="C10" s="44">
        <v>12.3</v>
      </c>
      <c r="D10" s="38"/>
      <c r="E10" s="39"/>
      <c r="F10" s="22" t="s">
        <v>127</v>
      </c>
      <c r="G10" s="23">
        <v>2.9413034915924072</v>
      </c>
      <c r="H10" s="34">
        <v>127.8</v>
      </c>
      <c r="I10" s="14"/>
      <c r="J10" s="20"/>
      <c r="M10" s="14"/>
      <c r="N10" s="20"/>
      <c r="Q10" s="21">
        <v>9.3074283599853516</v>
      </c>
      <c r="R10" s="17">
        <v>32.282222747802699</v>
      </c>
      <c r="S10" s="43">
        <v>117.94955444335901</v>
      </c>
      <c r="T10" s="23">
        <v>199.13310241699219</v>
      </c>
      <c r="V10" s="45">
        <v>299.00759887695301</v>
      </c>
      <c r="AB10" s="21">
        <v>667.06292724609375</v>
      </c>
    </row>
    <row r="11" spans="1:31" x14ac:dyDescent="0.2">
      <c r="A11" s="22" t="s">
        <v>150</v>
      </c>
      <c r="B11" s="34">
        <v>10.003880500793457</v>
      </c>
      <c r="C11" s="23">
        <v>1016</v>
      </c>
      <c r="D11" s="38"/>
      <c r="E11" s="37"/>
      <c r="F11" s="37" t="s">
        <v>16</v>
      </c>
      <c r="G11" s="43">
        <v>2.8197903633117698</v>
      </c>
      <c r="H11" s="40">
        <v>134.5</v>
      </c>
      <c r="I11" s="14"/>
      <c r="J11" s="20"/>
      <c r="M11" s="14"/>
      <c r="N11" s="20"/>
      <c r="Q11" s="43">
        <v>9.4017019271850604</v>
      </c>
      <c r="R11" s="21">
        <v>37.332183837890597</v>
      </c>
      <c r="S11" s="21">
        <v>119.838897705078</v>
      </c>
      <c r="T11" s="21">
        <v>200.82820129394531</v>
      </c>
      <c r="AB11" s="21">
        <v>735.00946044921875</v>
      </c>
    </row>
    <row r="12" spans="1:31" x14ac:dyDescent="0.2">
      <c r="A12" s="14" t="s">
        <v>102</v>
      </c>
      <c r="B12" s="20">
        <v>10.225746154785156</v>
      </c>
      <c r="C12" s="21">
        <v>1026</v>
      </c>
      <c r="D12" s="38"/>
      <c r="E12" s="39"/>
      <c r="F12" s="42" t="s">
        <v>33</v>
      </c>
      <c r="G12" s="44">
        <v>14.6980581283569</v>
      </c>
      <c r="H12" s="40">
        <v>149.4</v>
      </c>
      <c r="I12" s="14"/>
      <c r="J12" s="20"/>
      <c r="M12" s="14"/>
      <c r="N12" s="20"/>
      <c r="Q12" s="23">
        <v>10.003880500793457</v>
      </c>
      <c r="R12" s="21">
        <v>41.842422485351598</v>
      </c>
      <c r="S12" s="21">
        <v>136.08679199218801</v>
      </c>
      <c r="AB12" s="21">
        <v>792.88397216796875</v>
      </c>
    </row>
    <row r="13" spans="1:31" x14ac:dyDescent="0.2">
      <c r="A13" s="14" t="s">
        <v>164</v>
      </c>
      <c r="B13" s="20">
        <v>10.41808032989502</v>
      </c>
      <c r="C13" s="17">
        <v>177.3</v>
      </c>
      <c r="D13" s="38"/>
      <c r="E13" s="39"/>
      <c r="F13" s="24" t="s">
        <v>37</v>
      </c>
      <c r="G13" s="25">
        <v>247.18022155761699</v>
      </c>
      <c r="H13" s="35">
        <v>157.5</v>
      </c>
      <c r="I13" s="14" t="s">
        <v>170</v>
      </c>
      <c r="J13" s="20"/>
      <c r="M13" s="14"/>
      <c r="N13" s="20"/>
      <c r="Q13" s="21">
        <v>10.225746154785156</v>
      </c>
      <c r="R13" s="23">
        <v>47.861946105957003</v>
      </c>
      <c r="AB13" s="21">
        <v>891.32452392578102</v>
      </c>
    </row>
    <row r="14" spans="1:31" x14ac:dyDescent="0.2">
      <c r="A14" s="37" t="s">
        <v>36</v>
      </c>
      <c r="B14" s="40">
        <v>10.6314029693604</v>
      </c>
      <c r="C14" s="44">
        <v>171.2</v>
      </c>
      <c r="D14" s="38"/>
      <c r="E14" s="39"/>
      <c r="F14" s="14" t="s">
        <v>124</v>
      </c>
      <c r="G14" s="21">
        <v>3.7787647247314453</v>
      </c>
      <c r="H14" s="19">
        <v>163.19999999999999</v>
      </c>
      <c r="I14" s="14"/>
      <c r="J14" s="20"/>
      <c r="M14" s="14"/>
      <c r="N14" s="20"/>
      <c r="Q14" s="21">
        <v>10.41808032989502</v>
      </c>
      <c r="R14" s="23">
        <v>48.208106994628899</v>
      </c>
    </row>
    <row r="15" spans="1:31" x14ac:dyDescent="0.2">
      <c r="A15" s="37" t="s">
        <v>17</v>
      </c>
      <c r="B15" s="40">
        <v>11.3020582199097</v>
      </c>
      <c r="C15" s="44">
        <v>254.2</v>
      </c>
      <c r="D15" s="38"/>
      <c r="E15" s="39"/>
      <c r="F15" s="37" t="s">
        <v>36</v>
      </c>
      <c r="G15" s="43">
        <v>10.6314029693604</v>
      </c>
      <c r="H15" s="46">
        <v>171.2</v>
      </c>
      <c r="I15" s="14"/>
      <c r="J15" s="20"/>
      <c r="M15" s="14"/>
      <c r="N15" s="20"/>
      <c r="Q15" s="43">
        <v>10.6314029693604</v>
      </c>
      <c r="R15" s="23">
        <v>52.797878265380859</v>
      </c>
    </row>
    <row r="16" spans="1:31" x14ac:dyDescent="0.2">
      <c r="A16" s="14" t="s">
        <v>99</v>
      </c>
      <c r="B16" s="20">
        <v>12.656435012817383</v>
      </c>
      <c r="C16" s="17">
        <v>1039</v>
      </c>
      <c r="D16" s="38"/>
      <c r="E16" s="39"/>
      <c r="F16" s="14" t="s">
        <v>164</v>
      </c>
      <c r="G16" s="21">
        <v>10.41808032989502</v>
      </c>
      <c r="H16" s="19">
        <v>177.3</v>
      </c>
      <c r="I16" s="14"/>
      <c r="J16" s="20"/>
      <c r="M16" s="14"/>
      <c r="N16" s="20"/>
      <c r="Q16" s="43">
        <v>11.3020582199097</v>
      </c>
      <c r="R16" s="21">
        <v>59.500240325927699</v>
      </c>
      <c r="S16" s="17"/>
    </row>
    <row r="17" spans="1:31" x14ac:dyDescent="0.2">
      <c r="A17" s="39" t="s">
        <v>50</v>
      </c>
      <c r="B17" s="41">
        <v>13.779940605163601</v>
      </c>
      <c r="C17" s="45">
        <v>325.60000000000002</v>
      </c>
      <c r="D17" s="38"/>
      <c r="E17" s="37"/>
      <c r="F17" s="13" t="s">
        <v>110</v>
      </c>
      <c r="G17" s="17">
        <v>15.377345085144043</v>
      </c>
      <c r="H17" s="19">
        <v>185.8</v>
      </c>
      <c r="I17" s="14"/>
      <c r="J17" s="20"/>
      <c r="M17" s="14"/>
      <c r="N17" s="20"/>
      <c r="Q17" s="21">
        <v>12.656435012817383</v>
      </c>
      <c r="R17" s="43">
        <v>60.493949890136697</v>
      </c>
    </row>
    <row r="18" spans="1:31" x14ac:dyDescent="0.2">
      <c r="A18" s="37" t="s">
        <v>32</v>
      </c>
      <c r="B18" s="40">
        <v>14.0644540786743</v>
      </c>
      <c r="C18" s="44">
        <v>239.6</v>
      </c>
      <c r="D18" s="38"/>
      <c r="E18" s="39"/>
      <c r="F18" s="37" t="s">
        <v>32</v>
      </c>
      <c r="G18" s="43">
        <v>14.0644540786743</v>
      </c>
      <c r="H18" s="46">
        <v>239.6</v>
      </c>
      <c r="I18" s="14"/>
      <c r="J18" s="20"/>
      <c r="M18" s="14"/>
      <c r="N18" s="20"/>
      <c r="Q18" s="45">
        <v>13.779940605163601</v>
      </c>
      <c r="R18" s="17">
        <v>63.955329895019531</v>
      </c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31" x14ac:dyDescent="0.2">
      <c r="A19" s="42" t="s">
        <v>33</v>
      </c>
      <c r="B19" s="46">
        <v>14.6980581283569</v>
      </c>
      <c r="C19" s="43">
        <v>149.4</v>
      </c>
      <c r="D19" s="38"/>
      <c r="E19" s="39"/>
      <c r="F19" s="14" t="s">
        <v>111</v>
      </c>
      <c r="G19" s="21">
        <v>31.040384292602539</v>
      </c>
      <c r="H19" s="19">
        <v>242.3</v>
      </c>
      <c r="I19" s="14"/>
      <c r="J19" s="20"/>
      <c r="M19" s="14"/>
      <c r="N19" s="20"/>
      <c r="Q19" s="43">
        <v>14.0644540786743</v>
      </c>
      <c r="R19" s="43">
        <v>65.855194091796903</v>
      </c>
    </row>
    <row r="20" spans="1:31" x14ac:dyDescent="0.2">
      <c r="A20" s="14" t="s">
        <v>59</v>
      </c>
      <c r="B20" s="20">
        <v>15.2517185211182</v>
      </c>
      <c r="C20" s="17">
        <v>242.9</v>
      </c>
      <c r="D20" s="38"/>
      <c r="E20" s="39"/>
      <c r="F20" s="14" t="s">
        <v>59</v>
      </c>
      <c r="G20" s="21">
        <v>15.2517185211182</v>
      </c>
      <c r="H20" s="19">
        <v>242.9</v>
      </c>
      <c r="I20" s="14"/>
      <c r="J20" s="20"/>
      <c r="M20" s="14"/>
      <c r="N20" s="20"/>
      <c r="Q20" s="44">
        <v>14.6980581283569</v>
      </c>
    </row>
    <row r="21" spans="1:31" x14ac:dyDescent="0.2">
      <c r="A21" s="37" t="s">
        <v>31</v>
      </c>
      <c r="B21" s="40">
        <v>15.259057044982899</v>
      </c>
      <c r="C21" s="44">
        <v>18.489999999999998</v>
      </c>
      <c r="D21" s="38"/>
      <c r="E21" s="39"/>
      <c r="F21" s="14" t="s">
        <v>105</v>
      </c>
      <c r="G21" s="21">
        <v>23.276161193847656</v>
      </c>
      <c r="H21" s="20">
        <v>244.4</v>
      </c>
      <c r="I21" s="14"/>
      <c r="J21" s="20"/>
      <c r="M21" s="14"/>
      <c r="N21" s="20"/>
      <c r="Q21" s="21">
        <v>15.2517185211182</v>
      </c>
    </row>
    <row r="22" spans="1:31" x14ac:dyDescent="0.2">
      <c r="A22" s="13" t="s">
        <v>110</v>
      </c>
      <c r="B22" s="19">
        <v>15.377345085144043</v>
      </c>
      <c r="C22" s="17">
        <v>185.8</v>
      </c>
      <c r="D22" s="38"/>
      <c r="E22" s="37"/>
      <c r="F22" s="14" t="s">
        <v>120</v>
      </c>
      <c r="G22" s="21">
        <v>218.08128356933594</v>
      </c>
      <c r="H22" s="19">
        <v>245.8</v>
      </c>
      <c r="I22" s="14"/>
      <c r="J22" s="20"/>
      <c r="M22" s="14"/>
      <c r="N22" s="20"/>
      <c r="Q22" s="43">
        <v>15.259057044982899</v>
      </c>
    </row>
    <row r="23" spans="1:31" x14ac:dyDescent="0.2">
      <c r="A23" s="14" t="s">
        <v>161</v>
      </c>
      <c r="B23" s="20">
        <v>19.130157470703125</v>
      </c>
      <c r="C23" s="17">
        <v>1010</v>
      </c>
      <c r="D23" s="38"/>
      <c r="E23" s="39"/>
      <c r="F23" s="14" t="s">
        <v>60</v>
      </c>
      <c r="G23" s="21">
        <v>37.332183837890597</v>
      </c>
      <c r="H23" s="19">
        <v>248.2</v>
      </c>
      <c r="I23" s="14"/>
      <c r="J23" s="20"/>
      <c r="M23" s="14"/>
      <c r="N23" s="20"/>
      <c r="Q23" s="17">
        <v>15.377345085144043</v>
      </c>
    </row>
    <row r="24" spans="1:31" x14ac:dyDescent="0.2">
      <c r="A24" s="14" t="s">
        <v>73</v>
      </c>
      <c r="B24" s="20">
        <v>20.161430358886701</v>
      </c>
      <c r="C24" s="17">
        <v>301.8</v>
      </c>
      <c r="D24" s="38"/>
      <c r="E24" s="39"/>
      <c r="F24" s="22" t="s">
        <v>56</v>
      </c>
      <c r="G24" s="23">
        <v>190.55212402343801</v>
      </c>
      <c r="H24" s="34">
        <v>253.2</v>
      </c>
      <c r="I24" s="14"/>
      <c r="J24" s="20"/>
      <c r="M24" s="14"/>
      <c r="N24" s="20"/>
      <c r="Q24" s="21">
        <v>19.130157470703125</v>
      </c>
    </row>
    <row r="25" spans="1:31" x14ac:dyDescent="0.2">
      <c r="A25" s="42" t="s">
        <v>48</v>
      </c>
      <c r="B25" s="46">
        <v>21.512027740478501</v>
      </c>
      <c r="C25" s="43">
        <v>310.39999999999998</v>
      </c>
      <c r="D25" s="38"/>
      <c r="E25" s="37"/>
      <c r="F25" s="37" t="s">
        <v>17</v>
      </c>
      <c r="G25" s="43">
        <v>11.3020582199097</v>
      </c>
      <c r="H25" s="46">
        <v>254.2</v>
      </c>
      <c r="I25" s="14"/>
      <c r="J25" s="20"/>
      <c r="M25" s="14"/>
      <c r="N25" s="20"/>
      <c r="Q25" s="21">
        <v>20.161430358886701</v>
      </c>
    </row>
    <row r="26" spans="1:31" x14ac:dyDescent="0.2">
      <c r="A26" s="14" t="s">
        <v>146</v>
      </c>
      <c r="B26" s="20">
        <v>22.321685791015625</v>
      </c>
      <c r="C26" s="17">
        <v>362.9</v>
      </c>
      <c r="D26" s="38"/>
      <c r="E26" s="37"/>
      <c r="F26" s="14" t="s">
        <v>162</v>
      </c>
      <c r="G26" s="21">
        <v>264.33102416992188</v>
      </c>
      <c r="H26" s="19">
        <v>264.8</v>
      </c>
      <c r="I26" s="14"/>
      <c r="J26" s="20"/>
      <c r="M26" s="14"/>
      <c r="N26" s="20"/>
      <c r="Q26" s="44">
        <v>21.512027740478501</v>
      </c>
    </row>
    <row r="27" spans="1:31" x14ac:dyDescent="0.2">
      <c r="A27" s="14" t="s">
        <v>105</v>
      </c>
      <c r="B27" s="20">
        <v>23.276161193847656</v>
      </c>
      <c r="C27" s="21">
        <v>244.4</v>
      </c>
      <c r="D27" s="38"/>
      <c r="E27" s="37"/>
      <c r="F27" s="24" t="s">
        <v>154</v>
      </c>
      <c r="G27" s="25">
        <v>585.48370361328125</v>
      </c>
      <c r="H27" s="35">
        <v>265.39999999999998</v>
      </c>
      <c r="I27" s="14" t="s">
        <v>170</v>
      </c>
      <c r="J27" s="20"/>
      <c r="M27" s="14"/>
      <c r="N27" s="20"/>
      <c r="Q27" s="21">
        <v>22.321685791015625</v>
      </c>
    </row>
    <row r="28" spans="1:31" x14ac:dyDescent="0.2">
      <c r="A28" s="13" t="s">
        <v>109</v>
      </c>
      <c r="B28" s="19">
        <v>24.306411743164062</v>
      </c>
      <c r="C28" s="17">
        <v>1118</v>
      </c>
      <c r="D28" s="38"/>
      <c r="E28" s="37"/>
      <c r="F28" s="37" t="s">
        <v>18</v>
      </c>
      <c r="G28" s="43">
        <v>117.94955444335901</v>
      </c>
      <c r="H28" s="46">
        <v>266.7</v>
      </c>
      <c r="I28" s="14"/>
      <c r="J28" s="20"/>
      <c r="P28" s="16" t="s">
        <v>172</v>
      </c>
      <c r="Q28" s="19">
        <f>(25/112)*100</f>
        <v>22.321428571428573</v>
      </c>
      <c r="R28" s="19">
        <f>(17/112)*100</f>
        <v>15.178571428571427</v>
      </c>
      <c r="S28" s="19">
        <f>(10/112)*100</f>
        <v>8.9285714285714288</v>
      </c>
      <c r="T28" s="19">
        <f>(9/112)*100</f>
        <v>8.0357142857142865</v>
      </c>
      <c r="U28" s="19">
        <f>(6/112)*100</f>
        <v>5.3571428571428568</v>
      </c>
      <c r="V28" s="19">
        <f>(8/112)*100</f>
        <v>7.1428571428571423</v>
      </c>
      <c r="W28" s="19">
        <f>(3/112)*100</f>
        <v>2.6785714285714284</v>
      </c>
      <c r="X28" s="19">
        <f>(6/112)*100</f>
        <v>5.3571428571428568</v>
      </c>
      <c r="Y28" s="19">
        <f>(3/112)*100</f>
        <v>2.6785714285714284</v>
      </c>
      <c r="Z28" s="19">
        <f>(7/112)*100</f>
        <v>6.25</v>
      </c>
      <c r="AA28" s="19">
        <f>(5/112)*100</f>
        <v>4.4642857142857144</v>
      </c>
      <c r="AB28" s="19">
        <f>(10/112)*100</f>
        <v>8.9285714285714288</v>
      </c>
      <c r="AC28" s="74">
        <f>(2/112)*100</f>
        <v>1.7857142857142856</v>
      </c>
      <c r="AD28" s="74">
        <f>(1/112)*100</f>
        <v>0.89285714285714279</v>
      </c>
    </row>
    <row r="29" spans="1:31" x14ac:dyDescent="0.2">
      <c r="A29" s="14" t="s">
        <v>125</v>
      </c>
      <c r="B29" s="20">
        <v>25.451992034912109</v>
      </c>
      <c r="C29" s="21">
        <v>325.7</v>
      </c>
      <c r="D29" s="38"/>
      <c r="E29" s="38"/>
      <c r="F29" s="14" t="s">
        <v>73</v>
      </c>
      <c r="G29" s="21">
        <v>20.161430358886701</v>
      </c>
      <c r="H29" s="19">
        <v>301.8</v>
      </c>
      <c r="I29" s="14"/>
      <c r="J29" s="20"/>
      <c r="N29" s="17"/>
      <c r="P29" s="16" t="s">
        <v>171</v>
      </c>
      <c r="Q29" s="16">
        <v>25</v>
      </c>
      <c r="R29" s="16">
        <v>17</v>
      </c>
      <c r="S29" s="16">
        <v>10</v>
      </c>
      <c r="T29" s="16">
        <v>9</v>
      </c>
      <c r="U29" s="16">
        <v>6</v>
      </c>
      <c r="V29" s="16">
        <v>8</v>
      </c>
      <c r="W29" s="16">
        <v>3</v>
      </c>
      <c r="X29" s="16">
        <v>6</v>
      </c>
      <c r="Y29" s="16">
        <v>3</v>
      </c>
      <c r="Z29" s="16">
        <v>7</v>
      </c>
      <c r="AA29" s="16">
        <v>5</v>
      </c>
      <c r="AB29" s="16">
        <v>10</v>
      </c>
      <c r="AC29" s="16">
        <v>2</v>
      </c>
      <c r="AD29" s="16">
        <v>1</v>
      </c>
      <c r="AE29" s="15">
        <f>SUM(Q29:AD29)</f>
        <v>112</v>
      </c>
    </row>
    <row r="30" spans="1:31" x14ac:dyDescent="0.2">
      <c r="A30" s="14" t="s">
        <v>64</v>
      </c>
      <c r="B30" s="47">
        <v>25.564487457275401</v>
      </c>
      <c r="C30" s="48">
        <v>543.5</v>
      </c>
      <c r="D30" s="38"/>
      <c r="E30" s="38"/>
      <c r="F30" s="37" t="s">
        <v>35</v>
      </c>
      <c r="G30" s="43">
        <v>69.926239013671903</v>
      </c>
      <c r="H30" s="46">
        <v>308.89999999999998</v>
      </c>
      <c r="I30" s="14"/>
      <c r="J30" s="20"/>
    </row>
    <row r="31" spans="1:31" x14ac:dyDescent="0.2">
      <c r="A31" s="37" t="s">
        <v>30</v>
      </c>
      <c r="B31" s="40">
        <v>30.976642608642599</v>
      </c>
      <c r="C31" s="43">
        <v>40.4</v>
      </c>
      <c r="D31" s="38"/>
      <c r="E31" s="37"/>
      <c r="F31" s="42" t="s">
        <v>48</v>
      </c>
      <c r="G31" s="44">
        <v>21.512027740478501</v>
      </c>
      <c r="H31" s="40">
        <v>310.39999999999998</v>
      </c>
      <c r="I31" s="14"/>
      <c r="J31" s="20"/>
    </row>
    <row r="32" spans="1:31" x14ac:dyDescent="0.2">
      <c r="A32" s="14" t="s">
        <v>111</v>
      </c>
      <c r="B32" s="20">
        <v>31.040384292602539</v>
      </c>
      <c r="C32" s="17">
        <v>242.3</v>
      </c>
      <c r="D32" s="38"/>
      <c r="E32" s="37"/>
      <c r="F32" s="39" t="s">
        <v>45</v>
      </c>
      <c r="G32" s="45">
        <v>86.953117370605497</v>
      </c>
      <c r="H32" s="41">
        <v>316</v>
      </c>
      <c r="I32" s="14"/>
      <c r="J32" s="20"/>
    </row>
    <row r="33" spans="1:10" x14ac:dyDescent="0.2">
      <c r="A33" s="37" t="s">
        <v>34</v>
      </c>
      <c r="B33" s="40">
        <v>32.180690765380902</v>
      </c>
      <c r="C33" s="44">
        <v>30.11</v>
      </c>
      <c r="D33" s="38"/>
      <c r="E33" s="37"/>
      <c r="F33" s="39" t="s">
        <v>50</v>
      </c>
      <c r="G33" s="45">
        <v>13.779940605163601</v>
      </c>
      <c r="H33" s="41">
        <v>325.60000000000002</v>
      </c>
    </row>
    <row r="34" spans="1:10" x14ac:dyDescent="0.2">
      <c r="A34" s="13" t="s">
        <v>44</v>
      </c>
      <c r="B34" s="19">
        <v>32.282222747802699</v>
      </c>
      <c r="C34" s="17">
        <v>860</v>
      </c>
      <c r="D34" s="38"/>
      <c r="E34" s="38"/>
      <c r="F34" s="14" t="s">
        <v>125</v>
      </c>
      <c r="G34" s="21">
        <v>25.451992034912109</v>
      </c>
      <c r="H34" s="20">
        <v>325.7</v>
      </c>
      <c r="J34" s="17"/>
    </row>
    <row r="35" spans="1:10" x14ac:dyDescent="0.2">
      <c r="A35" s="14" t="s">
        <v>60</v>
      </c>
      <c r="B35" s="20">
        <v>37.332183837890597</v>
      </c>
      <c r="C35" s="17">
        <v>248.2</v>
      </c>
      <c r="D35" s="38"/>
      <c r="E35" s="37"/>
      <c r="F35" s="14" t="s">
        <v>146</v>
      </c>
      <c r="G35" s="21">
        <v>22.321685791015625</v>
      </c>
      <c r="H35" s="19">
        <v>362.9</v>
      </c>
    </row>
    <row r="36" spans="1:10" x14ac:dyDescent="0.2">
      <c r="A36" s="14" t="s">
        <v>74</v>
      </c>
      <c r="B36" s="20">
        <v>41.842422485351598</v>
      </c>
      <c r="C36" s="17">
        <v>91.5</v>
      </c>
      <c r="D36" s="38"/>
      <c r="E36" s="38"/>
      <c r="F36" s="39" t="s">
        <v>22</v>
      </c>
      <c r="G36" s="45">
        <v>173.31210327148401</v>
      </c>
      <c r="H36" s="41">
        <v>455.7</v>
      </c>
    </row>
    <row r="37" spans="1:10" x14ac:dyDescent="0.2">
      <c r="A37" s="22" t="s">
        <v>71</v>
      </c>
      <c r="B37" s="34">
        <v>47.861946105957003</v>
      </c>
      <c r="C37" s="23">
        <v>505.5</v>
      </c>
      <c r="D37" s="38"/>
      <c r="E37" s="37"/>
      <c r="F37" s="22" t="s">
        <v>72</v>
      </c>
      <c r="G37" s="23">
        <v>48.208106994628899</v>
      </c>
      <c r="H37" s="34">
        <v>464</v>
      </c>
    </row>
    <row r="38" spans="1:10" x14ac:dyDescent="0.2">
      <c r="A38" s="22" t="s">
        <v>72</v>
      </c>
      <c r="B38" s="34">
        <v>48.208106994628899</v>
      </c>
      <c r="C38" s="23">
        <v>464</v>
      </c>
      <c r="D38" s="38"/>
      <c r="E38" s="38"/>
      <c r="F38" s="22" t="s">
        <v>114</v>
      </c>
      <c r="G38" s="23">
        <v>304.00588989257812</v>
      </c>
      <c r="H38" s="34">
        <v>474.2</v>
      </c>
    </row>
    <row r="39" spans="1:10" x14ac:dyDescent="0.2">
      <c r="A39" s="22" t="s">
        <v>155</v>
      </c>
      <c r="B39" s="34">
        <v>52.797878265380859</v>
      </c>
      <c r="C39" s="23">
        <v>1014</v>
      </c>
      <c r="D39" s="38"/>
      <c r="E39" s="37"/>
      <c r="F39" s="22" t="s">
        <v>71</v>
      </c>
      <c r="G39" s="23">
        <v>47.861946105957003</v>
      </c>
      <c r="H39" s="34">
        <v>505.5</v>
      </c>
    </row>
    <row r="40" spans="1:10" x14ac:dyDescent="0.2">
      <c r="A40" s="14" t="s">
        <v>66</v>
      </c>
      <c r="B40" s="20">
        <v>59.500240325927699</v>
      </c>
      <c r="C40" s="17">
        <v>62.6</v>
      </c>
      <c r="D40" s="38"/>
      <c r="E40" s="38"/>
      <c r="F40" s="14" t="s">
        <v>126</v>
      </c>
      <c r="G40" s="21">
        <v>445.5450439453125</v>
      </c>
      <c r="H40" s="19">
        <v>516</v>
      </c>
    </row>
    <row r="41" spans="1:10" x14ac:dyDescent="0.2">
      <c r="A41" s="37" t="s">
        <v>39</v>
      </c>
      <c r="B41" s="40">
        <v>60.493949890136697</v>
      </c>
      <c r="C41" s="44">
        <v>1024</v>
      </c>
      <c r="F41" s="13" t="s">
        <v>63</v>
      </c>
      <c r="G41" s="17">
        <v>289.49978637695301</v>
      </c>
      <c r="H41" s="19">
        <v>519.5</v>
      </c>
    </row>
    <row r="42" spans="1:10" x14ac:dyDescent="0.2">
      <c r="A42" s="13" t="s">
        <v>104</v>
      </c>
      <c r="B42" s="19">
        <v>63.955329895019531</v>
      </c>
      <c r="C42" s="17">
        <v>2407</v>
      </c>
      <c r="E42" s="14"/>
      <c r="F42" s="37" t="s">
        <v>55</v>
      </c>
      <c r="G42" s="43">
        <v>181.12420654296901</v>
      </c>
      <c r="H42" s="46">
        <v>525.29999999999995</v>
      </c>
    </row>
    <row r="43" spans="1:10" x14ac:dyDescent="0.2">
      <c r="A43" s="37" t="s">
        <v>27</v>
      </c>
      <c r="B43" s="40">
        <v>65.855194091796903</v>
      </c>
      <c r="C43" s="44">
        <v>1787</v>
      </c>
      <c r="E43" s="14"/>
      <c r="F43" s="39" t="s">
        <v>49</v>
      </c>
      <c r="G43" s="45">
        <v>407.69827270507801</v>
      </c>
      <c r="H43" s="41">
        <v>530.9</v>
      </c>
    </row>
    <row r="44" spans="1:10" x14ac:dyDescent="0.2">
      <c r="A44" s="37" t="s">
        <v>35</v>
      </c>
      <c r="B44" s="40">
        <v>69.926239013671903</v>
      </c>
      <c r="C44" s="44">
        <v>308.89999999999998</v>
      </c>
      <c r="E44" s="14"/>
      <c r="F44" s="14" t="s">
        <v>151</v>
      </c>
      <c r="G44" s="21">
        <v>194.37248229980469</v>
      </c>
      <c r="H44" s="19">
        <v>532.6</v>
      </c>
    </row>
    <row r="45" spans="1:10" x14ac:dyDescent="0.2">
      <c r="A45" s="14" t="s">
        <v>101</v>
      </c>
      <c r="B45" s="20">
        <v>71.620269775390625</v>
      </c>
      <c r="C45" s="17">
        <v>642</v>
      </c>
      <c r="E45" s="14"/>
      <c r="F45" s="37" t="s">
        <v>47</v>
      </c>
      <c r="G45" s="43">
        <v>217.186279296875</v>
      </c>
      <c r="H45" s="46">
        <v>541.20000000000005</v>
      </c>
    </row>
    <row r="46" spans="1:10" x14ac:dyDescent="0.2">
      <c r="A46" s="22" t="s">
        <v>157</v>
      </c>
      <c r="B46" s="34">
        <v>72.049118041992188</v>
      </c>
      <c r="C46" s="23">
        <v>1031</v>
      </c>
      <c r="E46" s="14"/>
      <c r="F46" s="14" t="s">
        <v>64</v>
      </c>
      <c r="G46" s="51">
        <v>25.564487457275401</v>
      </c>
      <c r="H46" s="53">
        <v>543.5</v>
      </c>
    </row>
    <row r="47" spans="1:10" x14ac:dyDescent="0.2">
      <c r="A47" s="39" t="s">
        <v>45</v>
      </c>
      <c r="B47" s="41">
        <v>86.953117370605497</v>
      </c>
      <c r="C47" s="45">
        <v>316</v>
      </c>
      <c r="E47" s="14"/>
      <c r="F47" s="14" t="s">
        <v>51</v>
      </c>
      <c r="G47" s="21">
        <v>284.38839721679699</v>
      </c>
      <c r="H47" s="19">
        <v>545.4</v>
      </c>
    </row>
    <row r="48" spans="1:10" x14ac:dyDescent="0.2">
      <c r="A48" s="14" t="s">
        <v>57</v>
      </c>
      <c r="B48" s="20">
        <v>100.13523101806599</v>
      </c>
      <c r="C48" s="21">
        <v>94.2</v>
      </c>
      <c r="E48" s="14"/>
      <c r="F48" s="13" t="s">
        <v>65</v>
      </c>
      <c r="G48" s="17">
        <v>493.12741088867199</v>
      </c>
      <c r="H48" s="20">
        <v>546.70000000000005</v>
      </c>
    </row>
    <row r="49" spans="1:8" x14ac:dyDescent="0.2">
      <c r="A49" s="14" t="s">
        <v>119</v>
      </c>
      <c r="B49" s="20">
        <v>107.36286163330078</v>
      </c>
      <c r="C49" s="17">
        <v>756.8</v>
      </c>
      <c r="E49" s="14"/>
      <c r="F49" s="14" t="s">
        <v>152</v>
      </c>
      <c r="G49" s="21">
        <v>585.8406982421875</v>
      </c>
      <c r="H49" s="20">
        <v>546.9</v>
      </c>
    </row>
    <row r="50" spans="1:8" x14ac:dyDescent="0.2">
      <c r="A50" s="22" t="s">
        <v>106</v>
      </c>
      <c r="B50" s="34">
        <v>114.70993041992188</v>
      </c>
      <c r="C50" s="23">
        <v>120.7</v>
      </c>
      <c r="E50" s="14"/>
      <c r="F50" s="14" t="s">
        <v>98</v>
      </c>
      <c r="G50" s="21">
        <v>250.97001647949219</v>
      </c>
      <c r="H50" s="20">
        <v>563.5</v>
      </c>
    </row>
    <row r="51" spans="1:8" x14ac:dyDescent="0.2">
      <c r="A51" s="37" t="s">
        <v>18</v>
      </c>
      <c r="B51" s="40">
        <v>117.94955444335901</v>
      </c>
      <c r="C51" s="44">
        <v>266.7</v>
      </c>
      <c r="F51" s="37" t="s">
        <v>23</v>
      </c>
      <c r="G51" s="52">
        <v>439.12509155273398</v>
      </c>
      <c r="H51" s="54">
        <v>585.29999999999995</v>
      </c>
    </row>
    <row r="52" spans="1:8" x14ac:dyDescent="0.2">
      <c r="A52" s="14" t="s">
        <v>61</v>
      </c>
      <c r="B52" s="20">
        <v>119.838897705078</v>
      </c>
      <c r="C52" s="17">
        <v>899</v>
      </c>
      <c r="E52" s="14"/>
      <c r="F52" s="13" t="s">
        <v>128</v>
      </c>
      <c r="G52" s="17">
        <v>475.02618408203125</v>
      </c>
      <c r="H52" s="19">
        <v>600.29999999999995</v>
      </c>
    </row>
    <row r="53" spans="1:8" x14ac:dyDescent="0.2">
      <c r="A53" s="14" t="s">
        <v>52</v>
      </c>
      <c r="B53" s="20">
        <v>136.08679199218801</v>
      </c>
      <c r="C53" s="17">
        <v>705</v>
      </c>
      <c r="E53" s="14"/>
      <c r="F53" s="22" t="s">
        <v>156</v>
      </c>
      <c r="G53" s="23">
        <v>199.13310241699219</v>
      </c>
      <c r="H53" s="34">
        <v>601.20000000000005</v>
      </c>
    </row>
    <row r="54" spans="1:8" x14ac:dyDescent="0.2">
      <c r="A54" s="39" t="s">
        <v>22</v>
      </c>
      <c r="B54" s="41">
        <v>173.31210327148401</v>
      </c>
      <c r="C54" s="45">
        <v>455.7</v>
      </c>
      <c r="F54" s="14" t="s">
        <v>112</v>
      </c>
      <c r="G54" s="21">
        <v>556.97265625</v>
      </c>
      <c r="H54" s="19">
        <v>610.1</v>
      </c>
    </row>
    <row r="55" spans="1:8" x14ac:dyDescent="0.2">
      <c r="A55" s="37" t="s">
        <v>55</v>
      </c>
      <c r="B55" s="40">
        <v>181.12420654296901</v>
      </c>
      <c r="C55" s="44">
        <v>525.29999999999995</v>
      </c>
      <c r="E55" s="14"/>
      <c r="F55" s="37" t="s">
        <v>24</v>
      </c>
      <c r="G55" s="43">
        <v>523.37878417968795</v>
      </c>
      <c r="H55" s="46">
        <v>615.70000000000005</v>
      </c>
    </row>
    <row r="56" spans="1:8" x14ac:dyDescent="0.2">
      <c r="A56" s="37" t="s">
        <v>26</v>
      </c>
      <c r="B56" s="40">
        <v>184.90252685546901</v>
      </c>
      <c r="C56" s="44">
        <v>1401</v>
      </c>
      <c r="F56" s="39" t="s">
        <v>42</v>
      </c>
      <c r="G56" s="45">
        <v>299.00759887695301</v>
      </c>
      <c r="H56" s="41">
        <v>619.9</v>
      </c>
    </row>
    <row r="57" spans="1:8" x14ac:dyDescent="0.2">
      <c r="A57" s="22" t="s">
        <v>56</v>
      </c>
      <c r="B57" s="34">
        <v>190.55212402343801</v>
      </c>
      <c r="C57" s="23">
        <v>253.2</v>
      </c>
      <c r="E57" s="13"/>
      <c r="F57" s="14" t="s">
        <v>121</v>
      </c>
      <c r="G57" s="21">
        <v>469.16934204101562</v>
      </c>
      <c r="H57" s="20">
        <v>621.70000000000005</v>
      </c>
    </row>
    <row r="58" spans="1:8" x14ac:dyDescent="0.2">
      <c r="A58" s="14" t="s">
        <v>151</v>
      </c>
      <c r="B58" s="20">
        <v>194.37248229980469</v>
      </c>
      <c r="C58" s="17">
        <v>532.6</v>
      </c>
      <c r="E58" s="14"/>
      <c r="F58" s="14" t="s">
        <v>101</v>
      </c>
      <c r="G58" s="21">
        <v>71.620269775390625</v>
      </c>
      <c r="H58" s="19">
        <v>642</v>
      </c>
    </row>
    <row r="59" spans="1:8" x14ac:dyDescent="0.2">
      <c r="A59" s="13" t="s">
        <v>158</v>
      </c>
      <c r="B59" s="19">
        <v>195.8310546875</v>
      </c>
      <c r="C59" s="21">
        <v>1143</v>
      </c>
      <c r="E59" s="14"/>
      <c r="F59" s="14" t="s">
        <v>129</v>
      </c>
      <c r="G59" s="21">
        <v>483.124267578125</v>
      </c>
      <c r="H59" s="20">
        <v>647.6</v>
      </c>
    </row>
    <row r="60" spans="1:8" x14ac:dyDescent="0.2">
      <c r="A60" s="14" t="s">
        <v>100</v>
      </c>
      <c r="B60" s="20">
        <v>197.74095153808594</v>
      </c>
      <c r="C60" s="21">
        <v>788.6</v>
      </c>
      <c r="E60" s="14"/>
      <c r="F60" s="14" t="s">
        <v>52</v>
      </c>
      <c r="G60" s="21">
        <v>136.08679199218801</v>
      </c>
      <c r="H60" s="19">
        <v>705</v>
      </c>
    </row>
    <row r="61" spans="1:8" x14ac:dyDescent="0.2">
      <c r="A61" s="22" t="s">
        <v>156</v>
      </c>
      <c r="B61" s="34">
        <v>199.13310241699219</v>
      </c>
      <c r="C61" s="23">
        <v>601.20000000000005</v>
      </c>
      <c r="E61" s="14"/>
      <c r="F61" s="14" t="s">
        <v>119</v>
      </c>
      <c r="G61" s="21">
        <v>107.36286163330078</v>
      </c>
      <c r="H61" s="19">
        <v>756.8</v>
      </c>
    </row>
    <row r="62" spans="1:8" x14ac:dyDescent="0.2">
      <c r="A62" s="14" t="s">
        <v>144</v>
      </c>
      <c r="B62" s="20">
        <v>200.82820129394531</v>
      </c>
      <c r="C62" s="21">
        <v>1791</v>
      </c>
      <c r="E62" s="14"/>
      <c r="F62" s="14" t="s">
        <v>100</v>
      </c>
      <c r="G62" s="21">
        <v>197.74095153808594</v>
      </c>
      <c r="H62" s="20">
        <v>788.6</v>
      </c>
    </row>
    <row r="63" spans="1:8" x14ac:dyDescent="0.2">
      <c r="A63" s="14" t="s">
        <v>115</v>
      </c>
      <c r="B63" s="20">
        <v>210.54151916503906</v>
      </c>
      <c r="C63" s="17">
        <v>1507</v>
      </c>
      <c r="E63" s="14"/>
      <c r="F63" s="14" t="s">
        <v>58</v>
      </c>
      <c r="G63" s="21">
        <v>382.06494140625</v>
      </c>
      <c r="H63" s="19">
        <v>790</v>
      </c>
    </row>
    <row r="64" spans="1:8" x14ac:dyDescent="0.2">
      <c r="A64" s="37" t="s">
        <v>47</v>
      </c>
      <c r="B64" s="40">
        <v>217.186279296875</v>
      </c>
      <c r="C64" s="44">
        <v>541.20000000000005</v>
      </c>
      <c r="F64" s="14" t="s">
        <v>147</v>
      </c>
      <c r="G64" s="21">
        <v>460.07144165039062</v>
      </c>
      <c r="H64" s="19">
        <v>845</v>
      </c>
    </row>
    <row r="65" spans="1:8" x14ac:dyDescent="0.2">
      <c r="A65" s="14" t="s">
        <v>120</v>
      </c>
      <c r="B65" s="20">
        <v>218.08128356933594</v>
      </c>
      <c r="C65" s="17">
        <v>245.8</v>
      </c>
      <c r="E65" s="14"/>
      <c r="F65" s="13" t="s">
        <v>44</v>
      </c>
      <c r="G65" s="17">
        <v>32.282222747802699</v>
      </c>
      <c r="H65" s="19">
        <v>860</v>
      </c>
    </row>
    <row r="66" spans="1:8" x14ac:dyDescent="0.2">
      <c r="A66" s="14" t="s">
        <v>62</v>
      </c>
      <c r="B66" s="20">
        <v>219.78842163085901</v>
      </c>
      <c r="C66" s="17">
        <v>1161</v>
      </c>
      <c r="F66" s="14" t="s">
        <v>61</v>
      </c>
      <c r="G66" s="21">
        <v>119.838897705078</v>
      </c>
      <c r="H66" s="19">
        <v>899</v>
      </c>
    </row>
    <row r="67" spans="1:8" x14ac:dyDescent="0.2">
      <c r="A67" s="14" t="s">
        <v>122</v>
      </c>
      <c r="B67" s="20">
        <v>237.28971862792969</v>
      </c>
      <c r="C67" s="17">
        <v>1057</v>
      </c>
      <c r="F67" s="37" t="s">
        <v>67</v>
      </c>
      <c r="G67" s="52">
        <v>422.47927856445301</v>
      </c>
      <c r="H67" s="54">
        <v>953</v>
      </c>
    </row>
    <row r="68" spans="1:8" x14ac:dyDescent="0.2">
      <c r="A68" s="24" t="s">
        <v>37</v>
      </c>
      <c r="B68" s="35">
        <v>247.18022155761699</v>
      </c>
      <c r="C68" s="25">
        <v>157.5</v>
      </c>
      <c r="D68" s="15" t="s">
        <v>170</v>
      </c>
      <c r="E68" s="14"/>
      <c r="F68" s="37" t="s">
        <v>29</v>
      </c>
      <c r="G68" s="43">
        <v>4.68072509765625</v>
      </c>
      <c r="H68" s="46">
        <v>956</v>
      </c>
    </row>
    <row r="69" spans="1:8" x14ac:dyDescent="0.2">
      <c r="A69" s="14" t="s">
        <v>98</v>
      </c>
      <c r="B69" s="20">
        <v>250.97001647949219</v>
      </c>
      <c r="C69" s="21">
        <v>563.5</v>
      </c>
      <c r="E69" s="14"/>
      <c r="F69" s="37" t="s">
        <v>25</v>
      </c>
      <c r="G69" s="43">
        <v>548.56732177734398</v>
      </c>
      <c r="H69" s="40">
        <v>965</v>
      </c>
    </row>
    <row r="70" spans="1:8" x14ac:dyDescent="0.2">
      <c r="A70" s="14" t="s">
        <v>130</v>
      </c>
      <c r="B70" s="20">
        <v>258.26565551757812</v>
      </c>
      <c r="C70" s="21">
        <v>1287</v>
      </c>
      <c r="F70" s="14" t="s">
        <v>161</v>
      </c>
      <c r="G70" s="21">
        <v>19.130157470703125</v>
      </c>
      <c r="H70" s="19">
        <v>1010</v>
      </c>
    </row>
    <row r="71" spans="1:8" x14ac:dyDescent="0.2">
      <c r="A71" s="14" t="s">
        <v>162</v>
      </c>
      <c r="B71" s="20">
        <v>264.33102416992188</v>
      </c>
      <c r="C71" s="17">
        <v>264.8</v>
      </c>
      <c r="F71" s="22" t="s">
        <v>155</v>
      </c>
      <c r="G71" s="23">
        <v>52.797878265380859</v>
      </c>
      <c r="H71" s="34">
        <v>1014</v>
      </c>
    </row>
    <row r="72" spans="1:8" x14ac:dyDescent="0.2">
      <c r="A72" s="37" t="s">
        <v>41</v>
      </c>
      <c r="B72" s="40">
        <v>280.79824829101602</v>
      </c>
      <c r="C72" s="43">
        <v>1016</v>
      </c>
      <c r="F72" s="37" t="s">
        <v>53</v>
      </c>
      <c r="G72" s="43">
        <v>410.38824462890602</v>
      </c>
      <c r="H72" s="40">
        <v>1015</v>
      </c>
    </row>
    <row r="73" spans="1:8" x14ac:dyDescent="0.2">
      <c r="A73" s="14" t="s">
        <v>51</v>
      </c>
      <c r="B73" s="20">
        <v>284.38839721679699</v>
      </c>
      <c r="C73" s="17">
        <v>545.4</v>
      </c>
      <c r="E73" s="14"/>
      <c r="F73" s="22" t="s">
        <v>150</v>
      </c>
      <c r="G73" s="23">
        <v>10.003880500793457</v>
      </c>
      <c r="H73" s="34">
        <v>1016</v>
      </c>
    </row>
    <row r="74" spans="1:8" x14ac:dyDescent="0.2">
      <c r="A74" s="22" t="s">
        <v>97</v>
      </c>
      <c r="B74" s="34">
        <v>289.29071044921875</v>
      </c>
      <c r="C74" s="23">
        <v>1182</v>
      </c>
      <c r="F74" s="37" t="s">
        <v>41</v>
      </c>
      <c r="G74" s="43">
        <v>280.79824829101602</v>
      </c>
      <c r="H74" s="40">
        <v>1016</v>
      </c>
    </row>
    <row r="75" spans="1:8" x14ac:dyDescent="0.2">
      <c r="A75" s="13" t="s">
        <v>63</v>
      </c>
      <c r="B75" s="19">
        <v>289.49978637695301</v>
      </c>
      <c r="C75" s="17">
        <v>519.5</v>
      </c>
      <c r="F75" s="14" t="s">
        <v>123</v>
      </c>
      <c r="G75" s="21">
        <v>9.3074283599853516</v>
      </c>
      <c r="H75" s="20">
        <v>1022</v>
      </c>
    </row>
    <row r="76" spans="1:8" x14ac:dyDescent="0.2">
      <c r="A76" s="37" t="s">
        <v>28</v>
      </c>
      <c r="B76" s="40">
        <v>293.19580078125</v>
      </c>
      <c r="C76" s="44">
        <v>2033</v>
      </c>
      <c r="E76" s="14"/>
      <c r="F76" s="37" t="s">
        <v>39</v>
      </c>
      <c r="G76" s="43">
        <v>60.493949890136697</v>
      </c>
      <c r="H76" s="46">
        <v>1024</v>
      </c>
    </row>
    <row r="77" spans="1:8" x14ac:dyDescent="0.2">
      <c r="A77" s="39" t="s">
        <v>42</v>
      </c>
      <c r="B77" s="41">
        <v>299.00759887695301</v>
      </c>
      <c r="C77" s="45">
        <v>619.9</v>
      </c>
      <c r="E77" s="14"/>
      <c r="F77" s="14" t="s">
        <v>70</v>
      </c>
      <c r="G77" s="21">
        <v>891.32452392578102</v>
      </c>
      <c r="H77" s="19">
        <v>1024</v>
      </c>
    </row>
    <row r="78" spans="1:8" x14ac:dyDescent="0.2">
      <c r="A78" s="22" t="s">
        <v>114</v>
      </c>
      <c r="B78" s="34">
        <v>304.00588989257812</v>
      </c>
      <c r="C78" s="23">
        <v>474.2</v>
      </c>
      <c r="E78" s="14"/>
      <c r="F78" s="14" t="s">
        <v>102</v>
      </c>
      <c r="G78" s="21">
        <v>10.225746154785156</v>
      </c>
      <c r="H78" s="20">
        <v>1026</v>
      </c>
    </row>
    <row r="79" spans="1:8" x14ac:dyDescent="0.2">
      <c r="A79" s="22" t="s">
        <v>153</v>
      </c>
      <c r="B79" s="34">
        <v>321.256591796875</v>
      </c>
      <c r="C79" s="23">
        <v>2053</v>
      </c>
      <c r="E79" s="14"/>
      <c r="F79" s="22" t="s">
        <v>157</v>
      </c>
      <c r="G79" s="23">
        <v>72.049118041992188</v>
      </c>
      <c r="H79" s="34">
        <v>1031</v>
      </c>
    </row>
    <row r="80" spans="1:8" x14ac:dyDescent="0.2">
      <c r="A80" s="14" t="s">
        <v>68</v>
      </c>
      <c r="B80" s="20">
        <v>340.25051879882801</v>
      </c>
      <c r="C80" s="17">
        <v>1677</v>
      </c>
      <c r="E80" s="14"/>
      <c r="F80" s="14" t="s">
        <v>99</v>
      </c>
      <c r="G80" s="21">
        <v>12.656435012817383</v>
      </c>
      <c r="H80" s="19">
        <v>1039</v>
      </c>
    </row>
    <row r="81" spans="1:10" x14ac:dyDescent="0.2">
      <c r="A81" s="37" t="s">
        <v>19</v>
      </c>
      <c r="B81" s="40">
        <v>361.860595703125</v>
      </c>
      <c r="C81" s="43">
        <v>1067</v>
      </c>
      <c r="E81" s="14"/>
      <c r="F81" s="13" t="s">
        <v>69</v>
      </c>
      <c r="G81" s="17">
        <v>6.4015569686889604</v>
      </c>
      <c r="H81" s="20">
        <v>1041</v>
      </c>
      <c r="J81" s="15">
        <f>(11/27)*100</f>
        <v>40.74074074074074</v>
      </c>
    </row>
    <row r="82" spans="1:10" x14ac:dyDescent="0.2">
      <c r="A82" s="14" t="s">
        <v>58</v>
      </c>
      <c r="B82" s="20">
        <v>382.06494140625</v>
      </c>
      <c r="C82" s="17">
        <v>790</v>
      </c>
      <c r="E82" s="14"/>
      <c r="F82" s="14" t="s">
        <v>160</v>
      </c>
      <c r="G82" s="21">
        <v>6.8711643218994141</v>
      </c>
      <c r="H82" s="20">
        <v>1056</v>
      </c>
    </row>
    <row r="83" spans="1:10" x14ac:dyDescent="0.2">
      <c r="A83" s="14" t="s">
        <v>113</v>
      </c>
      <c r="B83" s="20">
        <v>398.16629028320312</v>
      </c>
      <c r="C83" s="21">
        <v>1998</v>
      </c>
      <c r="E83" s="14"/>
      <c r="F83" s="14" t="s">
        <v>122</v>
      </c>
      <c r="G83" s="21">
        <v>237.28971862792969</v>
      </c>
      <c r="H83" s="19">
        <v>1057</v>
      </c>
    </row>
    <row r="84" spans="1:10" x14ac:dyDescent="0.2">
      <c r="A84" s="39" t="s">
        <v>49</v>
      </c>
      <c r="B84" s="41">
        <v>407.69827270507801</v>
      </c>
      <c r="C84" s="45">
        <v>530.9</v>
      </c>
      <c r="F84" s="37" t="s">
        <v>19</v>
      </c>
      <c r="G84" s="43">
        <v>361.860595703125</v>
      </c>
      <c r="H84" s="40">
        <v>1067</v>
      </c>
    </row>
    <row r="85" spans="1:10" x14ac:dyDescent="0.2">
      <c r="A85" s="37" t="s">
        <v>53</v>
      </c>
      <c r="B85" s="40">
        <v>410.38824462890602</v>
      </c>
      <c r="C85" s="43">
        <v>1015</v>
      </c>
      <c r="E85" s="14"/>
      <c r="F85" s="42" t="s">
        <v>46</v>
      </c>
      <c r="G85" s="44">
        <v>491.48327636718801</v>
      </c>
      <c r="H85" s="46">
        <v>1079</v>
      </c>
    </row>
    <row r="86" spans="1:10" x14ac:dyDescent="0.2">
      <c r="A86" s="14" t="s">
        <v>108</v>
      </c>
      <c r="B86" s="20">
        <v>416.76266479492188</v>
      </c>
      <c r="C86" s="17">
        <v>1099</v>
      </c>
      <c r="E86" s="14"/>
      <c r="F86" s="14" t="s">
        <v>108</v>
      </c>
      <c r="G86" s="21">
        <v>416.76266479492188</v>
      </c>
      <c r="H86" s="19">
        <v>1099</v>
      </c>
    </row>
    <row r="87" spans="1:10" x14ac:dyDescent="0.2">
      <c r="A87" s="37" t="s">
        <v>67</v>
      </c>
      <c r="B87" s="49">
        <v>422.47927856445301</v>
      </c>
      <c r="C87" s="50">
        <v>953</v>
      </c>
      <c r="F87" s="13" t="s">
        <v>109</v>
      </c>
      <c r="G87" s="17">
        <v>24.306411743164062</v>
      </c>
      <c r="H87" s="19">
        <v>1118</v>
      </c>
    </row>
    <row r="88" spans="1:10" x14ac:dyDescent="0.2">
      <c r="A88" s="14" t="s">
        <v>118</v>
      </c>
      <c r="B88" s="20">
        <v>431.43035888671875</v>
      </c>
      <c r="C88" s="21">
        <v>1650</v>
      </c>
      <c r="F88" s="13" t="s">
        <v>158</v>
      </c>
      <c r="G88" s="17">
        <v>195.8310546875</v>
      </c>
      <c r="H88" s="20">
        <v>1143</v>
      </c>
    </row>
    <row r="89" spans="1:10" x14ac:dyDescent="0.2">
      <c r="A89" s="37" t="s">
        <v>23</v>
      </c>
      <c r="B89" s="49">
        <v>439.12509155273398</v>
      </c>
      <c r="C89" s="50">
        <v>585.29999999999995</v>
      </c>
      <c r="E89" s="14"/>
      <c r="F89" s="14" t="s">
        <v>62</v>
      </c>
      <c r="G89" s="21">
        <v>219.78842163085901</v>
      </c>
      <c r="H89" s="19">
        <v>1161</v>
      </c>
    </row>
    <row r="90" spans="1:10" x14ac:dyDescent="0.2">
      <c r="A90" s="14" t="s">
        <v>126</v>
      </c>
      <c r="B90" s="20">
        <v>445.5450439453125</v>
      </c>
      <c r="C90" s="17">
        <v>516</v>
      </c>
      <c r="F90" s="22" t="s">
        <v>97</v>
      </c>
      <c r="G90" s="23">
        <v>289.29071044921875</v>
      </c>
      <c r="H90" s="34">
        <v>1182</v>
      </c>
    </row>
    <row r="91" spans="1:10" x14ac:dyDescent="0.2">
      <c r="A91" s="37" t="s">
        <v>40</v>
      </c>
      <c r="B91" s="40">
        <v>455.62957763671898</v>
      </c>
      <c r="C91" s="44">
        <v>1474</v>
      </c>
      <c r="E91" s="14"/>
      <c r="F91" s="13" t="s">
        <v>159</v>
      </c>
      <c r="G91" s="17">
        <v>576.8350830078125</v>
      </c>
      <c r="H91" s="20">
        <v>1197</v>
      </c>
    </row>
    <row r="92" spans="1:10" x14ac:dyDescent="0.2">
      <c r="A92" s="14" t="s">
        <v>147</v>
      </c>
      <c r="B92" s="20">
        <v>460.07144165039062</v>
      </c>
      <c r="C92" s="17">
        <v>845</v>
      </c>
      <c r="E92" s="14"/>
      <c r="F92" s="22" t="s">
        <v>75</v>
      </c>
      <c r="G92" s="23">
        <v>464.20819091796898</v>
      </c>
      <c r="H92" s="34">
        <v>1215</v>
      </c>
    </row>
    <row r="93" spans="1:10" x14ac:dyDescent="0.2">
      <c r="A93" s="22" t="s">
        <v>75</v>
      </c>
      <c r="B93" s="34">
        <v>464.20819091796898</v>
      </c>
      <c r="C93" s="23">
        <v>1215</v>
      </c>
      <c r="F93" s="14" t="s">
        <v>130</v>
      </c>
      <c r="G93" s="21">
        <v>258.26565551757812</v>
      </c>
      <c r="H93" s="20">
        <v>1287</v>
      </c>
    </row>
    <row r="94" spans="1:10" x14ac:dyDescent="0.2">
      <c r="A94" s="14" t="s">
        <v>121</v>
      </c>
      <c r="B94" s="20">
        <v>469.16934204101562</v>
      </c>
      <c r="C94" s="21">
        <v>621.70000000000005</v>
      </c>
      <c r="F94" s="14" t="s">
        <v>149</v>
      </c>
      <c r="G94" s="21">
        <v>594.094970703125</v>
      </c>
      <c r="H94" s="19">
        <v>1370</v>
      </c>
    </row>
    <row r="95" spans="1:10" x14ac:dyDescent="0.2">
      <c r="A95" s="13" t="s">
        <v>128</v>
      </c>
      <c r="B95" s="19">
        <v>475.02618408203125</v>
      </c>
      <c r="C95" s="17">
        <v>600.29999999999995</v>
      </c>
      <c r="E95" s="14"/>
      <c r="F95" s="37" t="s">
        <v>26</v>
      </c>
      <c r="G95" s="43">
        <v>184.90252685546901</v>
      </c>
      <c r="H95" s="46">
        <v>1401</v>
      </c>
    </row>
    <row r="96" spans="1:10" x14ac:dyDescent="0.2">
      <c r="A96" s="14" t="s">
        <v>129</v>
      </c>
      <c r="B96" s="20">
        <v>483.124267578125</v>
      </c>
      <c r="C96" s="21">
        <v>647.6</v>
      </c>
      <c r="F96" s="14" t="s">
        <v>107</v>
      </c>
      <c r="G96" s="21">
        <v>735.00946044921875</v>
      </c>
      <c r="H96" s="19">
        <v>1457</v>
      </c>
    </row>
    <row r="97" spans="1:8" x14ac:dyDescent="0.2">
      <c r="A97" s="14" t="s">
        <v>116</v>
      </c>
      <c r="B97" s="20">
        <v>487.7679443359375</v>
      </c>
      <c r="C97" s="17">
        <v>2092</v>
      </c>
      <c r="E97" s="13"/>
      <c r="F97" s="37" t="s">
        <v>40</v>
      </c>
      <c r="G97" s="43">
        <v>455.62957763671898</v>
      </c>
      <c r="H97" s="46">
        <v>1474</v>
      </c>
    </row>
    <row r="98" spans="1:8" x14ac:dyDescent="0.2">
      <c r="A98" s="42" t="s">
        <v>46</v>
      </c>
      <c r="B98" s="46">
        <v>491.48327636718801</v>
      </c>
      <c r="C98" s="44">
        <v>1079</v>
      </c>
      <c r="F98" s="14" t="s">
        <v>115</v>
      </c>
      <c r="G98" s="21">
        <v>210.54151916503906</v>
      </c>
      <c r="H98" s="19">
        <v>1507</v>
      </c>
    </row>
    <row r="99" spans="1:8" x14ac:dyDescent="0.2">
      <c r="A99" s="13" t="s">
        <v>65</v>
      </c>
      <c r="B99" s="19">
        <v>493.12741088867199</v>
      </c>
      <c r="C99" s="21">
        <v>546.70000000000005</v>
      </c>
      <c r="E99" s="14"/>
      <c r="F99" s="14" t="s">
        <v>145</v>
      </c>
      <c r="G99" s="21">
        <v>576.148193359375</v>
      </c>
      <c r="H99" s="20">
        <v>1523</v>
      </c>
    </row>
    <row r="100" spans="1:8" x14ac:dyDescent="0.2">
      <c r="A100" s="37" t="s">
        <v>24</v>
      </c>
      <c r="B100" s="40">
        <v>523.37878417968795</v>
      </c>
      <c r="C100" s="44">
        <v>615.70000000000005</v>
      </c>
      <c r="F100" s="14" t="s">
        <v>117</v>
      </c>
      <c r="G100" s="21">
        <v>792.88397216796875</v>
      </c>
      <c r="H100" s="19">
        <v>1543</v>
      </c>
    </row>
    <row r="101" spans="1:8" x14ac:dyDescent="0.2">
      <c r="A101" s="14" t="s">
        <v>163</v>
      </c>
      <c r="B101" s="20">
        <v>538.30023193359375</v>
      </c>
      <c r="C101" s="17">
        <v>1982</v>
      </c>
      <c r="E101" s="14"/>
      <c r="F101" s="14" t="s">
        <v>118</v>
      </c>
      <c r="G101" s="21">
        <v>431.43035888671875</v>
      </c>
      <c r="H101" s="20">
        <v>1650</v>
      </c>
    </row>
    <row r="102" spans="1:8" x14ac:dyDescent="0.2">
      <c r="A102" s="37" t="s">
        <v>25</v>
      </c>
      <c r="B102" s="40">
        <v>548.56732177734398</v>
      </c>
      <c r="C102" s="43">
        <v>965</v>
      </c>
      <c r="F102" s="14" t="s">
        <v>68</v>
      </c>
      <c r="G102" s="21">
        <v>340.25051879882801</v>
      </c>
      <c r="H102" s="19">
        <v>1677</v>
      </c>
    </row>
    <row r="103" spans="1:8" x14ac:dyDescent="0.2">
      <c r="A103" s="14" t="s">
        <v>112</v>
      </c>
      <c r="B103" s="20">
        <v>556.97265625</v>
      </c>
      <c r="C103" s="17">
        <v>610.1</v>
      </c>
      <c r="F103" s="14" t="s">
        <v>103</v>
      </c>
      <c r="G103" s="21">
        <v>667.06292724609375</v>
      </c>
      <c r="H103" s="19">
        <v>1712</v>
      </c>
    </row>
    <row r="104" spans="1:8" x14ac:dyDescent="0.2">
      <c r="A104" s="14" t="s">
        <v>145</v>
      </c>
      <c r="B104" s="20">
        <v>576.148193359375</v>
      </c>
      <c r="C104" s="21">
        <v>1523</v>
      </c>
      <c r="F104" s="37" t="s">
        <v>27</v>
      </c>
      <c r="G104" s="43">
        <v>65.855194091796903</v>
      </c>
      <c r="H104" s="46">
        <v>1787</v>
      </c>
    </row>
    <row r="105" spans="1:8" x14ac:dyDescent="0.2">
      <c r="A105" s="13" t="s">
        <v>159</v>
      </c>
      <c r="B105" s="19">
        <v>576.8350830078125</v>
      </c>
      <c r="C105" s="21">
        <v>1197</v>
      </c>
      <c r="E105" s="14"/>
      <c r="F105" s="14" t="s">
        <v>144</v>
      </c>
      <c r="G105" s="21">
        <v>200.82820129394531</v>
      </c>
      <c r="H105" s="20">
        <v>1791</v>
      </c>
    </row>
    <row r="106" spans="1:8" x14ac:dyDescent="0.2">
      <c r="A106" s="24" t="s">
        <v>154</v>
      </c>
      <c r="B106" s="35">
        <v>585.48370361328125</v>
      </c>
      <c r="C106" s="25">
        <v>265.39999999999998</v>
      </c>
      <c r="D106" s="15" t="s">
        <v>170</v>
      </c>
      <c r="F106" s="37" t="s">
        <v>20</v>
      </c>
      <c r="G106" s="43">
        <v>1038.74523925781</v>
      </c>
      <c r="H106" s="46">
        <v>1811</v>
      </c>
    </row>
    <row r="107" spans="1:8" x14ac:dyDescent="0.2">
      <c r="A107" s="14" t="s">
        <v>152</v>
      </c>
      <c r="B107" s="20">
        <v>585.8406982421875</v>
      </c>
      <c r="C107" s="21">
        <v>546.9</v>
      </c>
      <c r="E107" s="14"/>
      <c r="F107" s="37" t="s">
        <v>43</v>
      </c>
      <c r="G107" s="43">
        <v>6.48952341079712</v>
      </c>
      <c r="H107" s="46">
        <v>1860</v>
      </c>
    </row>
    <row r="108" spans="1:8" x14ac:dyDescent="0.2">
      <c r="A108" s="14" t="s">
        <v>149</v>
      </c>
      <c r="B108" s="20">
        <v>594.094970703125</v>
      </c>
      <c r="C108" s="17">
        <v>1370</v>
      </c>
      <c r="E108" s="14"/>
      <c r="F108" s="14" t="s">
        <v>163</v>
      </c>
      <c r="G108" s="21">
        <v>538.30023193359375</v>
      </c>
      <c r="H108" s="19">
        <v>1982</v>
      </c>
    </row>
    <row r="109" spans="1:8" x14ac:dyDescent="0.2">
      <c r="A109" s="14" t="s">
        <v>103</v>
      </c>
      <c r="B109" s="20">
        <v>667.06292724609375</v>
      </c>
      <c r="C109" s="17">
        <v>1712</v>
      </c>
      <c r="E109" s="14"/>
      <c r="F109" s="14" t="s">
        <v>113</v>
      </c>
      <c r="G109" s="21">
        <v>398.16629028320312</v>
      </c>
      <c r="H109" s="20">
        <v>1998</v>
      </c>
    </row>
    <row r="110" spans="1:8" x14ac:dyDescent="0.2">
      <c r="A110" s="14" t="s">
        <v>107</v>
      </c>
      <c r="B110" s="20">
        <v>735.00946044921875</v>
      </c>
      <c r="C110" s="17">
        <v>1457</v>
      </c>
      <c r="F110" s="37" t="s">
        <v>28</v>
      </c>
      <c r="G110" s="43">
        <v>293.19580078125</v>
      </c>
      <c r="H110" s="46">
        <v>2033</v>
      </c>
    </row>
    <row r="111" spans="1:8" x14ac:dyDescent="0.2">
      <c r="A111" s="14" t="s">
        <v>117</v>
      </c>
      <c r="B111" s="20">
        <v>792.88397216796875</v>
      </c>
      <c r="C111" s="17">
        <v>1543</v>
      </c>
      <c r="E111" s="14"/>
      <c r="F111" s="22" t="s">
        <v>153</v>
      </c>
      <c r="G111" s="23">
        <v>321.256591796875</v>
      </c>
      <c r="H111" s="34">
        <v>2053</v>
      </c>
    </row>
    <row r="112" spans="1:8" x14ac:dyDescent="0.2">
      <c r="A112" s="14" t="s">
        <v>70</v>
      </c>
      <c r="B112" s="20">
        <v>891.32452392578102</v>
      </c>
      <c r="C112" s="17">
        <v>1024</v>
      </c>
      <c r="F112" s="14" t="s">
        <v>116</v>
      </c>
      <c r="G112" s="21">
        <v>487.7679443359375</v>
      </c>
      <c r="H112" s="19">
        <v>2092</v>
      </c>
    </row>
    <row r="113" spans="1:8" x14ac:dyDescent="0.2">
      <c r="A113" s="37" t="s">
        <v>20</v>
      </c>
      <c r="B113" s="40">
        <v>1038.74523925781</v>
      </c>
      <c r="C113" s="44">
        <v>1811</v>
      </c>
      <c r="E113" s="14"/>
      <c r="F113" s="37" t="s">
        <v>54</v>
      </c>
      <c r="G113" s="43">
        <v>1219.03332519531</v>
      </c>
      <c r="H113" s="46">
        <v>2227</v>
      </c>
    </row>
    <row r="114" spans="1:8" x14ac:dyDescent="0.2">
      <c r="A114" s="37" t="s">
        <v>54</v>
      </c>
      <c r="B114" s="40">
        <v>1219.03332519531</v>
      </c>
      <c r="C114" s="44">
        <v>2227</v>
      </c>
      <c r="F114" s="13" t="s">
        <v>104</v>
      </c>
      <c r="G114" s="17">
        <v>63.955329895019531</v>
      </c>
      <c r="H114" s="19">
        <v>2407</v>
      </c>
    </row>
    <row r="115" spans="1:8" x14ac:dyDescent="0.2">
      <c r="A115" s="14" t="s">
        <v>21</v>
      </c>
      <c r="B115" s="20">
        <v>1515.21240234375</v>
      </c>
      <c r="C115" s="21">
        <v>2710</v>
      </c>
      <c r="E115" s="14"/>
      <c r="F115" s="14" t="s">
        <v>21</v>
      </c>
      <c r="G115" s="21">
        <v>1515.21240234375</v>
      </c>
      <c r="H115" s="20">
        <v>2710</v>
      </c>
    </row>
    <row r="116" spans="1:8" x14ac:dyDescent="0.2">
      <c r="A116" s="14"/>
      <c r="B116" s="20"/>
      <c r="F116" s="18"/>
      <c r="G116" s="20"/>
    </row>
    <row r="117" spans="1:8" x14ac:dyDescent="0.2">
      <c r="A117" s="14"/>
      <c r="B117" s="20"/>
      <c r="F117" s="18"/>
      <c r="G117" s="20"/>
    </row>
    <row r="118" spans="1:8" x14ac:dyDescent="0.2">
      <c r="A118" s="14"/>
      <c r="B118" s="20"/>
      <c r="F118" s="18"/>
      <c r="G118" s="20"/>
    </row>
    <row r="119" spans="1:8" x14ac:dyDescent="0.2">
      <c r="A119" s="14"/>
      <c r="B119" s="20"/>
      <c r="F119" s="18"/>
      <c r="G119" s="20"/>
    </row>
    <row r="120" spans="1:8" x14ac:dyDescent="0.2">
      <c r="A120" s="14"/>
      <c r="B120" s="20"/>
      <c r="F120" s="18"/>
      <c r="G120" s="20"/>
    </row>
    <row r="121" spans="1:8" x14ac:dyDescent="0.2">
      <c r="A121" s="14"/>
      <c r="B121" s="20"/>
      <c r="F121" s="18"/>
      <c r="G121" s="20"/>
    </row>
    <row r="122" spans="1:8" x14ac:dyDescent="0.2">
      <c r="B122" s="19"/>
      <c r="C122" s="17"/>
      <c r="F122" s="18"/>
      <c r="G122" s="20"/>
    </row>
    <row r="123" spans="1:8" x14ac:dyDescent="0.2">
      <c r="A123" s="14"/>
      <c r="B123" s="20"/>
      <c r="F123" s="18"/>
      <c r="G123" s="20"/>
    </row>
    <row r="124" spans="1:8" x14ac:dyDescent="0.2">
      <c r="A124" s="14"/>
      <c r="B124" s="20"/>
      <c r="F124" s="18"/>
      <c r="G124" s="20"/>
    </row>
    <row r="125" spans="1:8" x14ac:dyDescent="0.2">
      <c r="A125" s="14"/>
      <c r="B125" s="20"/>
      <c r="F125" s="18"/>
      <c r="G125" s="20"/>
    </row>
    <row r="126" spans="1:8" x14ac:dyDescent="0.2">
      <c r="A126" s="14"/>
      <c r="B126" s="20"/>
    </row>
    <row r="127" spans="1:8" x14ac:dyDescent="0.2">
      <c r="A127" s="14"/>
      <c r="B127" s="20"/>
    </row>
    <row r="128" spans="1:8" x14ac:dyDescent="0.2">
      <c r="A128" s="14"/>
      <c r="B128" s="20"/>
    </row>
    <row r="129" spans="1:2" x14ac:dyDescent="0.2">
      <c r="A129" s="14"/>
      <c r="B129" s="20"/>
    </row>
    <row r="130" spans="1:2" x14ac:dyDescent="0.2">
      <c r="A130" s="14"/>
      <c r="B130" s="20"/>
    </row>
    <row r="131" spans="1:2" x14ac:dyDescent="0.2">
      <c r="A131" s="14"/>
      <c r="B131" s="20"/>
    </row>
  </sheetData>
  <sortState ref="F2:H115">
    <sortCondition ref="H2"/>
  </sortState>
  <pageMargins left="0.75" right="0.75" top="1" bottom="1" header="0.5" footer="0.5"/>
  <pageSetup orientation="portrait" horizontalDpi="0" verticalDpi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plots</vt:lpstr>
      <vt:lpstr>crossplot</vt:lpstr>
      <vt:lpstr>pie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2019-11-01T18:13:02Z</cp:lastPrinted>
  <dcterms:created xsi:type="dcterms:W3CDTF">2019-01-05T04:46:44Z</dcterms:created>
  <dcterms:modified xsi:type="dcterms:W3CDTF">2021-07-14T18:22:54Z</dcterms:modified>
  <cp:category/>
</cp:coreProperties>
</file>