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llection_Manuscripts\2. PCMC New Submission\"/>
    </mc:Choice>
  </mc:AlternateContent>
  <xr:revisionPtr revIDLastSave="0" documentId="13_ncr:1_{93D2DE13-C89C-4C39-B622-BBA99F31EBEC}" xr6:coauthVersionLast="47" xr6:coauthVersionMax="47" xr10:uidLastSave="{00000000-0000-0000-0000-000000000000}"/>
  <bookViews>
    <workbookView xWindow="-120" yWindow="-120" windowWidth="20730" windowHeight="11160" xr2:uid="{5ECE002E-C748-407D-8232-A21ADB879C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/>
  <c r="O13" i="1"/>
  <c r="N13" i="1"/>
  <c r="N12" i="1"/>
  <c r="O12" i="1" s="1"/>
  <c r="M13" i="1"/>
  <c r="M12" i="1"/>
  <c r="R12" i="1"/>
  <c r="S12" i="1" s="1"/>
  <c r="Q12" i="1"/>
  <c r="S13" i="1"/>
  <c r="R13" i="1"/>
  <c r="Q13" i="1"/>
  <c r="V12" i="1"/>
  <c r="W12" i="1" s="1"/>
  <c r="V13" i="1"/>
  <c r="W13" i="1" s="1"/>
  <c r="U12" i="1"/>
  <c r="U13" i="1"/>
  <c r="Z12" i="1"/>
  <c r="AA12" i="1" s="1"/>
  <c r="Z13" i="1"/>
  <c r="AA13" i="1" s="1"/>
  <c r="Y12" i="1"/>
  <c r="Y13" i="1"/>
  <c r="Z5" i="1"/>
  <c r="AA5" i="1" s="1"/>
  <c r="Y5" i="1"/>
  <c r="V5" i="1"/>
  <c r="W5" i="1" s="1"/>
  <c r="U5" i="1"/>
  <c r="R5" i="1"/>
  <c r="S5" i="1" s="1"/>
  <c r="Q5" i="1"/>
  <c r="N5" i="1"/>
  <c r="O5" i="1" s="1"/>
  <c r="M5" i="1"/>
  <c r="Y11" i="1"/>
  <c r="Z11" i="1"/>
  <c r="AA11" i="1" s="1"/>
  <c r="U11" i="1"/>
  <c r="V11" i="1"/>
  <c r="W11" i="1" s="1"/>
  <c r="Q11" i="1"/>
  <c r="R11" i="1"/>
  <c r="S11" i="1" s="1"/>
  <c r="M11" i="1"/>
  <c r="N11" i="1"/>
  <c r="O11" i="1" s="1"/>
  <c r="M19" i="1"/>
  <c r="Q19" i="1"/>
  <c r="U19" i="1"/>
  <c r="Y19" i="1"/>
  <c r="Z19" i="1"/>
  <c r="AA19" i="1" s="1"/>
  <c r="V19" i="1"/>
  <c r="W19" i="1" s="1"/>
  <c r="R19" i="1"/>
  <c r="S19" i="1" s="1"/>
  <c r="N19" i="1"/>
  <c r="O19" i="1" s="1"/>
  <c r="Y14" i="1"/>
  <c r="Z14" i="1"/>
  <c r="AA14" i="1" s="1"/>
  <c r="U14" i="1"/>
  <c r="V14" i="1"/>
  <c r="W14" i="1" s="1"/>
  <c r="Q14" i="1"/>
  <c r="R14" i="1"/>
  <c r="S14" i="1" s="1"/>
  <c r="M14" i="1"/>
  <c r="N14" i="1"/>
  <c r="O14" i="1" s="1"/>
  <c r="Y15" i="1"/>
  <c r="Z15" i="1"/>
  <c r="AA15" i="1" s="1"/>
  <c r="U15" i="1"/>
  <c r="V15" i="1"/>
  <c r="W15" i="1" s="1"/>
  <c r="Q15" i="1"/>
  <c r="R15" i="1"/>
  <c r="S15" i="1" s="1"/>
  <c r="M15" i="1"/>
  <c r="N15" i="1"/>
  <c r="O15" i="1" s="1"/>
  <c r="Y16" i="1"/>
  <c r="Z16" i="1"/>
  <c r="AA16" i="1" s="1"/>
  <c r="U16" i="1"/>
  <c r="V16" i="1"/>
  <c r="W16" i="1" s="1"/>
  <c r="Q16" i="1"/>
  <c r="R16" i="1"/>
  <c r="S16" i="1" s="1"/>
  <c r="M16" i="1"/>
  <c r="N16" i="1"/>
  <c r="O16" i="1" s="1"/>
  <c r="Y18" i="1"/>
  <c r="Z18" i="1"/>
  <c r="AA18" i="1" s="1"/>
  <c r="U18" i="1"/>
  <c r="V18" i="1"/>
  <c r="W18" i="1" s="1"/>
  <c r="Q18" i="1"/>
  <c r="R18" i="1"/>
  <c r="S18" i="1" s="1"/>
  <c r="M18" i="1"/>
  <c r="N18" i="1"/>
  <c r="O18" i="1" s="1"/>
  <c r="Y20" i="1"/>
  <c r="Z20" i="1"/>
  <c r="AA20" i="1" s="1"/>
  <c r="U20" i="1"/>
  <c r="V20" i="1"/>
  <c r="W20" i="1" s="1"/>
  <c r="Q20" i="1"/>
  <c r="R20" i="1"/>
  <c r="S20" i="1" s="1"/>
  <c r="M20" i="1"/>
  <c r="N20" i="1"/>
  <c r="O20" i="1" s="1"/>
  <c r="Y17" i="1"/>
  <c r="Z17" i="1"/>
  <c r="AA17" i="1" s="1"/>
  <c r="U17" i="1"/>
  <c r="V17" i="1"/>
  <c r="W17" i="1" s="1"/>
  <c r="Q17" i="1"/>
  <c r="R17" i="1"/>
  <c r="S17" i="1" s="1"/>
  <c r="M17" i="1"/>
  <c r="N17" i="1"/>
  <c r="O17" i="1" s="1"/>
  <c r="Z4" i="1"/>
  <c r="AA4" i="1" s="1"/>
  <c r="Y4" i="1"/>
  <c r="V4" i="1"/>
  <c r="W4" i="1" s="1"/>
  <c r="U4" i="1"/>
  <c r="R4" i="1"/>
  <c r="S4" i="1" s="1"/>
  <c r="Q4" i="1"/>
  <c r="N4" i="1"/>
  <c r="O4" i="1" s="1"/>
  <c r="M4" i="1"/>
  <c r="Z3" i="1"/>
  <c r="AA3" i="1" s="1"/>
  <c r="Y3" i="1"/>
  <c r="V3" i="1"/>
  <c r="W3" i="1" s="1"/>
  <c r="U3" i="1"/>
  <c r="R3" i="1"/>
  <c r="S3" i="1" s="1"/>
  <c r="Q3" i="1"/>
  <c r="N3" i="1"/>
  <c r="O3" i="1" s="1"/>
  <c r="M3" i="1"/>
  <c r="Z2" i="1"/>
  <c r="AA2" i="1" s="1"/>
  <c r="Y2" i="1"/>
  <c r="V2" i="1"/>
  <c r="W2" i="1" s="1"/>
  <c r="U2" i="1"/>
  <c r="R2" i="1"/>
  <c r="S2" i="1" s="1"/>
  <c r="Q2" i="1"/>
  <c r="N2" i="1"/>
  <c r="O2" i="1" s="1"/>
  <c r="M2" i="1"/>
  <c r="Z9" i="1"/>
  <c r="AA9" i="1" s="1"/>
  <c r="Y9" i="1"/>
  <c r="V9" i="1"/>
  <c r="W9" i="1" s="1"/>
  <c r="U9" i="1"/>
  <c r="R9" i="1"/>
  <c r="S9" i="1" s="1"/>
  <c r="Q9" i="1"/>
  <c r="N9" i="1"/>
  <c r="O9" i="1" s="1"/>
  <c r="M9" i="1"/>
  <c r="Z21" i="1"/>
  <c r="AA21" i="1" s="1"/>
  <c r="Y21" i="1"/>
  <c r="V21" i="1"/>
  <c r="W21" i="1" s="1"/>
  <c r="U21" i="1"/>
  <c r="R21" i="1"/>
  <c r="S21" i="1" s="1"/>
  <c r="Q21" i="1"/>
  <c r="N21" i="1"/>
  <c r="O21" i="1" s="1"/>
  <c r="M21" i="1"/>
  <c r="Z7" i="1"/>
  <c r="AA7" i="1" s="1"/>
  <c r="Y7" i="1"/>
  <c r="V7" i="1"/>
  <c r="W7" i="1" s="1"/>
  <c r="U7" i="1"/>
  <c r="R7" i="1"/>
  <c r="S7" i="1" s="1"/>
  <c r="Q7" i="1"/>
  <c r="N7" i="1"/>
  <c r="O7" i="1" s="1"/>
  <c r="M7" i="1"/>
  <c r="Z8" i="1"/>
  <c r="AA8" i="1" s="1"/>
  <c r="Y8" i="1"/>
  <c r="V8" i="1"/>
  <c r="W8" i="1" s="1"/>
  <c r="U8" i="1"/>
  <c r="R8" i="1"/>
  <c r="S8" i="1" s="1"/>
  <c r="Q8" i="1"/>
  <c r="N8" i="1"/>
  <c r="O8" i="1" s="1"/>
  <c r="M8" i="1"/>
  <c r="Z10" i="1"/>
  <c r="AA10" i="1" s="1"/>
  <c r="Y10" i="1"/>
  <c r="V10" i="1"/>
  <c r="W10" i="1" s="1"/>
  <c r="U10" i="1"/>
  <c r="R10" i="1"/>
  <c r="S10" i="1" s="1"/>
  <c r="Q10" i="1"/>
  <c r="N10" i="1"/>
  <c r="O10" i="1" s="1"/>
  <c r="M10" i="1"/>
  <c r="Z6" i="1"/>
  <c r="AA6" i="1" s="1"/>
  <c r="Y6" i="1"/>
  <c r="V6" i="1"/>
  <c r="W6" i="1" s="1"/>
  <c r="U6" i="1"/>
  <c r="R6" i="1"/>
  <c r="S6" i="1" s="1"/>
  <c r="Q6" i="1"/>
  <c r="N6" i="1"/>
  <c r="O6" i="1" s="1"/>
  <c r="M6" i="1"/>
</calcChain>
</file>

<file path=xl/sharedStrings.xml><?xml version="1.0" encoding="utf-8"?>
<sst xmlns="http://schemas.openxmlformats.org/spreadsheetml/2006/main" count="187" uniqueCount="62">
  <si>
    <t xml:space="preserve">Authors </t>
  </si>
  <si>
    <t xml:space="preserve">Study period </t>
  </si>
  <si>
    <t>Country</t>
  </si>
  <si>
    <t>Study setting</t>
  </si>
  <si>
    <t xml:space="preserve">Study design </t>
  </si>
  <si>
    <t xml:space="preserve">Sample size </t>
  </si>
  <si>
    <t>Sampling method</t>
  </si>
  <si>
    <t>Tool</t>
  </si>
  <si>
    <t>Response rate</t>
  </si>
  <si>
    <t>Prevalence of full PCMC (%)</t>
  </si>
  <si>
    <t>Stan prevalence</t>
  </si>
  <si>
    <t>log prevalence</t>
  </si>
  <si>
    <t>Stan Log prevalence</t>
  </si>
  <si>
    <t xml:space="preserve">Diginity and respect </t>
  </si>
  <si>
    <t>Communication and autonomy</t>
  </si>
  <si>
    <t xml:space="preserve">Supportive care </t>
  </si>
  <si>
    <t>Alelign et al., 2024</t>
  </si>
  <si>
    <t>Ethiopia</t>
  </si>
  <si>
    <t xml:space="preserve">Institutional-based </t>
  </si>
  <si>
    <t xml:space="preserve">Cross-sectional </t>
  </si>
  <si>
    <t>Systematic</t>
  </si>
  <si>
    <t>PCMC scale</t>
  </si>
  <si>
    <t>Habtamu Nigussie., et al, 2022</t>
  </si>
  <si>
    <t xml:space="preserve">Simple </t>
  </si>
  <si>
    <t>Dagnaw et al., 2022</t>
  </si>
  <si>
    <t>Community-based</t>
  </si>
  <si>
    <t>Tarekegne et al., 2022</t>
  </si>
  <si>
    <t>Getahun et al., 2022</t>
  </si>
  <si>
    <t>Afulani et al., 2019</t>
  </si>
  <si>
    <t>Kenya</t>
  </si>
  <si>
    <t>Ghana</t>
  </si>
  <si>
    <t>Simple</t>
  </si>
  <si>
    <t xml:space="preserve">Nigeria </t>
  </si>
  <si>
    <t>Not reported</t>
  </si>
  <si>
    <t xml:space="preserve">Survey </t>
  </si>
  <si>
    <t>Time period</t>
  </si>
  <si>
    <t>After 2020</t>
  </si>
  <si>
    <t xml:space="preserve">Before 2020 </t>
  </si>
  <si>
    <t xml:space="preserve">Putposive </t>
  </si>
  <si>
    <t xml:space="preserve">Consecutive </t>
  </si>
  <si>
    <t>Cambodia</t>
  </si>
  <si>
    <t>NR</t>
  </si>
  <si>
    <t xml:space="preserve">Sierra Lione </t>
  </si>
  <si>
    <t xml:space="preserve">Purposive </t>
  </si>
  <si>
    <t>Sri Lanka</t>
  </si>
  <si>
    <t>Pakistan</t>
  </si>
  <si>
    <t>Sudhinaraset et al., 2020</t>
  </si>
  <si>
    <t>Oluoch-Aridi et al., 2021</t>
  </si>
  <si>
    <t>Odiase et al., 2021</t>
  </si>
  <si>
    <t>Mclellan et al., 2022</t>
  </si>
  <si>
    <t>Rishard et al., 2021</t>
  </si>
  <si>
    <t>Hameed et al., 2023</t>
  </si>
  <si>
    <t>Naito et al., 2023</t>
  </si>
  <si>
    <t>India</t>
  </si>
  <si>
    <t>Continent</t>
  </si>
  <si>
    <t>Africa</t>
  </si>
  <si>
    <t>Asia</t>
  </si>
  <si>
    <t>Ogbuabor and Nwankworet al., 2021</t>
  </si>
  <si>
    <t>Kabale et al., 2024</t>
  </si>
  <si>
    <t>Hughes et al., 2022</t>
  </si>
  <si>
    <t>Malawi</t>
  </si>
  <si>
    <t>Dagnaw et al.,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</si>
</sst>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0" fontId="1" fillId="0" borderId="0" xfId="0" applyNumberFormat="1" applyFont="1" applyAlignment="1">
      <alignment horizontal="center"/>
    </xf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5445C-4F47-4BDC-B3C2-A4131FDA4373}">
  <dimension ref="A1:AA22"/>
  <sheetViews>
    <sheetView tabSelected="1" topLeftCell="A4" workbookViewId="0">
      <selection sqref="A1:XFD1048576"/>
    </sheetView>
  </sheetViews>
  <sheetFormatPr defaultRowHeight="15.75" x14ac:dyDescent="0.25"/>
  <cols>
    <col min="1" max="1" width="28.85546875" style="4" customWidth="1"/>
    <col min="2" max="3" width="19.42578125" style="1" customWidth="1"/>
    <col min="4" max="5" width="17.7109375" style="1" customWidth="1"/>
    <col min="6" max="6" width="19.42578125" style="1" customWidth="1"/>
    <col min="7" max="7" width="18.28515625" style="1" customWidth="1"/>
    <col min="8" max="11" width="11.42578125" style="1" customWidth="1"/>
    <col min="12" max="12" width="21.7109375" style="1" customWidth="1"/>
    <col min="13" max="13" width="14.28515625" style="1" customWidth="1"/>
    <col min="14" max="14" width="13.28515625" style="1" customWidth="1"/>
    <col min="15" max="15" width="18.28515625" style="1" customWidth="1"/>
    <col min="16" max="16" width="17" style="1" customWidth="1"/>
    <col min="17" max="17" width="14.28515625" style="1" customWidth="1"/>
    <col min="18" max="18" width="13.28515625" style="1" customWidth="1"/>
    <col min="19" max="19" width="18.28515625" style="1" customWidth="1"/>
    <col min="20" max="20" width="21.7109375" style="1" customWidth="1"/>
    <col min="21" max="21" width="14.28515625" style="1" customWidth="1"/>
    <col min="22" max="22" width="13.28515625" style="1" customWidth="1"/>
    <col min="23" max="23" width="18.28515625" style="1" customWidth="1"/>
    <col min="24" max="24" width="14.42578125" style="1" customWidth="1"/>
    <col min="25" max="25" width="14.28515625" style="1" customWidth="1"/>
    <col min="26" max="26" width="13.28515625" style="1" customWidth="1"/>
    <col min="27" max="27" width="18.28515625" style="1" customWidth="1"/>
    <col min="28" max="16384" width="9.140625" style="2"/>
  </cols>
  <sheetData>
    <row r="1" spans="1:27" x14ac:dyDescent="0.25">
      <c r="A1" s="4" t="s">
        <v>0</v>
      </c>
      <c r="B1" s="1" t="s">
        <v>1</v>
      </c>
      <c r="C1" s="1" t="s">
        <v>35</v>
      </c>
      <c r="D1" s="1" t="s">
        <v>2</v>
      </c>
      <c r="E1" s="1" t="s">
        <v>54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10</v>
      </c>
      <c r="R1" s="1" t="s">
        <v>11</v>
      </c>
      <c r="S1" s="1" t="s">
        <v>12</v>
      </c>
      <c r="T1" s="1" t="s">
        <v>14</v>
      </c>
      <c r="U1" s="1" t="s">
        <v>10</v>
      </c>
      <c r="V1" s="1" t="s">
        <v>11</v>
      </c>
      <c r="W1" s="1" t="s">
        <v>12</v>
      </c>
      <c r="X1" s="1" t="s">
        <v>15</v>
      </c>
      <c r="Y1" s="1" t="s">
        <v>10</v>
      </c>
      <c r="Z1" s="1" t="s">
        <v>11</v>
      </c>
      <c r="AA1" s="1" t="s">
        <v>12</v>
      </c>
    </row>
    <row r="2" spans="1:27" x14ac:dyDescent="0.25">
      <c r="A2" s="4" t="s">
        <v>28</v>
      </c>
      <c r="B2" s="1">
        <v>2016</v>
      </c>
      <c r="C2" s="1" t="s">
        <v>37</v>
      </c>
      <c r="D2" s="1" t="s">
        <v>29</v>
      </c>
      <c r="E2" s="1" t="s">
        <v>55</v>
      </c>
      <c r="F2" s="1" t="s">
        <v>18</v>
      </c>
      <c r="G2" s="1" t="s">
        <v>19</v>
      </c>
      <c r="H2" s="1">
        <v>877</v>
      </c>
      <c r="I2" s="1" t="s">
        <v>20</v>
      </c>
      <c r="J2" s="1" t="s">
        <v>21</v>
      </c>
      <c r="K2" s="1">
        <v>100</v>
      </c>
      <c r="L2" s="1">
        <v>65.5</v>
      </c>
      <c r="M2" s="1">
        <f>SQRT(L2*(100-L2)/H2)</f>
        <v>1.6052046193589784</v>
      </c>
      <c r="N2" s="1">
        <f>LN(L2)</f>
        <v>4.1820501426412067</v>
      </c>
      <c r="O2" s="1">
        <f>SQRT(N2*(100-N2)/L2)</f>
        <v>2.473417362350093</v>
      </c>
      <c r="P2" s="1">
        <v>83.2</v>
      </c>
      <c r="Q2" s="1">
        <f>SQRT(P2*(100-P2)/H2)</f>
        <v>1.2624567459314304</v>
      </c>
      <c r="R2" s="1">
        <f>LN(P2)</f>
        <v>4.4212473478271628</v>
      </c>
      <c r="S2" s="1">
        <f>SQRT(R2*(100-R2)/P2)</f>
        <v>2.2536757013224729</v>
      </c>
      <c r="T2" s="1">
        <v>50.9</v>
      </c>
      <c r="U2" s="1">
        <f>SQRT(T2*(100-T2)/H2)</f>
        <v>1.6881064939089747</v>
      </c>
      <c r="V2" s="1">
        <f>LN(T2)</f>
        <v>3.929862923556477</v>
      </c>
      <c r="W2" s="1">
        <f>SQRT(V2*(100-V2)/T2)</f>
        <v>2.723478900842462</v>
      </c>
      <c r="X2" s="1">
        <v>67.2</v>
      </c>
      <c r="Y2" s="1">
        <f>SQRT(X2*(100-X2)/H2)</f>
        <v>1.5853376059916997</v>
      </c>
      <c r="Z2" s="1">
        <f>LN(X2)</f>
        <v>4.2076732475291037</v>
      </c>
      <c r="AA2" s="1">
        <f>SQRT(Z2*(100-Z2)/X2)</f>
        <v>2.4490729860492326</v>
      </c>
    </row>
    <row r="3" spans="1:27" x14ac:dyDescent="0.25">
      <c r="A3" s="4" t="s">
        <v>28</v>
      </c>
      <c r="B3" s="1">
        <v>2016</v>
      </c>
      <c r="C3" s="1" t="s">
        <v>37</v>
      </c>
      <c r="D3" s="1" t="s">
        <v>29</v>
      </c>
      <c r="E3" s="1" t="s">
        <v>55</v>
      </c>
      <c r="F3" s="1" t="s">
        <v>18</v>
      </c>
      <c r="G3" s="1" t="s">
        <v>19</v>
      </c>
      <c r="H3" s="1">
        <v>530</v>
      </c>
      <c r="I3" s="1" t="s">
        <v>23</v>
      </c>
      <c r="J3" s="1" t="s">
        <v>21</v>
      </c>
      <c r="K3" s="1">
        <v>100</v>
      </c>
      <c r="L3" s="1">
        <v>66.900000000000006</v>
      </c>
      <c r="M3" s="1">
        <f>SQRT(L3*(100-L3)/H3)</f>
        <v>2.0440387324174267</v>
      </c>
      <c r="N3" s="1">
        <f>LN(L3)</f>
        <v>4.203198967134183</v>
      </c>
      <c r="O3" s="1">
        <f>SQRT(N3*(100-N3)/L3)</f>
        <v>2.4533099424011451</v>
      </c>
      <c r="P3" s="1">
        <v>80.099999999999994</v>
      </c>
      <c r="Q3" s="1">
        <f>SQRT(P3*(100-P3)/H3)</f>
        <v>1.73422267944079</v>
      </c>
      <c r="R3" s="1">
        <f>LN(P3)</f>
        <v>4.3832758540743137</v>
      </c>
      <c r="S3" s="1">
        <f>SQRT(R3*(100-R3)/P3)</f>
        <v>2.2874419094962515</v>
      </c>
      <c r="T3" s="1">
        <v>56</v>
      </c>
      <c r="U3" s="1">
        <f>SQRT(T3*(100-T3)/H3)</f>
        <v>2.1561671094267219</v>
      </c>
      <c r="V3" s="1">
        <f>LN(T3)</f>
        <v>4.0253516907351496</v>
      </c>
      <c r="W3" s="1">
        <f>SQRT(V3*(100-V3)/T3)</f>
        <v>2.626552985648309</v>
      </c>
      <c r="X3" s="1">
        <v>67.599999999999994</v>
      </c>
      <c r="Y3" s="1">
        <f>SQRT(X3*(100-X3)/H3)</f>
        <v>2.0328620961311645</v>
      </c>
      <c r="Z3" s="1">
        <f>LN(X3)</f>
        <v>4.2136079830489184</v>
      </c>
      <c r="AA3" s="1">
        <f>SQRT(Z3*(100-Z3)/X3)</f>
        <v>2.4434621925136804</v>
      </c>
    </row>
    <row r="4" spans="1:27" x14ac:dyDescent="0.25">
      <c r="A4" s="4" t="s">
        <v>28</v>
      </c>
      <c r="B4" s="1">
        <v>2017</v>
      </c>
      <c r="C4" s="1" t="s">
        <v>37</v>
      </c>
      <c r="D4" s="1" t="s">
        <v>30</v>
      </c>
      <c r="E4" s="1" t="s">
        <v>55</v>
      </c>
      <c r="F4" s="1" t="s">
        <v>18</v>
      </c>
      <c r="G4" s="1" t="s">
        <v>19</v>
      </c>
      <c r="H4" s="1">
        <v>200</v>
      </c>
      <c r="I4" s="1" t="s">
        <v>31</v>
      </c>
      <c r="J4" s="1" t="s">
        <v>21</v>
      </c>
      <c r="K4" s="1">
        <v>100</v>
      </c>
      <c r="L4" s="1">
        <v>51.6</v>
      </c>
      <c r="M4" s="1">
        <f>SQRT(L4*(100-L4)/H4)</f>
        <v>3.5337232489259822</v>
      </c>
      <c r="N4" s="1">
        <f>LN(L4)</f>
        <v>3.9435216724875173</v>
      </c>
      <c r="O4" s="1">
        <f>SQRT(N4*(100-N4)/L4)</f>
        <v>2.709446595528108</v>
      </c>
      <c r="P4" s="1">
        <v>75.599999999999994</v>
      </c>
      <c r="Q4" s="1">
        <f>SQRT(P4*(100-P4)/H4)</f>
        <v>3.0369721763625037</v>
      </c>
      <c r="R4" s="1">
        <f>LN(P4)</f>
        <v>4.3254562831854875</v>
      </c>
      <c r="S4" s="1">
        <f>SQRT(R4*(100-R4)/P4)</f>
        <v>2.3396627766008589</v>
      </c>
      <c r="T4" s="1">
        <v>30.6</v>
      </c>
      <c r="U4" s="1">
        <f>SQRT(T4*(100-T4)/H4)</f>
        <v>3.2585579632714841</v>
      </c>
      <c r="V4" s="1">
        <f>LN(T4)</f>
        <v>3.4210000089583352</v>
      </c>
      <c r="W4" s="1">
        <f>SQRT(V4*(100-V4)/T4)</f>
        <v>3.2859214435459227</v>
      </c>
      <c r="X4" s="1">
        <v>54.7</v>
      </c>
      <c r="Y4" s="1">
        <f>SQRT(X4*(100-X4)/H4)</f>
        <v>3.5198792592928525</v>
      </c>
      <c r="Z4" s="1">
        <f>LN(X4)</f>
        <v>4.0018637094279352</v>
      </c>
      <c r="AA4" s="1">
        <f>SQRT(Z4*(100-Z4)/X4)</f>
        <v>2.6501404115605687</v>
      </c>
    </row>
    <row r="5" spans="1:27" x14ac:dyDescent="0.25">
      <c r="A5" s="4" t="s">
        <v>28</v>
      </c>
      <c r="B5" s="1">
        <v>2017</v>
      </c>
      <c r="C5" s="1" t="s">
        <v>37</v>
      </c>
      <c r="D5" s="1" t="s">
        <v>53</v>
      </c>
      <c r="E5" s="1" t="s">
        <v>56</v>
      </c>
      <c r="F5" s="1" t="s">
        <v>18</v>
      </c>
      <c r="G5" s="1" t="s">
        <v>19</v>
      </c>
      <c r="H5" s="1">
        <v>2018</v>
      </c>
      <c r="I5" s="1" t="s">
        <v>31</v>
      </c>
      <c r="J5" s="1" t="s">
        <v>21</v>
      </c>
      <c r="K5" s="1">
        <v>100</v>
      </c>
      <c r="L5" s="1">
        <v>62</v>
      </c>
      <c r="M5" s="1">
        <f>SQRT(L5*(100-L5)/H5)</f>
        <v>1.0805056996138054</v>
      </c>
      <c r="N5" s="1">
        <f>LN(L5)</f>
        <v>4.1271343850450917</v>
      </c>
      <c r="O5" s="1">
        <f>SQRT(N5*(100-N5)/L5)</f>
        <v>2.5262499310379316</v>
      </c>
      <c r="P5" s="1">
        <v>78.099999999999994</v>
      </c>
      <c r="Q5" s="1">
        <f>SQRT(P5*(100-P5)/H5)</f>
        <v>0.9206339652211033</v>
      </c>
      <c r="R5" s="1">
        <f>LN(P5)</f>
        <v>4.3579900568456402</v>
      </c>
      <c r="S5" s="1">
        <f>SQRT(R5*(100-R5)/P5)</f>
        <v>2.3101594037074049</v>
      </c>
      <c r="T5" s="1">
        <v>35.4</v>
      </c>
      <c r="U5" s="1">
        <f>SQRT(T5*(100-T5)/H5)</f>
        <v>1.0645285392613404</v>
      </c>
      <c r="V5" s="1">
        <f>LN(T5)</f>
        <v>3.5667118201397288</v>
      </c>
      <c r="W5" s="1">
        <f>SQRT(V5*(100-V5)/T5)</f>
        <v>3.1170650617272839</v>
      </c>
      <c r="X5" s="1">
        <v>71.5</v>
      </c>
      <c r="Y5" s="1">
        <f>SQRT(X5*(100-X5)/H5)</f>
        <v>1.0048815441336043</v>
      </c>
      <c r="Z5" s="1">
        <f>LN(X5)</f>
        <v>4.2696974496999616</v>
      </c>
      <c r="AA5" s="1">
        <f>SQRT(Z5*(100-Z5)/X5)</f>
        <v>2.3909486330422194</v>
      </c>
    </row>
    <row r="6" spans="1:27" x14ac:dyDescent="0.25">
      <c r="A6" s="4" t="s">
        <v>16</v>
      </c>
      <c r="B6" s="1">
        <v>2022</v>
      </c>
      <c r="C6" s="1" t="s">
        <v>36</v>
      </c>
      <c r="D6" s="1" t="s">
        <v>17</v>
      </c>
      <c r="E6" s="1" t="s">
        <v>55</v>
      </c>
      <c r="F6" s="1" t="s">
        <v>18</v>
      </c>
      <c r="G6" s="1" t="s">
        <v>19</v>
      </c>
      <c r="H6" s="1">
        <v>380</v>
      </c>
      <c r="I6" s="1" t="s">
        <v>20</v>
      </c>
      <c r="J6" s="1" t="s">
        <v>21</v>
      </c>
      <c r="K6" s="3">
        <v>0.9819</v>
      </c>
      <c r="L6" s="1">
        <v>63.14</v>
      </c>
      <c r="M6" s="1">
        <f>SQRT(L6*(100-L6)/H6)</f>
        <v>2.4747888798845046</v>
      </c>
      <c r="N6" s="1">
        <f>LN(L6)</f>
        <v>4.1453544831298457</v>
      </c>
      <c r="O6" s="1">
        <f>SQRT(N6*(100-N6)/L6)</f>
        <v>2.5086214487337219</v>
      </c>
      <c r="P6" s="1">
        <v>83.78</v>
      </c>
      <c r="Q6" s="1">
        <f>SQRT(P6*(100-P6)/H6)</f>
        <v>1.8910534518872639</v>
      </c>
      <c r="R6" s="1">
        <f>LN(P6)</f>
        <v>4.4281943155188888</v>
      </c>
      <c r="S6" s="1">
        <f>SQRT(R6*(100-R6)/P6)</f>
        <v>2.2475432242672908</v>
      </c>
      <c r="T6" s="1">
        <v>53.41</v>
      </c>
      <c r="U6" s="1">
        <f>SQRT(T6*(100-T6)/H6)</f>
        <v>2.5589738383311302</v>
      </c>
      <c r="V6" s="1">
        <f>LN(T6)</f>
        <v>3.977997994351679</v>
      </c>
      <c r="W6" s="1">
        <f>SQRT(V6*(100-V6)/T6)</f>
        <v>2.6742768766870344</v>
      </c>
      <c r="X6" s="1">
        <v>68.33</v>
      </c>
      <c r="Y6" s="1">
        <f>SQRT(X6*(100-X6)/H6)</f>
        <v>2.3863708958650118</v>
      </c>
      <c r="Z6" s="1">
        <f>LN(X6)</f>
        <v>4.2243489087926873</v>
      </c>
      <c r="AA6" s="1">
        <f>SQRT(Z6*(100-Z6)/X6)</f>
        <v>2.4333340699493271</v>
      </c>
    </row>
    <row r="7" spans="1:27" x14ac:dyDescent="0.25">
      <c r="A7" s="4" t="s">
        <v>61</v>
      </c>
      <c r="B7" s="1">
        <v>2019</v>
      </c>
      <c r="C7" s="1" t="s">
        <v>37</v>
      </c>
      <c r="D7" s="1" t="s">
        <v>17</v>
      </c>
      <c r="E7" s="1" t="s">
        <v>55</v>
      </c>
      <c r="F7" s="1" t="s">
        <v>25</v>
      </c>
      <c r="G7" s="1" t="s">
        <v>19</v>
      </c>
      <c r="H7" s="1">
        <v>317</v>
      </c>
      <c r="I7" s="1" t="s">
        <v>23</v>
      </c>
      <c r="J7" s="1" t="s">
        <v>21</v>
      </c>
      <c r="K7" s="1">
        <v>97.8</v>
      </c>
      <c r="L7" s="1">
        <v>64.5</v>
      </c>
      <c r="M7" s="1">
        <f>SQRT(L7*(100-L7)/H7)</f>
        <v>2.6875985786336876</v>
      </c>
      <c r="N7" s="1">
        <f>LN(L7)</f>
        <v>4.1666652238017265</v>
      </c>
      <c r="O7" s="1">
        <f>SQRT(N7*(100-N7)/L7)</f>
        <v>2.4881281631940899</v>
      </c>
      <c r="P7" s="1">
        <v>82.1</v>
      </c>
      <c r="Q7" s="1">
        <f>SQRT(P7*(100-P7)/H7)</f>
        <v>2.1531211297484139</v>
      </c>
      <c r="R7" s="1">
        <f>LN(P7)</f>
        <v>4.4079380164583828</v>
      </c>
      <c r="S7" s="1">
        <f>SQRT(R7*(100-R7)/P7)</f>
        <v>2.2654635330000832</v>
      </c>
      <c r="T7" s="1">
        <v>57</v>
      </c>
      <c r="U7" s="1">
        <f>SQRT(T7*(100-T7)/H7)</f>
        <v>2.7806224480749218</v>
      </c>
      <c r="V7" s="1">
        <f>LN(T7)</f>
        <v>4.0430512678345503</v>
      </c>
      <c r="W7" s="1">
        <f>SQRT(V7*(100-V7)/T7)</f>
        <v>2.6088878561802633</v>
      </c>
      <c r="X7" s="1">
        <v>62</v>
      </c>
      <c r="Y7" s="1">
        <f>SQRT(X7*(100-X7)/H7)</f>
        <v>2.7262018736974376</v>
      </c>
      <c r="Z7" s="1">
        <f>LN(X7)</f>
        <v>4.1271343850450917</v>
      </c>
      <c r="AA7" s="1">
        <f>SQRT(Z7*(100-Z7)/X7)</f>
        <v>2.5262499310379316</v>
      </c>
    </row>
    <row r="8" spans="1:27" x14ac:dyDescent="0.25">
      <c r="A8" s="7" t="s">
        <v>24</v>
      </c>
      <c r="B8" s="1">
        <v>2019</v>
      </c>
      <c r="C8" s="1" t="s">
        <v>37</v>
      </c>
      <c r="D8" s="1" t="s">
        <v>17</v>
      </c>
      <c r="E8" s="1" t="s">
        <v>55</v>
      </c>
      <c r="F8" s="1" t="s">
        <v>18</v>
      </c>
      <c r="G8" s="1" t="s">
        <v>19</v>
      </c>
      <c r="H8" s="1">
        <v>369</v>
      </c>
      <c r="I8" s="1" t="s">
        <v>23</v>
      </c>
      <c r="J8" s="1" t="s">
        <v>21</v>
      </c>
      <c r="K8" s="3">
        <v>0.97399999999999998</v>
      </c>
      <c r="L8" s="1">
        <v>64</v>
      </c>
      <c r="M8" s="1">
        <f>SQRT(L8*(100-L8)/H8)</f>
        <v>2.4987801902176972</v>
      </c>
      <c r="N8" s="1">
        <f>LN(L8)</f>
        <v>4.1588830833596715</v>
      </c>
      <c r="O8" s="1">
        <f>SQRT(N8*(100-N8)/L8)</f>
        <v>2.4955961206534401</v>
      </c>
      <c r="P8" s="1">
        <v>81.900000000000006</v>
      </c>
      <c r="Q8" s="1">
        <f>SQRT(P8*(100-P8)/H8)</f>
        <v>2.0043245927670328</v>
      </c>
      <c r="R8" s="1">
        <f>LN(P8)</f>
        <v>4.4054989908590239</v>
      </c>
      <c r="S8" s="1">
        <f>SQRT(R8*(100-R8)/P8)</f>
        <v>2.2676292874265531</v>
      </c>
      <c r="T8" s="1">
        <v>56.4</v>
      </c>
      <c r="U8" s="1">
        <f>SQRT(T8*(100-T8)/H8)</f>
        <v>2.5814850455988325</v>
      </c>
      <c r="V8" s="1">
        <f>LN(T8)</f>
        <v>4.0324691585040133</v>
      </c>
      <c r="W8" s="1">
        <f>SQRT(V8*(100-V8)/T8)</f>
        <v>2.61943807362616</v>
      </c>
      <c r="X8" s="1">
        <v>61.6</v>
      </c>
      <c r="Y8" s="1">
        <f>SQRT(X8*(100-X8)/H8)</f>
        <v>2.5318780586878669</v>
      </c>
      <c r="Z8" s="1">
        <f>LN(X8)</f>
        <v>4.1206618705394744</v>
      </c>
      <c r="AA8" s="1">
        <f>SQRT(Z8*(100-Z8)/X8)</f>
        <v>2.532536114031517</v>
      </c>
    </row>
    <row r="9" spans="1:27" x14ac:dyDescent="0.25">
      <c r="A9" s="4" t="s">
        <v>27</v>
      </c>
      <c r="B9" s="1">
        <v>2021</v>
      </c>
      <c r="C9" s="1" t="s">
        <v>36</v>
      </c>
      <c r="D9" s="1" t="s">
        <v>17</v>
      </c>
      <c r="E9" s="1" t="s">
        <v>55</v>
      </c>
      <c r="F9" s="1" t="s">
        <v>18</v>
      </c>
      <c r="G9" s="1" t="s">
        <v>19</v>
      </c>
      <c r="H9" s="1">
        <v>564</v>
      </c>
      <c r="I9" s="1" t="s">
        <v>20</v>
      </c>
      <c r="J9" s="1" t="s">
        <v>21</v>
      </c>
      <c r="K9" s="1">
        <v>97.1</v>
      </c>
      <c r="L9" s="1">
        <v>62.2</v>
      </c>
      <c r="M9" s="1">
        <f>SQRT(L9*(100-L9)/H9)</f>
        <v>2.0417451859268136</v>
      </c>
      <c r="N9" s="1">
        <f>LN(L9)</f>
        <v>4.1303549997451334</v>
      </c>
      <c r="O9" s="1">
        <f>SQRT(N9*(100-N9)/L9)</f>
        <v>2.5231266889704038</v>
      </c>
      <c r="P9" s="1">
        <v>81.099999999999994</v>
      </c>
      <c r="Q9" s="1">
        <f>SQRT(P9*(100-P9)/H9)</f>
        <v>1.6485486847398372</v>
      </c>
      <c r="R9" s="1">
        <f>LN(P9)</f>
        <v>4.3956829611213672</v>
      </c>
      <c r="S9" s="1">
        <f>SQRT(R9*(100-R9)/P9)</f>
        <v>2.2763629334753865</v>
      </c>
      <c r="T9" s="1">
        <v>57.4</v>
      </c>
      <c r="U9" s="1">
        <f>SQRT(T9*(100-T9)/H9)</f>
        <v>2.0821940147098728</v>
      </c>
      <c r="V9" s="1">
        <f>LN(T9)</f>
        <v>4.0500443033255209</v>
      </c>
      <c r="W9" s="1">
        <f>SQRT(V9*(100-V9)/T9)</f>
        <v>2.601934322921188</v>
      </c>
      <c r="X9" s="1">
        <v>57.6</v>
      </c>
      <c r="Y9" s="1">
        <f>SQRT(X9*(100-X9)/H9)</f>
        <v>2.0809163284374139</v>
      </c>
      <c r="Z9" s="1">
        <f>LN(X9)</f>
        <v>4.0535225677018456</v>
      </c>
      <c r="AA9" s="1">
        <f>SQRT(Z9*(100-Z9)/X9)</f>
        <v>2.5984811654923896</v>
      </c>
    </row>
    <row r="10" spans="1:27" x14ac:dyDescent="0.25">
      <c r="A10" s="4" t="s">
        <v>22</v>
      </c>
      <c r="B10" s="1">
        <v>2022</v>
      </c>
      <c r="C10" s="1" t="s">
        <v>36</v>
      </c>
      <c r="D10" s="1" t="s">
        <v>17</v>
      </c>
      <c r="E10" s="1" t="s">
        <v>55</v>
      </c>
      <c r="F10" s="1" t="s">
        <v>18</v>
      </c>
      <c r="G10" s="1" t="s">
        <v>19</v>
      </c>
      <c r="H10" s="1">
        <v>410</v>
      </c>
      <c r="I10" s="1" t="s">
        <v>20</v>
      </c>
      <c r="J10" s="1" t="s">
        <v>21</v>
      </c>
      <c r="K10" s="3">
        <v>0.98799999999999999</v>
      </c>
      <c r="L10" s="1">
        <v>56.1</v>
      </c>
      <c r="M10" s="1">
        <f>SQRT(L10*(100-L10)/H10)</f>
        <v>2.4508783890778383</v>
      </c>
      <c r="N10" s="1">
        <f>LN(L10)</f>
        <v>4.0271358125286509</v>
      </c>
      <c r="O10" s="1">
        <f>SQRT(N10*(100-N10)/L10)</f>
        <v>2.6247680770148283</v>
      </c>
      <c r="P10" s="1">
        <v>46.7</v>
      </c>
      <c r="Q10" s="1">
        <f>SQRT(P10*(100-P10)/H10)</f>
        <v>2.4639399343328159</v>
      </c>
      <c r="R10" s="1">
        <f>LN(P10)</f>
        <v>3.8437441646748516</v>
      </c>
      <c r="S10" s="1">
        <f>SQRT(R10*(100-R10)/P10)</f>
        <v>2.8132450848001702</v>
      </c>
      <c r="T10" s="1">
        <v>54.6</v>
      </c>
      <c r="U10" s="1">
        <f>SQRT(T10*(100-T10)/H10)</f>
        <v>2.4588516058339502</v>
      </c>
      <c r="V10" s="1">
        <f>LN(T10)</f>
        <v>4.0000338827508592</v>
      </c>
      <c r="W10" s="1">
        <f>SQRT(V10*(100-V10)/T10)</f>
        <v>2.6519849405229738</v>
      </c>
      <c r="X10" s="1">
        <v>55.6</v>
      </c>
      <c r="Y10" s="1">
        <f>SQRT(X10*(100-X10)/H10)</f>
        <v>2.4537875153997559</v>
      </c>
      <c r="Z10" s="1">
        <f>LN(X10)</f>
        <v>4.0181832012565364</v>
      </c>
      <c r="AA10" s="1">
        <f>SQRT(Z10*(100-Z10)/X10)</f>
        <v>2.6337342662110523</v>
      </c>
    </row>
    <row r="11" spans="1:27" x14ac:dyDescent="0.25">
      <c r="A11" s="5" t="s">
        <v>51</v>
      </c>
      <c r="B11" s="1">
        <v>2019</v>
      </c>
      <c r="C11" s="1" t="s">
        <v>37</v>
      </c>
      <c r="D11" s="1" t="s">
        <v>45</v>
      </c>
      <c r="E11" s="1" t="s">
        <v>56</v>
      </c>
      <c r="F11" s="1" t="s">
        <v>18</v>
      </c>
      <c r="G11" s="1" t="s">
        <v>19</v>
      </c>
      <c r="H11" s="1">
        <v>377</v>
      </c>
      <c r="I11" s="1" t="s">
        <v>39</v>
      </c>
      <c r="J11" s="1" t="s">
        <v>21</v>
      </c>
      <c r="K11" s="1">
        <v>96.92</v>
      </c>
      <c r="L11" s="1">
        <v>55</v>
      </c>
      <c r="M11" s="1">
        <f>SQRT(L11*(100-L11)/H11)</f>
        <v>2.5622230069610512</v>
      </c>
      <c r="N11" s="1">
        <f>LN(L11)</f>
        <v>4.0073331852324712</v>
      </c>
      <c r="O11" s="1">
        <f>SQRT(N11*(100-N11)/L11)</f>
        <v>2.6446329845583891</v>
      </c>
      <c r="P11" s="1">
        <v>55</v>
      </c>
      <c r="Q11" s="1">
        <f>SQRT(P11*(100-P11)/H11)</f>
        <v>2.5622230069610512</v>
      </c>
      <c r="R11" s="1">
        <f>LN(P11)</f>
        <v>4.0073331852324712</v>
      </c>
      <c r="S11" s="1">
        <f>SQRT(R11*(100-R11)/P11)</f>
        <v>2.6446329845583891</v>
      </c>
      <c r="T11" s="1">
        <v>53</v>
      </c>
      <c r="U11" s="1">
        <f>SQRT(T11*(100-T11)/H11)</f>
        <v>2.5704915980611407</v>
      </c>
      <c r="V11" s="1">
        <f>LN(T11)</f>
        <v>3.970291913552122</v>
      </c>
      <c r="W11" s="1">
        <f>SQRT(V11*(100-V11)/T11)</f>
        <v>2.6821069353704314</v>
      </c>
      <c r="X11" s="1">
        <v>49</v>
      </c>
      <c r="Y11" s="1">
        <f>SQRT(X11*(100-X11)/H11)</f>
        <v>2.5746159354074756</v>
      </c>
      <c r="Z11" s="1">
        <f>LN(X11)</f>
        <v>3.8918202981106265</v>
      </c>
      <c r="AA11" s="1">
        <f>SQRT(Z11*(100-Z11)/X11)</f>
        <v>2.7628577506952969</v>
      </c>
    </row>
    <row r="12" spans="1:27" x14ac:dyDescent="0.25">
      <c r="A12" t="s">
        <v>59</v>
      </c>
      <c r="B12" s="1">
        <v>2020</v>
      </c>
      <c r="C12" s="1" t="s">
        <v>36</v>
      </c>
      <c r="D12" s="1" t="s">
        <v>60</v>
      </c>
      <c r="E12" s="1" t="s">
        <v>55</v>
      </c>
      <c r="F12" s="1" t="s">
        <v>18</v>
      </c>
      <c r="G12" s="1" t="s">
        <v>19</v>
      </c>
      <c r="H12" s="1">
        <v>660</v>
      </c>
      <c r="I12" s="1" t="s">
        <v>20</v>
      </c>
      <c r="J12" s="1" t="s">
        <v>21</v>
      </c>
      <c r="L12" s="1">
        <v>63.9</v>
      </c>
      <c r="M12" s="1">
        <f>SQRT(L12*(100-L12)/H12)</f>
        <v>1.8695283800029256</v>
      </c>
      <c r="N12" s="1">
        <f>LN(L12)</f>
        <v>4.1573193613834887</v>
      </c>
      <c r="O12" s="1">
        <f>SQRT(N12*(100-N12)/L12)</f>
        <v>2.4970988859275058</v>
      </c>
      <c r="P12" s="1">
        <v>78.900000000000006</v>
      </c>
      <c r="Q12" s="1">
        <f>SQRT(P12*(100-P12)/H12)</f>
        <v>1.5882093976894516</v>
      </c>
      <c r="R12" s="1">
        <f>LN(P12)</f>
        <v>4.3681812278518288</v>
      </c>
      <c r="S12" s="1">
        <f>SQRT(R12*(100-R12)/P12)</f>
        <v>2.3009809875391851</v>
      </c>
      <c r="T12" s="1">
        <v>45.9</v>
      </c>
      <c r="U12" s="1">
        <f>SQRT(T12*(100-T12)/H12)</f>
        <v>1.9396930403827022</v>
      </c>
      <c r="V12" s="1">
        <f>LN(T12)</f>
        <v>3.8264651170664994</v>
      </c>
      <c r="W12" s="1">
        <f>SQRT(V12*(100-V12)/T12)</f>
        <v>2.8315245145626293</v>
      </c>
      <c r="X12" s="1">
        <v>68.7</v>
      </c>
      <c r="Y12" s="1">
        <f>SQRT(X12*(100-X12)/H12)</f>
        <v>1.8050056660701801</v>
      </c>
      <c r="Z12" s="1">
        <f>LN(X12)</f>
        <v>4.2297491992283041</v>
      </c>
      <c r="AA12" s="1">
        <f>SQRT(Z12*(100-Z12)/X12)</f>
        <v>2.4282547797977752</v>
      </c>
    </row>
    <row r="13" spans="1:27" x14ac:dyDescent="0.25">
      <c r="A13" t="s">
        <v>58</v>
      </c>
      <c r="B13" s="1">
        <v>2023</v>
      </c>
      <c r="C13" s="1" t="s">
        <v>36</v>
      </c>
      <c r="D13" s="1" t="s">
        <v>17</v>
      </c>
      <c r="E13" s="1" t="s">
        <v>55</v>
      </c>
      <c r="F13" s="1" t="s">
        <v>18</v>
      </c>
      <c r="G13" s="1" t="s">
        <v>19</v>
      </c>
      <c r="H13" s="1">
        <v>565</v>
      </c>
      <c r="I13" s="1" t="s">
        <v>20</v>
      </c>
      <c r="J13" s="1" t="s">
        <v>21</v>
      </c>
      <c r="K13">
        <v>98.77</v>
      </c>
      <c r="L13" s="6">
        <v>60.2</v>
      </c>
      <c r="M13" s="1">
        <f>SQRT(L13*(100-L13)/H13)</f>
        <v>2.0592807404872198</v>
      </c>
      <c r="N13" s="1">
        <f>LN(L13)</f>
        <v>4.0976723523147758</v>
      </c>
      <c r="O13" s="1">
        <f>SQRT(N13*(100-N13)/L13)</f>
        <v>2.5549649292004766</v>
      </c>
      <c r="P13" s="1">
        <v>59.9</v>
      </c>
      <c r="Q13" s="1">
        <f>SQRT(P13*(100-P13)/H13)</f>
        <v>2.0618704456180739</v>
      </c>
      <c r="R13" s="1">
        <f>LN(P13)</f>
        <v>4.0926765051214034</v>
      </c>
      <c r="S13" s="1">
        <f>SQRT(R13*(100-R13)/P13)</f>
        <v>2.5598598196196147</v>
      </c>
      <c r="T13" s="1">
        <v>73.5</v>
      </c>
      <c r="U13" s="1">
        <f>SQRT(T13*(100-T13)/H13)</f>
        <v>1.8567027583173787</v>
      </c>
      <c r="V13" s="1">
        <f>LN(T13)</f>
        <v>4.2972854062187906</v>
      </c>
      <c r="W13" s="1">
        <f>SQRT(V13*(100-V13)/T13)</f>
        <v>2.3654597250876934</v>
      </c>
      <c r="X13" s="1">
        <v>58.2</v>
      </c>
      <c r="Y13" s="1">
        <f>SQRT(X13*(100-X13)/H13)</f>
        <v>2.0750349181409997</v>
      </c>
      <c r="Z13" s="1">
        <f>LN(X13)</f>
        <v>4.0638853547373923</v>
      </c>
      <c r="AA13" s="1">
        <f>SQRT(Z13*(100-Z13)/X13)</f>
        <v>2.588214669792555</v>
      </c>
    </row>
    <row r="14" spans="1:27" x14ac:dyDescent="0.25">
      <c r="A14" s="5" t="s">
        <v>49</v>
      </c>
      <c r="B14" s="1">
        <v>2017</v>
      </c>
      <c r="C14" s="1" t="s">
        <v>37</v>
      </c>
      <c r="D14" s="1" t="s">
        <v>42</v>
      </c>
      <c r="E14" s="1" t="s">
        <v>55</v>
      </c>
      <c r="F14" s="1" t="s">
        <v>18</v>
      </c>
      <c r="G14" s="1" t="s">
        <v>19</v>
      </c>
      <c r="H14" s="1">
        <v>100</v>
      </c>
      <c r="I14" s="1" t="s">
        <v>43</v>
      </c>
      <c r="J14" s="1" t="s">
        <v>21</v>
      </c>
      <c r="K14" s="1">
        <v>100</v>
      </c>
      <c r="L14" s="1">
        <v>38.159999999999997</v>
      </c>
      <c r="M14" s="1">
        <f>SQRT(L14*(100-L14)/H14)</f>
        <v>4.857792091063593</v>
      </c>
      <c r="N14" s="1">
        <f>LN(L14)</f>
        <v>3.6417878465800855</v>
      </c>
      <c r="O14" s="1">
        <f>SQRT(N14*(100-N14)/L14)</f>
        <v>3.0324769245913461</v>
      </c>
      <c r="P14" s="1">
        <v>54</v>
      </c>
      <c r="Q14" s="1">
        <f>SQRT(P14*(100-P14)/H14)</f>
        <v>4.9839743177508451</v>
      </c>
      <c r="R14" s="1">
        <f>LN(P14)</f>
        <v>3.9889840465642745</v>
      </c>
      <c r="S14" s="1">
        <f>SQRT(R14*(100-R14)/P14)</f>
        <v>2.663144934696164</v>
      </c>
      <c r="T14" s="1">
        <v>25.85</v>
      </c>
      <c r="U14" s="1">
        <f>SQRT(T14*(100-T14)/H14)</f>
        <v>4.3781017576113967</v>
      </c>
      <c r="V14" s="1">
        <f>LN(T14)</f>
        <v>3.2523106009544382</v>
      </c>
      <c r="W14" s="1">
        <f>SQRT(V14*(100-V14)/T14)</f>
        <v>3.4888800187615878</v>
      </c>
      <c r="X14" s="1">
        <v>39.200000000000003</v>
      </c>
      <c r="Y14" s="1">
        <f>SQRT(X14*(100-X14)/H14)</f>
        <v>4.8819668167655541</v>
      </c>
      <c r="Z14" s="1">
        <f>LN(X14)</f>
        <v>3.6686767467964168</v>
      </c>
      <c r="AA14" s="1">
        <f>SQRT(Z14*(100-Z14)/X14)</f>
        <v>3.0025859841175753</v>
      </c>
    </row>
    <row r="15" spans="1:27" x14ac:dyDescent="0.25">
      <c r="A15" s="5" t="s">
        <v>52</v>
      </c>
      <c r="B15" s="1">
        <v>2021</v>
      </c>
      <c r="C15" s="1" t="s">
        <v>36</v>
      </c>
      <c r="D15" s="1" t="s">
        <v>40</v>
      </c>
      <c r="E15" s="1" t="s">
        <v>56</v>
      </c>
      <c r="F15" s="1" t="s">
        <v>18</v>
      </c>
      <c r="G15" s="1" t="s">
        <v>19</v>
      </c>
      <c r="H15" s="1">
        <v>300</v>
      </c>
      <c r="I15" s="1" t="s">
        <v>41</v>
      </c>
      <c r="J15" s="1" t="s">
        <v>21</v>
      </c>
      <c r="K15" s="1">
        <v>100</v>
      </c>
      <c r="L15" s="1">
        <v>73.75</v>
      </c>
      <c r="M15" s="1">
        <f>SQRT(L15*(100-L15)/H15)</f>
        <v>2.5403001791126969</v>
      </c>
      <c r="N15" s="1">
        <f>LN(L15)</f>
        <v>4.3006809952199294</v>
      </c>
      <c r="O15" s="1">
        <f>SQRT(N15*(100-N15)/L15)</f>
        <v>2.3623379470901984</v>
      </c>
      <c r="P15" s="1">
        <v>71.33</v>
      </c>
      <c r="Q15" s="1">
        <f>SQRT(P15*(100-P15)/H15)</f>
        <v>2.6108945465746665</v>
      </c>
      <c r="R15" s="1">
        <f>LN(P15)</f>
        <v>4.2673169962899467</v>
      </c>
      <c r="S15" s="1">
        <f>SQRT(R15*(100-R15)/P15)</f>
        <v>2.3931584611534267</v>
      </c>
      <c r="T15" s="1">
        <v>74.44</v>
      </c>
      <c r="U15" s="1">
        <f>SQRT(T15*(100-T15)/H15)</f>
        <v>2.5183899618605534</v>
      </c>
      <c r="V15" s="1">
        <f>LN(T15)</f>
        <v>4.3099934317740498</v>
      </c>
      <c r="W15" s="1">
        <f>SQRT(V15*(100-V15)/T15)</f>
        <v>2.3537937976264236</v>
      </c>
      <c r="X15" s="1">
        <v>86.33</v>
      </c>
      <c r="Y15" s="1">
        <f>SQRT(X15*(100-X15)/H15)</f>
        <v>1.9833734729831731</v>
      </c>
      <c r="Z15" s="1">
        <f>LN(X15)</f>
        <v>4.4581771622474315</v>
      </c>
      <c r="AA15" s="1">
        <f>SQRT(Z15*(100-Z15)/X15)</f>
        <v>2.2212352268993403</v>
      </c>
    </row>
    <row r="16" spans="1:27" x14ac:dyDescent="0.25">
      <c r="A16" s="5" t="s">
        <v>48</v>
      </c>
      <c r="B16" s="1">
        <v>2016</v>
      </c>
      <c r="C16" s="1" t="s">
        <v>37</v>
      </c>
      <c r="D16" s="1" t="s">
        <v>29</v>
      </c>
      <c r="E16" s="1" t="s">
        <v>55</v>
      </c>
      <c r="F16" s="1" t="s">
        <v>18</v>
      </c>
      <c r="G16" s="1" t="s">
        <v>19</v>
      </c>
      <c r="H16" s="1">
        <v>196</v>
      </c>
      <c r="I16" s="1" t="s">
        <v>33</v>
      </c>
      <c r="J16" s="1" t="s">
        <v>21</v>
      </c>
      <c r="K16" s="1">
        <v>100</v>
      </c>
      <c r="L16" s="1">
        <v>61.9</v>
      </c>
      <c r="M16" s="1">
        <f>SQRT(L16*(100-L16)/H16)</f>
        <v>3.4688041225783168</v>
      </c>
      <c r="N16" s="1">
        <f>LN(L16)</f>
        <v>4.1255201796905503</v>
      </c>
      <c r="O16" s="1">
        <f>SQRT(N16*(100-N16)/L16)</f>
        <v>2.5278164963766927</v>
      </c>
      <c r="P16" s="1">
        <v>73.599999999999994</v>
      </c>
      <c r="Q16" s="1">
        <f>SQRT(P16*(100-P16)/H16)</f>
        <v>3.1485662431899226</v>
      </c>
      <c r="R16" s="1">
        <f>LN(P16)</f>
        <v>4.2986450257348308</v>
      </c>
      <c r="S16" s="1">
        <f>SQRT(R16*(100-R16)/P16)</f>
        <v>2.3642093353741376</v>
      </c>
      <c r="T16" s="1">
        <v>52.8</v>
      </c>
      <c r="U16" s="1">
        <f>SQRT(T16*(100-T16)/H16)</f>
        <v>3.5658241741309014</v>
      </c>
      <c r="V16" s="1">
        <f>LN(T16)</f>
        <v>3.9665111907122159</v>
      </c>
      <c r="W16" s="1">
        <f>SQRT(V16*(100-V16)/T16)</f>
        <v>2.6859550106130654</v>
      </c>
      <c r="X16" s="1">
        <v>62.5</v>
      </c>
      <c r="Y16" s="1">
        <f>SQRT(X16*(100-X16)/H16)</f>
        <v>3.4580208448280509</v>
      </c>
      <c r="Z16" s="1">
        <f>LN(X16)</f>
        <v>4.1351665567423561</v>
      </c>
      <c r="AA16" s="1">
        <f>SQRT(Z16*(100-Z16)/X16)</f>
        <v>2.5184663689546785</v>
      </c>
    </row>
    <row r="17" spans="1:27" x14ac:dyDescent="0.25">
      <c r="A17" s="5" t="s">
        <v>57</v>
      </c>
      <c r="B17" s="1">
        <v>2019</v>
      </c>
      <c r="C17" s="1" t="s">
        <v>37</v>
      </c>
      <c r="D17" s="1" t="s">
        <v>32</v>
      </c>
      <c r="E17" s="1" t="s">
        <v>55</v>
      </c>
      <c r="F17" s="1" t="s">
        <v>18</v>
      </c>
      <c r="G17" s="1" t="s">
        <v>19</v>
      </c>
      <c r="H17" s="1">
        <v>450</v>
      </c>
      <c r="I17" s="1" t="s">
        <v>33</v>
      </c>
      <c r="J17" s="1" t="s">
        <v>21</v>
      </c>
      <c r="K17" s="1">
        <v>100</v>
      </c>
      <c r="L17" s="1">
        <v>25.3</v>
      </c>
      <c r="M17" s="1">
        <f>SQRT(L17*(100-L17)/H17)</f>
        <v>2.0493413576073656</v>
      </c>
      <c r="N17" s="1">
        <f>LN(L17)</f>
        <v>3.2308043957334744</v>
      </c>
      <c r="O17" s="1">
        <f>SQRT(N17*(100-N17)/L17)</f>
        <v>3.5153100635758063</v>
      </c>
      <c r="P17" s="1">
        <v>63.3</v>
      </c>
      <c r="Q17" s="1">
        <f>SQRT(P17*(100-P17)/H17)</f>
        <v>2.2721062181743763</v>
      </c>
      <c r="R17" s="1">
        <f>LN(P17)</f>
        <v>4.1478853291501308</v>
      </c>
      <c r="S17" s="1">
        <f>SQRT(R17*(100-R17)/P17)</f>
        <v>2.5061806071320003</v>
      </c>
      <c r="T17" s="1">
        <v>23.1</v>
      </c>
      <c r="U17" s="1">
        <f>SQRT(T17*(100-T17)/H17)</f>
        <v>1.9868400371779642</v>
      </c>
      <c r="V17" s="1">
        <f>LN(T17)</f>
        <v>3.1398326175277478</v>
      </c>
      <c r="W17" s="1">
        <f>SQRT(V17*(100-V17)/T17)</f>
        <v>3.6284393320595183</v>
      </c>
      <c r="X17" s="1">
        <v>26.8</v>
      </c>
      <c r="Y17" s="1">
        <f>SQRT(X17*(100-X17)/H17)</f>
        <v>2.0879335877049985</v>
      </c>
      <c r="Z17" s="1">
        <f>LN(X17)</f>
        <v>3.2884018875168111</v>
      </c>
      <c r="AA17" s="1">
        <f>SQRT(Z17*(100-Z17)/X17)</f>
        <v>3.4448024973055311</v>
      </c>
    </row>
    <row r="18" spans="1:27" x14ac:dyDescent="0.25">
      <c r="A18" s="5" t="s">
        <v>47</v>
      </c>
      <c r="B18" s="1">
        <v>2020</v>
      </c>
      <c r="C18" s="1" t="s">
        <v>36</v>
      </c>
      <c r="D18" s="1" t="s">
        <v>29</v>
      </c>
      <c r="E18" s="1" t="s">
        <v>55</v>
      </c>
      <c r="F18" s="1" t="s">
        <v>18</v>
      </c>
      <c r="G18" s="1" t="s">
        <v>19</v>
      </c>
      <c r="H18" s="1">
        <v>307</v>
      </c>
      <c r="I18" s="1" t="s">
        <v>38</v>
      </c>
      <c r="J18" s="1" t="s">
        <v>21</v>
      </c>
      <c r="K18" s="1">
        <v>100</v>
      </c>
      <c r="L18" s="1">
        <v>58.2</v>
      </c>
      <c r="M18" s="1">
        <f>SQRT(L18*(100-L18)/H18)</f>
        <v>2.8150132636041167</v>
      </c>
      <c r="N18" s="1">
        <f>LN(L18)</f>
        <v>4.0638853547373923</v>
      </c>
      <c r="O18" s="1">
        <f>SQRT(N18*(100-N18)/L18)</f>
        <v>2.588214669792555</v>
      </c>
      <c r="P18" s="1">
        <v>81.650000000000006</v>
      </c>
      <c r="Q18" s="1">
        <f>SQRT(P18*(100-P18)/H18)</f>
        <v>2.2091588299975968</v>
      </c>
      <c r="R18" s="1">
        <f>LN(P18)</f>
        <v>4.4024418194164738</v>
      </c>
      <c r="S18" s="1">
        <f>SQRT(R18*(100-R18)/P18)</f>
        <v>2.2703463617218662</v>
      </c>
      <c r="T18" s="1">
        <v>58.31</v>
      </c>
      <c r="U18" s="1">
        <f>SQRT(T18*(100-T18)/H18)</f>
        <v>2.8139623378943699</v>
      </c>
      <c r="V18" s="1">
        <f>LN(T18)</f>
        <v>4.0657736052340647</v>
      </c>
      <c r="W18" s="1">
        <f>SQRT(V18*(100-V18)/T18)</f>
        <v>2.5863474300423723</v>
      </c>
      <c r="X18" s="1">
        <v>60.31</v>
      </c>
      <c r="Y18" s="1">
        <f>SQRT(X18*(100-X18)/H18)</f>
        <v>2.7923253942712081</v>
      </c>
      <c r="Z18" s="1">
        <f>LN(X18)</f>
        <v>4.0994979274628953</v>
      </c>
      <c r="AA18" s="1">
        <f>SQRT(Z18*(100-Z18)/X18)</f>
        <v>2.5531781070223754</v>
      </c>
    </row>
    <row r="19" spans="1:27" x14ac:dyDescent="0.25">
      <c r="A19" s="5" t="s">
        <v>50</v>
      </c>
      <c r="B19" s="1">
        <v>2019</v>
      </c>
      <c r="C19" s="1" t="s">
        <v>37</v>
      </c>
      <c r="D19" s="1" t="s">
        <v>44</v>
      </c>
      <c r="E19" s="1" t="s">
        <v>56</v>
      </c>
      <c r="F19" s="1" t="s">
        <v>18</v>
      </c>
      <c r="G19" s="1" t="s">
        <v>19</v>
      </c>
      <c r="H19" s="1">
        <v>400</v>
      </c>
      <c r="I19" s="1" t="s">
        <v>31</v>
      </c>
      <c r="J19" s="1" t="s">
        <v>21</v>
      </c>
      <c r="K19" s="1">
        <v>100</v>
      </c>
      <c r="L19" s="1">
        <v>47.1</v>
      </c>
      <c r="M19" s="1">
        <f>SQRT(L19*(100-L19)/H19)</f>
        <v>2.495791457634231</v>
      </c>
      <c r="N19" s="1">
        <f>LN(L19)</f>
        <v>3.8522730010223722</v>
      </c>
      <c r="O19" s="1">
        <f>SQRT(N19*(100-N19)/L19)</f>
        <v>2.8042555348300322</v>
      </c>
      <c r="P19" s="1">
        <v>57.1</v>
      </c>
      <c r="Q19" s="1">
        <f>SQRT(P19*(100-P19)/H19)</f>
        <v>2.474666644216954</v>
      </c>
      <c r="R19" s="1">
        <f>LN(P19)</f>
        <v>4.0448041166619646</v>
      </c>
      <c r="S19" s="1">
        <f>SQRT(R19*(100-R19)/P19)</f>
        <v>2.6071435319555585</v>
      </c>
      <c r="T19" s="1">
        <v>35</v>
      </c>
      <c r="U19" s="1">
        <f>SQRT(T19*(100-T19)/H19)</f>
        <v>2.384848003542364</v>
      </c>
      <c r="V19" s="1">
        <f>LN(T19)</f>
        <v>3.5553480614894135</v>
      </c>
      <c r="W19" s="1">
        <f>SQRT(V19*(100-V19)/T19)</f>
        <v>3.1300128083289045</v>
      </c>
      <c r="X19" s="1">
        <v>50</v>
      </c>
      <c r="Y19" s="1">
        <f>SQRT(X19*(100-X19)/H19)</f>
        <v>2.5</v>
      </c>
      <c r="Z19" s="1">
        <f>LN(X19)</f>
        <v>3.912023005428146</v>
      </c>
      <c r="AA19" s="1">
        <f>SQRT(Z19*(100-Z19)/X19)</f>
        <v>2.7418912325174953</v>
      </c>
    </row>
    <row r="20" spans="1:27" x14ac:dyDescent="0.25">
      <c r="A20" s="5" t="s">
        <v>46</v>
      </c>
      <c r="B20" s="1">
        <v>2017</v>
      </c>
      <c r="C20" s="1" t="s">
        <v>37</v>
      </c>
      <c r="D20" s="1" t="s">
        <v>29</v>
      </c>
      <c r="E20" s="1" t="s">
        <v>55</v>
      </c>
      <c r="F20" s="1" t="s">
        <v>18</v>
      </c>
      <c r="G20" s="1" t="s">
        <v>19</v>
      </c>
      <c r="H20" s="1">
        <v>413</v>
      </c>
      <c r="I20" s="1" t="s">
        <v>34</v>
      </c>
      <c r="J20" s="1" t="s">
        <v>21</v>
      </c>
      <c r="K20" s="1">
        <v>100</v>
      </c>
      <c r="L20" s="1">
        <v>25.2</v>
      </c>
      <c r="M20" s="1">
        <f>SQRT(L20*(100-L20)/H20)</f>
        <v>2.1363678982352661</v>
      </c>
      <c r="N20" s="1">
        <f>LN(L20)</f>
        <v>3.2268439945173775</v>
      </c>
      <c r="O20" s="1">
        <f>SQRT(N20*(100-N20)/L20)</f>
        <v>3.5201905008357151</v>
      </c>
      <c r="P20" s="1">
        <v>37.299999999999997</v>
      </c>
      <c r="Q20" s="1">
        <f>SQRT(P20*(100-P20)/H20)</f>
        <v>2.3796504107708425</v>
      </c>
      <c r="R20" s="1">
        <f>LN(P20)</f>
        <v>3.6189933266497696</v>
      </c>
      <c r="S20" s="1">
        <f>SQRT(R20*(100-R20)/P20)</f>
        <v>3.0579839683765995</v>
      </c>
      <c r="T20" s="1">
        <v>34.9</v>
      </c>
      <c r="U20" s="1">
        <f>SQRT(T20*(100-T20)/H20)</f>
        <v>2.3454608162742701</v>
      </c>
      <c r="V20" s="1">
        <f>LN(T20)</f>
        <v>3.5524868292083815</v>
      </c>
      <c r="W20" s="1">
        <f>SQRT(V20*(100-V20)/T20)</f>
        <v>3.1332788114514356</v>
      </c>
      <c r="X20" s="1">
        <v>25.2</v>
      </c>
      <c r="Y20" s="1">
        <f>SQRT(X20*(100-X20)/H20)</f>
        <v>2.1363678982352661</v>
      </c>
      <c r="Z20" s="1">
        <f>LN(X20)</f>
        <v>3.2268439945173775</v>
      </c>
      <c r="AA20" s="1">
        <f>SQRT(Z20*(100-Z20)/X20)</f>
        <v>3.5201905008357151</v>
      </c>
    </row>
    <row r="21" spans="1:27" x14ac:dyDescent="0.25">
      <c r="A21" s="4" t="s">
        <v>26</v>
      </c>
      <c r="B21" s="1">
        <v>2021</v>
      </c>
      <c r="C21" s="1" t="s">
        <v>36</v>
      </c>
      <c r="D21" s="1" t="s">
        <v>17</v>
      </c>
      <c r="E21" s="1" t="s">
        <v>55</v>
      </c>
      <c r="F21" s="1" t="s">
        <v>18</v>
      </c>
      <c r="G21" s="1" t="s">
        <v>19</v>
      </c>
      <c r="H21" s="1">
        <v>384</v>
      </c>
      <c r="I21" s="1" t="s">
        <v>20</v>
      </c>
      <c r="J21" s="1" t="s">
        <v>21</v>
      </c>
      <c r="K21" s="1">
        <v>99.2</v>
      </c>
      <c r="L21" s="1">
        <v>65.8</v>
      </c>
      <c r="M21" s="1">
        <f>SQRT(L21*(100-L21)/H21)</f>
        <v>2.420808232801599</v>
      </c>
      <c r="N21" s="1">
        <f>LN(L21)</f>
        <v>4.1866198383312714</v>
      </c>
      <c r="O21" s="1">
        <f>SQRT(N21*(100-N21)/L21)</f>
        <v>2.469061443091928</v>
      </c>
      <c r="P21" s="1">
        <v>87</v>
      </c>
      <c r="Q21" s="1">
        <f>SQRT(P21*(100-P21)/H21)</f>
        <v>1.7161912772182477</v>
      </c>
      <c r="R21" s="1">
        <f>LN(P21)</f>
        <v>4.4659081186545837</v>
      </c>
      <c r="S21" s="1">
        <f>SQRT(R21*(100-R21)/P21)</f>
        <v>2.2144937319801188</v>
      </c>
      <c r="T21" s="1">
        <v>54</v>
      </c>
      <c r="U21" s="1">
        <f>SQRT(T21*(100-T21)/H21)</f>
        <v>2.5433737436719754</v>
      </c>
      <c r="V21" s="1">
        <f>LN(T21)</f>
        <v>3.9889840465642745</v>
      </c>
      <c r="W21" s="1">
        <f>SQRT(V21*(100-V21)/T21)</f>
        <v>2.663144934696164</v>
      </c>
      <c r="X21" s="1">
        <v>64</v>
      </c>
      <c r="Y21" s="1">
        <f>SQRT(X21*(100-X21)/H21)</f>
        <v>2.4494897427831779</v>
      </c>
      <c r="Z21" s="1">
        <f>LN(X21)</f>
        <v>4.1588830833596715</v>
      </c>
      <c r="AA21" s="1">
        <f>SQRT(Z21*(100-Z21)/X21)</f>
        <v>2.4955961206534401</v>
      </c>
    </row>
    <row r="22" spans="1:27" x14ac:dyDescent="0.25">
      <c r="H22" s="1">
        <f>SUM(H2:H21)</f>
        <v>9817</v>
      </c>
    </row>
  </sheetData>
  <sortState xmlns:xlrd2="http://schemas.microsoft.com/office/spreadsheetml/2017/richdata2" ref="A2:AA22">
    <sortCondition ref="A1:A22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Berihun Agegn</dc:creator>
  <cp:lastModifiedBy>DELL</cp:lastModifiedBy>
  <dcterms:created xsi:type="dcterms:W3CDTF">2024-03-08T12:07:33Z</dcterms:created>
  <dcterms:modified xsi:type="dcterms:W3CDTF">2025-10-26T12:42:23Z</dcterms:modified>
</cp:coreProperties>
</file>