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1"/>
  <workbookPr/>
  <mc:AlternateContent xmlns:mc="http://schemas.openxmlformats.org/markup-compatibility/2006">
    <mc:Choice Requires="x15">
      <x15ac:absPath xmlns:x15ac="http://schemas.microsoft.com/office/spreadsheetml/2010/11/ac" url="/Users/kanako/Desktop/予備４_ACP1/01_JIC/"/>
    </mc:Choice>
  </mc:AlternateContent>
  <xr:revisionPtr revIDLastSave="0" documentId="13_ncr:1_{37EFD2EB-3651-A548-8C24-3053329EB56D}" xr6:coauthVersionLast="47" xr6:coauthVersionMax="47" xr10:uidLastSave="{00000000-0000-0000-0000-000000000000}"/>
  <bookViews>
    <workbookView xWindow="10960" yWindow="500" windowWidth="30000" windowHeight="20520" activeTab="1" xr2:uid="{00000000-000D-0000-FFFF-FFFF00000000}"/>
  </bookViews>
  <sheets>
    <sheet name="Table1" sheetId="1" r:id="rId1"/>
    <sheet name="Table 2" sheetId="5" r:id="rId2"/>
    <sheet name="Table 3" sheetId="6" r:id="rId3"/>
    <sheet name="Table 4" sheetId="9" r:id="rId4"/>
    <sheet name="Table 5" sheetId="4" r:id="rId5"/>
    <sheet name="Table 6" sheetId="10" r:id="rId6"/>
  </sheets>
  <definedNames>
    <definedName name="_xlnm.Print_Area" localSheetId="3">'Table 4'!$A$1:$N$41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4" l="1"/>
  <c r="H22" i="4"/>
  <c r="H23" i="4"/>
  <c r="H24" i="4"/>
  <c r="H20" i="4"/>
  <c r="H38" i="4"/>
  <c r="H39" i="4"/>
  <c r="H40" i="4"/>
  <c r="H41" i="4"/>
  <c r="H42" i="4"/>
  <c r="H37" i="4"/>
  <c r="F38" i="4"/>
  <c r="F39" i="4"/>
  <c r="F40" i="4"/>
  <c r="F41" i="4"/>
  <c r="F42" i="4"/>
  <c r="F37" i="4"/>
  <c r="H8" i="4"/>
  <c r="H9" i="4"/>
  <c r="H10" i="4"/>
  <c r="H11" i="4"/>
  <c r="H7" i="4"/>
  <c r="L29" i="9"/>
  <c r="L30" i="9"/>
  <c r="L31" i="9"/>
  <c r="L32" i="9"/>
  <c r="L33" i="9"/>
  <c r="L34" i="9"/>
  <c r="L35" i="9"/>
  <c r="L28" i="9"/>
  <c r="L12" i="9"/>
  <c r="J12" i="9"/>
  <c r="D12" i="9"/>
  <c r="F12" i="9"/>
  <c r="H8" i="9"/>
  <c r="H9" i="9"/>
  <c r="H10" i="9"/>
  <c r="H11" i="9"/>
  <c r="H12" i="9"/>
  <c r="H7" i="9"/>
  <c r="D26" i="9"/>
  <c r="D29" i="9"/>
  <c r="D30" i="9"/>
  <c r="D31" i="9"/>
  <c r="D32" i="9"/>
  <c r="D33" i="9"/>
  <c r="D34" i="9"/>
  <c r="D35" i="9"/>
  <c r="D28" i="9"/>
  <c r="L8" i="6"/>
  <c r="L9" i="6"/>
  <c r="L10" i="6"/>
  <c r="L11" i="6"/>
  <c r="L12" i="6"/>
  <c r="J8" i="6"/>
  <c r="J9" i="6"/>
  <c r="J10" i="6"/>
  <c r="J11" i="6"/>
  <c r="J12" i="6"/>
  <c r="J7" i="6"/>
  <c r="H8" i="6"/>
  <c r="H9" i="6"/>
  <c r="H10" i="6"/>
  <c r="H11" i="6"/>
  <c r="H12" i="6"/>
  <c r="H7" i="6"/>
  <c r="L15" i="5"/>
  <c r="L16" i="5"/>
  <c r="L17" i="5"/>
  <c r="L18" i="5"/>
  <c r="L19" i="5"/>
  <c r="L20" i="5"/>
  <c r="L21" i="5"/>
  <c r="L14" i="5"/>
  <c r="J15" i="5"/>
  <c r="J16" i="5"/>
  <c r="J17" i="5"/>
  <c r="J18" i="5"/>
  <c r="J19" i="5"/>
  <c r="J20" i="5"/>
  <c r="J21" i="5"/>
  <c r="J14" i="5"/>
  <c r="L10" i="5"/>
  <c r="L11" i="5"/>
  <c r="L12" i="5"/>
  <c r="L9" i="5"/>
  <c r="J10" i="5"/>
  <c r="J11" i="5"/>
  <c r="J12" i="5"/>
  <c r="J9" i="5"/>
  <c r="H15" i="5"/>
  <c r="H16" i="5"/>
  <c r="H17" i="5"/>
  <c r="H18" i="5"/>
  <c r="H19" i="5"/>
  <c r="H20" i="5"/>
  <c r="H21" i="5"/>
  <c r="H14" i="5"/>
  <c r="H10" i="5"/>
  <c r="H11" i="5"/>
  <c r="H12" i="5"/>
  <c r="H9" i="5"/>
  <c r="D21" i="5"/>
  <c r="D20" i="5"/>
  <c r="D19" i="5"/>
  <c r="D18" i="5"/>
  <c r="D17" i="5"/>
  <c r="D16" i="5"/>
  <c r="D15" i="5"/>
  <c r="D14" i="5"/>
  <c r="D7" i="10"/>
  <c r="D8" i="10"/>
  <c r="D9" i="10"/>
  <c r="D10" i="10"/>
  <c r="D11" i="10"/>
  <c r="D13" i="10"/>
  <c r="D14" i="10"/>
  <c r="D15" i="10"/>
  <c r="D16" i="10"/>
  <c r="D17" i="10"/>
  <c r="D19" i="10"/>
  <c r="D20" i="10"/>
  <c r="D21" i="10"/>
  <c r="D22" i="10"/>
  <c r="D23" i="10"/>
  <c r="F11" i="10"/>
  <c r="F10" i="10"/>
  <c r="F9" i="10"/>
  <c r="F8" i="10"/>
  <c r="F7" i="10"/>
  <c r="F30" i="10"/>
  <c r="F29" i="10"/>
  <c r="F28" i="10"/>
  <c r="F27" i="10"/>
  <c r="F26" i="10"/>
  <c r="F25" i="10"/>
  <c r="J32" i="9"/>
  <c r="J31" i="9"/>
  <c r="J30" i="9"/>
  <c r="J29" i="9"/>
  <c r="J28" i="9"/>
  <c r="H27" i="4" l="1"/>
  <c r="H28" i="4"/>
  <c r="H29" i="4"/>
  <c r="H30" i="4"/>
  <c r="H31" i="4"/>
  <c r="H32" i="4"/>
  <c r="H33" i="4"/>
  <c r="H34" i="4"/>
  <c r="H35" i="4"/>
  <c r="H26" i="4"/>
  <c r="F27" i="4"/>
  <c r="F28" i="4"/>
  <c r="F29" i="4"/>
  <c r="F30" i="4"/>
  <c r="F31" i="4"/>
  <c r="F32" i="4"/>
  <c r="F33" i="4"/>
  <c r="F34" i="4"/>
  <c r="F35" i="4"/>
  <c r="F26" i="4"/>
  <c r="H22" i="9"/>
  <c r="H23" i="9"/>
  <c r="H24" i="9"/>
  <c r="H25" i="9"/>
  <c r="H21" i="9"/>
  <c r="L14" i="6"/>
  <c r="L15" i="6"/>
  <c r="L16" i="6"/>
  <c r="L17" i="6"/>
  <c r="L18" i="6"/>
  <c r="L7" i="6"/>
  <c r="J8" i="9"/>
  <c r="J9" i="9"/>
  <c r="J10" i="9"/>
  <c r="J11" i="9"/>
  <c r="J14" i="9"/>
  <c r="J15" i="9"/>
  <c r="J16" i="9"/>
  <c r="J17" i="9"/>
  <c r="J18" i="9"/>
  <c r="J19" i="9"/>
  <c r="J21" i="9"/>
  <c r="J22" i="9"/>
  <c r="J23" i="9"/>
  <c r="J24" i="9"/>
  <c r="J25" i="9"/>
  <c r="J7" i="9"/>
  <c r="L14" i="9"/>
  <c r="L15" i="9"/>
  <c r="L16" i="9"/>
  <c r="L17" i="9"/>
  <c r="L18" i="9"/>
  <c r="L19" i="9"/>
  <c r="L21" i="9"/>
  <c r="L22" i="9"/>
  <c r="L23" i="9"/>
  <c r="L24" i="9"/>
  <c r="L25" i="9"/>
  <c r="D18" i="9"/>
  <c r="L8" i="9"/>
  <c r="L9" i="9"/>
  <c r="L10" i="9"/>
  <c r="L11" i="9"/>
  <c r="L7" i="9"/>
  <c r="F8" i="9"/>
  <c r="F9" i="9"/>
  <c r="F10" i="9"/>
  <c r="F11" i="9"/>
  <c r="F7" i="9"/>
  <c r="D25" i="9"/>
  <c r="D24" i="9"/>
  <c r="D23" i="9"/>
  <c r="D22" i="9"/>
  <c r="D21" i="9"/>
  <c r="D19" i="9"/>
  <c r="D17" i="9"/>
  <c r="D16" i="9"/>
  <c r="D15" i="9"/>
  <c r="D14" i="9"/>
  <c r="D11" i="9"/>
  <c r="D10" i="9"/>
  <c r="D9" i="9"/>
  <c r="D8" i="9"/>
  <c r="D7" i="9"/>
  <c r="D8" i="4"/>
  <c r="D9" i="4"/>
  <c r="D10" i="4"/>
  <c r="D11" i="4"/>
  <c r="D13" i="4"/>
  <c r="D14" i="4"/>
  <c r="D15" i="4"/>
  <c r="D16" i="4"/>
  <c r="D17" i="4"/>
  <c r="D18" i="4"/>
  <c r="D20" i="4"/>
  <c r="D21" i="4"/>
  <c r="D22" i="4"/>
  <c r="D23" i="4"/>
  <c r="D24" i="4"/>
  <c r="D26" i="4"/>
  <c r="D27" i="4"/>
  <c r="D28" i="4"/>
  <c r="D29" i="4"/>
  <c r="D30" i="4"/>
  <c r="D31" i="4"/>
  <c r="D32" i="4"/>
  <c r="D33" i="4"/>
  <c r="D34" i="4"/>
  <c r="D35" i="4"/>
  <c r="D37" i="4"/>
  <c r="D38" i="4"/>
  <c r="D39" i="4"/>
  <c r="D40" i="4"/>
  <c r="D41" i="4"/>
  <c r="D42" i="4"/>
  <c r="C7" i="4"/>
  <c r="D7" i="4" s="1"/>
</calcChain>
</file>

<file path=xl/sharedStrings.xml><?xml version="1.0" encoding="utf-8"?>
<sst xmlns="http://schemas.openxmlformats.org/spreadsheetml/2006/main" count="301" uniqueCount="163">
  <si>
    <t>%</t>
    <phoneticPr fontId="2"/>
  </si>
  <si>
    <t>45.7±10.0</t>
    <phoneticPr fontId="2"/>
  </si>
  <si>
    <t>20.3±9.2</t>
    <phoneticPr fontId="2"/>
  </si>
  <si>
    <t>Closed-ICU</t>
    <phoneticPr fontId="2"/>
  </si>
  <si>
    <t>Open-ICU</t>
    <phoneticPr fontId="2"/>
  </si>
  <si>
    <t>46.3±9.4</t>
    <phoneticPr fontId="2"/>
  </si>
  <si>
    <t>21.0±9.5</t>
    <phoneticPr fontId="2"/>
  </si>
  <si>
    <t>35.3±7.3</t>
    <phoneticPr fontId="2"/>
  </si>
  <si>
    <t>12.6±6.9</t>
    <phoneticPr fontId="2"/>
  </si>
  <si>
    <t>n</t>
    <phoneticPr fontId="2"/>
  </si>
  <si>
    <t>%</t>
    <phoneticPr fontId="2"/>
  </si>
  <si>
    <t>35.6±8.6</t>
    <phoneticPr fontId="2"/>
  </si>
  <si>
    <t>12.6±7.4</t>
    <phoneticPr fontId="2"/>
  </si>
  <si>
    <t>42.9±7.8</t>
    <phoneticPr fontId="2"/>
  </si>
  <si>
    <t>19.0±8.0</t>
    <phoneticPr fontId="2"/>
  </si>
  <si>
    <t>n</t>
  </si>
  <si>
    <t>%</t>
  </si>
  <si>
    <t>Intensivist</t>
    <phoneticPr fontId="2"/>
  </si>
  <si>
    <t>Surgeon</t>
    <phoneticPr fontId="2"/>
  </si>
  <si>
    <t>ICU nurse</t>
    <phoneticPr fontId="2"/>
  </si>
  <si>
    <t>Characteristic</t>
    <phoneticPr fontId="2"/>
  </si>
  <si>
    <t>Gender</t>
    <phoneticPr fontId="2"/>
  </si>
  <si>
    <t>Female</t>
    <phoneticPr fontId="2"/>
  </si>
  <si>
    <t>Position</t>
    <phoneticPr fontId="2"/>
  </si>
  <si>
    <t>Department manager</t>
    <phoneticPr fontId="2"/>
  </si>
  <si>
    <t>Medical director</t>
    <phoneticPr fontId="2"/>
  </si>
  <si>
    <t>No position</t>
    <phoneticPr fontId="2"/>
  </si>
  <si>
    <t>Type of ICU</t>
    <phoneticPr fontId="2"/>
  </si>
  <si>
    <t>Semi-Closed ICU</t>
    <phoneticPr fontId="2"/>
  </si>
  <si>
    <t>None</t>
    <phoneticPr fontId="2"/>
  </si>
  <si>
    <t>Table 2</t>
    <phoneticPr fontId="2"/>
  </si>
  <si>
    <t>Intensivists</t>
    <phoneticPr fontId="2"/>
  </si>
  <si>
    <t>Surgeons</t>
    <phoneticPr fontId="2"/>
  </si>
  <si>
    <t>ACP support</t>
    <phoneticPr fontId="2"/>
  </si>
  <si>
    <t>Who supported the ACP?</t>
    <phoneticPr fontId="2"/>
  </si>
  <si>
    <t>I did.</t>
    <phoneticPr fontId="2"/>
  </si>
  <si>
    <t>Palliative care team</t>
    <phoneticPr fontId="2"/>
  </si>
  <si>
    <t>ICU nurses</t>
    <rPh sb="0" eb="3">
      <t>ICU nurses</t>
    </rPh>
    <phoneticPr fontId="2"/>
  </si>
  <si>
    <t>Patients</t>
    <phoneticPr fontId="2"/>
  </si>
  <si>
    <t>Outpatient nurses</t>
    <phoneticPr fontId="2"/>
  </si>
  <si>
    <t>Do not check with the patient</t>
    <phoneticPr fontId="2"/>
  </si>
  <si>
    <t>Do you recheck DNAR when the patient’scondition improves?</t>
    <phoneticPr fontId="2"/>
  </si>
  <si>
    <t>Non response</t>
    <phoneticPr fontId="2"/>
  </si>
  <si>
    <t>Table 5</t>
    <phoneticPr fontId="2"/>
  </si>
  <si>
    <t>P value</t>
    <phoneticPr fontId="2"/>
  </si>
  <si>
    <t>&lt;0.001</t>
    <phoneticPr fontId="2"/>
  </si>
  <si>
    <t>48.8±26.5</t>
    <phoneticPr fontId="2"/>
  </si>
  <si>
    <t>46.9±27.7</t>
    <phoneticPr fontId="2"/>
  </si>
  <si>
    <t>34.6±22.7</t>
    <phoneticPr fontId="2"/>
  </si>
  <si>
    <t>38.5±21.3</t>
    <phoneticPr fontId="2"/>
  </si>
  <si>
    <t>36.8±27.1</t>
    <phoneticPr fontId="2"/>
  </si>
  <si>
    <t>93,2</t>
    <phoneticPr fontId="2"/>
  </si>
  <si>
    <t>Clinical department</t>
    <phoneticPr fontId="2"/>
  </si>
  <si>
    <t>Gastroenterology</t>
    <phoneticPr fontId="2"/>
  </si>
  <si>
    <t>Cardiovascular</t>
    <phoneticPr fontId="2"/>
  </si>
  <si>
    <t>Thoracic surgery</t>
    <phoneticPr fontId="2"/>
  </si>
  <si>
    <t>Neurosurgery</t>
    <phoneticPr fontId="2"/>
  </si>
  <si>
    <t>Other</t>
  </si>
  <si>
    <t>Other</t>
    <phoneticPr fontId="2"/>
  </si>
  <si>
    <t>Specialist qualifications</t>
    <rPh sb="1" eb="3">
      <t>カンゴシ</t>
    </rPh>
    <rPh sb="4" eb="5">
      <t>モ</t>
    </rPh>
    <rPh sb="6" eb="8">
      <t>シカク</t>
    </rPh>
    <phoneticPr fontId="2"/>
  </si>
  <si>
    <t>Process leading to treatment decision</t>
    <phoneticPr fontId="2"/>
  </si>
  <si>
    <t>Desired place for recuperation</t>
  </si>
  <si>
    <t>Desired place for recuperation</t>
    <phoneticPr fontId="2"/>
  </si>
  <si>
    <t>Never</t>
  </si>
  <si>
    <t>Never</t>
    <phoneticPr fontId="2"/>
  </si>
  <si>
    <t xml:space="preserve">Occasionally </t>
  </si>
  <si>
    <t xml:space="preserve">Occasionally </t>
    <phoneticPr fontId="2"/>
  </si>
  <si>
    <t>Sometimes</t>
  </si>
  <si>
    <t>Sometimes</t>
    <phoneticPr fontId="2"/>
  </si>
  <si>
    <t>Often</t>
  </si>
  <si>
    <t>Often</t>
    <phoneticPr fontId="2"/>
  </si>
  <si>
    <t>Always</t>
  </si>
  <si>
    <t>Always</t>
    <phoneticPr fontId="2"/>
  </si>
  <si>
    <t>Correct answer</t>
    <phoneticPr fontId="2"/>
  </si>
  <si>
    <t>non response</t>
    <phoneticPr fontId="2"/>
  </si>
  <si>
    <t>When condition worsens</t>
    <phoneticPr fontId="2"/>
  </si>
  <si>
    <t>At the time of disease improvement</t>
    <phoneticPr fontId="2"/>
  </si>
  <si>
    <t>Before starting a new treatment</t>
    <phoneticPr fontId="2"/>
  </si>
  <si>
    <t>On admission to the ICU</t>
    <phoneticPr fontId="2"/>
  </si>
  <si>
    <t>other</t>
    <phoneticPr fontId="2"/>
  </si>
  <si>
    <t>Choice of treatment</t>
  </si>
  <si>
    <t>Patients' values</t>
  </si>
  <si>
    <t>Goal of care</t>
  </si>
  <si>
    <t>Prognosis</t>
  </si>
  <si>
    <t>Whether the patient wants to know the prognosis and condition</t>
  </si>
  <si>
    <t>Selection of a proxy decision-maker</t>
  </si>
  <si>
    <t>Predicted course of the disease</t>
  </si>
  <si>
    <t>Informed consent</t>
  </si>
  <si>
    <t>The course of treatment</t>
  </si>
  <si>
    <t xml:space="preserve">Table 1 </t>
    <phoneticPr fontId="2"/>
  </si>
  <si>
    <t>Demographic details of survey respondents</t>
  </si>
  <si>
    <t>Male</t>
    <phoneticPr fontId="2"/>
  </si>
  <si>
    <t>Certified nurse</t>
    <phoneticPr fontId="2"/>
  </si>
  <si>
    <t>Certified nurse specialist</t>
    <phoneticPr fontId="2"/>
  </si>
  <si>
    <t>Nurse practitioner</t>
    <phoneticPr fontId="2"/>
  </si>
  <si>
    <t>Age, mean±SD</t>
    <phoneticPr fontId="2"/>
  </si>
  <si>
    <t>Years of work experience, mean±SD</t>
    <phoneticPr fontId="2"/>
  </si>
  <si>
    <t>Floor nurse</t>
    <phoneticPr fontId="2"/>
  </si>
  <si>
    <t>Outpatient nurse</t>
    <phoneticPr fontId="2"/>
  </si>
  <si>
    <t>ICU, intensive care unit; SD, standard deviation.</t>
    <phoneticPr fontId="2"/>
  </si>
  <si>
    <t xml:space="preserve">A closed ICU is a facility where only intensivists make decisions on all the treatment strategies for patients. </t>
    <phoneticPr fontId="2"/>
  </si>
  <si>
    <t xml:space="preserve">In semi-closed ICUs, intensivists intervene for all patients in the ICU or the patients in  need. </t>
    <phoneticPr fontId="2"/>
  </si>
  <si>
    <t>An ICU without an intensivist is referred to as an open ICU.</t>
  </si>
  <si>
    <t>Patient’s values, and something to live for</t>
  </si>
  <si>
    <t>surrogate decision-maker</t>
    <phoneticPr fontId="2"/>
  </si>
  <si>
    <t>I won’t give you any information</t>
    <phoneticPr fontId="2"/>
  </si>
  <si>
    <t>Results of discussing DNAR with critical care patients</t>
  </si>
  <si>
    <t>Admitted in the ICU</t>
    <phoneticPr fontId="2"/>
  </si>
  <si>
    <t>At the time of hospital admission</t>
    <phoneticPr fontId="2"/>
  </si>
  <si>
    <t>During the first outpatient visit</t>
    <phoneticPr fontId="2"/>
  </si>
  <si>
    <t>Floor nurses</t>
    <phoneticPr fontId="2"/>
  </si>
  <si>
    <t>The table depicts one-way analysis of variance results.</t>
    <phoneticPr fontId="2"/>
  </si>
  <si>
    <t>It is carried out for people whose prognosis is that they will die within one year.</t>
  </si>
  <si>
    <t>The healthcare provider selects the most appropriate person as the proxy decision-maker.</t>
    <phoneticPr fontId="2"/>
  </si>
  <si>
    <t>Healthcare providers ask patients about their treatment preferences; they also ask the patients to decide.</t>
    <phoneticPr fontId="2"/>
  </si>
  <si>
    <t>Healthcare providers must always inform patients of the expected course of illness and life expectancy (prognosis).</t>
    <phoneticPr fontId="2"/>
  </si>
  <si>
    <t>Decisions once considered should be adhered to, and treatments’ intentions should remain unchanged.</t>
    <phoneticPr fontId="2"/>
  </si>
  <si>
    <t>Confirmation of the treatment preferences of patients in ICUs</t>
  </si>
  <si>
    <t>Do you confirm the patient’s intention regarding treatment?</t>
  </si>
  <si>
    <t>Don’t check at all</t>
    <phoneticPr fontId="2"/>
  </si>
  <si>
    <t>Can the wishes of the patient regarding treatment be incorporated in the treatment strategy?</t>
    <phoneticPr fontId="2"/>
  </si>
  <si>
    <t>Floor/outpatient nurses’ awareness of decision support</t>
  </si>
  <si>
    <t>Do you want to discuss with the patients their values and wishes regarding treatment?</t>
  </si>
  <si>
    <t>Whether patients’ treatment and care needs are shared among wards</t>
  </si>
  <si>
    <t>Whether patients’ treatment and care needs, including decision-making processes, are shared across wards</t>
    <phoneticPr fontId="2"/>
  </si>
  <si>
    <t>Patients’ information shared among outpatients’ and inpatients’ wards</t>
    <phoneticPr fontId="2"/>
  </si>
  <si>
    <t>Process leading to the patient’s decision to receive treatment</t>
  </si>
  <si>
    <t>Surrogate decision-makers</t>
    <phoneticPr fontId="2"/>
  </si>
  <si>
    <t>Patient’s treatment wishes and values</t>
    <phoneticPr fontId="2"/>
  </si>
  <si>
    <t>Whether the patient’s wishes regarding treatment are included in the information provided by other hospitals and facilities</t>
  </si>
  <si>
    <t>Does the hospital share information on its patients’ wishes regarding treatment from other hospitals or facilities?</t>
    <phoneticPr fontId="2"/>
  </si>
  <si>
    <r>
      <rPr>
        <i/>
        <sz val="11"/>
        <color theme="1"/>
        <rFont val="Times New Roman"/>
        <family val="1"/>
      </rPr>
      <t>NOTES</t>
    </r>
    <r>
      <rPr>
        <sz val="11"/>
        <color theme="1"/>
        <rFont val="Times New Roman"/>
        <family val="1"/>
      </rPr>
      <t>. Total numbers of floor nurses, n=123; outpatient nurses, n=109.</t>
    </r>
    <phoneticPr fontId="2"/>
  </si>
  <si>
    <t>Medical information, including treatment plans</t>
  </si>
  <si>
    <t>Treatment desired by the patient</t>
    <phoneticPr fontId="2"/>
  </si>
  <si>
    <t>Do you check DNAR with a patient?</t>
    <phoneticPr fontId="2"/>
  </si>
  <si>
    <t>No response</t>
    <phoneticPr fontId="2"/>
  </si>
  <si>
    <t>Patients’ families</t>
    <phoneticPr fontId="2"/>
  </si>
  <si>
    <r>
      <rPr>
        <i/>
        <sz val="11"/>
        <color theme="1"/>
        <rFont val="Times New Roman"/>
        <family val="1"/>
      </rPr>
      <t>NOTES</t>
    </r>
    <r>
      <rPr>
        <sz val="11"/>
        <color theme="1"/>
        <rFont val="Times New Roman"/>
        <family val="1"/>
      </rPr>
      <t xml:space="preserve">. Total numbers of intensivists, n=124; surgeons, n=59; ICU nurses, n=183; floor nurses, n=123; outpatient nurses, n=109. 
</t>
    </r>
    <phoneticPr fontId="2"/>
  </si>
  <si>
    <r>
      <t xml:space="preserve">Transition of patients’ treatment preferences and decisions </t>
    </r>
    <r>
      <rPr>
        <vertAlign val="superscript"/>
        <sz val="11"/>
        <color rgb="FF000000"/>
        <rFont val="Times New Roman"/>
        <family val="1"/>
      </rPr>
      <t>a</t>
    </r>
    <phoneticPr fontId="2"/>
  </si>
  <si>
    <t>Nurses</t>
    <phoneticPr fontId="2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</si>
  <si>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Include duplicate ansews</t>
    </r>
    <phoneticPr fontId="2"/>
  </si>
  <si>
    <t>Table 3</t>
    <phoneticPr fontId="2"/>
  </si>
  <si>
    <t>Medical professionals’ understanding and awareness of ACPs</t>
    <phoneticPr fontId="2"/>
  </si>
  <si>
    <t>Status of the introduction of ACPs for patients in ICUs</t>
    <phoneticPr fontId="2"/>
  </si>
  <si>
    <t>Do you understand ACPs?</t>
    <phoneticPr fontId="2"/>
  </si>
  <si>
    <t>ICU, intensive care unit.</t>
    <phoneticPr fontId="2"/>
  </si>
  <si>
    <t>ICU, intensive care unit; ACPs, advance care plans.</t>
    <phoneticPr fontId="2"/>
  </si>
  <si>
    <r>
      <rPr>
        <i/>
        <sz val="11"/>
        <color theme="1"/>
        <rFont val="Times New Roman"/>
        <family val="1"/>
      </rPr>
      <t xml:space="preserve">NOTES. </t>
    </r>
    <r>
      <rPr>
        <sz val="11"/>
        <color theme="1"/>
        <rFont val="Times New Roman"/>
        <family val="1"/>
      </rPr>
      <t xml:space="preserve">Total numbers of intensivists, n=124; surgeons, n=59; ICU nurses, n=183; floor nurses, n=123; outpatient nurses, n=109. </t>
    </r>
    <phoneticPr fontId="2"/>
  </si>
  <si>
    <t>ICU, intensive care unit; ACPs, advance care plans; SD, standard deviation.</t>
    <phoneticPr fontId="2"/>
  </si>
  <si>
    <t>Degree of confidence in providing ACPs support to patients/families (range 0–100), mean±SD</t>
    <phoneticPr fontId="2"/>
  </si>
  <si>
    <r>
      <t>NOTES.</t>
    </r>
    <r>
      <rPr>
        <sz val="11"/>
        <color rgb="FF000000"/>
        <rFont val="Times New Roman"/>
        <family val="1"/>
      </rPr>
      <t xml:space="preserve"> Total numbers of intensivists, n=124; surgeons, n=59; ICU nurses, n=183; floor nurses, n=123; outpatient nurses, n=109.</t>
    </r>
    <phoneticPr fontId="2"/>
  </si>
  <si>
    <t>Table4</t>
    <phoneticPr fontId="2"/>
  </si>
  <si>
    <r>
      <t>DNAR,</t>
    </r>
    <r>
      <rPr>
        <sz val="11"/>
        <color theme="1"/>
        <rFont val="Times New Roman"/>
        <family val="1"/>
      </rPr>
      <t xml:space="preserve"> do not attempt resuscitation</t>
    </r>
    <r>
      <rPr>
        <sz val="11"/>
        <color rgb="FF000000"/>
        <rFont val="Times New Roman"/>
        <family val="1"/>
      </rPr>
      <t>; ICU, intensive care unit</t>
    </r>
  </si>
  <si>
    <r>
      <t>Which of the following statements do you recognise as the correct content of ACPs?</t>
    </r>
    <r>
      <rPr>
        <vertAlign val="superscript"/>
        <sz val="11"/>
        <color theme="1"/>
        <rFont val="Times New Roman"/>
        <family val="1"/>
      </rPr>
      <t xml:space="preserve"> a</t>
    </r>
    <phoneticPr fontId="2"/>
  </si>
  <si>
    <r>
      <t xml:space="preserve">Timming </t>
    </r>
    <r>
      <rPr>
        <vertAlign val="superscript"/>
        <sz val="11"/>
        <color theme="1"/>
        <rFont val="Times New Roman"/>
        <family val="1"/>
      </rPr>
      <t>a</t>
    </r>
    <phoneticPr fontId="2"/>
  </si>
  <si>
    <r>
      <t>Who decides on selecting surrogate decision-maker?</t>
    </r>
    <r>
      <rPr>
        <vertAlign val="superscript"/>
        <sz val="11"/>
        <color theme="1"/>
        <rFont val="Times New Roman"/>
        <family val="1"/>
      </rPr>
      <t xml:space="preserve"> a</t>
    </r>
    <phoneticPr fontId="2"/>
  </si>
  <si>
    <r>
      <t>NOTES.</t>
    </r>
    <r>
      <rPr>
        <sz val="11"/>
        <color rgb="FF000000"/>
        <rFont val="Times New Roman"/>
        <family val="1"/>
      </rPr>
      <t xml:space="preserve"> Total numbers of intensivists, n=124; surgeons, n=59; ICU nurses, n=189.</t>
    </r>
    <phoneticPr fontId="2"/>
  </si>
  <si>
    <r>
      <t>Who confirms the intention of treatment to the patient?</t>
    </r>
    <r>
      <rPr>
        <vertAlign val="superscript"/>
        <sz val="11"/>
        <color rgb="FF000000"/>
        <rFont val="Times New Roman"/>
        <family val="1"/>
      </rPr>
      <t xml:space="preserve"> a</t>
    </r>
    <phoneticPr fontId="2"/>
  </si>
  <si>
    <r>
      <t>When do you confirm the patient’s intention regarding treatment?</t>
    </r>
    <r>
      <rPr>
        <vertAlign val="superscript"/>
        <sz val="11"/>
        <color theme="1"/>
        <rFont val="Times New Roman"/>
        <family val="1"/>
      </rPr>
      <t xml:space="preserve"> a</t>
    </r>
    <phoneticPr fontId="2"/>
  </si>
  <si>
    <r>
      <t xml:space="preserve">What do you discuss with the patient? </t>
    </r>
    <r>
      <rPr>
        <vertAlign val="superscript"/>
        <sz val="11"/>
        <color rgb="FF000000"/>
        <rFont val="Times New Roman"/>
        <family val="1"/>
      </rPr>
      <t>a</t>
    </r>
    <phoneticPr fontId="2"/>
  </si>
  <si>
    <t>Table 6</t>
    <phoneticPr fontId="2"/>
  </si>
  <si>
    <t>Frequently</t>
    <phoneticPr fontId="2"/>
  </si>
  <si>
    <t>Absolutely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</si>
</sst>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\(0.0%\)"/>
    <numFmt numFmtId="177" formatCode="0.0"/>
    <numFmt numFmtId="178" formatCode="0_);[Red]\(0\)"/>
    <numFmt numFmtId="179" formatCode="0.0_);[Red]\(0.0\)"/>
    <numFmt numFmtId="180" formatCode="0.000"/>
    <numFmt numFmtId="181" formatCode="0.00_);[Red]\(0.00\)"/>
    <numFmt numFmtId="182" formatCode="0.000_);[Red]\(0.000\)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1"/>
      <color theme="1" tint="0.249977111117893"/>
      <name val="Times New Roman"/>
      <family val="1"/>
    </font>
    <font>
      <i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00">
    <xf numFmtId="0" fontId="0" fillId="0" borderId="0" xfId="0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top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1" applyNumberFormat="1" applyFont="1" applyFill="1" applyAlignment="1">
      <alignment horizontal="center" vertical="center"/>
    </xf>
    <xf numFmtId="0" fontId="5" fillId="0" borderId="0" xfId="0" applyFont="1" applyFill="1">
      <alignment vertical="center"/>
    </xf>
    <xf numFmtId="176" fontId="5" fillId="0" borderId="0" xfId="0" applyNumberFormat="1" applyFont="1" applyFill="1" applyAlignment="1">
      <alignment horizontal="center" vertical="center"/>
    </xf>
    <xf numFmtId="177" fontId="5" fillId="0" borderId="0" xfId="1" applyNumberFormat="1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5" fillId="0" borderId="0" xfId="0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5" fillId="0" borderId="1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0" xfId="1" applyNumberFormat="1" applyFont="1" applyBorder="1" applyAlignment="1">
      <alignment horizontal="center" vertical="center"/>
    </xf>
    <xf numFmtId="177" fontId="5" fillId="0" borderId="0" xfId="1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6" fillId="0" borderId="0" xfId="0" applyFo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1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177" fontId="5" fillId="0" borderId="3" xfId="1" applyNumberFormat="1" applyFont="1" applyBorder="1" applyAlignment="1">
      <alignment horizontal="center" vertical="center"/>
    </xf>
    <xf numFmtId="0" fontId="5" fillId="0" borderId="3" xfId="1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80" fontId="5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80" fontId="5" fillId="0" borderId="0" xfId="0" applyNumberFormat="1" applyFont="1">
      <alignment vertical="center"/>
    </xf>
    <xf numFmtId="177" fontId="5" fillId="0" borderId="0" xfId="0" applyNumberFormat="1" applyFont="1" applyBorder="1" applyAlignment="1">
      <alignment horizontal="center" vertical="center"/>
    </xf>
    <xf numFmtId="179" fontId="5" fillId="0" borderId="0" xfId="1" applyNumberFormat="1" applyFont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  <xf numFmtId="182" fontId="5" fillId="0" borderId="0" xfId="1" applyNumberFormat="1" applyFont="1" applyAlignment="1">
      <alignment horizontal="center" vertical="center"/>
    </xf>
    <xf numFmtId="181" fontId="5" fillId="0" borderId="0" xfId="1" applyNumberFormat="1" applyFont="1" applyAlignment="1">
      <alignment horizontal="center" vertical="center"/>
    </xf>
    <xf numFmtId="178" fontId="5" fillId="0" borderId="0" xfId="1" applyNumberFormat="1" applyFont="1" applyAlignment="1">
      <alignment horizontal="center" vertical="center"/>
    </xf>
    <xf numFmtId="179" fontId="5" fillId="0" borderId="3" xfId="1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181" fontId="5" fillId="0" borderId="3" xfId="1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2" fontId="5" fillId="0" borderId="0" xfId="1" applyNumberFormat="1" applyFont="1" applyFill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77" fontId="5" fillId="0" borderId="0" xfId="1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5" fillId="0" borderId="0" xfId="1" applyNumberFormat="1" applyFont="1" applyFill="1" applyAlignment="1">
      <alignment horizontal="center" vertical="center"/>
    </xf>
    <xf numFmtId="0" fontId="5" fillId="0" borderId="0" xfId="1" applyNumberFormat="1" applyFont="1" applyFill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8">
    <cellStyle name="style1579056720555" xfId="3" xr:uid="{00000000-0005-0000-0000-000000000000}"/>
    <cellStyle name="style1579056720639" xfId="2" xr:uid="{00000000-0005-0000-0000-000001000000}"/>
    <cellStyle name="style1579065800700" xfId="4" xr:uid="{00000000-0005-0000-0000-000002000000}"/>
    <cellStyle name="style1579065800762" xfId="5" xr:uid="{00000000-0005-0000-0000-000003000000}"/>
    <cellStyle name="style1579068931753" xfId="6" xr:uid="{00000000-0005-0000-0000-000004000000}"/>
    <cellStyle name="style1579068931816" xfId="7" xr:uid="{00000000-0005-0000-0000-000005000000}"/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M37"/>
  <sheetViews>
    <sheetView zoomScale="110" zoomScaleNormal="110" workbookViewId="0">
      <selection activeCell="A33" sqref="A33"/>
    </sheetView>
  </sheetViews>
  <sheetFormatPr baseColWidth="10" defaultColWidth="9" defaultRowHeight="14"/>
  <cols>
    <col min="1" max="1" width="2.1640625" style="7" customWidth="1"/>
    <col min="2" max="2" width="25.6640625" style="8" customWidth="1"/>
    <col min="3" max="3" width="5.6640625" style="11" customWidth="1"/>
    <col min="4" max="4" width="6" style="12" customWidth="1"/>
    <col min="5" max="5" width="5.83203125" style="11" customWidth="1"/>
    <col min="6" max="7" width="6" style="11" customWidth="1"/>
    <col min="8" max="8" width="5.83203125" style="11" customWidth="1"/>
    <col min="9" max="11" width="6" style="11" customWidth="1"/>
    <col min="12" max="12" width="6.5" style="11" customWidth="1"/>
    <col min="13" max="16384" width="9" style="13"/>
  </cols>
  <sheetData>
    <row r="1" spans="1:13">
      <c r="A1" s="7" t="s">
        <v>89</v>
      </c>
      <c r="C1" s="27"/>
      <c r="E1" s="27"/>
      <c r="F1" s="27"/>
      <c r="G1" s="27"/>
      <c r="H1" s="27"/>
      <c r="I1" s="27"/>
      <c r="J1" s="27"/>
      <c r="K1" s="27"/>
      <c r="L1" s="27"/>
    </row>
    <row r="2" spans="1:13">
      <c r="A2" s="14" t="s">
        <v>90</v>
      </c>
      <c r="C2" s="27"/>
      <c r="E2" s="27"/>
      <c r="F2" s="27"/>
      <c r="G2" s="27"/>
      <c r="H2" s="27"/>
      <c r="I2" s="27"/>
      <c r="J2" s="27"/>
      <c r="K2" s="27"/>
      <c r="L2" s="27"/>
    </row>
    <row r="3" spans="1:13" ht="6" customHeight="1">
      <c r="C3" s="27"/>
      <c r="E3" s="27"/>
      <c r="F3" s="27"/>
      <c r="G3" s="27"/>
      <c r="H3" s="27"/>
      <c r="I3" s="27"/>
      <c r="J3" s="27"/>
      <c r="K3" s="27"/>
      <c r="L3" s="27"/>
    </row>
    <row r="4" spans="1:13">
      <c r="A4" s="1"/>
      <c r="B4" s="2"/>
      <c r="C4" s="90" t="s">
        <v>17</v>
      </c>
      <c r="D4" s="90"/>
      <c r="E4" s="90" t="s">
        <v>18</v>
      </c>
      <c r="F4" s="90"/>
      <c r="G4" s="90" t="s">
        <v>19</v>
      </c>
      <c r="H4" s="90"/>
      <c r="I4" s="90" t="s">
        <v>97</v>
      </c>
      <c r="J4" s="90"/>
      <c r="K4" s="90" t="s">
        <v>98</v>
      </c>
      <c r="L4" s="90"/>
    </row>
    <row r="5" spans="1:13">
      <c r="A5" s="3" t="s">
        <v>20</v>
      </c>
      <c r="B5" s="4"/>
      <c r="C5" s="28" t="s">
        <v>9</v>
      </c>
      <c r="D5" s="16" t="s">
        <v>10</v>
      </c>
      <c r="E5" s="28" t="s">
        <v>9</v>
      </c>
      <c r="F5" s="28" t="s">
        <v>0</v>
      </c>
      <c r="G5" s="28" t="s">
        <v>9</v>
      </c>
      <c r="H5" s="28" t="s">
        <v>0</v>
      </c>
      <c r="I5" s="28" t="s">
        <v>9</v>
      </c>
      <c r="J5" s="28" t="s">
        <v>0</v>
      </c>
      <c r="K5" s="28" t="s">
        <v>9</v>
      </c>
      <c r="L5" s="28" t="s">
        <v>0</v>
      </c>
    </row>
    <row r="6" spans="1:13">
      <c r="A6" s="5" t="s">
        <v>21</v>
      </c>
      <c r="B6" s="6"/>
      <c r="C6" s="46"/>
      <c r="D6" s="18"/>
      <c r="E6" s="46"/>
      <c r="F6" s="46"/>
      <c r="G6" s="46"/>
      <c r="H6" s="46"/>
      <c r="I6" s="46"/>
      <c r="J6" s="46"/>
      <c r="K6" s="46"/>
      <c r="L6" s="46"/>
    </row>
    <row r="7" spans="1:13" ht="15">
      <c r="A7" s="5"/>
      <c r="B7" s="6" t="s">
        <v>91</v>
      </c>
      <c r="C7" s="46">
        <v>106</v>
      </c>
      <c r="D7" s="47">
        <v>85.5</v>
      </c>
      <c r="E7" s="46">
        <v>57</v>
      </c>
      <c r="F7" s="46">
        <v>96.6</v>
      </c>
      <c r="G7" s="46">
        <v>51</v>
      </c>
      <c r="H7" s="46">
        <v>27.9</v>
      </c>
      <c r="I7" s="46">
        <v>14</v>
      </c>
      <c r="J7" s="46">
        <v>11.4</v>
      </c>
      <c r="K7" s="46">
        <v>2</v>
      </c>
      <c r="L7" s="46">
        <v>1.8</v>
      </c>
    </row>
    <row r="8" spans="1:13" ht="15">
      <c r="B8" s="8" t="s">
        <v>22</v>
      </c>
      <c r="C8" s="27">
        <v>18</v>
      </c>
      <c r="D8" s="19">
        <v>14.5</v>
      </c>
      <c r="E8" s="27">
        <v>2</v>
      </c>
      <c r="F8" s="19">
        <v>3.4</v>
      </c>
      <c r="G8" s="27">
        <v>132</v>
      </c>
      <c r="H8" s="19">
        <v>72.099999999999994</v>
      </c>
      <c r="I8" s="27">
        <v>109</v>
      </c>
      <c r="J8" s="19">
        <v>88.6</v>
      </c>
      <c r="K8" s="27">
        <v>107</v>
      </c>
      <c r="L8" s="19">
        <v>98.2</v>
      </c>
    </row>
    <row r="9" spans="1:13">
      <c r="A9" s="7" t="s">
        <v>23</v>
      </c>
      <c r="C9" s="27"/>
      <c r="E9" s="27"/>
      <c r="F9" s="19"/>
      <c r="G9" s="27"/>
      <c r="H9" s="19"/>
      <c r="I9" s="27"/>
      <c r="J9" s="19"/>
      <c r="K9" s="27"/>
      <c r="L9" s="19"/>
    </row>
    <row r="10" spans="1:13" ht="15">
      <c r="A10" s="9"/>
      <c r="B10" s="10" t="s">
        <v>24</v>
      </c>
      <c r="C10" s="20">
        <v>38</v>
      </c>
      <c r="D10" s="21">
        <v>30.6</v>
      </c>
      <c r="E10" s="20">
        <v>17</v>
      </c>
      <c r="F10" s="22">
        <v>28.8</v>
      </c>
      <c r="G10" s="20">
        <v>14</v>
      </c>
      <c r="H10" s="22">
        <v>7.7</v>
      </c>
      <c r="I10" s="20">
        <v>17</v>
      </c>
      <c r="J10" s="22">
        <v>13.8</v>
      </c>
      <c r="K10" s="20">
        <v>12</v>
      </c>
      <c r="L10" s="22">
        <v>11</v>
      </c>
      <c r="M10" s="23"/>
    </row>
    <row r="11" spans="1:13" ht="15">
      <c r="A11" s="9"/>
      <c r="B11" s="10" t="s">
        <v>25</v>
      </c>
      <c r="C11" s="20">
        <v>28</v>
      </c>
      <c r="D11" s="21">
        <v>22.6</v>
      </c>
      <c r="E11" s="20">
        <v>20</v>
      </c>
      <c r="F11" s="22">
        <v>33.9</v>
      </c>
      <c r="G11" s="20">
        <v>29</v>
      </c>
      <c r="H11" s="22">
        <v>15.8</v>
      </c>
      <c r="I11" s="20">
        <v>19</v>
      </c>
      <c r="J11" s="22">
        <v>15.4</v>
      </c>
      <c r="K11" s="20">
        <v>13</v>
      </c>
      <c r="L11" s="22">
        <v>11.9</v>
      </c>
      <c r="M11" s="23"/>
    </row>
    <row r="12" spans="1:13" ht="15">
      <c r="A12" s="9"/>
      <c r="B12" s="10" t="s">
        <v>26</v>
      </c>
      <c r="C12" s="20">
        <v>58</v>
      </c>
      <c r="D12" s="21">
        <v>46.8</v>
      </c>
      <c r="E12" s="20">
        <v>22</v>
      </c>
      <c r="F12" s="22">
        <v>37.299999999999997</v>
      </c>
      <c r="G12" s="20">
        <v>140</v>
      </c>
      <c r="H12" s="22">
        <v>76.5</v>
      </c>
      <c r="I12" s="20">
        <v>87</v>
      </c>
      <c r="J12" s="22">
        <v>70.7</v>
      </c>
      <c r="K12" s="20">
        <v>85</v>
      </c>
      <c r="L12" s="22">
        <v>77.099999999999994</v>
      </c>
      <c r="M12" s="23"/>
    </row>
    <row r="13" spans="1:13">
      <c r="A13" s="9" t="s">
        <v>52</v>
      </c>
      <c r="B13" s="10"/>
      <c r="C13" s="20"/>
      <c r="D13" s="24"/>
      <c r="E13" s="20"/>
      <c r="F13" s="22"/>
      <c r="G13" s="20"/>
      <c r="H13" s="22"/>
      <c r="I13" s="20"/>
      <c r="J13" s="22"/>
      <c r="K13" s="20"/>
      <c r="L13" s="22"/>
      <c r="M13" s="23"/>
    </row>
    <row r="14" spans="1:13" ht="15">
      <c r="A14" s="9"/>
      <c r="B14" s="10" t="s">
        <v>53</v>
      </c>
      <c r="C14" s="20"/>
      <c r="D14" s="24"/>
      <c r="E14" s="20">
        <v>22</v>
      </c>
      <c r="F14" s="22">
        <v>37.299999999999997</v>
      </c>
      <c r="G14" s="20"/>
      <c r="H14" s="22"/>
      <c r="I14" s="20">
        <v>67</v>
      </c>
      <c r="J14" s="22">
        <v>54.5</v>
      </c>
      <c r="K14" s="20">
        <v>38</v>
      </c>
      <c r="L14" s="22">
        <v>34.9</v>
      </c>
      <c r="M14" s="23"/>
    </row>
    <row r="15" spans="1:13" ht="15">
      <c r="A15" s="9"/>
      <c r="B15" s="10" t="s">
        <v>54</v>
      </c>
      <c r="C15" s="20"/>
      <c r="D15" s="24"/>
      <c r="E15" s="20">
        <v>23</v>
      </c>
      <c r="F15" s="25">
        <v>39</v>
      </c>
      <c r="G15" s="20"/>
      <c r="H15" s="22"/>
      <c r="I15" s="85">
        <v>31</v>
      </c>
      <c r="J15" s="86">
        <v>25.2</v>
      </c>
      <c r="K15" s="85">
        <v>38</v>
      </c>
      <c r="L15" s="87">
        <v>34.9</v>
      </c>
      <c r="M15" s="23"/>
    </row>
    <row r="16" spans="1:13" ht="15">
      <c r="A16" s="9"/>
      <c r="B16" s="10" t="s">
        <v>55</v>
      </c>
      <c r="C16" s="20"/>
      <c r="D16" s="24"/>
      <c r="E16" s="20">
        <v>3</v>
      </c>
      <c r="F16" s="22">
        <v>5.0999999999999996</v>
      </c>
      <c r="G16" s="20"/>
      <c r="H16" s="22"/>
      <c r="I16" s="85"/>
      <c r="J16" s="86"/>
      <c r="K16" s="85"/>
      <c r="L16" s="87"/>
      <c r="M16" s="23"/>
    </row>
    <row r="17" spans="1:13" ht="15">
      <c r="A17" s="9"/>
      <c r="B17" s="10" t="s">
        <v>56</v>
      </c>
      <c r="C17" s="20"/>
      <c r="D17" s="24"/>
      <c r="E17" s="20">
        <v>10</v>
      </c>
      <c r="F17" s="22">
        <v>16.899999999999999</v>
      </c>
      <c r="G17" s="20"/>
      <c r="H17" s="22"/>
      <c r="I17" s="20">
        <v>16</v>
      </c>
      <c r="J17" s="25">
        <v>13</v>
      </c>
      <c r="K17" s="20">
        <v>21</v>
      </c>
      <c r="L17" s="22">
        <v>19.2</v>
      </c>
      <c r="M17" s="23"/>
    </row>
    <row r="18" spans="1:13" ht="15">
      <c r="A18" s="9"/>
      <c r="B18" s="10" t="s">
        <v>58</v>
      </c>
      <c r="C18" s="20"/>
      <c r="D18" s="24"/>
      <c r="E18" s="20">
        <v>1</v>
      </c>
      <c r="F18" s="21">
        <v>1.7</v>
      </c>
      <c r="G18" s="20"/>
      <c r="H18" s="22"/>
      <c r="I18" s="20">
        <v>9</v>
      </c>
      <c r="J18" s="22">
        <v>5.0999999999999996</v>
      </c>
      <c r="K18" s="20">
        <v>12</v>
      </c>
      <c r="L18" s="25">
        <v>11</v>
      </c>
      <c r="M18" s="23"/>
    </row>
    <row r="19" spans="1:13">
      <c r="A19" s="9" t="s">
        <v>59</v>
      </c>
      <c r="B19" s="10"/>
      <c r="C19" s="20"/>
      <c r="D19" s="24"/>
      <c r="E19" s="20"/>
      <c r="F19" s="21"/>
      <c r="G19" s="20"/>
      <c r="H19" s="22"/>
      <c r="I19" s="20"/>
      <c r="J19" s="22"/>
      <c r="K19" s="20"/>
      <c r="L19" s="22"/>
      <c r="M19" s="23"/>
    </row>
    <row r="20" spans="1:13" ht="15">
      <c r="A20" s="9"/>
      <c r="B20" s="10" t="s">
        <v>92</v>
      </c>
      <c r="C20" s="20"/>
      <c r="D20" s="24"/>
      <c r="E20" s="20"/>
      <c r="F20" s="21"/>
      <c r="G20" s="20">
        <v>19</v>
      </c>
      <c r="H20" s="22">
        <v>10.4</v>
      </c>
      <c r="I20" s="20">
        <v>17</v>
      </c>
      <c r="J20" s="22">
        <v>13.8</v>
      </c>
      <c r="K20" s="20">
        <v>13</v>
      </c>
      <c r="L20" s="22">
        <v>11.9</v>
      </c>
      <c r="M20" s="23"/>
    </row>
    <row r="21" spans="1:13" ht="15">
      <c r="A21" s="9"/>
      <c r="B21" s="10" t="s">
        <v>93</v>
      </c>
      <c r="C21" s="20"/>
      <c r="D21" s="24"/>
      <c r="E21" s="20"/>
      <c r="F21" s="21"/>
      <c r="G21" s="20">
        <v>5</v>
      </c>
      <c r="H21" s="22">
        <v>2.7</v>
      </c>
      <c r="I21" s="20">
        <v>6</v>
      </c>
      <c r="J21" s="22">
        <v>4.9000000000000004</v>
      </c>
      <c r="K21" s="20">
        <v>2</v>
      </c>
      <c r="L21" s="22">
        <v>1.8</v>
      </c>
      <c r="M21" s="23"/>
    </row>
    <row r="22" spans="1:13" ht="15">
      <c r="A22" s="9"/>
      <c r="B22" s="10" t="s">
        <v>94</v>
      </c>
      <c r="C22" s="20"/>
      <c r="D22" s="24"/>
      <c r="E22" s="20"/>
      <c r="F22" s="21"/>
      <c r="G22" s="20">
        <v>1</v>
      </c>
      <c r="H22" s="22">
        <v>0.5</v>
      </c>
      <c r="I22" s="20">
        <v>0</v>
      </c>
      <c r="J22" s="25">
        <v>0</v>
      </c>
      <c r="K22" s="20">
        <v>0</v>
      </c>
      <c r="L22" s="74">
        <v>0</v>
      </c>
      <c r="M22" s="23"/>
    </row>
    <row r="23" spans="1:13" ht="15">
      <c r="A23" s="9"/>
      <c r="B23" s="10" t="s">
        <v>29</v>
      </c>
      <c r="C23" s="20"/>
      <c r="D23" s="24"/>
      <c r="E23" s="20"/>
      <c r="F23" s="21"/>
      <c r="G23" s="20">
        <v>158</v>
      </c>
      <c r="H23" s="22">
        <v>86.3</v>
      </c>
      <c r="I23" s="20">
        <v>100</v>
      </c>
      <c r="J23" s="22">
        <v>81.3</v>
      </c>
      <c r="K23" s="20">
        <v>94</v>
      </c>
      <c r="L23" s="22">
        <v>86.2</v>
      </c>
      <c r="M23" s="23"/>
    </row>
    <row r="24" spans="1:13">
      <c r="A24" s="9" t="s">
        <v>27</v>
      </c>
      <c r="B24" s="10"/>
      <c r="C24" s="20"/>
      <c r="D24" s="24"/>
      <c r="E24" s="20"/>
      <c r="F24" s="21"/>
      <c r="G24" s="20"/>
      <c r="H24" s="22"/>
      <c r="I24" s="20"/>
      <c r="J24" s="20"/>
      <c r="K24" s="20"/>
      <c r="L24" s="20"/>
      <c r="M24" s="23"/>
    </row>
    <row r="25" spans="1:13" ht="15">
      <c r="A25" s="9"/>
      <c r="B25" s="10" t="s">
        <v>3</v>
      </c>
      <c r="C25" s="20">
        <v>28</v>
      </c>
      <c r="D25" s="21">
        <v>22.6</v>
      </c>
      <c r="E25" s="20">
        <v>3</v>
      </c>
      <c r="F25" s="22">
        <v>5.0999999999999996</v>
      </c>
      <c r="G25" s="20">
        <v>21</v>
      </c>
      <c r="H25" s="22">
        <v>11.5</v>
      </c>
      <c r="I25" s="20"/>
      <c r="J25" s="20"/>
      <c r="K25" s="20"/>
      <c r="L25" s="20"/>
      <c r="M25" s="23"/>
    </row>
    <row r="26" spans="1:13" ht="15">
      <c r="A26" s="9"/>
      <c r="B26" s="10" t="s">
        <v>28</v>
      </c>
      <c r="C26" s="20">
        <v>79</v>
      </c>
      <c r="D26" s="21">
        <v>63.7</v>
      </c>
      <c r="E26" s="20">
        <v>42</v>
      </c>
      <c r="F26" s="22">
        <v>71.2</v>
      </c>
      <c r="G26" s="20">
        <v>89</v>
      </c>
      <c r="H26" s="22">
        <v>48.6</v>
      </c>
      <c r="I26" s="20"/>
      <c r="J26" s="20"/>
      <c r="K26" s="20"/>
      <c r="L26" s="20"/>
      <c r="M26" s="23"/>
    </row>
    <row r="27" spans="1:13" ht="15">
      <c r="A27" s="9"/>
      <c r="B27" s="10" t="s">
        <v>4</v>
      </c>
      <c r="C27" s="20">
        <v>17</v>
      </c>
      <c r="D27" s="21">
        <v>13.7</v>
      </c>
      <c r="E27" s="20">
        <v>14</v>
      </c>
      <c r="F27" s="22">
        <v>23.7</v>
      </c>
      <c r="G27" s="20">
        <v>73</v>
      </c>
      <c r="H27" s="22">
        <v>39.9</v>
      </c>
      <c r="I27" s="20"/>
      <c r="J27" s="20"/>
      <c r="K27" s="20"/>
      <c r="L27" s="20"/>
      <c r="M27" s="23"/>
    </row>
    <row r="28" spans="1:13" ht="3" customHeight="1">
      <c r="C28" s="26"/>
      <c r="E28" s="27"/>
      <c r="F28" s="27"/>
      <c r="G28" s="27"/>
      <c r="H28" s="27"/>
      <c r="I28" s="27"/>
      <c r="J28" s="27"/>
      <c r="K28" s="27"/>
      <c r="L28" s="27"/>
    </row>
    <row r="29" spans="1:13">
      <c r="A29" s="7" t="s">
        <v>95</v>
      </c>
      <c r="C29" s="89" t="s">
        <v>1</v>
      </c>
      <c r="D29" s="89"/>
      <c r="E29" s="89" t="s">
        <v>5</v>
      </c>
      <c r="F29" s="89"/>
      <c r="G29" s="89" t="s">
        <v>7</v>
      </c>
      <c r="H29" s="89"/>
      <c r="I29" s="89" t="s">
        <v>11</v>
      </c>
      <c r="J29" s="89"/>
      <c r="K29" s="89" t="s">
        <v>13</v>
      </c>
      <c r="L29" s="89"/>
    </row>
    <row r="30" spans="1:13" ht="4.5" customHeight="1">
      <c r="C30" s="27"/>
      <c r="E30" s="27"/>
      <c r="F30" s="27"/>
      <c r="G30" s="26"/>
      <c r="H30" s="27"/>
      <c r="I30" s="27"/>
      <c r="J30" s="27"/>
      <c r="K30" s="27"/>
      <c r="L30" s="27"/>
    </row>
    <row r="31" spans="1:13">
      <c r="A31" s="88" t="s">
        <v>96</v>
      </c>
      <c r="B31" s="88"/>
      <c r="C31" s="84" t="s">
        <v>2</v>
      </c>
      <c r="D31" s="84"/>
      <c r="E31" s="84" t="s">
        <v>6</v>
      </c>
      <c r="F31" s="84"/>
      <c r="G31" s="84" t="s">
        <v>8</v>
      </c>
      <c r="H31" s="84"/>
      <c r="I31" s="84" t="s">
        <v>12</v>
      </c>
      <c r="J31" s="84"/>
      <c r="K31" s="84" t="s">
        <v>14</v>
      </c>
      <c r="L31" s="84"/>
    </row>
    <row r="32" spans="1:13">
      <c r="A32" s="30"/>
      <c r="B32" s="30"/>
      <c r="C32" s="46"/>
      <c r="D32" s="46"/>
      <c r="E32" s="46"/>
      <c r="F32" s="46"/>
      <c r="G32" s="46"/>
      <c r="H32" s="46"/>
      <c r="I32" s="46"/>
      <c r="J32" s="46"/>
      <c r="K32" s="46"/>
      <c r="L32" s="46"/>
    </row>
    <row r="33" spans="1:12">
      <c r="A33" s="7" t="s">
        <v>99</v>
      </c>
      <c r="C33" s="27"/>
      <c r="E33" s="27"/>
      <c r="F33" s="27"/>
      <c r="G33" s="27"/>
      <c r="H33" s="27"/>
      <c r="I33" s="27"/>
      <c r="J33" s="27"/>
      <c r="K33" s="27"/>
      <c r="L33" s="27"/>
    </row>
    <row r="34" spans="1:12">
      <c r="A34" s="29" t="s">
        <v>137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>
      <c r="A35" s="29" t="s">
        <v>100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</row>
    <row r="36" spans="1:12">
      <c r="A36" s="7" t="s">
        <v>101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  <row r="37" spans="1:12">
      <c r="A37" s="7" t="s">
        <v>102</v>
      </c>
      <c r="C37" s="27"/>
      <c r="E37" s="27"/>
      <c r="F37" s="27"/>
      <c r="G37" s="27"/>
      <c r="H37" s="27"/>
      <c r="I37" s="27"/>
      <c r="J37" s="27"/>
      <c r="K37" s="27"/>
      <c r="L37" s="27"/>
    </row>
  </sheetData>
  <mergeCells count="20">
    <mergeCell ref="C4:D4"/>
    <mergeCell ref="E4:F4"/>
    <mergeCell ref="G4:H4"/>
    <mergeCell ref="I4:J4"/>
    <mergeCell ref="K4:L4"/>
    <mergeCell ref="C29:D29"/>
    <mergeCell ref="E29:F29"/>
    <mergeCell ref="G29:H29"/>
    <mergeCell ref="I29:J29"/>
    <mergeCell ref="K29:L29"/>
    <mergeCell ref="A31:B31"/>
    <mergeCell ref="C31:D31"/>
    <mergeCell ref="E31:F31"/>
    <mergeCell ref="G31:H31"/>
    <mergeCell ref="I31:J31"/>
    <mergeCell ref="K31:L31"/>
    <mergeCell ref="I15:I16"/>
    <mergeCell ref="J15:J16"/>
    <mergeCell ref="K15:K16"/>
    <mergeCell ref="L15:L16"/>
  </mergeCells>
  <phoneticPr fontId="2"/>
  <pageMargins left="0.25" right="0.25" top="0.75" bottom="0.75" header="0.3" footer="0.3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1:M60"/>
  <sheetViews>
    <sheetView tabSelected="1" zoomScale="120" zoomScaleNormal="120" workbookViewId="0">
      <selection activeCell="F33" sqref="F33"/>
    </sheetView>
  </sheetViews>
  <sheetFormatPr baseColWidth="10" defaultColWidth="9" defaultRowHeight="14"/>
  <cols>
    <col min="1" max="1" width="1.6640625" style="13" customWidth="1"/>
    <col min="2" max="2" width="45.5" style="13" customWidth="1"/>
    <col min="3" max="3" width="5.83203125" style="11" customWidth="1"/>
    <col min="4" max="4" width="5.83203125" style="31" customWidth="1"/>
    <col min="5" max="5" width="5.83203125" style="11" customWidth="1"/>
    <col min="6" max="6" width="5.83203125" style="31" customWidth="1"/>
    <col min="7" max="7" width="5.83203125" style="11" customWidth="1"/>
    <col min="8" max="8" width="5.83203125" style="31" customWidth="1"/>
    <col min="9" max="10" width="5.83203125" style="13" customWidth="1"/>
    <col min="11" max="11" width="6.1640625" style="13" customWidth="1"/>
    <col min="12" max="12" width="6.33203125" style="13" customWidth="1"/>
    <col min="13" max="16384" width="9" style="13"/>
  </cols>
  <sheetData>
    <row r="1" spans="1:13">
      <c r="A1" s="13" t="s">
        <v>30</v>
      </c>
      <c r="C1" s="27"/>
      <c r="E1" s="27"/>
      <c r="G1" s="27"/>
    </row>
    <row r="2" spans="1:13">
      <c r="A2" s="32" t="s">
        <v>143</v>
      </c>
      <c r="C2" s="27"/>
      <c r="E2" s="27"/>
      <c r="G2" s="27"/>
    </row>
    <row r="3" spans="1:13">
      <c r="C3" s="27"/>
      <c r="E3" s="27"/>
      <c r="G3" s="27"/>
    </row>
    <row r="4" spans="1:13" ht="16" customHeight="1">
      <c r="A4" s="33"/>
      <c r="B4" s="33"/>
      <c r="C4" s="90" t="s">
        <v>17</v>
      </c>
      <c r="D4" s="90"/>
      <c r="E4" s="90" t="s">
        <v>18</v>
      </c>
      <c r="F4" s="90"/>
      <c r="G4" s="90" t="s">
        <v>19</v>
      </c>
      <c r="H4" s="90"/>
      <c r="I4" s="90" t="s">
        <v>97</v>
      </c>
      <c r="J4" s="90"/>
      <c r="K4" s="90" t="s">
        <v>98</v>
      </c>
      <c r="L4" s="90"/>
      <c r="M4" s="51" t="s">
        <v>44</v>
      </c>
    </row>
    <row r="5" spans="1:13">
      <c r="A5" s="34"/>
      <c r="B5" s="34"/>
      <c r="C5" s="28" t="s">
        <v>15</v>
      </c>
      <c r="D5" s="35" t="s">
        <v>16</v>
      </c>
      <c r="E5" s="28" t="s">
        <v>15</v>
      </c>
      <c r="F5" s="35" t="s">
        <v>16</v>
      </c>
      <c r="G5" s="28" t="s">
        <v>15</v>
      </c>
      <c r="H5" s="35" t="s">
        <v>16</v>
      </c>
      <c r="I5" s="28" t="s">
        <v>15</v>
      </c>
      <c r="J5" s="35" t="s">
        <v>16</v>
      </c>
      <c r="K5" s="28" t="s">
        <v>15</v>
      </c>
      <c r="L5" s="35" t="s">
        <v>16</v>
      </c>
      <c r="M5" s="34"/>
    </row>
    <row r="6" spans="1:13">
      <c r="A6" s="13" t="s">
        <v>33</v>
      </c>
      <c r="C6" s="27"/>
      <c r="E6" s="27"/>
      <c r="G6" s="27"/>
      <c r="M6" s="52"/>
    </row>
    <row r="7" spans="1:13">
      <c r="B7" s="13" t="s">
        <v>35</v>
      </c>
      <c r="C7" s="27">
        <v>25</v>
      </c>
      <c r="D7" s="36">
        <v>20.200000000000003</v>
      </c>
      <c r="E7" s="27">
        <v>9</v>
      </c>
      <c r="F7" s="36">
        <v>15.299999999999999</v>
      </c>
      <c r="G7" s="27">
        <v>22</v>
      </c>
      <c r="H7" s="36">
        <v>12</v>
      </c>
      <c r="I7" s="27">
        <v>14</v>
      </c>
      <c r="J7" s="36">
        <v>11.4</v>
      </c>
      <c r="K7" s="27">
        <v>17</v>
      </c>
      <c r="L7" s="27">
        <v>15.6</v>
      </c>
      <c r="M7" s="27">
        <v>1.89E-2</v>
      </c>
    </row>
    <row r="8" spans="1:13">
      <c r="A8" s="13" t="s">
        <v>34</v>
      </c>
      <c r="C8" s="27"/>
      <c r="D8" s="36"/>
      <c r="E8" s="27"/>
      <c r="F8" s="36"/>
      <c r="G8" s="27"/>
      <c r="H8" s="36"/>
      <c r="J8" s="36"/>
      <c r="M8" s="27"/>
    </row>
    <row r="9" spans="1:13">
      <c r="B9" s="13" t="s">
        <v>31</v>
      </c>
      <c r="C9" s="27">
        <v>42</v>
      </c>
      <c r="D9" s="37">
        <v>73.7</v>
      </c>
      <c r="E9" s="27">
        <v>1</v>
      </c>
      <c r="F9" s="36">
        <v>5.9</v>
      </c>
      <c r="G9" s="27">
        <v>15</v>
      </c>
      <c r="H9" s="37">
        <f>G9/183*100</f>
        <v>8.1967213114754092</v>
      </c>
      <c r="I9" s="27">
        <v>0</v>
      </c>
      <c r="J9" s="37">
        <f>I9/123*100</f>
        <v>0</v>
      </c>
      <c r="K9" s="27">
        <v>0</v>
      </c>
      <c r="L9" s="54">
        <f>K9/109*100</f>
        <v>0</v>
      </c>
      <c r="M9" s="27"/>
    </row>
    <row r="10" spans="1:13">
      <c r="B10" s="13" t="s">
        <v>32</v>
      </c>
      <c r="C10" s="27">
        <v>22</v>
      </c>
      <c r="D10" s="36">
        <v>38.6</v>
      </c>
      <c r="E10" s="27">
        <v>11</v>
      </c>
      <c r="F10" s="37">
        <v>64.7</v>
      </c>
      <c r="G10" s="27">
        <v>21</v>
      </c>
      <c r="H10" s="37">
        <f t="shared" ref="H10:H12" si="0">G10/183*100</f>
        <v>11.475409836065573</v>
      </c>
      <c r="I10" s="27">
        <v>13</v>
      </c>
      <c r="J10" s="37">
        <f t="shared" ref="J10:J12" si="1">I10/123*100</f>
        <v>10.569105691056912</v>
      </c>
      <c r="K10" s="27">
        <v>9</v>
      </c>
      <c r="L10" s="54">
        <f t="shared" ref="L10:L12" si="2">K10/109*100</f>
        <v>8.2568807339449553</v>
      </c>
      <c r="M10" s="27"/>
    </row>
    <row r="11" spans="1:13">
      <c r="A11" s="38"/>
      <c r="B11" s="38" t="s">
        <v>139</v>
      </c>
      <c r="C11" s="46">
        <v>7</v>
      </c>
      <c r="D11" s="36">
        <v>12.3</v>
      </c>
      <c r="E11" s="27">
        <v>2</v>
      </c>
      <c r="F11" s="37">
        <v>11.8</v>
      </c>
      <c r="G11" s="27">
        <v>30</v>
      </c>
      <c r="H11" s="37">
        <f t="shared" si="0"/>
        <v>16.393442622950818</v>
      </c>
      <c r="I11" s="27">
        <v>6</v>
      </c>
      <c r="J11" s="37">
        <f t="shared" si="1"/>
        <v>4.8780487804878048</v>
      </c>
      <c r="K11" s="27">
        <v>3</v>
      </c>
      <c r="L11" s="54">
        <f t="shared" si="2"/>
        <v>2.7522935779816518</v>
      </c>
      <c r="M11" s="27"/>
    </row>
    <row r="12" spans="1:13" s="38" customFormat="1">
      <c r="B12" s="38" t="s">
        <v>36</v>
      </c>
      <c r="C12" s="46">
        <v>3</v>
      </c>
      <c r="D12" s="36">
        <v>5.3</v>
      </c>
      <c r="E12" s="46">
        <v>1</v>
      </c>
      <c r="F12" s="37">
        <v>5.9</v>
      </c>
      <c r="G12" s="46">
        <v>6</v>
      </c>
      <c r="H12" s="37">
        <f t="shared" si="0"/>
        <v>3.278688524590164</v>
      </c>
      <c r="I12" s="46">
        <v>4</v>
      </c>
      <c r="J12" s="37">
        <f t="shared" si="1"/>
        <v>3.2520325203252036</v>
      </c>
      <c r="K12" s="46">
        <v>2</v>
      </c>
      <c r="L12" s="54">
        <f t="shared" si="2"/>
        <v>1.834862385321101</v>
      </c>
      <c r="M12" s="46"/>
    </row>
    <row r="13" spans="1:13" ht="15">
      <c r="A13" s="67" t="s">
        <v>138</v>
      </c>
      <c r="B13" s="40"/>
      <c r="C13" s="48"/>
      <c r="D13" s="37"/>
      <c r="E13" s="48"/>
      <c r="F13" s="42"/>
      <c r="G13" s="48"/>
      <c r="H13" s="42"/>
      <c r="I13" s="38"/>
      <c r="J13" s="36"/>
      <c r="M13" s="27"/>
    </row>
    <row r="14" spans="1:13" ht="15">
      <c r="A14" s="38"/>
      <c r="B14" s="30" t="s">
        <v>132</v>
      </c>
      <c r="C14" s="46">
        <v>110</v>
      </c>
      <c r="D14" s="37">
        <f t="shared" ref="D14:D21" si="3">C14/124*100</f>
        <v>88.709677419354833</v>
      </c>
      <c r="E14" s="27">
        <v>50</v>
      </c>
      <c r="F14" s="36">
        <v>84.7</v>
      </c>
      <c r="G14" s="27">
        <v>144</v>
      </c>
      <c r="H14" s="37">
        <f>G14/183*100</f>
        <v>78.688524590163937</v>
      </c>
      <c r="I14" s="27">
        <v>86</v>
      </c>
      <c r="J14" s="37">
        <f>I14/123*100</f>
        <v>69.918699186991873</v>
      </c>
      <c r="K14" s="27">
        <v>70</v>
      </c>
      <c r="L14" s="54">
        <f>K14/109*100</f>
        <v>64.22018348623854</v>
      </c>
      <c r="M14" s="27" t="s">
        <v>45</v>
      </c>
    </row>
    <row r="15" spans="1:13">
      <c r="A15" s="38"/>
      <c r="B15" s="38" t="s">
        <v>133</v>
      </c>
      <c r="C15" s="46">
        <v>77</v>
      </c>
      <c r="D15" s="37">
        <f t="shared" si="3"/>
        <v>62.096774193548384</v>
      </c>
      <c r="E15" s="27">
        <v>30</v>
      </c>
      <c r="F15" s="36">
        <v>50.8</v>
      </c>
      <c r="G15" s="27">
        <v>128</v>
      </c>
      <c r="H15" s="37">
        <f t="shared" ref="H15:H21" si="4">G15/183*100</f>
        <v>69.945355191256837</v>
      </c>
      <c r="I15" s="27">
        <v>84</v>
      </c>
      <c r="J15" s="37">
        <f t="shared" ref="J15:J21" si="5">I15/123*100</f>
        <v>68.292682926829272</v>
      </c>
      <c r="K15" s="27">
        <v>64</v>
      </c>
      <c r="L15" s="54">
        <f t="shared" ref="L15:L21" si="6">K15/109*100</f>
        <v>58.715596330275233</v>
      </c>
      <c r="M15" s="27">
        <v>3.5000000000000003E-2</v>
      </c>
    </row>
    <row r="16" spans="1:13">
      <c r="A16" s="38"/>
      <c r="B16" s="38" t="s">
        <v>62</v>
      </c>
      <c r="C16" s="46">
        <v>32</v>
      </c>
      <c r="D16" s="37">
        <f t="shared" si="3"/>
        <v>25.806451612903224</v>
      </c>
      <c r="E16" s="27">
        <v>20</v>
      </c>
      <c r="F16" s="36">
        <v>33.9</v>
      </c>
      <c r="G16" s="27">
        <v>49</v>
      </c>
      <c r="H16" s="37">
        <f t="shared" si="4"/>
        <v>26.775956284153008</v>
      </c>
      <c r="I16" s="27">
        <v>67</v>
      </c>
      <c r="J16" s="37">
        <f t="shared" si="5"/>
        <v>54.471544715447152</v>
      </c>
      <c r="K16" s="27">
        <v>51</v>
      </c>
      <c r="L16" s="54">
        <f t="shared" si="6"/>
        <v>46.788990825688074</v>
      </c>
      <c r="M16" s="27" t="s">
        <v>45</v>
      </c>
    </row>
    <row r="17" spans="1:13">
      <c r="B17" s="13" t="s">
        <v>103</v>
      </c>
      <c r="C17" s="27">
        <v>32</v>
      </c>
      <c r="D17" s="37">
        <f t="shared" si="3"/>
        <v>25.806451612903224</v>
      </c>
      <c r="E17" s="27">
        <v>8</v>
      </c>
      <c r="F17" s="36">
        <v>13.6</v>
      </c>
      <c r="G17" s="27">
        <v>50</v>
      </c>
      <c r="H17" s="37">
        <f t="shared" si="4"/>
        <v>27.322404371584703</v>
      </c>
      <c r="I17" s="27">
        <v>31</v>
      </c>
      <c r="J17" s="37">
        <f t="shared" si="5"/>
        <v>25.203252032520325</v>
      </c>
      <c r="K17" s="27">
        <v>33</v>
      </c>
      <c r="L17" s="54">
        <f t="shared" si="6"/>
        <v>30.275229357798167</v>
      </c>
      <c r="M17" s="27">
        <v>0.218</v>
      </c>
    </row>
    <row r="18" spans="1:13">
      <c r="B18" s="13" t="s">
        <v>60</v>
      </c>
      <c r="C18" s="27">
        <v>37</v>
      </c>
      <c r="D18" s="37">
        <f t="shared" si="3"/>
        <v>29.838709677419356</v>
      </c>
      <c r="E18" s="27">
        <v>8</v>
      </c>
      <c r="F18" s="36">
        <v>13.6</v>
      </c>
      <c r="G18" s="27">
        <v>54</v>
      </c>
      <c r="H18" s="37">
        <f t="shared" si="4"/>
        <v>29.508196721311474</v>
      </c>
      <c r="I18" s="27">
        <v>27</v>
      </c>
      <c r="J18" s="37">
        <f t="shared" si="5"/>
        <v>21.951219512195124</v>
      </c>
      <c r="K18" s="27">
        <v>26</v>
      </c>
      <c r="L18" s="54">
        <f t="shared" si="6"/>
        <v>23.853211009174313</v>
      </c>
      <c r="M18" s="27">
        <v>8.1000000000000003E-2</v>
      </c>
    </row>
    <row r="19" spans="1:13">
      <c r="B19" s="13" t="s">
        <v>104</v>
      </c>
      <c r="C19" s="27">
        <v>48</v>
      </c>
      <c r="D19" s="37">
        <f t="shared" si="3"/>
        <v>38.70967741935484</v>
      </c>
      <c r="E19" s="27">
        <v>10</v>
      </c>
      <c r="F19" s="36">
        <v>16.899999999999999</v>
      </c>
      <c r="G19" s="27">
        <v>65</v>
      </c>
      <c r="H19" s="37">
        <f t="shared" si="4"/>
        <v>35.519125683060111</v>
      </c>
      <c r="I19" s="27">
        <v>38</v>
      </c>
      <c r="J19" s="37">
        <f t="shared" si="5"/>
        <v>30.894308943089431</v>
      </c>
      <c r="K19" s="27">
        <v>19</v>
      </c>
      <c r="L19" s="54">
        <f t="shared" si="6"/>
        <v>17.431192660550458</v>
      </c>
      <c r="M19" s="27" t="s">
        <v>45</v>
      </c>
    </row>
    <row r="20" spans="1:13">
      <c r="B20" s="13" t="s">
        <v>105</v>
      </c>
      <c r="C20" s="27">
        <v>4</v>
      </c>
      <c r="D20" s="37">
        <f t="shared" si="3"/>
        <v>3.225806451612903</v>
      </c>
      <c r="E20" s="27">
        <v>0</v>
      </c>
      <c r="F20" s="37">
        <v>0</v>
      </c>
      <c r="G20" s="27">
        <v>5</v>
      </c>
      <c r="H20" s="37">
        <f t="shared" si="4"/>
        <v>2.7322404371584699</v>
      </c>
      <c r="I20" s="27">
        <v>3</v>
      </c>
      <c r="J20" s="37">
        <f t="shared" si="5"/>
        <v>2.4390243902439024</v>
      </c>
      <c r="K20" s="27">
        <v>6</v>
      </c>
      <c r="L20" s="54">
        <f t="shared" si="6"/>
        <v>5.5045871559633035</v>
      </c>
      <c r="M20" s="27">
        <v>0.377</v>
      </c>
    </row>
    <row r="21" spans="1:13">
      <c r="A21" s="34"/>
      <c r="B21" s="34" t="s">
        <v>58</v>
      </c>
      <c r="C21" s="28">
        <v>4</v>
      </c>
      <c r="D21" s="44">
        <f t="shared" si="3"/>
        <v>3.225806451612903</v>
      </c>
      <c r="E21" s="28">
        <v>0</v>
      </c>
      <c r="F21" s="44">
        <v>0</v>
      </c>
      <c r="G21" s="28">
        <v>8</v>
      </c>
      <c r="H21" s="44">
        <f t="shared" si="4"/>
        <v>4.3715846994535523</v>
      </c>
      <c r="I21" s="28">
        <v>1</v>
      </c>
      <c r="J21" s="44">
        <f t="shared" si="5"/>
        <v>0.81300813008130091</v>
      </c>
      <c r="K21" s="28">
        <v>1</v>
      </c>
      <c r="L21" s="75">
        <f t="shared" si="6"/>
        <v>0.91743119266055051</v>
      </c>
      <c r="M21" s="34"/>
    </row>
    <row r="22" spans="1:13">
      <c r="A22" s="38"/>
      <c r="B22" s="49"/>
      <c r="C22" s="46"/>
      <c r="D22" s="37"/>
      <c r="E22" s="46"/>
      <c r="F22" s="37"/>
      <c r="G22" s="46"/>
      <c r="H22" s="37"/>
      <c r="I22" s="46"/>
      <c r="J22" s="37"/>
      <c r="K22" s="46"/>
      <c r="L22" s="56"/>
      <c r="M22" s="38"/>
    </row>
    <row r="23" spans="1:13">
      <c r="A23" s="7" t="s">
        <v>146</v>
      </c>
      <c r="B23" s="8"/>
      <c r="C23" s="27"/>
      <c r="D23" s="12"/>
      <c r="E23" s="46"/>
      <c r="F23" s="36"/>
      <c r="G23" s="46"/>
      <c r="H23" s="36"/>
      <c r="I23" s="38"/>
      <c r="J23" s="36"/>
      <c r="K23" s="38"/>
      <c r="L23" s="38"/>
    </row>
    <row r="24" spans="1:13">
      <c r="A24" s="13" t="s">
        <v>147</v>
      </c>
      <c r="C24" s="27"/>
      <c r="E24" s="27"/>
      <c r="G24" s="27"/>
      <c r="J24" s="36"/>
    </row>
    <row r="25" spans="1:13" ht="15">
      <c r="A25" s="13" t="s">
        <v>140</v>
      </c>
      <c r="B25" s="38"/>
      <c r="C25" s="17"/>
      <c r="D25" s="36"/>
      <c r="E25" s="17"/>
      <c r="F25" s="36"/>
      <c r="G25" s="17"/>
      <c r="H25" s="36"/>
      <c r="I25" s="38"/>
      <c r="J25" s="36"/>
      <c r="K25" s="38"/>
      <c r="L25" s="38"/>
      <c r="M25" s="38"/>
    </row>
    <row r="26" spans="1:13">
      <c r="A26" s="38"/>
      <c r="B26" s="38"/>
      <c r="C26" s="17"/>
      <c r="D26" s="36"/>
      <c r="E26" s="17"/>
      <c r="F26" s="36"/>
      <c r="G26" s="17"/>
      <c r="H26" s="36"/>
      <c r="I26" s="38"/>
      <c r="J26" s="36"/>
      <c r="K26" s="38"/>
      <c r="L26" s="38"/>
      <c r="M26" s="38"/>
    </row>
    <row r="27" spans="1:13">
      <c r="A27" s="38"/>
      <c r="B27" s="38"/>
      <c r="C27" s="17"/>
      <c r="D27" s="36"/>
      <c r="E27" s="17"/>
      <c r="F27" s="36"/>
      <c r="G27" s="17"/>
      <c r="H27" s="36"/>
      <c r="I27" s="38"/>
      <c r="J27" s="36"/>
      <c r="K27" s="38"/>
      <c r="L27" s="38"/>
      <c r="M27" s="38"/>
    </row>
    <row r="28" spans="1:13">
      <c r="A28" s="38"/>
      <c r="B28" s="38"/>
      <c r="C28" s="17"/>
      <c r="D28" s="36"/>
      <c r="E28" s="17"/>
      <c r="F28" s="36"/>
      <c r="G28" s="17"/>
      <c r="H28" s="36"/>
      <c r="I28" s="38"/>
      <c r="J28" s="36"/>
      <c r="K28" s="38"/>
      <c r="L28" s="38"/>
      <c r="M28" s="38"/>
    </row>
    <row r="29" spans="1:13">
      <c r="A29" s="38"/>
      <c r="B29" s="38"/>
      <c r="C29" s="17"/>
      <c r="D29" s="36"/>
      <c r="E29" s="17"/>
      <c r="F29" s="36"/>
      <c r="G29" s="17"/>
      <c r="H29" s="36"/>
      <c r="I29" s="38"/>
      <c r="J29" s="36"/>
      <c r="K29" s="38"/>
      <c r="L29" s="38"/>
      <c r="M29" s="38"/>
    </row>
    <row r="30" spans="1:13">
      <c r="A30" s="38"/>
      <c r="B30" s="38"/>
      <c r="C30" s="17"/>
      <c r="D30" s="36"/>
      <c r="E30" s="17"/>
      <c r="F30" s="36"/>
      <c r="G30" s="17"/>
      <c r="H30" s="36"/>
      <c r="I30" s="38"/>
      <c r="J30" s="36"/>
      <c r="K30" s="38"/>
      <c r="L30" s="38"/>
      <c r="M30" s="38"/>
    </row>
    <row r="31" spans="1:13">
      <c r="A31" s="38"/>
      <c r="B31" s="38"/>
      <c r="C31" s="17"/>
      <c r="D31" s="36"/>
      <c r="E31" s="17"/>
      <c r="F31" s="36"/>
      <c r="G31" s="17"/>
      <c r="H31" s="36"/>
      <c r="I31" s="38"/>
      <c r="J31" s="36"/>
      <c r="K31" s="38"/>
      <c r="L31" s="38"/>
      <c r="M31" s="38"/>
    </row>
    <row r="32" spans="1:13">
      <c r="A32" s="38"/>
      <c r="B32" s="38"/>
      <c r="C32" s="17"/>
      <c r="D32" s="36"/>
      <c r="E32" s="17"/>
      <c r="F32" s="36"/>
      <c r="G32" s="17"/>
      <c r="H32" s="36"/>
      <c r="I32" s="38"/>
      <c r="J32" s="36"/>
      <c r="K32" s="38"/>
      <c r="L32" s="38"/>
      <c r="M32" s="38"/>
    </row>
    <row r="33" spans="1:13">
      <c r="A33" s="38"/>
      <c r="B33" s="38"/>
      <c r="C33" s="17"/>
      <c r="D33" s="36"/>
      <c r="E33" s="17"/>
      <c r="F33" s="36"/>
      <c r="G33" s="17"/>
      <c r="H33" s="36"/>
      <c r="I33" s="38"/>
      <c r="J33" s="36"/>
      <c r="K33" s="38"/>
      <c r="L33" s="38"/>
      <c r="M33" s="38"/>
    </row>
    <row r="34" spans="1:13">
      <c r="A34" s="38"/>
      <c r="B34" s="38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38"/>
    </row>
    <row r="35" spans="1:13">
      <c r="A35" s="38"/>
      <c r="B35" s="38"/>
      <c r="C35" s="17"/>
      <c r="D35" s="18"/>
      <c r="E35" s="17"/>
      <c r="F35" s="17"/>
      <c r="G35" s="17"/>
      <c r="H35" s="17"/>
      <c r="I35" s="17"/>
      <c r="J35" s="17"/>
      <c r="K35" s="17"/>
      <c r="L35" s="17"/>
      <c r="M35" s="38"/>
    </row>
    <row r="36" spans="1:13" s="23" customFormat="1">
      <c r="A36" s="40"/>
      <c r="B36" s="40"/>
      <c r="C36" s="41"/>
      <c r="D36" s="42"/>
      <c r="E36" s="41"/>
      <c r="F36" s="42"/>
      <c r="G36" s="41"/>
      <c r="H36" s="42"/>
      <c r="I36" s="40"/>
      <c r="J36" s="42"/>
      <c r="K36" s="40"/>
      <c r="L36" s="40"/>
      <c r="M36" s="40"/>
    </row>
    <row r="37" spans="1:13">
      <c r="A37" s="38"/>
      <c r="B37" s="38"/>
      <c r="C37" s="17"/>
      <c r="D37" s="36"/>
      <c r="E37" s="17"/>
      <c r="F37" s="36"/>
      <c r="G37" s="17"/>
      <c r="H37" s="36"/>
      <c r="I37" s="17"/>
      <c r="J37" s="37"/>
      <c r="K37" s="17"/>
      <c r="L37" s="37"/>
      <c r="M37" s="38"/>
    </row>
    <row r="38" spans="1:13">
      <c r="A38" s="38"/>
      <c r="B38" s="38"/>
      <c r="C38" s="17"/>
      <c r="D38" s="36"/>
      <c r="E38" s="17"/>
      <c r="F38" s="36"/>
      <c r="G38" s="17"/>
      <c r="H38" s="36"/>
      <c r="I38" s="17"/>
      <c r="J38" s="37"/>
      <c r="K38" s="17"/>
      <c r="L38" s="37"/>
      <c r="M38" s="38"/>
    </row>
    <row r="39" spans="1:13">
      <c r="A39" s="38"/>
      <c r="B39" s="38"/>
      <c r="C39" s="17"/>
      <c r="D39" s="36"/>
      <c r="E39" s="17"/>
      <c r="F39" s="36"/>
      <c r="G39" s="17"/>
      <c r="H39" s="36"/>
      <c r="I39" s="17"/>
      <c r="J39" s="37"/>
      <c r="K39" s="17"/>
      <c r="L39" s="37"/>
      <c r="M39" s="38"/>
    </row>
    <row r="40" spans="1:13">
      <c r="A40" s="38"/>
      <c r="B40" s="38"/>
      <c r="C40" s="17"/>
      <c r="D40" s="36"/>
      <c r="E40" s="17"/>
      <c r="F40" s="36"/>
      <c r="G40" s="17"/>
      <c r="H40" s="36"/>
      <c r="I40" s="17"/>
      <c r="J40" s="37"/>
      <c r="K40" s="17"/>
      <c r="L40" s="37"/>
      <c r="M40" s="38"/>
    </row>
    <row r="41" spans="1:13">
      <c r="A41" s="38"/>
      <c r="B41" s="38"/>
      <c r="C41" s="17"/>
      <c r="D41" s="36"/>
      <c r="E41" s="17"/>
      <c r="F41" s="36"/>
      <c r="G41" s="17"/>
      <c r="H41" s="36"/>
      <c r="I41" s="17"/>
      <c r="J41" s="37"/>
      <c r="K41" s="17"/>
      <c r="L41" s="37"/>
      <c r="M41" s="38"/>
    </row>
    <row r="42" spans="1:13">
      <c r="A42" s="38"/>
      <c r="B42" s="38"/>
      <c r="C42" s="17"/>
      <c r="D42" s="36"/>
      <c r="E42" s="17"/>
      <c r="F42" s="36"/>
      <c r="G42" s="17"/>
      <c r="H42" s="36"/>
      <c r="I42" s="17"/>
      <c r="J42" s="37"/>
      <c r="K42" s="17"/>
      <c r="L42" s="37"/>
      <c r="M42" s="38"/>
    </row>
    <row r="43" spans="1:13">
      <c r="A43" s="38"/>
      <c r="B43" s="38"/>
      <c r="C43" s="17"/>
      <c r="D43" s="36"/>
      <c r="E43" s="17"/>
      <c r="F43" s="36"/>
      <c r="G43" s="17"/>
      <c r="H43" s="36"/>
      <c r="I43" s="38"/>
      <c r="J43" s="37"/>
      <c r="K43" s="38"/>
      <c r="L43" s="37"/>
      <c r="M43" s="38"/>
    </row>
    <row r="44" spans="1:13">
      <c r="A44" s="38"/>
      <c r="B44" s="38"/>
      <c r="C44" s="17"/>
      <c r="D44" s="36"/>
      <c r="E44" s="17"/>
      <c r="F44" s="37"/>
      <c r="G44" s="17"/>
      <c r="H44" s="36"/>
      <c r="I44" s="17"/>
      <c r="J44" s="37"/>
      <c r="K44" s="17"/>
      <c r="L44" s="37"/>
      <c r="M44" s="38"/>
    </row>
    <row r="45" spans="1:13">
      <c r="A45" s="38"/>
      <c r="B45" s="38"/>
      <c r="C45" s="17"/>
      <c r="D45" s="36"/>
      <c r="E45" s="17"/>
      <c r="F45" s="37"/>
      <c r="G45" s="17"/>
      <c r="H45" s="36"/>
      <c r="I45" s="17"/>
      <c r="J45" s="37"/>
      <c r="K45" s="17"/>
      <c r="L45" s="37"/>
      <c r="M45" s="38"/>
    </row>
    <row r="46" spans="1:13">
      <c r="A46" s="38"/>
      <c r="B46" s="38"/>
      <c r="C46" s="17"/>
      <c r="D46" s="36"/>
      <c r="E46" s="17"/>
      <c r="F46" s="37"/>
      <c r="G46" s="17"/>
      <c r="H46" s="36"/>
      <c r="I46" s="17"/>
      <c r="J46" s="37"/>
      <c r="K46" s="17"/>
      <c r="L46" s="37"/>
      <c r="M46" s="38"/>
    </row>
    <row r="47" spans="1:13">
      <c r="A47" s="38"/>
      <c r="B47" s="38"/>
      <c r="C47" s="17"/>
      <c r="D47" s="36"/>
      <c r="E47" s="17"/>
      <c r="F47" s="37"/>
      <c r="G47" s="17"/>
      <c r="H47" s="36"/>
      <c r="I47" s="17"/>
      <c r="J47" s="37"/>
      <c r="K47" s="17"/>
      <c r="L47" s="37"/>
      <c r="M47" s="38"/>
    </row>
    <row r="48" spans="1:13">
      <c r="A48" s="38"/>
      <c r="B48" s="38"/>
      <c r="C48" s="17"/>
      <c r="D48" s="37"/>
      <c r="E48" s="17"/>
      <c r="F48" s="37"/>
      <c r="G48" s="17"/>
      <c r="H48" s="36"/>
      <c r="I48" s="17"/>
      <c r="J48" s="37"/>
      <c r="K48" s="17"/>
      <c r="L48" s="37"/>
      <c r="M48" s="38"/>
    </row>
    <row r="49" spans="1:13">
      <c r="A49" s="38"/>
      <c r="B49" s="38"/>
      <c r="C49" s="17"/>
      <c r="D49" s="36"/>
      <c r="E49" s="17"/>
      <c r="F49" s="36"/>
      <c r="G49" s="17"/>
      <c r="H49" s="36"/>
      <c r="I49" s="17"/>
      <c r="J49" s="37"/>
      <c r="K49" s="17"/>
      <c r="L49" s="37"/>
      <c r="M49" s="38"/>
    </row>
    <row r="50" spans="1:13">
      <c r="A50" s="38"/>
      <c r="B50" s="38"/>
      <c r="C50" s="17"/>
      <c r="D50" s="36"/>
      <c r="E50" s="17"/>
      <c r="F50" s="36"/>
      <c r="G50" s="17"/>
      <c r="H50" s="36"/>
      <c r="I50" s="17"/>
      <c r="J50" s="37"/>
      <c r="K50" s="17"/>
      <c r="L50" s="37"/>
      <c r="M50" s="38"/>
    </row>
    <row r="51" spans="1:13">
      <c r="A51" s="38"/>
      <c r="B51" s="38"/>
      <c r="C51" s="17"/>
      <c r="D51" s="36"/>
      <c r="E51" s="17"/>
      <c r="F51" s="36"/>
      <c r="G51" s="17"/>
      <c r="H51" s="36"/>
      <c r="I51" s="17"/>
      <c r="J51" s="37"/>
      <c r="K51" s="17"/>
      <c r="L51" s="37"/>
      <c r="M51" s="38"/>
    </row>
    <row r="52" spans="1:13">
      <c r="A52" s="38"/>
      <c r="B52" s="38"/>
      <c r="C52" s="17"/>
      <c r="D52" s="36"/>
      <c r="E52" s="17"/>
      <c r="F52" s="36"/>
      <c r="G52" s="17"/>
      <c r="H52" s="36"/>
      <c r="I52" s="17"/>
      <c r="J52" s="37"/>
      <c r="K52" s="17"/>
      <c r="L52" s="37"/>
      <c r="M52" s="38"/>
    </row>
    <row r="53" spans="1:13">
      <c r="A53" s="38"/>
      <c r="B53" s="38"/>
      <c r="C53" s="17"/>
      <c r="D53" s="36"/>
      <c r="E53" s="17"/>
      <c r="F53" s="36"/>
      <c r="G53" s="17"/>
      <c r="H53" s="36"/>
      <c r="I53" s="17"/>
      <c r="J53" s="37"/>
      <c r="K53" s="17"/>
      <c r="L53" s="37"/>
      <c r="M53" s="38"/>
    </row>
    <row r="54" spans="1:13">
      <c r="A54" s="38"/>
      <c r="B54" s="38"/>
      <c r="C54" s="17"/>
      <c r="D54" s="36"/>
      <c r="E54" s="17"/>
      <c r="F54" s="36"/>
      <c r="G54" s="17"/>
      <c r="H54" s="36"/>
      <c r="I54" s="17"/>
      <c r="J54" s="37"/>
      <c r="K54" s="17"/>
      <c r="L54" s="37"/>
      <c r="M54" s="38"/>
    </row>
    <row r="55" spans="1:13">
      <c r="A55" s="38"/>
      <c r="B55" s="38"/>
      <c r="C55" s="17"/>
      <c r="D55" s="37"/>
      <c r="E55" s="17"/>
      <c r="F55" s="36"/>
      <c r="G55" s="17"/>
      <c r="H55" s="36"/>
      <c r="I55" s="17"/>
      <c r="J55" s="37"/>
      <c r="K55" s="17"/>
      <c r="L55" s="37"/>
      <c r="M55" s="38"/>
    </row>
    <row r="56" spans="1:13">
      <c r="A56" s="38"/>
      <c r="B56" s="38"/>
      <c r="C56" s="17"/>
      <c r="D56" s="47"/>
      <c r="E56" s="17"/>
      <c r="F56" s="47"/>
      <c r="G56" s="17"/>
      <c r="H56" s="47"/>
      <c r="I56" s="17"/>
      <c r="J56" s="17"/>
      <c r="K56" s="17"/>
      <c r="L56" s="17"/>
      <c r="M56" s="38"/>
    </row>
    <row r="57" spans="1:13" s="23" customFormat="1">
      <c r="A57" s="40"/>
      <c r="B57" s="40"/>
      <c r="C57" s="92"/>
      <c r="D57" s="92"/>
      <c r="E57" s="92"/>
      <c r="F57" s="92"/>
      <c r="G57" s="92"/>
      <c r="H57" s="92"/>
      <c r="I57" s="92"/>
      <c r="J57" s="92"/>
      <c r="K57" s="92"/>
      <c r="L57" s="92"/>
      <c r="M57" s="40"/>
    </row>
    <row r="58" spans="1:13" s="23" customFormat="1">
      <c r="A58" s="40"/>
      <c r="B58" s="40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0"/>
    </row>
    <row r="59" spans="1:13">
      <c r="A59" s="38"/>
      <c r="B59" s="38"/>
      <c r="C59" s="17"/>
      <c r="D59" s="47"/>
      <c r="E59" s="17"/>
      <c r="F59" s="47"/>
      <c r="G59" s="17"/>
      <c r="H59" s="47"/>
      <c r="I59" s="38"/>
      <c r="J59" s="38"/>
      <c r="K59" s="38"/>
      <c r="L59" s="38"/>
      <c r="M59" s="38"/>
    </row>
    <row r="60" spans="1:13">
      <c r="A60" s="38"/>
      <c r="B60" s="38"/>
      <c r="C60" s="17"/>
      <c r="D60" s="47"/>
      <c r="E60" s="17"/>
      <c r="F60" s="47"/>
      <c r="G60" s="17"/>
      <c r="H60" s="47"/>
      <c r="I60" s="38"/>
      <c r="J60" s="38"/>
      <c r="K60" s="38"/>
      <c r="L60" s="38"/>
      <c r="M60" s="38"/>
    </row>
  </sheetData>
  <mergeCells count="15">
    <mergeCell ref="I4:J4"/>
    <mergeCell ref="K4:L4"/>
    <mergeCell ref="I34:J34"/>
    <mergeCell ref="K34:L34"/>
    <mergeCell ref="C57:D57"/>
    <mergeCell ref="E57:F57"/>
    <mergeCell ref="G57:H57"/>
    <mergeCell ref="I57:J57"/>
    <mergeCell ref="K57:L57"/>
    <mergeCell ref="C4:D4"/>
    <mergeCell ref="E4:F4"/>
    <mergeCell ref="G4:H4"/>
    <mergeCell ref="C34:D34"/>
    <mergeCell ref="E34:F34"/>
    <mergeCell ref="G34:H34"/>
  </mergeCells>
  <phoneticPr fontId="2"/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O25"/>
  <sheetViews>
    <sheetView zoomScale="120" zoomScaleNormal="120" workbookViewId="0">
      <selection activeCell="G25" sqref="G25"/>
    </sheetView>
  </sheetViews>
  <sheetFormatPr baseColWidth="10" defaultColWidth="9" defaultRowHeight="14"/>
  <cols>
    <col min="1" max="1" width="1.5" style="13" customWidth="1"/>
    <col min="2" max="2" width="54.33203125" style="13" customWidth="1"/>
    <col min="3" max="3" width="5.83203125" style="27" customWidth="1"/>
    <col min="4" max="4" width="5.83203125" style="31" customWidth="1"/>
    <col min="5" max="5" width="5.83203125" style="27" customWidth="1"/>
    <col min="6" max="6" width="5.83203125" style="31" customWidth="1"/>
    <col min="7" max="7" width="5.83203125" style="27" customWidth="1"/>
    <col min="8" max="8" width="5.83203125" style="31" customWidth="1"/>
    <col min="9" max="9" width="5.83203125" style="27" customWidth="1"/>
    <col min="10" max="10" width="5.83203125" style="31" customWidth="1"/>
    <col min="11" max="12" width="6.6640625" style="27" customWidth="1"/>
    <col min="13" max="13" width="7.1640625" style="27" customWidth="1"/>
    <col min="14" max="16384" width="9" style="13"/>
  </cols>
  <sheetData>
    <row r="1" spans="1:15">
      <c r="A1" s="13" t="s">
        <v>141</v>
      </c>
    </row>
    <row r="2" spans="1:15">
      <c r="A2" s="13" t="s">
        <v>142</v>
      </c>
    </row>
    <row r="4" spans="1:15">
      <c r="A4" s="95"/>
      <c r="B4" s="95"/>
      <c r="C4" s="90" t="s">
        <v>17</v>
      </c>
      <c r="D4" s="90"/>
      <c r="E4" s="90" t="s">
        <v>18</v>
      </c>
      <c r="F4" s="90"/>
      <c r="G4" s="90" t="s">
        <v>19</v>
      </c>
      <c r="H4" s="90"/>
      <c r="I4" s="90" t="s">
        <v>97</v>
      </c>
      <c r="J4" s="90"/>
      <c r="K4" s="90" t="s">
        <v>98</v>
      </c>
      <c r="L4" s="90"/>
      <c r="M4" s="51" t="s">
        <v>44</v>
      </c>
    </row>
    <row r="5" spans="1:15">
      <c r="A5" s="84"/>
      <c r="B5" s="84"/>
      <c r="C5" s="28" t="s">
        <v>15</v>
      </c>
      <c r="D5" s="35" t="s">
        <v>16</v>
      </c>
      <c r="E5" s="28" t="s">
        <v>15</v>
      </c>
      <c r="F5" s="35" t="s">
        <v>16</v>
      </c>
      <c r="G5" s="28" t="s">
        <v>15</v>
      </c>
      <c r="H5" s="35" t="s">
        <v>16</v>
      </c>
      <c r="I5" s="28" t="s">
        <v>15</v>
      </c>
      <c r="J5" s="35" t="s">
        <v>16</v>
      </c>
      <c r="K5" s="28" t="s">
        <v>15</v>
      </c>
      <c r="L5" s="28" t="s">
        <v>16</v>
      </c>
    </row>
    <row r="6" spans="1:15" s="23" customFormat="1">
      <c r="A6" s="23" t="s">
        <v>144</v>
      </c>
      <c r="B6" s="40"/>
      <c r="C6" s="48"/>
      <c r="D6" s="76"/>
      <c r="E6" s="48"/>
      <c r="F6" s="76"/>
      <c r="G6" s="48"/>
      <c r="H6" s="76"/>
      <c r="I6" s="48"/>
      <c r="J6" s="76"/>
      <c r="K6" s="48"/>
      <c r="L6" s="48"/>
      <c r="M6" s="77"/>
    </row>
    <row r="7" spans="1:15">
      <c r="B7" s="13" t="s">
        <v>64</v>
      </c>
      <c r="C7" s="27">
        <v>6</v>
      </c>
      <c r="D7" s="37">
        <v>4.8</v>
      </c>
      <c r="E7" s="27">
        <v>6</v>
      </c>
      <c r="F7" s="37">
        <v>10.199999999999999</v>
      </c>
      <c r="G7" s="27">
        <v>30</v>
      </c>
      <c r="H7" s="37">
        <f>G7/183*100</f>
        <v>16.393442622950818</v>
      </c>
      <c r="I7" s="27">
        <v>22</v>
      </c>
      <c r="J7" s="37">
        <f>I7/123*100</f>
        <v>17.886178861788618</v>
      </c>
      <c r="K7" s="53">
        <v>20</v>
      </c>
      <c r="L7" s="54">
        <f>K7/109*100</f>
        <v>18.348623853211009</v>
      </c>
      <c r="M7" s="78">
        <v>9.7000000000000003E-2</v>
      </c>
      <c r="N7" s="36"/>
    </row>
    <row r="8" spans="1:15">
      <c r="B8" s="13" t="s">
        <v>66</v>
      </c>
      <c r="C8" s="27">
        <v>31</v>
      </c>
      <c r="D8" s="37">
        <v>25</v>
      </c>
      <c r="E8" s="27">
        <v>25</v>
      </c>
      <c r="F8" s="37">
        <v>43.1</v>
      </c>
      <c r="G8" s="27">
        <v>75</v>
      </c>
      <c r="H8" s="37">
        <f t="shared" ref="H8:H12" si="0">G8/183*100</f>
        <v>40.983606557377051</v>
      </c>
      <c r="I8" s="27">
        <v>40</v>
      </c>
      <c r="J8" s="37">
        <f t="shared" ref="J8:J12" si="1">I8/123*100</f>
        <v>32.520325203252028</v>
      </c>
      <c r="K8" s="53">
        <v>35</v>
      </c>
      <c r="L8" s="54">
        <f t="shared" ref="L8:L12" si="2">K8/109*100</f>
        <v>32.11009174311927</v>
      </c>
      <c r="N8" s="36"/>
    </row>
    <row r="9" spans="1:15">
      <c r="B9" s="13" t="s">
        <v>68</v>
      </c>
      <c r="C9" s="27">
        <v>56</v>
      </c>
      <c r="D9" s="37">
        <v>45.2</v>
      </c>
      <c r="E9" s="27">
        <v>21</v>
      </c>
      <c r="F9" s="37">
        <v>36.199999999999996</v>
      </c>
      <c r="G9" s="27">
        <v>53</v>
      </c>
      <c r="H9" s="37">
        <f t="shared" si="0"/>
        <v>28.961748633879779</v>
      </c>
      <c r="I9" s="27">
        <v>46</v>
      </c>
      <c r="J9" s="37">
        <f t="shared" si="1"/>
        <v>37.398373983739837</v>
      </c>
      <c r="K9" s="53">
        <v>36</v>
      </c>
      <c r="L9" s="54">
        <f t="shared" si="2"/>
        <v>33.027522935779821</v>
      </c>
      <c r="N9" s="36"/>
    </row>
    <row r="10" spans="1:15">
      <c r="B10" s="13" t="s">
        <v>70</v>
      </c>
      <c r="C10" s="27">
        <v>26</v>
      </c>
      <c r="D10" s="37">
        <v>21</v>
      </c>
      <c r="E10" s="27">
        <v>5</v>
      </c>
      <c r="F10" s="37">
        <v>8.6</v>
      </c>
      <c r="G10" s="27">
        <v>17</v>
      </c>
      <c r="H10" s="37">
        <f t="shared" si="0"/>
        <v>9.2896174863387984</v>
      </c>
      <c r="I10" s="27">
        <v>10</v>
      </c>
      <c r="J10" s="37">
        <f t="shared" si="1"/>
        <v>8.1300813008130071</v>
      </c>
      <c r="K10" s="53">
        <v>15</v>
      </c>
      <c r="L10" s="54">
        <f t="shared" si="2"/>
        <v>13.761467889908257</v>
      </c>
      <c r="N10" s="36"/>
    </row>
    <row r="11" spans="1:15">
      <c r="B11" s="13" t="s">
        <v>72</v>
      </c>
      <c r="C11" s="27">
        <v>5</v>
      </c>
      <c r="D11" s="37">
        <v>4</v>
      </c>
      <c r="E11" s="27">
        <v>1</v>
      </c>
      <c r="F11" s="37">
        <v>1.7000000000000002</v>
      </c>
      <c r="G11" s="27">
        <v>4</v>
      </c>
      <c r="H11" s="37">
        <f t="shared" si="0"/>
        <v>2.1857923497267762</v>
      </c>
      <c r="I11" s="27">
        <v>0</v>
      </c>
      <c r="J11" s="37">
        <f t="shared" si="1"/>
        <v>0</v>
      </c>
      <c r="K11" s="53">
        <v>1</v>
      </c>
      <c r="L11" s="54">
        <f t="shared" si="2"/>
        <v>0.91743119266055051</v>
      </c>
      <c r="N11" s="36"/>
    </row>
    <row r="12" spans="1:15">
      <c r="B12" s="13" t="s">
        <v>135</v>
      </c>
      <c r="C12" s="27">
        <v>0</v>
      </c>
      <c r="D12" s="37">
        <v>0</v>
      </c>
      <c r="E12" s="27">
        <v>0</v>
      </c>
      <c r="F12" s="37">
        <v>0</v>
      </c>
      <c r="G12" s="27">
        <v>4</v>
      </c>
      <c r="H12" s="37">
        <f t="shared" si="0"/>
        <v>2.1857923497267762</v>
      </c>
      <c r="I12" s="27">
        <v>5</v>
      </c>
      <c r="J12" s="37">
        <f t="shared" si="1"/>
        <v>4.0650406504065035</v>
      </c>
      <c r="K12" s="27">
        <v>2</v>
      </c>
      <c r="L12" s="54">
        <f t="shared" si="2"/>
        <v>1.834862385321101</v>
      </c>
      <c r="N12" s="36"/>
    </row>
    <row r="13" spans="1:15" s="23" customFormat="1" ht="32" customHeight="1">
      <c r="A13" s="93" t="s">
        <v>153</v>
      </c>
      <c r="B13" s="93"/>
      <c r="C13" s="20"/>
      <c r="D13" s="79"/>
      <c r="E13" s="20"/>
      <c r="F13" s="79"/>
      <c r="G13" s="20"/>
      <c r="H13" s="42"/>
      <c r="I13" s="20"/>
      <c r="J13" s="79"/>
      <c r="K13" s="20"/>
      <c r="L13" s="54"/>
      <c r="M13" s="20"/>
      <c r="N13" s="42"/>
      <c r="O13" s="13"/>
    </row>
    <row r="14" spans="1:15" ht="30">
      <c r="B14" s="80" t="s">
        <v>112</v>
      </c>
      <c r="C14" s="27">
        <v>14</v>
      </c>
      <c r="D14" s="37">
        <v>11.3</v>
      </c>
      <c r="E14" s="27">
        <v>11</v>
      </c>
      <c r="F14" s="37">
        <v>19</v>
      </c>
      <c r="G14" s="27">
        <v>16</v>
      </c>
      <c r="H14" s="36">
        <v>8.6999999999999993</v>
      </c>
      <c r="I14" s="27">
        <v>18</v>
      </c>
      <c r="J14" s="37">
        <v>14.6</v>
      </c>
      <c r="K14" s="53">
        <v>8</v>
      </c>
      <c r="L14" s="54">
        <f t="shared" ref="L14:L18" si="3">K14/109*100</f>
        <v>7.3394495412844041</v>
      </c>
      <c r="M14" s="27" t="s">
        <v>45</v>
      </c>
      <c r="N14" s="36"/>
    </row>
    <row r="15" spans="1:15" ht="30">
      <c r="B15" s="66" t="s">
        <v>113</v>
      </c>
      <c r="C15" s="27">
        <v>12</v>
      </c>
      <c r="D15" s="37">
        <v>12.5</v>
      </c>
      <c r="E15" s="27">
        <v>7</v>
      </c>
      <c r="F15" s="37">
        <v>11.899999999999999</v>
      </c>
      <c r="G15" s="27">
        <v>13</v>
      </c>
      <c r="H15" s="36">
        <v>7.1</v>
      </c>
      <c r="I15" s="27">
        <v>12</v>
      </c>
      <c r="J15" s="37">
        <v>9.8000000000000007</v>
      </c>
      <c r="K15" s="53">
        <v>10</v>
      </c>
      <c r="L15" s="54">
        <f t="shared" si="3"/>
        <v>9.1743119266055047</v>
      </c>
      <c r="M15" s="27">
        <v>0.16900000000000001</v>
      </c>
      <c r="N15" s="36"/>
    </row>
    <row r="16" spans="1:15" ht="30">
      <c r="A16" s="38"/>
      <c r="B16" s="80" t="s">
        <v>114</v>
      </c>
      <c r="C16" s="46">
        <v>75</v>
      </c>
      <c r="D16" s="37">
        <v>61</v>
      </c>
      <c r="E16" s="46">
        <v>40</v>
      </c>
      <c r="F16" s="37">
        <v>69</v>
      </c>
      <c r="G16" s="46">
        <v>91</v>
      </c>
      <c r="H16" s="36">
        <v>49.7</v>
      </c>
      <c r="I16" s="46">
        <v>53</v>
      </c>
      <c r="J16" s="37">
        <v>43.1</v>
      </c>
      <c r="K16" s="68">
        <v>36</v>
      </c>
      <c r="L16" s="56">
        <f t="shared" si="3"/>
        <v>33.027522935779821</v>
      </c>
      <c r="M16" s="27" t="s">
        <v>45</v>
      </c>
      <c r="N16" s="36"/>
    </row>
    <row r="17" spans="1:14" ht="30">
      <c r="A17" s="38"/>
      <c r="B17" s="81" t="s">
        <v>115</v>
      </c>
      <c r="C17" s="46">
        <v>45</v>
      </c>
      <c r="D17" s="37">
        <v>36.299999999999997</v>
      </c>
      <c r="E17" s="46">
        <v>16</v>
      </c>
      <c r="F17" s="37">
        <v>27.6</v>
      </c>
      <c r="G17" s="46">
        <v>63</v>
      </c>
      <c r="H17" s="36">
        <v>34.4</v>
      </c>
      <c r="I17" s="46">
        <v>32</v>
      </c>
      <c r="J17" s="37">
        <v>26</v>
      </c>
      <c r="K17" s="68">
        <v>46</v>
      </c>
      <c r="L17" s="56">
        <f t="shared" si="3"/>
        <v>42.201834862385326</v>
      </c>
      <c r="M17" s="27" t="s">
        <v>45</v>
      </c>
      <c r="N17" s="36"/>
    </row>
    <row r="18" spans="1:14" ht="30">
      <c r="A18" s="38"/>
      <c r="B18" s="80" t="s">
        <v>116</v>
      </c>
      <c r="C18" s="46">
        <v>1</v>
      </c>
      <c r="D18" s="37">
        <v>0.8</v>
      </c>
      <c r="E18" s="46">
        <v>1</v>
      </c>
      <c r="F18" s="37">
        <v>1.7000000000000002</v>
      </c>
      <c r="G18" s="46">
        <v>2</v>
      </c>
      <c r="H18" s="36">
        <v>1.0999999999999999</v>
      </c>
      <c r="I18" s="46">
        <v>3</v>
      </c>
      <c r="J18" s="37">
        <v>2.4</v>
      </c>
      <c r="K18" s="68">
        <v>2</v>
      </c>
      <c r="L18" s="56">
        <f t="shared" si="3"/>
        <v>1.834862385321101</v>
      </c>
      <c r="M18" s="27">
        <v>0.22700000000000001</v>
      </c>
      <c r="N18" s="36"/>
    </row>
    <row r="19" spans="1:14" ht="15">
      <c r="A19" s="38"/>
      <c r="B19" s="6" t="s">
        <v>73</v>
      </c>
      <c r="C19" s="46">
        <v>42</v>
      </c>
      <c r="D19" s="37">
        <v>33.9</v>
      </c>
      <c r="E19" s="46">
        <v>27</v>
      </c>
      <c r="F19" s="37">
        <v>45.8</v>
      </c>
      <c r="G19" s="46">
        <v>62</v>
      </c>
      <c r="H19" s="36">
        <v>33.9</v>
      </c>
      <c r="I19" s="46">
        <v>35</v>
      </c>
      <c r="J19" s="37">
        <v>28.5</v>
      </c>
      <c r="K19" s="68">
        <v>20</v>
      </c>
      <c r="L19" s="56">
        <v>18.3</v>
      </c>
      <c r="M19" s="27" t="s">
        <v>45</v>
      </c>
      <c r="N19" s="36"/>
    </row>
    <row r="20" spans="1:14" ht="30" customHeight="1">
      <c r="A20" s="94" t="s">
        <v>149</v>
      </c>
      <c r="B20" s="94"/>
      <c r="C20" s="84" t="s">
        <v>46</v>
      </c>
      <c r="D20" s="84"/>
      <c r="E20" s="84" t="s">
        <v>47</v>
      </c>
      <c r="F20" s="84"/>
      <c r="G20" s="84" t="s">
        <v>48</v>
      </c>
      <c r="H20" s="84"/>
      <c r="I20" s="84" t="s">
        <v>49</v>
      </c>
      <c r="J20" s="84"/>
      <c r="K20" s="84" t="s">
        <v>50</v>
      </c>
      <c r="L20" s="84"/>
      <c r="M20" s="28">
        <v>1.6E-2</v>
      </c>
    </row>
    <row r="22" spans="1:14">
      <c r="A22" s="7" t="s">
        <v>148</v>
      </c>
    </row>
    <row r="23" spans="1:14">
      <c r="A23" s="65" t="s">
        <v>150</v>
      </c>
      <c r="C23" s="13"/>
      <c r="D23" s="13"/>
      <c r="E23" s="13"/>
      <c r="F23" s="13"/>
      <c r="G23" s="13"/>
      <c r="H23" s="13"/>
      <c r="J23" s="13"/>
      <c r="M23" s="13"/>
    </row>
    <row r="24" spans="1:14">
      <c r="A24" s="39" t="s">
        <v>111</v>
      </c>
      <c r="C24" s="13"/>
      <c r="D24" s="13"/>
      <c r="E24" s="13"/>
      <c r="F24" s="13"/>
      <c r="G24" s="13"/>
      <c r="H24" s="13"/>
      <c r="J24" s="13"/>
      <c r="M24" s="13"/>
    </row>
    <row r="25" spans="1:14" ht="15">
      <c r="A25" s="13" t="s">
        <v>140</v>
      </c>
      <c r="B25" s="38"/>
    </row>
  </sheetData>
  <mergeCells count="13">
    <mergeCell ref="A13:B13"/>
    <mergeCell ref="A20:B20"/>
    <mergeCell ref="K4:L4"/>
    <mergeCell ref="A4:B5"/>
    <mergeCell ref="C4:D4"/>
    <mergeCell ref="E4:F4"/>
    <mergeCell ref="G4:H4"/>
    <mergeCell ref="I4:J4"/>
    <mergeCell ref="C20:D20"/>
    <mergeCell ref="E20:F20"/>
    <mergeCell ref="G20:H20"/>
    <mergeCell ref="I20:J20"/>
    <mergeCell ref="K20:L20"/>
  </mergeCells>
  <phoneticPr fontId="2"/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0C191-1993-1241-A639-EF35F0549360}">
  <sheetPr>
    <tabColor rgb="FF92D050"/>
    <pageSetUpPr fitToPage="1"/>
  </sheetPr>
  <dimension ref="A1:M40"/>
  <sheetViews>
    <sheetView zoomScale="120" zoomScaleNormal="120" workbookViewId="0">
      <selection activeCell="Q24" sqref="Q24"/>
    </sheetView>
  </sheetViews>
  <sheetFormatPr baseColWidth="10" defaultColWidth="9" defaultRowHeight="14"/>
  <cols>
    <col min="1" max="1" width="1.6640625" style="13" customWidth="1"/>
    <col min="2" max="2" width="25.5" style="13" customWidth="1"/>
    <col min="3" max="8" width="5.83203125" style="13" customWidth="1"/>
    <col min="9" max="9" width="5.83203125" style="11" customWidth="1"/>
    <col min="10" max="10" width="5.83203125" style="13" customWidth="1"/>
    <col min="11" max="11" width="6.83203125" style="11" customWidth="1"/>
    <col min="12" max="12" width="6.6640625" style="11" customWidth="1"/>
    <col min="13" max="16384" width="9" style="13"/>
  </cols>
  <sheetData>
    <row r="1" spans="1:13">
      <c r="A1" s="13" t="s">
        <v>151</v>
      </c>
      <c r="C1" s="27"/>
      <c r="D1" s="19"/>
      <c r="E1" s="27"/>
      <c r="F1" s="31"/>
      <c r="G1" s="27"/>
      <c r="H1" s="31"/>
      <c r="I1" s="27"/>
      <c r="K1" s="27"/>
      <c r="L1" s="27"/>
    </row>
    <row r="2" spans="1:13">
      <c r="A2" s="50" t="s">
        <v>106</v>
      </c>
      <c r="C2" s="27"/>
      <c r="D2" s="19"/>
      <c r="E2" s="27"/>
      <c r="F2" s="31"/>
      <c r="G2" s="27"/>
      <c r="H2" s="31"/>
      <c r="I2" s="27"/>
      <c r="K2" s="27"/>
      <c r="L2" s="27"/>
    </row>
    <row r="3" spans="1:13" ht="9" customHeight="1">
      <c r="C3" s="27"/>
      <c r="D3" s="19"/>
      <c r="E3" s="27"/>
      <c r="F3" s="31"/>
      <c r="G3" s="27"/>
      <c r="H3" s="31"/>
      <c r="I3" s="27"/>
      <c r="K3" s="27"/>
      <c r="L3" s="27"/>
    </row>
    <row r="4" spans="1:13">
      <c r="A4" s="95"/>
      <c r="B4" s="95"/>
      <c r="C4" s="90" t="s">
        <v>17</v>
      </c>
      <c r="D4" s="90"/>
      <c r="E4" s="90" t="s">
        <v>18</v>
      </c>
      <c r="F4" s="90"/>
      <c r="G4" s="90" t="s">
        <v>19</v>
      </c>
      <c r="H4" s="90"/>
      <c r="I4" s="90" t="s">
        <v>97</v>
      </c>
      <c r="J4" s="90"/>
      <c r="K4" s="90" t="s">
        <v>98</v>
      </c>
      <c r="L4" s="90"/>
      <c r="M4" s="51" t="s">
        <v>44</v>
      </c>
    </row>
    <row r="5" spans="1:13">
      <c r="A5" s="84"/>
      <c r="B5" s="84"/>
      <c r="C5" s="28" t="s">
        <v>15</v>
      </c>
      <c r="D5" s="45" t="s">
        <v>16</v>
      </c>
      <c r="E5" s="28" t="s">
        <v>15</v>
      </c>
      <c r="F5" s="35" t="s">
        <v>16</v>
      </c>
      <c r="G5" s="28" t="s">
        <v>15</v>
      </c>
      <c r="H5" s="35" t="s">
        <v>16</v>
      </c>
      <c r="I5" s="28" t="s">
        <v>15</v>
      </c>
      <c r="J5" s="35" t="s">
        <v>16</v>
      </c>
      <c r="K5" s="28" t="s">
        <v>15</v>
      </c>
      <c r="L5" s="35" t="s">
        <v>16</v>
      </c>
      <c r="M5" s="34"/>
    </row>
    <row r="6" spans="1:13" ht="29" customHeight="1">
      <c r="A6" s="93" t="s">
        <v>134</v>
      </c>
      <c r="B6" s="93"/>
      <c r="C6" s="20"/>
      <c r="D6" s="37"/>
      <c r="E6" s="20"/>
      <c r="F6" s="42"/>
      <c r="G6" s="20"/>
      <c r="H6" s="42"/>
      <c r="I6" s="27"/>
      <c r="K6" s="27"/>
      <c r="L6" s="27"/>
      <c r="M6" s="52">
        <v>0.08</v>
      </c>
    </row>
    <row r="7" spans="1:13">
      <c r="B7" s="13" t="s">
        <v>64</v>
      </c>
      <c r="C7" s="27">
        <v>33</v>
      </c>
      <c r="D7" s="37">
        <f t="shared" ref="D7:D26" si="0">C7/124*100</f>
        <v>26.612903225806448</v>
      </c>
      <c r="E7" s="27">
        <v>27</v>
      </c>
      <c r="F7" s="37">
        <f>E7/59*100</f>
        <v>45.762711864406782</v>
      </c>
      <c r="G7" s="27">
        <v>84</v>
      </c>
      <c r="H7" s="36">
        <f>G7/183*100</f>
        <v>45.901639344262293</v>
      </c>
      <c r="I7" s="53">
        <v>30</v>
      </c>
      <c r="J7" s="54">
        <f>I7/123*100</f>
        <v>24.390243902439025</v>
      </c>
      <c r="K7" s="27">
        <v>46</v>
      </c>
      <c r="L7" s="54">
        <f>K7/109*100</f>
        <v>42.201834862385326</v>
      </c>
      <c r="M7" s="55"/>
    </row>
    <row r="8" spans="1:13">
      <c r="B8" s="13" t="s">
        <v>66</v>
      </c>
      <c r="C8" s="27">
        <v>47</v>
      </c>
      <c r="D8" s="37">
        <f t="shared" si="0"/>
        <v>37.903225806451616</v>
      </c>
      <c r="E8" s="27">
        <v>16</v>
      </c>
      <c r="F8" s="37">
        <f t="shared" ref="F8:F12" si="1">E8/59*100</f>
        <v>27.118644067796609</v>
      </c>
      <c r="G8" s="27">
        <v>52</v>
      </c>
      <c r="H8" s="36">
        <f t="shared" ref="H8:H12" si="2">G8/183*100</f>
        <v>28.415300546448087</v>
      </c>
      <c r="I8" s="53">
        <v>30</v>
      </c>
      <c r="J8" s="54">
        <f t="shared" ref="J8:J25" si="3">I8/123*100</f>
        <v>24.390243902439025</v>
      </c>
      <c r="K8" s="27">
        <v>35</v>
      </c>
      <c r="L8" s="54">
        <f t="shared" ref="L8:L25" si="4">K8/109*100</f>
        <v>32.11009174311927</v>
      </c>
    </row>
    <row r="9" spans="1:13">
      <c r="B9" s="13" t="s">
        <v>68</v>
      </c>
      <c r="C9" s="27">
        <v>24</v>
      </c>
      <c r="D9" s="37">
        <f t="shared" si="0"/>
        <v>19.35483870967742</v>
      </c>
      <c r="E9" s="27">
        <v>8</v>
      </c>
      <c r="F9" s="37">
        <f t="shared" si="1"/>
        <v>13.559322033898304</v>
      </c>
      <c r="G9" s="27">
        <v>25</v>
      </c>
      <c r="H9" s="36">
        <f t="shared" si="2"/>
        <v>13.661202185792352</v>
      </c>
      <c r="I9" s="53">
        <v>31</v>
      </c>
      <c r="J9" s="54">
        <f t="shared" si="3"/>
        <v>25.203252032520325</v>
      </c>
      <c r="K9" s="27">
        <v>16</v>
      </c>
      <c r="L9" s="54">
        <f t="shared" si="4"/>
        <v>14.678899082568808</v>
      </c>
    </row>
    <row r="10" spans="1:13">
      <c r="B10" s="13" t="s">
        <v>70</v>
      </c>
      <c r="C10" s="27">
        <v>15</v>
      </c>
      <c r="D10" s="37">
        <f t="shared" si="0"/>
        <v>12.096774193548388</v>
      </c>
      <c r="E10" s="27">
        <v>6</v>
      </c>
      <c r="F10" s="37">
        <f t="shared" si="1"/>
        <v>10.16949152542373</v>
      </c>
      <c r="G10" s="27">
        <v>16</v>
      </c>
      <c r="H10" s="36">
        <f t="shared" si="2"/>
        <v>8.7431693989071047</v>
      </c>
      <c r="I10" s="53">
        <v>22</v>
      </c>
      <c r="J10" s="54">
        <f t="shared" si="3"/>
        <v>17.886178861788618</v>
      </c>
      <c r="K10" s="27">
        <v>10</v>
      </c>
      <c r="L10" s="54">
        <f t="shared" si="4"/>
        <v>9.1743119266055047</v>
      </c>
    </row>
    <row r="11" spans="1:13">
      <c r="B11" s="13" t="s">
        <v>72</v>
      </c>
      <c r="C11" s="27">
        <v>5</v>
      </c>
      <c r="D11" s="37">
        <f t="shared" si="0"/>
        <v>4.032258064516129</v>
      </c>
      <c r="E11" s="27">
        <v>2</v>
      </c>
      <c r="F11" s="37">
        <f t="shared" si="1"/>
        <v>3.3898305084745761</v>
      </c>
      <c r="G11" s="27">
        <v>5</v>
      </c>
      <c r="H11" s="36">
        <f t="shared" si="2"/>
        <v>2.7322404371584699</v>
      </c>
      <c r="I11" s="53">
        <v>10</v>
      </c>
      <c r="J11" s="54">
        <f t="shared" si="3"/>
        <v>8.1300813008130071</v>
      </c>
      <c r="K11" s="27">
        <v>0</v>
      </c>
      <c r="L11" s="54">
        <f t="shared" si="4"/>
        <v>0</v>
      </c>
    </row>
    <row r="12" spans="1:13">
      <c r="B12" s="13" t="s">
        <v>42</v>
      </c>
      <c r="C12" s="27">
        <v>4</v>
      </c>
      <c r="D12" s="37">
        <f t="shared" si="0"/>
        <v>3.225806451612903</v>
      </c>
      <c r="E12" s="27">
        <v>0</v>
      </c>
      <c r="F12" s="37">
        <f t="shared" si="1"/>
        <v>0</v>
      </c>
      <c r="G12" s="27">
        <v>1</v>
      </c>
      <c r="H12" s="36">
        <f t="shared" si="2"/>
        <v>0.54644808743169404</v>
      </c>
      <c r="I12" s="27">
        <v>0</v>
      </c>
      <c r="J12" s="54">
        <f t="shared" si="3"/>
        <v>0</v>
      </c>
      <c r="K12" s="27">
        <v>4</v>
      </c>
      <c r="L12" s="54">
        <f t="shared" si="4"/>
        <v>3.669724770642202</v>
      </c>
    </row>
    <row r="13" spans="1:13">
      <c r="A13" s="97" t="s">
        <v>154</v>
      </c>
      <c r="B13" s="97"/>
      <c r="C13" s="27"/>
      <c r="D13" s="37"/>
      <c r="E13" s="27"/>
      <c r="F13" s="36"/>
      <c r="G13" s="27"/>
      <c r="H13" s="36"/>
      <c r="I13" s="27"/>
      <c r="J13" s="54"/>
      <c r="K13" s="27"/>
      <c r="L13" s="54"/>
    </row>
    <row r="14" spans="1:13">
      <c r="B14" s="43" t="s">
        <v>107</v>
      </c>
      <c r="C14" s="27">
        <v>40</v>
      </c>
      <c r="D14" s="37">
        <f t="shared" si="0"/>
        <v>32.258064516129032</v>
      </c>
      <c r="E14" s="27">
        <v>7</v>
      </c>
      <c r="F14" s="36">
        <v>11.9</v>
      </c>
      <c r="G14" s="27">
        <v>49</v>
      </c>
      <c r="H14" s="36">
        <v>26.8</v>
      </c>
      <c r="I14" s="27">
        <v>0</v>
      </c>
      <c r="J14" s="54">
        <f t="shared" si="3"/>
        <v>0</v>
      </c>
      <c r="K14" s="27">
        <v>0</v>
      </c>
      <c r="L14" s="54">
        <f t="shared" si="4"/>
        <v>0</v>
      </c>
    </row>
    <row r="15" spans="1:13">
      <c r="B15" s="43" t="s">
        <v>75</v>
      </c>
      <c r="C15" s="27">
        <v>69</v>
      </c>
      <c r="D15" s="37">
        <f t="shared" si="0"/>
        <v>55.645161290322577</v>
      </c>
      <c r="E15" s="27">
        <v>25</v>
      </c>
      <c r="F15" s="36">
        <v>42.9</v>
      </c>
      <c r="G15" s="27">
        <v>89</v>
      </c>
      <c r="H15" s="36">
        <v>48.6</v>
      </c>
      <c r="I15" s="27">
        <v>96</v>
      </c>
      <c r="J15" s="54">
        <f t="shared" si="3"/>
        <v>78.048780487804876</v>
      </c>
      <c r="K15" s="27">
        <v>65</v>
      </c>
      <c r="L15" s="54">
        <f t="shared" si="4"/>
        <v>59.633027522935777</v>
      </c>
    </row>
    <row r="16" spans="1:13">
      <c r="B16" s="43" t="s">
        <v>40</v>
      </c>
      <c r="C16" s="27">
        <v>17</v>
      </c>
      <c r="D16" s="37">
        <f t="shared" si="0"/>
        <v>13.709677419354838</v>
      </c>
      <c r="E16" s="27">
        <v>15</v>
      </c>
      <c r="F16" s="36">
        <v>25.4</v>
      </c>
      <c r="G16" s="27">
        <v>54</v>
      </c>
      <c r="H16" s="36">
        <v>29.5</v>
      </c>
      <c r="I16" s="27">
        <v>17</v>
      </c>
      <c r="J16" s="54">
        <f t="shared" si="3"/>
        <v>13.821138211382115</v>
      </c>
      <c r="K16" s="27">
        <v>3</v>
      </c>
      <c r="L16" s="54">
        <f t="shared" si="4"/>
        <v>2.7522935779816518</v>
      </c>
    </row>
    <row r="17" spans="1:13">
      <c r="B17" s="43" t="s">
        <v>108</v>
      </c>
      <c r="C17" s="27">
        <v>39</v>
      </c>
      <c r="D17" s="37">
        <f t="shared" si="0"/>
        <v>31.451612903225808</v>
      </c>
      <c r="E17" s="27">
        <v>6</v>
      </c>
      <c r="F17" s="36">
        <v>10.199999999999999</v>
      </c>
      <c r="G17" s="27">
        <v>40</v>
      </c>
      <c r="H17" s="36">
        <v>21.9</v>
      </c>
      <c r="I17" s="27">
        <v>33</v>
      </c>
      <c r="J17" s="54">
        <f t="shared" si="3"/>
        <v>26.829268292682929</v>
      </c>
      <c r="K17" s="27">
        <v>18</v>
      </c>
      <c r="L17" s="54">
        <f t="shared" si="4"/>
        <v>16.513761467889911</v>
      </c>
    </row>
    <row r="18" spans="1:13">
      <c r="B18" s="43" t="s">
        <v>109</v>
      </c>
      <c r="C18" s="27">
        <v>0</v>
      </c>
      <c r="D18" s="37">
        <f t="shared" si="0"/>
        <v>0</v>
      </c>
      <c r="E18" s="27">
        <v>0</v>
      </c>
      <c r="F18" s="37">
        <v>0</v>
      </c>
      <c r="G18" s="27">
        <v>0</v>
      </c>
      <c r="H18" s="37">
        <v>0</v>
      </c>
      <c r="I18" s="27">
        <v>19</v>
      </c>
      <c r="J18" s="54">
        <f t="shared" si="3"/>
        <v>15.447154471544716</v>
      </c>
      <c r="K18" s="27">
        <v>6</v>
      </c>
      <c r="L18" s="54">
        <f t="shared" si="4"/>
        <v>5.5045871559633035</v>
      </c>
    </row>
    <row r="19" spans="1:13">
      <c r="B19" s="43" t="s">
        <v>58</v>
      </c>
      <c r="C19" s="27">
        <v>9</v>
      </c>
      <c r="D19" s="37">
        <f t="shared" si="0"/>
        <v>7.2580645161290329</v>
      </c>
      <c r="E19" s="27">
        <v>3</v>
      </c>
      <c r="F19" s="36">
        <v>5.0999999999999996</v>
      </c>
      <c r="G19" s="27">
        <v>14</v>
      </c>
      <c r="H19" s="36">
        <v>7.7</v>
      </c>
      <c r="I19" s="27">
        <v>4</v>
      </c>
      <c r="J19" s="54">
        <f t="shared" si="3"/>
        <v>3.2520325203252036</v>
      </c>
      <c r="K19" s="27">
        <v>13</v>
      </c>
      <c r="L19" s="54">
        <f t="shared" si="4"/>
        <v>11.926605504587156</v>
      </c>
    </row>
    <row r="20" spans="1:13" ht="30" customHeight="1">
      <c r="A20" s="97" t="s">
        <v>41</v>
      </c>
      <c r="B20" s="97"/>
      <c r="C20" s="27"/>
      <c r="D20" s="37"/>
      <c r="E20" s="27"/>
      <c r="F20" s="36"/>
      <c r="G20" s="27"/>
      <c r="H20" s="36"/>
      <c r="I20" s="27"/>
      <c r="J20" s="54"/>
      <c r="K20" s="27"/>
      <c r="L20" s="54"/>
      <c r="M20" s="27">
        <v>8.5999999999999993E-2</v>
      </c>
    </row>
    <row r="21" spans="1:13">
      <c r="B21" s="13" t="s">
        <v>64</v>
      </c>
      <c r="C21" s="27">
        <v>20</v>
      </c>
      <c r="D21" s="37">
        <f t="shared" si="0"/>
        <v>16.129032258064516</v>
      </c>
      <c r="E21" s="27">
        <v>12</v>
      </c>
      <c r="F21" s="36">
        <v>22.2</v>
      </c>
      <c r="G21" s="27">
        <v>21</v>
      </c>
      <c r="H21" s="37">
        <f>G21/183*100</f>
        <v>11.475409836065573</v>
      </c>
      <c r="I21" s="53">
        <v>51</v>
      </c>
      <c r="J21" s="54">
        <f t="shared" si="3"/>
        <v>41.463414634146339</v>
      </c>
      <c r="K21" s="53">
        <v>52</v>
      </c>
      <c r="L21" s="54">
        <f t="shared" si="4"/>
        <v>47.706422018348626</v>
      </c>
    </row>
    <row r="22" spans="1:13">
      <c r="B22" s="13" t="s">
        <v>66</v>
      </c>
      <c r="C22" s="27">
        <v>49</v>
      </c>
      <c r="D22" s="37">
        <f t="shared" si="0"/>
        <v>39.516129032258064</v>
      </c>
      <c r="E22" s="27">
        <v>19</v>
      </c>
      <c r="F22" s="36">
        <v>35.200000000000003</v>
      </c>
      <c r="G22" s="27">
        <v>53</v>
      </c>
      <c r="H22" s="37">
        <f t="shared" ref="H22:H25" si="5">G22/183*100</f>
        <v>28.961748633879779</v>
      </c>
      <c r="I22" s="53">
        <v>34</v>
      </c>
      <c r="J22" s="54">
        <f t="shared" si="3"/>
        <v>27.64227642276423</v>
      </c>
      <c r="K22" s="53">
        <v>24</v>
      </c>
      <c r="L22" s="54">
        <f t="shared" si="4"/>
        <v>22.018348623853214</v>
      </c>
    </row>
    <row r="23" spans="1:13">
      <c r="B23" s="13" t="s">
        <v>68</v>
      </c>
      <c r="C23" s="27">
        <v>21</v>
      </c>
      <c r="D23" s="37">
        <f t="shared" si="0"/>
        <v>16.93548387096774</v>
      </c>
      <c r="E23" s="27">
        <v>12</v>
      </c>
      <c r="F23" s="36">
        <v>22.2</v>
      </c>
      <c r="G23" s="27">
        <v>47</v>
      </c>
      <c r="H23" s="37">
        <f t="shared" si="5"/>
        <v>25.683060109289617</v>
      </c>
      <c r="I23" s="53">
        <v>24</v>
      </c>
      <c r="J23" s="54">
        <f t="shared" si="3"/>
        <v>19.512195121951219</v>
      </c>
      <c r="K23" s="53">
        <v>14</v>
      </c>
      <c r="L23" s="54">
        <f t="shared" si="4"/>
        <v>12.844036697247708</v>
      </c>
    </row>
    <row r="24" spans="1:13">
      <c r="B24" s="13" t="s">
        <v>161</v>
      </c>
      <c r="C24" s="27">
        <v>24</v>
      </c>
      <c r="D24" s="37">
        <f t="shared" si="0"/>
        <v>19.35483870967742</v>
      </c>
      <c r="E24" s="27">
        <v>4</v>
      </c>
      <c r="F24" s="36">
        <v>7.4</v>
      </c>
      <c r="G24" s="27">
        <v>40</v>
      </c>
      <c r="H24" s="37">
        <f t="shared" si="5"/>
        <v>21.857923497267759</v>
      </c>
      <c r="I24" s="53">
        <v>8</v>
      </c>
      <c r="J24" s="54">
        <f t="shared" si="3"/>
        <v>6.5040650406504072</v>
      </c>
      <c r="K24" s="53">
        <v>7</v>
      </c>
      <c r="L24" s="54">
        <f t="shared" si="4"/>
        <v>6.4220183486238538</v>
      </c>
    </row>
    <row r="25" spans="1:13">
      <c r="B25" s="13" t="s">
        <v>162</v>
      </c>
      <c r="C25" s="27">
        <v>8</v>
      </c>
      <c r="D25" s="37">
        <f t="shared" si="0"/>
        <v>6.4516129032258061</v>
      </c>
      <c r="E25" s="27">
        <v>7</v>
      </c>
      <c r="F25" s="37">
        <v>13</v>
      </c>
      <c r="G25" s="27">
        <v>13</v>
      </c>
      <c r="H25" s="37">
        <f t="shared" si="5"/>
        <v>7.1038251366120218</v>
      </c>
      <c r="I25" s="53">
        <v>4</v>
      </c>
      <c r="J25" s="54">
        <f t="shared" si="3"/>
        <v>3.2520325203252036</v>
      </c>
      <c r="K25" s="53">
        <v>1</v>
      </c>
      <c r="L25" s="54">
        <f t="shared" si="4"/>
        <v>0.91743119266055051</v>
      </c>
    </row>
    <row r="26" spans="1:13">
      <c r="A26" s="38"/>
      <c r="B26" s="38" t="s">
        <v>135</v>
      </c>
      <c r="C26" s="46">
        <v>2</v>
      </c>
      <c r="D26" s="37">
        <f t="shared" si="0"/>
        <v>1.6129032258064515</v>
      </c>
      <c r="E26" s="46">
        <v>5</v>
      </c>
      <c r="F26" s="36">
        <v>8.5</v>
      </c>
      <c r="G26" s="46">
        <v>9</v>
      </c>
      <c r="H26" s="36">
        <v>4.9000000000000004</v>
      </c>
      <c r="I26" s="46">
        <v>2</v>
      </c>
      <c r="J26" s="56">
        <v>1.6</v>
      </c>
      <c r="K26" s="46">
        <v>10</v>
      </c>
      <c r="L26" s="56">
        <v>9.1999999999999993</v>
      </c>
    </row>
    <row r="27" spans="1:13" ht="27" customHeight="1">
      <c r="A27" s="96" t="s">
        <v>155</v>
      </c>
      <c r="B27" s="96"/>
      <c r="C27" s="38"/>
      <c r="D27" s="46"/>
      <c r="E27" s="46"/>
      <c r="F27" s="46"/>
      <c r="G27" s="46"/>
      <c r="H27" s="46"/>
      <c r="I27" s="46"/>
      <c r="J27" s="46"/>
      <c r="K27" s="46"/>
      <c r="L27" s="46"/>
      <c r="M27" s="27"/>
    </row>
    <row r="28" spans="1:13">
      <c r="B28" s="13" t="s">
        <v>31</v>
      </c>
      <c r="C28" s="27">
        <v>22</v>
      </c>
      <c r="D28" s="57">
        <f>C28/124*100</f>
        <v>17.741935483870968</v>
      </c>
      <c r="E28" s="27">
        <v>7</v>
      </c>
      <c r="F28" s="57">
        <v>11.9</v>
      </c>
      <c r="G28" s="27">
        <v>9</v>
      </c>
      <c r="H28" s="57">
        <v>4.9000000000000004</v>
      </c>
      <c r="I28" s="27">
        <v>1</v>
      </c>
      <c r="J28" s="57">
        <f>I28/123*100</f>
        <v>0.81300813008130091</v>
      </c>
      <c r="K28" s="27">
        <v>0</v>
      </c>
      <c r="L28" s="54">
        <f>K28/109*100</f>
        <v>0</v>
      </c>
      <c r="M28" s="58" t="s">
        <v>45</v>
      </c>
    </row>
    <row r="29" spans="1:13">
      <c r="B29" s="13" t="s">
        <v>32</v>
      </c>
      <c r="C29" s="27">
        <v>67</v>
      </c>
      <c r="D29" s="57">
        <f t="shared" ref="D29:D35" si="6">C29/124*100</f>
        <v>54.032258064516128</v>
      </c>
      <c r="E29" s="27">
        <v>28</v>
      </c>
      <c r="F29" s="57">
        <v>47.5</v>
      </c>
      <c r="G29" s="27">
        <v>35</v>
      </c>
      <c r="H29" s="57">
        <v>19.100000000000001</v>
      </c>
      <c r="I29" s="27">
        <v>17</v>
      </c>
      <c r="J29" s="57">
        <f t="shared" ref="J29:J32" si="7">I29/123*100</f>
        <v>13.821138211382115</v>
      </c>
      <c r="K29" s="27">
        <v>34</v>
      </c>
      <c r="L29" s="54">
        <f t="shared" ref="L29:L35" si="8">K29/109*100</f>
        <v>31.192660550458719</v>
      </c>
      <c r="M29" s="58" t="s">
        <v>45</v>
      </c>
    </row>
    <row r="30" spans="1:13">
      <c r="B30" s="13" t="s">
        <v>37</v>
      </c>
      <c r="C30" s="27">
        <v>33</v>
      </c>
      <c r="D30" s="57">
        <f t="shared" si="6"/>
        <v>26.612903225806448</v>
      </c>
      <c r="E30" s="27">
        <v>16</v>
      </c>
      <c r="F30" s="57">
        <v>27.1</v>
      </c>
      <c r="G30" s="27">
        <v>32</v>
      </c>
      <c r="H30" s="57">
        <v>17.5</v>
      </c>
      <c r="I30" s="27">
        <v>3</v>
      </c>
      <c r="J30" s="57">
        <f t="shared" si="7"/>
        <v>2.4390243902439024</v>
      </c>
      <c r="K30" s="27">
        <v>0</v>
      </c>
      <c r="L30" s="54">
        <f t="shared" si="8"/>
        <v>0</v>
      </c>
      <c r="M30" s="58" t="s">
        <v>45</v>
      </c>
    </row>
    <row r="31" spans="1:13">
      <c r="B31" s="13" t="s">
        <v>38</v>
      </c>
      <c r="C31" s="27">
        <v>41</v>
      </c>
      <c r="D31" s="57">
        <f t="shared" si="6"/>
        <v>33.064516129032256</v>
      </c>
      <c r="E31" s="27">
        <v>23</v>
      </c>
      <c r="F31" s="57">
        <v>39</v>
      </c>
      <c r="G31" s="27">
        <v>58</v>
      </c>
      <c r="H31" s="57">
        <v>31.7</v>
      </c>
      <c r="I31" s="27">
        <v>87</v>
      </c>
      <c r="J31" s="57">
        <f t="shared" si="7"/>
        <v>70.731707317073173</v>
      </c>
      <c r="K31" s="27">
        <v>76</v>
      </c>
      <c r="L31" s="54">
        <f t="shared" si="8"/>
        <v>69.724770642201833</v>
      </c>
      <c r="M31" s="59">
        <v>0.127</v>
      </c>
    </row>
    <row r="32" spans="1:13">
      <c r="B32" s="13" t="s">
        <v>136</v>
      </c>
      <c r="C32" s="27">
        <v>91</v>
      </c>
      <c r="D32" s="57">
        <f t="shared" si="6"/>
        <v>73.387096774193552</v>
      </c>
      <c r="E32" s="27">
        <v>43</v>
      </c>
      <c r="F32" s="57">
        <v>72.900000000000006</v>
      </c>
      <c r="G32" s="27">
        <v>166</v>
      </c>
      <c r="H32" s="57">
        <v>90.7</v>
      </c>
      <c r="I32" s="27">
        <v>103</v>
      </c>
      <c r="J32" s="57">
        <f t="shared" si="7"/>
        <v>83.739837398373979</v>
      </c>
      <c r="K32" s="27">
        <v>72</v>
      </c>
      <c r="L32" s="54">
        <f t="shared" si="8"/>
        <v>66.055045871559642</v>
      </c>
      <c r="M32" s="58" t="s">
        <v>45</v>
      </c>
    </row>
    <row r="33" spans="1:13">
      <c r="B33" s="13" t="s">
        <v>110</v>
      </c>
      <c r="C33" s="27">
        <v>0</v>
      </c>
      <c r="D33" s="57">
        <f t="shared" si="6"/>
        <v>0</v>
      </c>
      <c r="E33" s="27">
        <v>0</v>
      </c>
      <c r="F33" s="57">
        <v>0</v>
      </c>
      <c r="G33" s="27">
        <v>0</v>
      </c>
      <c r="H33" s="57">
        <v>0</v>
      </c>
      <c r="I33" s="27">
        <v>0</v>
      </c>
      <c r="J33" s="57">
        <v>0</v>
      </c>
      <c r="K33" s="27">
        <v>14</v>
      </c>
      <c r="L33" s="54">
        <f t="shared" si="8"/>
        <v>12.844036697247708</v>
      </c>
      <c r="M33" s="60"/>
    </row>
    <row r="34" spans="1:13">
      <c r="A34" s="38"/>
      <c r="B34" s="38" t="s">
        <v>39</v>
      </c>
      <c r="C34" s="46">
        <v>0</v>
      </c>
      <c r="D34" s="57">
        <f t="shared" si="6"/>
        <v>0</v>
      </c>
      <c r="E34" s="27">
        <v>0</v>
      </c>
      <c r="F34" s="57">
        <v>0</v>
      </c>
      <c r="G34" s="27">
        <v>0</v>
      </c>
      <c r="H34" s="57">
        <v>0</v>
      </c>
      <c r="I34" s="27">
        <v>0</v>
      </c>
      <c r="J34" s="61">
        <v>0</v>
      </c>
      <c r="K34" s="27">
        <v>18</v>
      </c>
      <c r="L34" s="54">
        <f t="shared" si="8"/>
        <v>16.513761467889911</v>
      </c>
      <c r="M34" s="60"/>
    </row>
    <row r="35" spans="1:13">
      <c r="A35" s="34"/>
      <c r="B35" s="34" t="s">
        <v>58</v>
      </c>
      <c r="C35" s="28">
        <v>2</v>
      </c>
      <c r="D35" s="62">
        <f t="shared" si="6"/>
        <v>1.6129032258064515</v>
      </c>
      <c r="E35" s="28">
        <v>1</v>
      </c>
      <c r="F35" s="62">
        <v>1.7</v>
      </c>
      <c r="G35" s="28">
        <v>4</v>
      </c>
      <c r="H35" s="62">
        <v>2.2000000000000002</v>
      </c>
      <c r="I35" s="28">
        <v>6</v>
      </c>
      <c r="J35" s="63">
        <v>4.9000000000000004</v>
      </c>
      <c r="K35" s="28">
        <v>1</v>
      </c>
      <c r="L35" s="75">
        <f t="shared" si="8"/>
        <v>0.91743119266055051</v>
      </c>
      <c r="M35" s="64"/>
    </row>
    <row r="36" spans="1:13">
      <c r="D36" s="27"/>
      <c r="E36" s="27"/>
      <c r="F36" s="27"/>
      <c r="G36" s="27"/>
      <c r="H36" s="27"/>
      <c r="I36" s="27"/>
      <c r="J36" s="27"/>
      <c r="K36" s="27"/>
      <c r="L36" s="27"/>
      <c r="M36" s="27"/>
    </row>
    <row r="37" spans="1:13">
      <c r="A37" s="39" t="s">
        <v>152</v>
      </c>
      <c r="D37" s="27"/>
      <c r="E37" s="27"/>
      <c r="F37" s="27"/>
      <c r="G37" s="27"/>
      <c r="H37" s="27"/>
      <c r="I37" s="27"/>
      <c r="J37" s="27"/>
      <c r="K37" s="27"/>
      <c r="L37" s="27"/>
      <c r="M37" s="27"/>
    </row>
    <row r="38" spans="1:13">
      <c r="A38" s="65" t="s">
        <v>150</v>
      </c>
      <c r="I38" s="27"/>
      <c r="K38" s="27"/>
      <c r="L38" s="27"/>
    </row>
    <row r="39" spans="1:13">
      <c r="A39" s="39" t="s">
        <v>111</v>
      </c>
      <c r="I39" s="27"/>
      <c r="K39" s="27"/>
      <c r="L39" s="27"/>
    </row>
    <row r="40" spans="1:13" ht="15">
      <c r="A40" s="13" t="s">
        <v>140</v>
      </c>
      <c r="B40" s="38"/>
      <c r="C40" s="46"/>
      <c r="D40" s="36"/>
      <c r="E40" s="46"/>
      <c r="F40" s="36"/>
      <c r="G40" s="46"/>
      <c r="H40" s="36"/>
      <c r="I40" s="38"/>
      <c r="J40" s="36"/>
      <c r="K40" s="38"/>
      <c r="L40" s="38"/>
      <c r="M40" s="38"/>
    </row>
  </sheetData>
  <mergeCells count="10">
    <mergeCell ref="A27:B27"/>
    <mergeCell ref="K4:L4"/>
    <mergeCell ref="I4:J4"/>
    <mergeCell ref="A6:B6"/>
    <mergeCell ref="A13:B13"/>
    <mergeCell ref="A20:B20"/>
    <mergeCell ref="A4:B5"/>
    <mergeCell ref="C4:D4"/>
    <mergeCell ref="E4:F4"/>
    <mergeCell ref="G4:H4"/>
  </mergeCells>
  <phoneticPr fontId="2"/>
  <pageMargins left="0.25" right="0.25" top="0.75" bottom="0.75" header="0.3" footer="0.3"/>
  <pageSetup paperSize="9" scale="88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I54"/>
  <sheetViews>
    <sheetView topLeftCell="A7" zoomScale="120" zoomScaleNormal="120" workbookViewId="0">
      <selection activeCell="B10" sqref="B10"/>
    </sheetView>
  </sheetViews>
  <sheetFormatPr baseColWidth="10" defaultColWidth="9" defaultRowHeight="14"/>
  <cols>
    <col min="1" max="1" width="1.83203125" style="13" customWidth="1"/>
    <col min="2" max="2" width="44.1640625" style="13" customWidth="1"/>
    <col min="3" max="3" width="5.83203125" style="11" customWidth="1"/>
    <col min="4" max="4" width="5.83203125" style="19" customWidth="1"/>
    <col min="5" max="5" width="5.83203125" style="11" customWidth="1"/>
    <col min="6" max="6" width="5.83203125" style="31" customWidth="1"/>
    <col min="7" max="7" width="5.83203125" style="11" customWidth="1"/>
    <col min="8" max="8" width="5.6640625" style="31" customWidth="1"/>
    <col min="9" max="9" width="7.1640625" style="11" customWidth="1"/>
    <col min="10" max="16384" width="9" style="13"/>
  </cols>
  <sheetData>
    <row r="1" spans="1:9">
      <c r="A1" s="13" t="s">
        <v>43</v>
      </c>
      <c r="C1" s="27"/>
      <c r="E1" s="27"/>
      <c r="G1" s="27"/>
      <c r="I1" s="27"/>
    </row>
    <row r="2" spans="1:9">
      <c r="A2" s="50" t="s">
        <v>117</v>
      </c>
      <c r="C2" s="27"/>
      <c r="E2" s="27"/>
      <c r="G2" s="27"/>
      <c r="I2" s="27"/>
    </row>
    <row r="3" spans="1:9" ht="10" customHeight="1">
      <c r="C3" s="27"/>
      <c r="E3" s="27"/>
      <c r="G3" s="27"/>
      <c r="I3" s="28"/>
    </row>
    <row r="4" spans="1:9">
      <c r="A4" s="95"/>
      <c r="B4" s="95"/>
      <c r="C4" s="95" t="s">
        <v>17</v>
      </c>
      <c r="D4" s="95"/>
      <c r="E4" s="95" t="s">
        <v>18</v>
      </c>
      <c r="F4" s="95"/>
      <c r="G4" s="95" t="s">
        <v>19</v>
      </c>
      <c r="H4" s="95"/>
      <c r="I4" s="27" t="s">
        <v>44</v>
      </c>
    </row>
    <row r="5" spans="1:9">
      <c r="A5" s="84"/>
      <c r="B5" s="84"/>
      <c r="C5" s="28" t="s">
        <v>15</v>
      </c>
      <c r="D5" s="45" t="s">
        <v>16</v>
      </c>
      <c r="E5" s="28" t="s">
        <v>15</v>
      </c>
      <c r="F5" s="35" t="s">
        <v>16</v>
      </c>
      <c r="G5" s="28" t="s">
        <v>15</v>
      </c>
      <c r="H5" s="35" t="s">
        <v>16</v>
      </c>
      <c r="I5" s="28"/>
    </row>
    <row r="6" spans="1:9">
      <c r="A6" s="39" t="s">
        <v>118</v>
      </c>
      <c r="B6" s="23"/>
      <c r="C6" s="20"/>
      <c r="D6" s="22"/>
      <c r="E6" s="20"/>
      <c r="F6" s="21"/>
      <c r="G6" s="20"/>
      <c r="H6" s="21"/>
      <c r="I6" s="27">
        <v>0.14299999999999999</v>
      </c>
    </row>
    <row r="7" spans="1:9">
      <c r="B7" s="13" t="s">
        <v>64</v>
      </c>
      <c r="C7" s="27">
        <f>13</f>
        <v>13</v>
      </c>
      <c r="D7" s="37">
        <f>C7/124*100</f>
        <v>10.483870967741936</v>
      </c>
      <c r="E7" s="27">
        <v>4</v>
      </c>
      <c r="F7" s="36">
        <v>6.8</v>
      </c>
      <c r="G7" s="27">
        <v>12</v>
      </c>
      <c r="H7" s="37">
        <f>G7/183*100</f>
        <v>6.557377049180328</v>
      </c>
      <c r="I7" s="27"/>
    </row>
    <row r="8" spans="1:9">
      <c r="B8" s="13" t="s">
        <v>66</v>
      </c>
      <c r="C8" s="27">
        <v>44</v>
      </c>
      <c r="D8" s="37">
        <f>C8/124*100</f>
        <v>35.483870967741936</v>
      </c>
      <c r="E8" s="27">
        <v>25</v>
      </c>
      <c r="F8" s="36">
        <v>42.4</v>
      </c>
      <c r="G8" s="27">
        <v>58</v>
      </c>
      <c r="H8" s="37">
        <f t="shared" ref="H8:H11" si="0">G8/183*100</f>
        <v>31.693989071038253</v>
      </c>
      <c r="I8" s="27"/>
    </row>
    <row r="9" spans="1:9">
      <c r="B9" s="13" t="s">
        <v>68</v>
      </c>
      <c r="C9" s="27">
        <v>34</v>
      </c>
      <c r="D9" s="37">
        <f>C9/124*100</f>
        <v>27.419354838709676</v>
      </c>
      <c r="E9" s="27">
        <v>19</v>
      </c>
      <c r="F9" s="36">
        <v>32.200000000000003</v>
      </c>
      <c r="G9" s="27">
        <v>48</v>
      </c>
      <c r="H9" s="37">
        <f t="shared" si="0"/>
        <v>26.229508196721312</v>
      </c>
      <c r="I9" s="27"/>
    </row>
    <row r="10" spans="1:9">
      <c r="B10" s="13" t="s">
        <v>70</v>
      </c>
      <c r="C10" s="27">
        <v>20</v>
      </c>
      <c r="D10" s="37">
        <f>C10/124*100</f>
        <v>16.129032258064516</v>
      </c>
      <c r="E10" s="27">
        <v>10</v>
      </c>
      <c r="F10" s="36">
        <v>16.899999999999999</v>
      </c>
      <c r="G10" s="27">
        <v>43</v>
      </c>
      <c r="H10" s="37">
        <f t="shared" si="0"/>
        <v>23.497267759562842</v>
      </c>
      <c r="I10" s="27"/>
    </row>
    <row r="11" spans="1:9">
      <c r="B11" s="13" t="s">
        <v>72</v>
      </c>
      <c r="C11" s="27">
        <v>12</v>
      </c>
      <c r="D11" s="37">
        <f>C11/124*100</f>
        <v>9.67741935483871</v>
      </c>
      <c r="E11" s="27">
        <v>1</v>
      </c>
      <c r="F11" s="36">
        <v>1.7</v>
      </c>
      <c r="G11" s="27">
        <v>21</v>
      </c>
      <c r="H11" s="37">
        <f t="shared" si="0"/>
        <v>11.475409836065573</v>
      </c>
      <c r="I11" s="27"/>
    </row>
    <row r="12" spans="1:9" ht="29" customHeight="1">
      <c r="A12" s="97" t="s">
        <v>158</v>
      </c>
      <c r="B12" s="97"/>
      <c r="C12" s="27"/>
      <c r="D12" s="37"/>
      <c r="E12" s="27"/>
      <c r="F12" s="36"/>
      <c r="G12" s="27"/>
      <c r="H12" s="36"/>
      <c r="I12" s="27"/>
    </row>
    <row r="13" spans="1:9">
      <c r="B13" s="13" t="s">
        <v>78</v>
      </c>
      <c r="C13" s="27">
        <v>57</v>
      </c>
      <c r="D13" s="37">
        <f t="shared" ref="D13:D18" si="1">C13/124*100</f>
        <v>45.967741935483872</v>
      </c>
      <c r="E13" s="27">
        <v>21</v>
      </c>
      <c r="F13" s="36">
        <v>18.3</v>
      </c>
      <c r="G13" s="27">
        <v>69</v>
      </c>
      <c r="H13" s="36">
        <v>37.700000000000003</v>
      </c>
      <c r="I13" s="27"/>
    </row>
    <row r="14" spans="1:9">
      <c r="B14" s="13" t="s">
        <v>75</v>
      </c>
      <c r="C14" s="27">
        <v>32</v>
      </c>
      <c r="D14" s="37">
        <f t="shared" si="1"/>
        <v>25.806451612903224</v>
      </c>
      <c r="E14" s="27">
        <v>9</v>
      </c>
      <c r="F14" s="36">
        <v>7.5</v>
      </c>
      <c r="G14" s="27">
        <v>59</v>
      </c>
      <c r="H14" s="36">
        <v>32.200000000000003</v>
      </c>
      <c r="I14" s="27"/>
    </row>
    <row r="15" spans="1:9">
      <c r="B15" s="13" t="s">
        <v>76</v>
      </c>
      <c r="C15" s="27">
        <v>79</v>
      </c>
      <c r="D15" s="37">
        <f t="shared" si="1"/>
        <v>63.70967741935484</v>
      </c>
      <c r="E15" s="27">
        <v>37</v>
      </c>
      <c r="F15" s="36">
        <v>31.2</v>
      </c>
      <c r="G15" s="27">
        <v>111</v>
      </c>
      <c r="H15" s="36">
        <v>60.7</v>
      </c>
      <c r="I15" s="27"/>
    </row>
    <row r="16" spans="1:9">
      <c r="B16" s="13" t="s">
        <v>77</v>
      </c>
      <c r="C16" s="27">
        <v>80</v>
      </c>
      <c r="D16" s="37">
        <f t="shared" si="1"/>
        <v>64.516129032258064</v>
      </c>
      <c r="E16" s="27">
        <v>44</v>
      </c>
      <c r="F16" s="36">
        <v>38.700000000000003</v>
      </c>
      <c r="G16" s="27">
        <v>126</v>
      </c>
      <c r="H16" s="36">
        <v>68.900000000000006</v>
      </c>
      <c r="I16" s="27"/>
    </row>
    <row r="17" spans="1:9">
      <c r="B17" s="13" t="s">
        <v>119</v>
      </c>
      <c r="C17" s="27">
        <v>9</v>
      </c>
      <c r="D17" s="37">
        <f t="shared" si="1"/>
        <v>7.2580645161290329</v>
      </c>
      <c r="E17" s="27">
        <v>1</v>
      </c>
      <c r="F17" s="36">
        <v>1.1000000000000001</v>
      </c>
      <c r="G17" s="27">
        <v>9</v>
      </c>
      <c r="H17" s="36">
        <v>4.9000000000000004</v>
      </c>
      <c r="I17" s="27"/>
    </row>
    <row r="18" spans="1:9">
      <c r="B18" s="13" t="s">
        <v>58</v>
      </c>
      <c r="C18" s="27">
        <v>5</v>
      </c>
      <c r="D18" s="37">
        <f t="shared" si="1"/>
        <v>4.032258064516129</v>
      </c>
      <c r="E18" s="27">
        <v>3</v>
      </c>
      <c r="F18" s="36">
        <v>3.2</v>
      </c>
      <c r="G18" s="27">
        <v>11</v>
      </c>
      <c r="H18" s="36">
        <v>6.5</v>
      </c>
      <c r="I18" s="27"/>
    </row>
    <row r="19" spans="1:9" ht="15">
      <c r="A19" s="39" t="s">
        <v>157</v>
      </c>
      <c r="C19" s="27"/>
      <c r="D19" s="37"/>
      <c r="E19" s="27"/>
      <c r="F19" s="36"/>
      <c r="G19" s="27"/>
      <c r="H19" s="36"/>
      <c r="I19" s="27"/>
    </row>
    <row r="20" spans="1:9">
      <c r="A20" s="23"/>
      <c r="B20" s="23" t="s">
        <v>17</v>
      </c>
      <c r="C20" s="27">
        <v>84</v>
      </c>
      <c r="D20" s="37">
        <f>C20/124*100</f>
        <v>67.741935483870961</v>
      </c>
      <c r="E20" s="27">
        <v>9</v>
      </c>
      <c r="F20" s="36">
        <v>15.3</v>
      </c>
      <c r="G20" s="27">
        <v>70</v>
      </c>
      <c r="H20" s="37">
        <f>G20/183*100</f>
        <v>38.251366120218577</v>
      </c>
      <c r="I20" s="27"/>
    </row>
    <row r="21" spans="1:9">
      <c r="A21" s="23"/>
      <c r="B21" s="23" t="s">
        <v>18</v>
      </c>
      <c r="C21" s="27">
        <v>114</v>
      </c>
      <c r="D21" s="37">
        <f>C21/124*100</f>
        <v>91.935483870967744</v>
      </c>
      <c r="E21" s="27">
        <v>55</v>
      </c>
      <c r="F21" s="36" t="s">
        <v>51</v>
      </c>
      <c r="G21" s="27">
        <v>165</v>
      </c>
      <c r="H21" s="37">
        <f t="shared" ref="H21:H24" si="2">G21/183*100</f>
        <v>90.163934426229503</v>
      </c>
      <c r="I21" s="27"/>
    </row>
    <row r="22" spans="1:9">
      <c r="A22" s="23"/>
      <c r="B22" s="23" t="s">
        <v>19</v>
      </c>
      <c r="C22" s="27">
        <v>29</v>
      </c>
      <c r="D22" s="37">
        <f>C22/124*100</f>
        <v>23.387096774193548</v>
      </c>
      <c r="E22" s="27">
        <v>10</v>
      </c>
      <c r="F22" s="36">
        <v>16.899999999999999</v>
      </c>
      <c r="G22" s="27">
        <v>79</v>
      </c>
      <c r="H22" s="37">
        <f t="shared" si="2"/>
        <v>43.169398907103826</v>
      </c>
      <c r="I22" s="27"/>
    </row>
    <row r="23" spans="1:9">
      <c r="A23" s="23"/>
      <c r="B23" s="23" t="s">
        <v>36</v>
      </c>
      <c r="C23" s="27">
        <v>8</v>
      </c>
      <c r="D23" s="37">
        <f>C23/124*100</f>
        <v>6.4516129032258061</v>
      </c>
      <c r="E23" s="27">
        <v>3</v>
      </c>
      <c r="F23" s="36">
        <v>5.0999999999999996</v>
      </c>
      <c r="G23" s="27">
        <v>7</v>
      </c>
      <c r="H23" s="37">
        <f t="shared" si="2"/>
        <v>3.8251366120218582</v>
      </c>
      <c r="I23" s="27"/>
    </row>
    <row r="24" spans="1:9">
      <c r="A24" s="23"/>
      <c r="B24" s="23" t="s">
        <v>79</v>
      </c>
      <c r="C24" s="27">
        <v>2</v>
      </c>
      <c r="D24" s="37">
        <f>C24/124*100</f>
        <v>1.6129032258064515</v>
      </c>
      <c r="E24" s="27">
        <v>1</v>
      </c>
      <c r="F24" s="36">
        <v>2</v>
      </c>
      <c r="G24" s="27">
        <v>7</v>
      </c>
      <c r="H24" s="37">
        <f t="shared" si="2"/>
        <v>3.8251366120218582</v>
      </c>
      <c r="I24" s="27"/>
    </row>
    <row r="25" spans="1:9" ht="15">
      <c r="A25" s="39" t="s">
        <v>159</v>
      </c>
      <c r="B25" s="23"/>
      <c r="C25" s="27"/>
      <c r="D25" s="37"/>
      <c r="E25" s="27"/>
      <c r="F25" s="36"/>
      <c r="G25" s="27"/>
      <c r="H25" s="36"/>
      <c r="I25" s="27"/>
    </row>
    <row r="26" spans="1:9">
      <c r="B26" s="13" t="s">
        <v>80</v>
      </c>
      <c r="C26" s="27">
        <v>107</v>
      </c>
      <c r="D26" s="37">
        <f t="shared" ref="D26:D35" si="3">C26/124*100</f>
        <v>86.290322580645167</v>
      </c>
      <c r="E26" s="27">
        <v>52</v>
      </c>
      <c r="F26" s="37">
        <f>E26/59*100</f>
        <v>88.135593220338976</v>
      </c>
      <c r="G26" s="27">
        <v>159</v>
      </c>
      <c r="H26" s="37">
        <f>G26/183*100</f>
        <v>86.885245901639337</v>
      </c>
      <c r="I26" s="27">
        <v>0.78400000000000003</v>
      </c>
    </row>
    <row r="27" spans="1:9">
      <c r="B27" s="13" t="s">
        <v>81</v>
      </c>
      <c r="C27" s="27">
        <v>72</v>
      </c>
      <c r="D27" s="37">
        <f t="shared" si="3"/>
        <v>58.064516129032263</v>
      </c>
      <c r="E27" s="27">
        <v>27</v>
      </c>
      <c r="F27" s="37">
        <f t="shared" ref="F27:F35" si="4">E27/59*100</f>
        <v>45.762711864406782</v>
      </c>
      <c r="G27" s="27">
        <v>71</v>
      </c>
      <c r="H27" s="37">
        <f t="shared" ref="H27:H35" si="5">G27/183*100</f>
        <v>38.797814207650269</v>
      </c>
      <c r="I27" s="27">
        <v>6.0000000000000001E-3</v>
      </c>
    </row>
    <row r="28" spans="1:9">
      <c r="B28" s="13" t="s">
        <v>82</v>
      </c>
      <c r="C28" s="27">
        <v>34</v>
      </c>
      <c r="D28" s="37">
        <f t="shared" si="3"/>
        <v>27.419354838709676</v>
      </c>
      <c r="E28" s="27">
        <v>8</v>
      </c>
      <c r="F28" s="37">
        <f t="shared" si="4"/>
        <v>13.559322033898304</v>
      </c>
      <c r="G28" s="27">
        <v>47</v>
      </c>
      <c r="H28" s="37">
        <f t="shared" si="5"/>
        <v>25.683060109289617</v>
      </c>
      <c r="I28" s="27">
        <v>9.5000000000000001E-2</v>
      </c>
    </row>
    <row r="29" spans="1:9">
      <c r="B29" s="13" t="s">
        <v>61</v>
      </c>
      <c r="C29" s="27">
        <v>35</v>
      </c>
      <c r="D29" s="37">
        <f t="shared" si="3"/>
        <v>28.225806451612907</v>
      </c>
      <c r="E29" s="27">
        <v>18</v>
      </c>
      <c r="F29" s="37">
        <f t="shared" si="4"/>
        <v>30.508474576271187</v>
      </c>
      <c r="G29" s="27">
        <v>41</v>
      </c>
      <c r="H29" s="37">
        <f t="shared" si="5"/>
        <v>22.404371584699454</v>
      </c>
      <c r="I29" s="53" t="s">
        <v>45</v>
      </c>
    </row>
    <row r="30" spans="1:9">
      <c r="B30" s="13" t="s">
        <v>85</v>
      </c>
      <c r="C30" s="27">
        <v>31</v>
      </c>
      <c r="D30" s="37">
        <f t="shared" si="3"/>
        <v>25</v>
      </c>
      <c r="E30" s="27">
        <v>11</v>
      </c>
      <c r="F30" s="37">
        <f t="shared" si="4"/>
        <v>18.64406779661017</v>
      </c>
      <c r="G30" s="27">
        <v>25</v>
      </c>
      <c r="H30" s="37">
        <f t="shared" si="5"/>
        <v>13.661202185792352</v>
      </c>
      <c r="I30" s="27">
        <v>0.104</v>
      </c>
    </row>
    <row r="31" spans="1:9">
      <c r="B31" s="13" t="s">
        <v>86</v>
      </c>
      <c r="C31" s="27">
        <v>100</v>
      </c>
      <c r="D31" s="37">
        <f t="shared" si="3"/>
        <v>80.645161290322577</v>
      </c>
      <c r="E31" s="27">
        <v>47</v>
      </c>
      <c r="F31" s="37">
        <f t="shared" si="4"/>
        <v>79.66101694915254</v>
      </c>
      <c r="G31" s="27">
        <v>112</v>
      </c>
      <c r="H31" s="37">
        <f t="shared" si="5"/>
        <v>61.202185792349731</v>
      </c>
      <c r="I31" s="53" t="s">
        <v>45</v>
      </c>
    </row>
    <row r="32" spans="1:9">
      <c r="B32" s="13" t="s">
        <v>83</v>
      </c>
      <c r="C32" s="27">
        <v>73</v>
      </c>
      <c r="D32" s="37">
        <f t="shared" si="3"/>
        <v>58.870967741935488</v>
      </c>
      <c r="E32" s="27">
        <v>39</v>
      </c>
      <c r="F32" s="37">
        <f t="shared" si="4"/>
        <v>66.101694915254242</v>
      </c>
      <c r="G32" s="27">
        <v>63</v>
      </c>
      <c r="H32" s="37">
        <f t="shared" si="5"/>
        <v>34.42622950819672</v>
      </c>
      <c r="I32" s="53" t="s">
        <v>45</v>
      </c>
    </row>
    <row r="33" spans="1:9" ht="30">
      <c r="B33" s="8" t="s">
        <v>84</v>
      </c>
      <c r="C33" s="27">
        <v>42</v>
      </c>
      <c r="D33" s="37">
        <f t="shared" si="3"/>
        <v>33.87096774193548</v>
      </c>
      <c r="E33" s="27">
        <v>18</v>
      </c>
      <c r="F33" s="37">
        <f t="shared" si="4"/>
        <v>30.508474576271187</v>
      </c>
      <c r="G33" s="27">
        <v>66</v>
      </c>
      <c r="H33" s="37">
        <f t="shared" si="5"/>
        <v>36.065573770491802</v>
      </c>
      <c r="I33" s="27">
        <v>0.13200000000000001</v>
      </c>
    </row>
    <row r="34" spans="1:9">
      <c r="B34" s="13" t="s">
        <v>119</v>
      </c>
      <c r="C34" s="27">
        <v>5</v>
      </c>
      <c r="D34" s="37">
        <f t="shared" si="3"/>
        <v>4.032258064516129</v>
      </c>
      <c r="E34" s="27">
        <v>1</v>
      </c>
      <c r="F34" s="37">
        <f t="shared" si="4"/>
        <v>1.6949152542372881</v>
      </c>
      <c r="G34" s="27">
        <v>5</v>
      </c>
      <c r="H34" s="37">
        <f t="shared" si="5"/>
        <v>2.7322404371584699</v>
      </c>
      <c r="I34" s="78">
        <v>0.18</v>
      </c>
    </row>
    <row r="35" spans="1:9">
      <c r="B35" s="13" t="s">
        <v>57</v>
      </c>
      <c r="C35" s="27">
        <v>2</v>
      </c>
      <c r="D35" s="37">
        <f t="shared" si="3"/>
        <v>1.6129032258064515</v>
      </c>
      <c r="E35" s="27">
        <v>0</v>
      </c>
      <c r="F35" s="37">
        <f t="shared" si="4"/>
        <v>0</v>
      </c>
      <c r="G35" s="27">
        <v>2</v>
      </c>
      <c r="H35" s="37">
        <f t="shared" si="5"/>
        <v>1.0928961748633881</v>
      </c>
      <c r="I35" s="27"/>
    </row>
    <row r="36" spans="1:9" ht="32" customHeight="1">
      <c r="A36" s="97" t="s">
        <v>120</v>
      </c>
      <c r="B36" s="97"/>
      <c r="C36" s="27"/>
      <c r="D36" s="37"/>
      <c r="E36" s="27"/>
      <c r="F36" s="36"/>
      <c r="G36" s="27"/>
      <c r="H36" s="36"/>
      <c r="I36" s="27">
        <v>0.378</v>
      </c>
    </row>
    <row r="37" spans="1:9">
      <c r="B37" s="13" t="s">
        <v>64</v>
      </c>
      <c r="C37" s="27">
        <v>0</v>
      </c>
      <c r="D37" s="37">
        <f t="shared" ref="D37:D42" si="6">C37/124*100</f>
        <v>0</v>
      </c>
      <c r="E37" s="27">
        <v>1</v>
      </c>
      <c r="F37" s="37">
        <f>E37/59*100</f>
        <v>1.6949152542372881</v>
      </c>
      <c r="G37" s="27">
        <v>5</v>
      </c>
      <c r="H37" s="37">
        <f>G37/183*100</f>
        <v>2.7322404371584699</v>
      </c>
      <c r="I37" s="27"/>
    </row>
    <row r="38" spans="1:9">
      <c r="B38" s="13" t="s">
        <v>66</v>
      </c>
      <c r="C38" s="27">
        <v>17</v>
      </c>
      <c r="D38" s="37">
        <f t="shared" si="6"/>
        <v>13.709677419354838</v>
      </c>
      <c r="E38" s="27">
        <v>3</v>
      </c>
      <c r="F38" s="37">
        <f t="shared" ref="F38:F42" si="7">E38/59*100</f>
        <v>5.0847457627118651</v>
      </c>
      <c r="G38" s="27">
        <v>33</v>
      </c>
      <c r="H38" s="37">
        <f t="shared" ref="H38:H42" si="8">G38/183*100</f>
        <v>18.032786885245901</v>
      </c>
      <c r="I38" s="27"/>
    </row>
    <row r="39" spans="1:9">
      <c r="B39" s="13" t="s">
        <v>68</v>
      </c>
      <c r="C39" s="27">
        <v>50</v>
      </c>
      <c r="D39" s="37">
        <f t="shared" si="6"/>
        <v>40.322580645161288</v>
      </c>
      <c r="E39" s="27">
        <v>19</v>
      </c>
      <c r="F39" s="37">
        <f t="shared" si="7"/>
        <v>32.20338983050847</v>
      </c>
      <c r="G39" s="27">
        <v>60</v>
      </c>
      <c r="H39" s="37">
        <f t="shared" si="8"/>
        <v>32.786885245901637</v>
      </c>
      <c r="I39" s="27"/>
    </row>
    <row r="40" spans="1:9">
      <c r="B40" s="13" t="s">
        <v>70</v>
      </c>
      <c r="C40" s="27">
        <v>48</v>
      </c>
      <c r="D40" s="37">
        <f t="shared" si="6"/>
        <v>38.70967741935484</v>
      </c>
      <c r="E40" s="27">
        <v>32</v>
      </c>
      <c r="F40" s="37">
        <f t="shared" si="7"/>
        <v>54.237288135593218</v>
      </c>
      <c r="G40" s="27">
        <v>77</v>
      </c>
      <c r="H40" s="37">
        <f t="shared" si="8"/>
        <v>42.076502732240442</v>
      </c>
      <c r="I40" s="27"/>
    </row>
    <row r="41" spans="1:9">
      <c r="B41" s="13" t="s">
        <v>72</v>
      </c>
      <c r="C41" s="27">
        <v>5</v>
      </c>
      <c r="D41" s="37">
        <f t="shared" si="6"/>
        <v>4.032258064516129</v>
      </c>
      <c r="E41" s="27">
        <v>3</v>
      </c>
      <c r="F41" s="37">
        <f t="shared" si="7"/>
        <v>5.0847457627118651</v>
      </c>
      <c r="G41" s="27">
        <v>2</v>
      </c>
      <c r="H41" s="37">
        <f t="shared" si="8"/>
        <v>1.0928961748633881</v>
      </c>
      <c r="I41" s="27"/>
    </row>
    <row r="42" spans="1:9">
      <c r="A42" s="34"/>
      <c r="B42" s="34" t="s">
        <v>74</v>
      </c>
      <c r="C42" s="28">
        <v>4</v>
      </c>
      <c r="D42" s="44">
        <f t="shared" si="6"/>
        <v>3.225806451612903</v>
      </c>
      <c r="E42" s="28">
        <v>1</v>
      </c>
      <c r="F42" s="44">
        <f t="shared" si="7"/>
        <v>1.6949152542372881</v>
      </c>
      <c r="G42" s="28">
        <v>6</v>
      </c>
      <c r="H42" s="44">
        <f t="shared" si="8"/>
        <v>3.278688524590164</v>
      </c>
      <c r="I42" s="28"/>
    </row>
    <row r="43" spans="1:9">
      <c r="A43" s="38"/>
      <c r="B43" s="38"/>
      <c r="C43" s="46"/>
      <c r="D43" s="37"/>
      <c r="E43" s="46"/>
      <c r="F43" s="37"/>
      <c r="G43" s="46"/>
      <c r="H43" s="37"/>
      <c r="I43" s="46"/>
    </row>
    <row r="44" spans="1:9">
      <c r="A44" s="7" t="s">
        <v>145</v>
      </c>
      <c r="C44" s="27"/>
      <c r="E44" s="27"/>
      <c r="G44" s="27"/>
      <c r="I44" s="27"/>
    </row>
    <row r="45" spans="1:9">
      <c r="A45" s="65" t="s">
        <v>156</v>
      </c>
      <c r="C45" s="13"/>
      <c r="D45" s="13"/>
      <c r="E45" s="27"/>
      <c r="G45" s="27"/>
      <c r="I45" s="27"/>
    </row>
    <row r="46" spans="1:9">
      <c r="A46" s="39" t="s">
        <v>111</v>
      </c>
      <c r="C46" s="13"/>
      <c r="D46" s="13"/>
      <c r="E46" s="27"/>
      <c r="G46" s="27"/>
      <c r="I46" s="27"/>
    </row>
    <row r="53" spans="1:6" ht="8" customHeight="1">
      <c r="F53" s="47"/>
    </row>
    <row r="54" spans="1:6">
      <c r="A54" s="65"/>
    </row>
  </sheetData>
  <mergeCells count="6">
    <mergeCell ref="C4:D4"/>
    <mergeCell ref="E4:F4"/>
    <mergeCell ref="G4:H4"/>
    <mergeCell ref="A4:B5"/>
    <mergeCell ref="A36:B36"/>
    <mergeCell ref="A12:B12"/>
  </mergeCells>
  <phoneticPr fontId="2"/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D9BD1-2BCF-3542-8032-E339E236C774}">
  <sheetPr>
    <tabColor rgb="FF92D050"/>
  </sheetPr>
  <dimension ref="A1:K60"/>
  <sheetViews>
    <sheetView workbookViewId="0">
      <selection activeCell="E51" sqref="E51"/>
    </sheetView>
  </sheetViews>
  <sheetFormatPr baseColWidth="10" defaultRowHeight="14"/>
  <cols>
    <col min="1" max="1" width="2.33203125" style="13" customWidth="1"/>
    <col min="2" max="2" width="52.33203125" style="13" customWidth="1"/>
    <col min="3" max="4" width="6.83203125" style="11" customWidth="1"/>
    <col min="5" max="5" width="7.1640625" style="13" customWidth="1"/>
    <col min="6" max="6" width="6.83203125" style="13" customWidth="1"/>
    <col min="7" max="16384" width="10.83203125" style="13"/>
  </cols>
  <sheetData>
    <row r="1" spans="1:11">
      <c r="A1" s="13" t="s">
        <v>160</v>
      </c>
      <c r="C1" s="13"/>
      <c r="E1" s="11"/>
      <c r="I1" s="11"/>
      <c r="J1" s="11"/>
    </row>
    <row r="2" spans="1:11">
      <c r="A2" s="39" t="s">
        <v>121</v>
      </c>
      <c r="C2" s="13"/>
      <c r="E2" s="11"/>
      <c r="I2" s="11"/>
      <c r="J2" s="11"/>
    </row>
    <row r="3" spans="1:11" ht="8" customHeight="1">
      <c r="C3" s="13"/>
      <c r="E3" s="11"/>
      <c r="G3" s="38"/>
      <c r="H3" s="38"/>
      <c r="I3" s="17"/>
      <c r="J3" s="17"/>
      <c r="K3" s="38"/>
    </row>
    <row r="4" spans="1:11">
      <c r="A4" s="33"/>
      <c r="B4" s="1"/>
      <c r="C4" s="90" t="s">
        <v>97</v>
      </c>
      <c r="D4" s="90"/>
      <c r="E4" s="90" t="s">
        <v>98</v>
      </c>
      <c r="F4" s="90"/>
      <c r="G4" s="38"/>
      <c r="H4" s="38"/>
      <c r="I4" s="17"/>
      <c r="J4" s="17"/>
      <c r="K4" s="38"/>
    </row>
    <row r="5" spans="1:11">
      <c r="A5" s="34"/>
      <c r="B5" s="34"/>
      <c r="C5" s="15" t="s">
        <v>9</v>
      </c>
      <c r="D5" s="15" t="s">
        <v>0</v>
      </c>
      <c r="E5" s="15" t="s">
        <v>9</v>
      </c>
      <c r="F5" s="15" t="s">
        <v>0</v>
      </c>
      <c r="G5" s="38"/>
      <c r="H5" s="38"/>
      <c r="I5" s="17"/>
      <c r="J5" s="17"/>
      <c r="K5" s="38"/>
    </row>
    <row r="6" spans="1:11" ht="32" customHeight="1">
      <c r="A6" s="99" t="s">
        <v>122</v>
      </c>
      <c r="B6" s="99"/>
      <c r="C6" s="39"/>
      <c r="D6" s="53"/>
      <c r="E6" s="54"/>
      <c r="G6" s="38"/>
      <c r="H6" s="67"/>
      <c r="I6" s="68"/>
      <c r="J6" s="56"/>
      <c r="K6" s="38"/>
    </row>
    <row r="7" spans="1:11" ht="12" customHeight="1">
      <c r="A7" s="8"/>
      <c r="B7" s="8" t="s">
        <v>64</v>
      </c>
      <c r="C7" s="53">
        <v>4</v>
      </c>
      <c r="D7" s="54">
        <f>C7/123*100</f>
        <v>3.2520325203252036</v>
      </c>
      <c r="E7" s="53">
        <v>26</v>
      </c>
      <c r="F7" s="54">
        <f>E7/108*100</f>
        <v>24.074074074074073</v>
      </c>
      <c r="H7" s="39"/>
      <c r="I7" s="53"/>
      <c r="J7" s="54"/>
    </row>
    <row r="8" spans="1:11" ht="12" customHeight="1">
      <c r="A8" s="8"/>
      <c r="B8" s="8" t="s">
        <v>66</v>
      </c>
      <c r="C8" s="53">
        <v>26</v>
      </c>
      <c r="D8" s="54">
        <f>C8/123*100</f>
        <v>21.138211382113823</v>
      </c>
      <c r="E8" s="53">
        <v>31</v>
      </c>
      <c r="F8" s="54">
        <f>E8/108*100</f>
        <v>28.703703703703702</v>
      </c>
      <c r="H8" s="39"/>
      <c r="I8" s="53"/>
      <c r="J8" s="54"/>
    </row>
    <row r="9" spans="1:11" ht="12" customHeight="1">
      <c r="A9" s="8"/>
      <c r="B9" s="8" t="s">
        <v>68</v>
      </c>
      <c r="C9" s="53">
        <v>39</v>
      </c>
      <c r="D9" s="54">
        <f>C9/123*100</f>
        <v>31.707317073170731</v>
      </c>
      <c r="E9" s="53">
        <v>18</v>
      </c>
      <c r="F9" s="54">
        <f>E9/108*100</f>
        <v>16.666666666666664</v>
      </c>
      <c r="H9" s="39"/>
      <c r="I9" s="53"/>
      <c r="J9" s="54"/>
    </row>
    <row r="10" spans="1:11" ht="12" customHeight="1">
      <c r="A10" s="8"/>
      <c r="B10" s="8" t="s">
        <v>70</v>
      </c>
      <c r="C10" s="53">
        <v>47</v>
      </c>
      <c r="D10" s="54">
        <f>C10/123*100</f>
        <v>38.211382113821138</v>
      </c>
      <c r="E10" s="53">
        <v>28</v>
      </c>
      <c r="F10" s="54">
        <f>E10/108*100</f>
        <v>25.925925925925924</v>
      </c>
      <c r="H10" s="39"/>
      <c r="I10" s="53"/>
      <c r="J10" s="54"/>
    </row>
    <row r="11" spans="1:11" ht="12" customHeight="1">
      <c r="A11" s="8"/>
      <c r="B11" s="8" t="s">
        <v>72</v>
      </c>
      <c r="C11" s="53">
        <v>7</v>
      </c>
      <c r="D11" s="54">
        <f>C11/123*100</f>
        <v>5.6910569105691051</v>
      </c>
      <c r="E11" s="53">
        <v>8</v>
      </c>
      <c r="F11" s="54">
        <f>E11/108*100</f>
        <v>7.4074074074074066</v>
      </c>
      <c r="H11" s="39"/>
      <c r="I11" s="53"/>
      <c r="J11" s="54"/>
    </row>
    <row r="12" spans="1:11" ht="20" customHeight="1">
      <c r="A12" s="98" t="s">
        <v>123</v>
      </c>
      <c r="B12" s="98"/>
      <c r="C12" s="13"/>
      <c r="E12" s="54"/>
      <c r="H12" s="39"/>
      <c r="I12" s="53"/>
      <c r="J12" s="54"/>
    </row>
    <row r="13" spans="1:11" ht="12" customHeight="1">
      <c r="A13" s="8"/>
      <c r="B13" s="8" t="s">
        <v>64</v>
      </c>
      <c r="C13" s="53">
        <v>0</v>
      </c>
      <c r="D13" s="54">
        <f>C13/123*100</f>
        <v>0</v>
      </c>
      <c r="E13" s="54"/>
      <c r="H13" s="39"/>
      <c r="I13" s="53"/>
      <c r="J13" s="54"/>
    </row>
    <row r="14" spans="1:11" ht="12" customHeight="1">
      <c r="A14" s="8"/>
      <c r="B14" s="8" t="s">
        <v>66</v>
      </c>
      <c r="C14" s="53">
        <v>16</v>
      </c>
      <c r="D14" s="54">
        <f>C14/123*100</f>
        <v>13.008130081300814</v>
      </c>
      <c r="E14" s="54"/>
      <c r="H14" s="39"/>
      <c r="I14" s="53"/>
      <c r="J14" s="54"/>
    </row>
    <row r="15" spans="1:11" ht="12" customHeight="1">
      <c r="A15" s="8"/>
      <c r="B15" s="8" t="s">
        <v>68</v>
      </c>
      <c r="C15" s="53">
        <v>27</v>
      </c>
      <c r="D15" s="54">
        <f>C15/123*100</f>
        <v>21.951219512195124</v>
      </c>
      <c r="E15" s="54"/>
      <c r="H15" s="39"/>
      <c r="I15" s="53"/>
      <c r="J15" s="54"/>
    </row>
    <row r="16" spans="1:11" ht="12" customHeight="1">
      <c r="A16" s="8"/>
      <c r="B16" s="8" t="s">
        <v>70</v>
      </c>
      <c r="C16" s="53">
        <v>62</v>
      </c>
      <c r="D16" s="54">
        <f>C16/123*100</f>
        <v>50.40650406504065</v>
      </c>
      <c r="E16" s="54"/>
      <c r="H16" s="39"/>
      <c r="I16" s="53"/>
      <c r="J16" s="54"/>
    </row>
    <row r="17" spans="1:10" ht="12" customHeight="1">
      <c r="A17" s="8"/>
      <c r="B17" s="8" t="s">
        <v>72</v>
      </c>
      <c r="C17" s="53">
        <v>18</v>
      </c>
      <c r="D17" s="54">
        <f>C17/123*100</f>
        <v>14.634146341463413</v>
      </c>
      <c r="E17" s="54"/>
      <c r="H17" s="39"/>
      <c r="I17" s="53"/>
      <c r="J17" s="54"/>
    </row>
    <row r="18" spans="1:10" ht="33" customHeight="1">
      <c r="A18" s="97" t="s">
        <v>124</v>
      </c>
      <c r="B18" s="97"/>
      <c r="D18" s="54"/>
      <c r="E18" s="54"/>
      <c r="H18" s="39"/>
      <c r="I18" s="53"/>
      <c r="J18" s="54"/>
    </row>
    <row r="19" spans="1:10" ht="12" customHeight="1">
      <c r="A19" s="8"/>
      <c r="B19" s="80" t="s">
        <v>63</v>
      </c>
      <c r="C19" s="53">
        <v>6</v>
      </c>
      <c r="D19" s="54">
        <f>C19/123*100</f>
        <v>4.8780487804878048</v>
      </c>
      <c r="E19" s="54"/>
      <c r="H19" s="39"/>
      <c r="I19" s="53"/>
      <c r="J19" s="54"/>
    </row>
    <row r="20" spans="1:10" ht="12" customHeight="1">
      <c r="A20" s="8"/>
      <c r="B20" s="80" t="s">
        <v>65</v>
      </c>
      <c r="C20" s="53">
        <v>26</v>
      </c>
      <c r="D20" s="54">
        <f>C20/123*100</f>
        <v>21.138211382113823</v>
      </c>
      <c r="E20" s="54"/>
      <c r="H20" s="39"/>
      <c r="I20" s="53"/>
      <c r="J20" s="54"/>
    </row>
    <row r="21" spans="1:10" ht="12" customHeight="1">
      <c r="A21" s="8"/>
      <c r="B21" s="80" t="s">
        <v>67</v>
      </c>
      <c r="C21" s="53">
        <v>38</v>
      </c>
      <c r="D21" s="54">
        <f>C21/123*100</f>
        <v>30.894308943089431</v>
      </c>
      <c r="E21" s="54"/>
      <c r="H21" s="39"/>
      <c r="I21" s="53"/>
      <c r="J21" s="54"/>
    </row>
    <row r="22" spans="1:10" ht="12" customHeight="1">
      <c r="A22" s="8"/>
      <c r="B22" s="80" t="s">
        <v>69</v>
      </c>
      <c r="C22" s="53">
        <v>48</v>
      </c>
      <c r="D22" s="54">
        <f>C22/123*100</f>
        <v>39.024390243902438</v>
      </c>
      <c r="E22" s="54"/>
      <c r="H22" s="39"/>
      <c r="I22" s="53"/>
      <c r="J22" s="54"/>
    </row>
    <row r="23" spans="1:10" ht="12" customHeight="1">
      <c r="A23" s="6"/>
      <c r="B23" s="80" t="s">
        <v>71</v>
      </c>
      <c r="C23" s="68">
        <v>5</v>
      </c>
      <c r="D23" s="56">
        <f>C23/123*100</f>
        <v>4.0650406504065035</v>
      </c>
      <c r="E23" s="54"/>
      <c r="H23" s="39"/>
      <c r="I23" s="53"/>
      <c r="J23" s="54"/>
    </row>
    <row r="24" spans="1:10" ht="27" customHeight="1">
      <c r="A24" s="97" t="s">
        <v>125</v>
      </c>
      <c r="B24" s="97"/>
      <c r="C24" s="13"/>
      <c r="E24" s="54"/>
      <c r="F24" s="11"/>
      <c r="H24" s="39"/>
      <c r="I24" s="53"/>
      <c r="J24" s="54"/>
    </row>
    <row r="25" spans="1:10" ht="12" customHeight="1">
      <c r="A25" s="8"/>
      <c r="B25" s="82" t="s">
        <v>126</v>
      </c>
      <c r="C25" s="13"/>
      <c r="D25" s="13"/>
      <c r="E25" s="53">
        <v>41</v>
      </c>
      <c r="F25" s="54">
        <f t="shared" ref="F25:F30" si="0">E25/108*100</f>
        <v>37.962962962962962</v>
      </c>
      <c r="H25" s="39"/>
      <c r="I25" s="53"/>
      <c r="J25" s="54"/>
    </row>
    <row r="26" spans="1:10" ht="12" customHeight="1">
      <c r="A26" s="8"/>
      <c r="B26" s="80" t="s">
        <v>87</v>
      </c>
      <c r="C26" s="13"/>
      <c r="D26" s="13"/>
      <c r="E26" s="53">
        <v>51</v>
      </c>
      <c r="F26" s="54">
        <f t="shared" si="0"/>
        <v>47.222222222222221</v>
      </c>
      <c r="H26" s="39"/>
      <c r="I26" s="53"/>
      <c r="J26" s="54"/>
    </row>
    <row r="27" spans="1:10" ht="12" customHeight="1">
      <c r="A27" s="8"/>
      <c r="B27" s="80" t="s">
        <v>127</v>
      </c>
      <c r="C27" s="13"/>
      <c r="D27" s="13"/>
      <c r="E27" s="53">
        <v>73</v>
      </c>
      <c r="F27" s="54">
        <f t="shared" si="0"/>
        <v>67.592592592592595</v>
      </c>
      <c r="H27" s="39"/>
      <c r="I27" s="53"/>
      <c r="J27" s="54"/>
    </row>
    <row r="28" spans="1:10" ht="12" customHeight="1">
      <c r="A28" s="8"/>
      <c r="B28" s="80" t="s">
        <v>88</v>
      </c>
      <c r="C28" s="13"/>
      <c r="D28" s="13"/>
      <c r="E28" s="53">
        <v>24</v>
      </c>
      <c r="F28" s="54">
        <f t="shared" si="0"/>
        <v>22.222222222222221</v>
      </c>
      <c r="H28" s="39"/>
      <c r="I28" s="53"/>
      <c r="J28" s="54"/>
    </row>
    <row r="29" spans="1:10" ht="12" customHeight="1">
      <c r="A29" s="8"/>
      <c r="B29" s="80" t="s">
        <v>128</v>
      </c>
      <c r="C29" s="13"/>
      <c r="D29" s="13"/>
      <c r="E29" s="53">
        <v>50</v>
      </c>
      <c r="F29" s="54">
        <f t="shared" si="0"/>
        <v>46.296296296296298</v>
      </c>
      <c r="H29" s="39"/>
      <c r="I29" s="53"/>
      <c r="J29" s="54"/>
    </row>
    <row r="30" spans="1:10" ht="12" customHeight="1">
      <c r="A30" s="8"/>
      <c r="B30" s="80" t="s">
        <v>57</v>
      </c>
      <c r="C30" s="13"/>
      <c r="D30" s="13"/>
      <c r="E30" s="53">
        <v>9</v>
      </c>
      <c r="F30" s="54">
        <f t="shared" si="0"/>
        <v>8.3333333333333321</v>
      </c>
      <c r="H30" s="39"/>
      <c r="I30" s="53"/>
      <c r="J30" s="54"/>
    </row>
    <row r="31" spans="1:10" ht="35" customHeight="1">
      <c r="A31" s="98" t="s">
        <v>129</v>
      </c>
      <c r="B31" s="98"/>
      <c r="C31" s="13"/>
      <c r="E31" s="54"/>
      <c r="F31" s="11"/>
      <c r="H31" s="39"/>
      <c r="I31" s="53"/>
      <c r="J31" s="54"/>
    </row>
    <row r="32" spans="1:10" ht="12" customHeight="1">
      <c r="A32" s="8"/>
      <c r="B32" s="80" t="s">
        <v>63</v>
      </c>
      <c r="E32" s="11">
        <v>12</v>
      </c>
      <c r="F32" s="11">
        <v>10.8</v>
      </c>
      <c r="H32" s="39"/>
    </row>
    <row r="33" spans="1:10" ht="12" customHeight="1">
      <c r="A33" s="8"/>
      <c r="B33" s="80" t="s">
        <v>65</v>
      </c>
      <c r="E33" s="11">
        <v>38</v>
      </c>
      <c r="F33" s="11">
        <v>34.200000000000003</v>
      </c>
      <c r="H33" s="39"/>
    </row>
    <row r="34" spans="1:10" ht="12" customHeight="1">
      <c r="A34" s="8"/>
      <c r="B34" s="80" t="s">
        <v>67</v>
      </c>
      <c r="E34" s="11">
        <v>36</v>
      </c>
      <c r="F34" s="11">
        <v>32.4</v>
      </c>
      <c r="H34" s="39"/>
    </row>
    <row r="35" spans="1:10" ht="12" customHeight="1">
      <c r="A35" s="8"/>
      <c r="B35" s="80" t="s">
        <v>69</v>
      </c>
      <c r="E35" s="11">
        <v>20</v>
      </c>
      <c r="F35" s="54">
        <v>18</v>
      </c>
      <c r="H35" s="39"/>
    </row>
    <row r="36" spans="1:10" ht="12" customHeight="1">
      <c r="A36" s="8"/>
      <c r="B36" s="80" t="s">
        <v>71</v>
      </c>
      <c r="E36" s="11">
        <v>0</v>
      </c>
      <c r="F36" s="54">
        <v>0</v>
      </c>
      <c r="H36" s="39"/>
    </row>
    <row r="37" spans="1:10" ht="29" customHeight="1">
      <c r="A37" s="97" t="s">
        <v>130</v>
      </c>
      <c r="B37" s="97"/>
      <c r="E37" s="11"/>
      <c r="F37" s="11"/>
      <c r="H37" s="39"/>
    </row>
    <row r="38" spans="1:10" ht="12" customHeight="1">
      <c r="A38" s="8"/>
      <c r="B38" s="80" t="s">
        <v>63</v>
      </c>
      <c r="C38" s="39"/>
      <c r="D38" s="53"/>
      <c r="E38" s="69">
        <v>7</v>
      </c>
      <c r="F38" s="11">
        <v>6.3</v>
      </c>
      <c r="I38" s="53"/>
      <c r="J38" s="54"/>
    </row>
    <row r="39" spans="1:10" ht="12" customHeight="1">
      <c r="A39" s="8"/>
      <c r="B39" s="80" t="s">
        <v>65</v>
      </c>
      <c r="C39" s="39"/>
      <c r="D39" s="53"/>
      <c r="E39" s="69">
        <v>21</v>
      </c>
      <c r="F39" s="11">
        <v>18.899999999999999</v>
      </c>
    </row>
    <row r="40" spans="1:10" ht="12" customHeight="1">
      <c r="A40" s="8"/>
      <c r="B40" s="80" t="s">
        <v>67</v>
      </c>
      <c r="C40" s="39"/>
      <c r="D40" s="53"/>
      <c r="E40" s="69">
        <v>20</v>
      </c>
      <c r="F40" s="54">
        <v>18</v>
      </c>
    </row>
    <row r="41" spans="1:10" ht="12" customHeight="1">
      <c r="A41" s="6"/>
      <c r="B41" s="80" t="s">
        <v>69</v>
      </c>
      <c r="C41" s="67"/>
      <c r="D41" s="68"/>
      <c r="E41" s="70">
        <v>40</v>
      </c>
      <c r="F41" s="56">
        <v>36</v>
      </c>
    </row>
    <row r="42" spans="1:10" ht="12" customHeight="1">
      <c r="A42" s="4"/>
      <c r="B42" s="83" t="s">
        <v>71</v>
      </c>
      <c r="C42" s="71"/>
      <c r="D42" s="72"/>
      <c r="E42" s="73">
        <v>17</v>
      </c>
      <c r="F42" s="15">
        <v>15.3</v>
      </c>
    </row>
    <row r="43" spans="1:10" ht="12" customHeight="1">
      <c r="A43" s="8"/>
      <c r="B43" s="8"/>
      <c r="C43" s="39"/>
      <c r="D43" s="53"/>
      <c r="E43" s="54"/>
      <c r="F43" s="11"/>
    </row>
    <row r="44" spans="1:10">
      <c r="A44" s="7" t="s">
        <v>131</v>
      </c>
      <c r="B44" s="8"/>
      <c r="C44" s="39"/>
      <c r="D44" s="53"/>
      <c r="E44" s="54"/>
    </row>
    <row r="45" spans="1:10" ht="35" customHeight="1">
      <c r="C45" s="13"/>
      <c r="E45" s="54"/>
    </row>
    <row r="46" spans="1:10" ht="12" customHeight="1">
      <c r="C46" s="39"/>
      <c r="D46" s="53"/>
      <c r="E46" s="54"/>
    </row>
    <row r="47" spans="1:10" ht="12" customHeight="1">
      <c r="C47" s="39"/>
      <c r="D47" s="53"/>
      <c r="E47" s="54"/>
    </row>
    <row r="48" spans="1:10" ht="12" customHeight="1">
      <c r="C48" s="39"/>
      <c r="D48" s="53"/>
      <c r="E48" s="54"/>
    </row>
    <row r="49" spans="3:10" ht="12" customHeight="1">
      <c r="C49" s="39"/>
      <c r="D49" s="53"/>
      <c r="E49" s="54"/>
    </row>
    <row r="50" spans="3:10" ht="12" customHeight="1">
      <c r="C50" s="39"/>
      <c r="D50" s="53"/>
      <c r="E50" s="54"/>
    </row>
    <row r="51" spans="3:10" ht="12" customHeight="1">
      <c r="C51" s="39"/>
      <c r="D51" s="53"/>
      <c r="E51" s="54"/>
    </row>
    <row r="52" spans="3:10" ht="9" customHeight="1">
      <c r="C52" s="13"/>
      <c r="E52" s="54"/>
      <c r="G52" s="38"/>
      <c r="H52" s="67"/>
      <c r="I52" s="68"/>
      <c r="J52" s="56"/>
    </row>
    <row r="53" spans="3:10">
      <c r="C53" s="39"/>
      <c r="D53" s="53"/>
      <c r="E53" s="54"/>
      <c r="I53" s="11"/>
      <c r="J53" s="11"/>
    </row>
    <row r="54" spans="3:10">
      <c r="C54" s="39"/>
      <c r="D54" s="53"/>
      <c r="E54" s="54"/>
    </row>
    <row r="55" spans="3:10">
      <c r="C55" s="39"/>
      <c r="D55" s="53"/>
      <c r="E55" s="54"/>
    </row>
    <row r="56" spans="3:10">
      <c r="C56" s="39"/>
      <c r="D56" s="53"/>
      <c r="E56" s="54"/>
    </row>
    <row r="57" spans="3:10">
      <c r="C57" s="39"/>
      <c r="D57" s="53"/>
      <c r="E57" s="54"/>
    </row>
    <row r="58" spans="3:10">
      <c r="C58" s="13"/>
      <c r="D58" s="13"/>
    </row>
    <row r="59" spans="3:10">
      <c r="C59" s="13"/>
      <c r="D59" s="13"/>
    </row>
    <row r="60" spans="3:10">
      <c r="C60" s="13"/>
      <c r="D60" s="13"/>
    </row>
  </sheetData>
  <mergeCells count="8">
    <mergeCell ref="A37:B37"/>
    <mergeCell ref="A18:B18"/>
    <mergeCell ref="C4:D4"/>
    <mergeCell ref="E4:F4"/>
    <mergeCell ref="A31:B31"/>
    <mergeCell ref="A6:B6"/>
    <mergeCell ref="A12:B12"/>
    <mergeCell ref="A24:B24"/>
  </mergeCells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Table1</vt:lpstr>
      <vt:lpstr>Table 2</vt:lpstr>
      <vt:lpstr>Table 3</vt:lpstr>
      <vt:lpstr>Table 4</vt:lpstr>
      <vt:lpstr>Table 5</vt:lpstr>
      <vt:lpstr>Table 6</vt:lpstr>
      <vt:lpstr>'Table 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SL164173</dc:creator>
  <cp:lastModifiedBy>Microsoft Office User</cp:lastModifiedBy>
  <cp:lastPrinted>2021-01-07T15:27:36Z</cp:lastPrinted>
  <dcterms:created xsi:type="dcterms:W3CDTF">2020-02-19T02:38:41Z</dcterms:created>
  <dcterms:modified xsi:type="dcterms:W3CDTF">2021-07-30T13:37:05Z</dcterms:modified>
</cp:coreProperties>
</file>