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7"/>
  </bookViews>
  <sheets>
    <sheet name="Table S1" sheetId="1" r:id="rId1"/>
    <sheet name="Table S2" sheetId="5" r:id="rId2"/>
    <sheet name="Table S3" sheetId="2" r:id="rId3"/>
    <sheet name="Table S4" sheetId="3" r:id="rId4"/>
    <sheet name="Table S5" sheetId="4" r:id="rId5"/>
    <sheet name="Table S6" sheetId="7" r:id="rId6"/>
    <sheet name="Table S7" sheetId="6" r:id="rId7"/>
    <sheet name="Table S8" sheetId="8" r:id="rId8"/>
  </sheets>
  <calcPr calcId="152511"/>
</workbook>
</file>

<file path=xl/calcChain.xml><?xml version="1.0" encoding="utf-8"?>
<calcChain xmlns="http://schemas.openxmlformats.org/spreadsheetml/2006/main">
  <c r="E6" i="8" l="1"/>
  <c r="F9" i="8"/>
  <c r="E9" i="8"/>
  <c r="F8" i="8"/>
  <c r="E8" i="8"/>
  <c r="F7" i="8"/>
  <c r="E7" i="8"/>
  <c r="F6" i="8"/>
  <c r="F5" i="8"/>
  <c r="E5" i="8"/>
  <c r="F4" i="8"/>
  <c r="E4" i="8"/>
  <c r="F5" i="5" l="1"/>
  <c r="F6" i="5"/>
  <c r="F7" i="5"/>
  <c r="F8" i="5"/>
  <c r="F9" i="5"/>
  <c r="F10" i="5"/>
  <c r="F11" i="5"/>
  <c r="F12" i="5"/>
  <c r="F13" i="5"/>
  <c r="F14" i="5"/>
  <c r="F4" i="5"/>
  <c r="E6" i="5"/>
  <c r="E7" i="5"/>
  <c r="E8" i="5"/>
  <c r="E9" i="5"/>
  <c r="E10" i="5"/>
  <c r="E11" i="5"/>
  <c r="E12" i="5"/>
  <c r="E13" i="5"/>
  <c r="E14" i="5"/>
  <c r="E5" i="5"/>
  <c r="E4" i="5"/>
</calcChain>
</file>

<file path=xl/sharedStrings.xml><?xml version="1.0" encoding="utf-8"?>
<sst xmlns="http://schemas.openxmlformats.org/spreadsheetml/2006/main" count="136" uniqueCount="117">
  <si>
    <t xml:space="preserve">Gene ID </t>
    <phoneticPr fontId="1" type="noConversion"/>
  </si>
  <si>
    <t>Antibiotics</t>
    <phoneticPr fontId="1" type="noConversion"/>
  </si>
  <si>
    <t xml:space="preserve"> Product</t>
    <phoneticPr fontId="1" type="noConversion"/>
  </si>
  <si>
    <t xml:space="preserve">contig_1_polypolish_552 </t>
    <phoneticPr fontId="1" type="noConversion"/>
  </si>
  <si>
    <t xml:space="preserve">Gene </t>
    <phoneticPr fontId="1" type="noConversion"/>
  </si>
  <si>
    <t>msrC</t>
    <phoneticPr fontId="1" type="noConversion"/>
  </si>
  <si>
    <t>macrolide, streptogramin</t>
    <phoneticPr fontId="1" type="noConversion"/>
  </si>
  <si>
    <t>L-methionine (R)-S-oxide reductase</t>
    <phoneticPr fontId="1" type="noConversion"/>
  </si>
  <si>
    <t xml:space="preserve">contig_1_polypolish_886 </t>
    <phoneticPr fontId="1" type="noConversion"/>
  </si>
  <si>
    <t>aac(6')-Ii</t>
    <phoneticPr fontId="1" type="noConversion"/>
  </si>
  <si>
    <t xml:space="preserve">aminoglycoside 6'-N-acetyltransferase </t>
    <phoneticPr fontId="1" type="noConversion"/>
  </si>
  <si>
    <t xml:space="preserve">aminoglycoside </t>
    <phoneticPr fontId="1" type="noConversion"/>
  </si>
  <si>
    <t xml:space="preserve"> Identity(%) </t>
    <phoneticPr fontId="1" type="noConversion"/>
  </si>
  <si>
    <t xml:space="preserve">Predicted functions </t>
    <phoneticPr fontId="1" type="noConversion"/>
  </si>
  <si>
    <t>contig_1_polypolish_55</t>
    <phoneticPr fontId="1" type="noConversion"/>
  </si>
  <si>
    <t>bopD</t>
    <phoneticPr fontId="1" type="noConversion"/>
  </si>
  <si>
    <t>contig_1_polypolish_976</t>
    <phoneticPr fontId="1" type="noConversion"/>
  </si>
  <si>
    <t>clpP</t>
    <phoneticPr fontId="1" type="noConversion"/>
  </si>
  <si>
    <t>sugar-binding transcriptional regulator, LacI family</t>
    <phoneticPr fontId="1" type="noConversion"/>
  </si>
  <si>
    <t>ATP-dependent Clp protease proteolytic subunit</t>
    <phoneticPr fontId="1" type="noConversion"/>
  </si>
  <si>
    <t>Region Length</t>
  </si>
  <si>
    <t>Completeness</t>
  </si>
  <si>
    <t>Score</t>
  </si>
  <si>
    <t>Most Common Phage</t>
  </si>
  <si>
    <t>19.2Kb</t>
  </si>
  <si>
    <t>questionable</t>
  </si>
  <si>
    <t>PHAGE_Staphy_SPbeta_like_NC_029119(4)</t>
  </si>
  <si>
    <t>12.4Kb</t>
  </si>
  <si>
    <t>PHAGE_Staphy_SPbeta_like_NC_029119(5)</t>
  </si>
  <si>
    <t>41.8Kb</t>
  </si>
  <si>
    <t>PHAGE_Entero_vB_IME197_NC_028671(11)</t>
  </si>
  <si>
    <t>26.8Kb</t>
  </si>
  <si>
    <t>PHAGE_Bacill_BCJA1c_NC_006557(7)</t>
  </si>
  <si>
    <t>Start</t>
  </si>
  <si>
    <t>Direction </t>
  </si>
  <si>
    <t>Evidence Level</t>
  </si>
  <si>
    <t>CRISPR</t>
  </si>
  <si>
    <t>contig_1_polypolish_1</t>
  </si>
  <si>
    <t>AGATGATGAACAATACTGGTTGAGCAAAG</t>
  </si>
  <si>
    <t>ND</t>
  </si>
  <si>
    <t>TGCAGCAGAGACAACACCTTCTTCCTCA</t>
  </si>
  <si>
    <t>+</t>
  </si>
  <si>
    <t>GGTATGATTTTCATACCCTCTTGA</t>
  </si>
  <si>
    <t>-</t>
  </si>
  <si>
    <t>intact</t>
    <phoneticPr fontId="1" type="noConversion"/>
  </si>
  <si>
    <t>End</t>
    <phoneticPr fontId="1" type="noConversion"/>
  </si>
  <si>
    <t>Element</t>
    <phoneticPr fontId="1" type="noConversion"/>
  </si>
  <si>
    <t>Repeat consensus /cas genes</t>
    <phoneticPr fontId="1" type="noConversion"/>
  </si>
  <si>
    <t>Spacer /Gene</t>
    <phoneticPr fontId="1" type="noConversion"/>
  </si>
  <si>
    <t>CRISPR Id /Cas Type</t>
    <phoneticPr fontId="1" type="noConversion"/>
  </si>
  <si>
    <t>contig_1_polypolish_2</t>
    <phoneticPr fontId="1" type="noConversion"/>
  </si>
  <si>
    <t>contig_2_polypolish_1</t>
    <phoneticPr fontId="1" type="noConversion"/>
  </si>
  <si>
    <t>Total Proteins</t>
    <phoneticPr fontId="1" type="noConversion"/>
  </si>
  <si>
    <t>AOI</t>
  </si>
  <si>
    <t>Class</t>
  </si>
  <si>
    <t>contig_2_polypolish.0.AOI_01</t>
  </si>
  <si>
    <t>62.3;enterolysin_A</t>
  </si>
  <si>
    <t>contig_1_polypolish.1.AOI_01</t>
  </si>
  <si>
    <t>contig_1_polypolish.1.AOI_02</t>
  </si>
  <si>
    <t>Region</t>
  </si>
  <si>
    <t>Type</t>
  </si>
  <si>
    <t>From</t>
  </si>
  <si>
    <t>To</t>
  </si>
  <si>
    <t>Most similar known cluster</t>
  </si>
  <si>
    <t>Similarity</t>
  </si>
  <si>
    <t xml:space="preserve">RiPP-like </t>
  </si>
  <si>
    <t xml:space="preserve">ABC transporter related protein   </t>
    <phoneticPr fontId="1" type="noConversion"/>
  </si>
  <si>
    <t xml:space="preserve">T3PKS </t>
  </si>
  <si>
    <t xml:space="preserve">hydroxymethylglutaryl-CoA synthase </t>
    <phoneticPr fontId="1" type="noConversion"/>
  </si>
  <si>
    <t xml:space="preserve">RRE-containing </t>
  </si>
  <si>
    <t xml:space="preserve">GC(%) </t>
    <phoneticPr fontId="1" type="noConversion"/>
  </si>
  <si>
    <t xml:space="preserve">Results </t>
    <phoneticPr fontId="1" type="noConversion"/>
  </si>
  <si>
    <t>Cefoperazone/75µg</t>
    <phoneticPr fontId="1" type="noConversion"/>
  </si>
  <si>
    <t>Ciprofloxacin/5µg</t>
    <phoneticPr fontId="1" type="noConversion"/>
  </si>
  <si>
    <t>Penicillin/10µg</t>
    <phoneticPr fontId="1" type="noConversion"/>
  </si>
  <si>
    <t>Ampicillin/10µg</t>
    <phoneticPr fontId="1" type="noConversion"/>
  </si>
  <si>
    <t>Erythromycin/15µg</t>
    <phoneticPr fontId="1" type="noConversion"/>
  </si>
  <si>
    <t>Clarithromycin/15µg</t>
    <phoneticPr fontId="1" type="noConversion"/>
  </si>
  <si>
    <t>Azithromycin/15µg</t>
    <phoneticPr fontId="1" type="noConversion"/>
  </si>
  <si>
    <t>Tetracycline/30µg</t>
    <phoneticPr fontId="1" type="noConversion"/>
  </si>
  <si>
    <t>Vancomycin/30µg</t>
    <phoneticPr fontId="1" type="noConversion"/>
  </si>
  <si>
    <t>Gentamicin/10µg</t>
    <phoneticPr fontId="1" type="noConversion"/>
  </si>
  <si>
    <t>Streptomycin/10µg</t>
    <phoneticPr fontId="1" type="noConversion"/>
  </si>
  <si>
    <t>R</t>
    <phoneticPr fontId="1" type="noConversion"/>
  </si>
  <si>
    <t>S</t>
    <phoneticPr fontId="1" type="noConversion"/>
  </si>
  <si>
    <t>I</t>
    <phoneticPr fontId="1" type="noConversion"/>
  </si>
  <si>
    <t>Pantocin/Microcin RRE</t>
    <phoneticPr fontId="1" type="noConversion"/>
  </si>
  <si>
    <t>Drug-resistant zone diameter (mm)</t>
    <phoneticPr fontId="1" type="noConversion"/>
  </si>
  <si>
    <t>S: sensitive, I: intermediary, R: resistant. The diameter of drug sensitive tablets was 6 mm.</t>
    <phoneticPr fontId="1" type="noConversion"/>
  </si>
  <si>
    <t xml:space="preserve">Mean </t>
    <phoneticPr fontId="1" type="noConversion"/>
  </si>
  <si>
    <t>± SD</t>
    <phoneticPr fontId="1" type="noConversion"/>
  </si>
  <si>
    <t>Antibiotic/Drug content</t>
    <phoneticPr fontId="1" type="noConversion"/>
  </si>
  <si>
    <t>Gene-start</t>
    <phoneticPr fontId="1" type="noConversion"/>
  </si>
  <si>
    <t>Gene-end</t>
    <phoneticPr fontId="1" type="noConversion"/>
  </si>
  <si>
    <t>81.2;Enterocin_A</t>
    <phoneticPr fontId="1" type="noConversion"/>
  </si>
  <si>
    <t>91.2;Enterocin_P</t>
    <phoneticPr fontId="1" type="noConversion"/>
  </si>
  <si>
    <t>inhibition zone diameter (mm)</t>
    <phoneticPr fontId="1" type="noConversion"/>
  </si>
  <si>
    <r>
      <rPr>
        <i/>
        <sz val="11"/>
        <color theme="1"/>
        <rFont val="Times New Roman"/>
        <family val="1"/>
      </rPr>
      <t>Listeria monocytogenes</t>
    </r>
    <r>
      <rPr>
        <sz val="11"/>
        <color theme="1"/>
        <rFont val="Times New Roman"/>
        <family val="1"/>
      </rPr>
      <t xml:space="preserve"> ATCC 19115</t>
    </r>
    <phoneticPr fontId="1" type="noConversion"/>
  </si>
  <si>
    <r>
      <rPr>
        <i/>
        <sz val="11"/>
        <color theme="1"/>
        <rFont val="Times New Roman"/>
        <family val="1"/>
      </rPr>
      <t xml:space="preserve">Staphylococcus aureus </t>
    </r>
    <r>
      <rPr>
        <sz val="11"/>
        <color theme="1"/>
        <rFont val="Times New Roman"/>
        <family val="1"/>
      </rPr>
      <t>ATCC25923</t>
    </r>
    <phoneticPr fontId="1" type="noConversion"/>
  </si>
  <si>
    <r>
      <rPr>
        <i/>
        <sz val="11"/>
        <color theme="1"/>
        <rFont val="Times New Roman"/>
        <family val="1"/>
      </rPr>
      <t xml:space="preserve">Clostridium perfringens </t>
    </r>
    <r>
      <rPr>
        <sz val="11"/>
        <color theme="1"/>
        <rFont val="Times New Roman"/>
        <family val="1"/>
      </rPr>
      <t>ATCC13124</t>
    </r>
    <phoneticPr fontId="1" type="noConversion"/>
  </si>
  <si>
    <r>
      <rPr>
        <i/>
        <sz val="11"/>
        <color theme="1"/>
        <rFont val="Times New Roman"/>
        <family val="1"/>
      </rPr>
      <t xml:space="preserve">Escherichia coli  </t>
    </r>
    <r>
      <rPr>
        <sz val="11"/>
        <color theme="1"/>
        <rFont val="Times New Roman"/>
        <family val="1"/>
      </rPr>
      <t>ATCC8739</t>
    </r>
    <phoneticPr fontId="1" type="noConversion"/>
  </si>
  <si>
    <r>
      <rPr>
        <i/>
        <sz val="11"/>
        <color theme="1"/>
        <rFont val="Times New Roman"/>
        <family val="1"/>
      </rPr>
      <t xml:space="preserve">Salmonella typhimurium </t>
    </r>
    <r>
      <rPr>
        <sz val="11"/>
        <color theme="1"/>
        <rFont val="Times New Roman"/>
        <family val="1"/>
      </rPr>
      <t>ATCC14028</t>
    </r>
    <phoneticPr fontId="1" type="noConversion"/>
  </si>
  <si>
    <t xml:space="preserve"> </t>
    <phoneticPr fontId="1" type="noConversion"/>
  </si>
  <si>
    <r>
      <rPr>
        <i/>
        <sz val="11"/>
        <color theme="1"/>
        <rFont val="Times New Roman"/>
        <family val="1"/>
      </rPr>
      <t xml:space="preserve">Enterococcus durans </t>
    </r>
    <r>
      <rPr>
        <sz val="11"/>
        <color theme="1"/>
        <rFont val="Times New Roman"/>
        <family val="1"/>
      </rPr>
      <t>ATCC 19432</t>
    </r>
    <phoneticPr fontId="1" type="noConversion"/>
  </si>
  <si>
    <t>Indicator bacteria</t>
    <phoneticPr fontId="1" type="noConversion"/>
  </si>
  <si>
    <t>± SD</t>
    <phoneticPr fontId="1" type="noConversion"/>
  </si>
  <si>
    <r>
      <t xml:space="preserve">Table S1 Putative antibiotic resistance genes identified in the genome of </t>
    </r>
    <r>
      <rPr>
        <b/>
        <i/>
        <sz val="14"/>
        <color theme="1"/>
        <rFont val="Times New Roman"/>
        <family val="1"/>
      </rPr>
      <t>E. faecium</t>
    </r>
    <r>
      <rPr>
        <b/>
        <sz val="14"/>
        <color theme="1"/>
        <rFont val="Times New Roman"/>
        <family val="1"/>
      </rPr>
      <t xml:space="preserve"> 140623 </t>
    </r>
    <phoneticPr fontId="1" type="noConversion"/>
  </si>
  <si>
    <t>Duplicate 2</t>
    <phoneticPr fontId="1" type="noConversion"/>
  </si>
  <si>
    <t>Duplicate 1</t>
    <phoneticPr fontId="1" type="noConversion"/>
  </si>
  <si>
    <t>Duplicate 3</t>
    <phoneticPr fontId="1" type="noConversion"/>
  </si>
  <si>
    <r>
      <t xml:space="preserve">Table S2 Antibiotic sensitivity test of 11 antibiotics to </t>
    </r>
    <r>
      <rPr>
        <b/>
        <i/>
        <sz val="14"/>
        <color theme="1"/>
        <rFont val="Times New Roman"/>
        <family val="1"/>
      </rPr>
      <t>E. faecium</t>
    </r>
    <r>
      <rPr>
        <b/>
        <sz val="14"/>
        <color theme="1"/>
        <rFont val="Times New Roman"/>
        <family val="1"/>
      </rPr>
      <t xml:space="preserve"> 140623 </t>
    </r>
    <phoneticPr fontId="1" type="noConversion"/>
  </si>
  <si>
    <r>
      <t xml:space="preserve">Table S3 Putative virulence factors in the </t>
    </r>
    <r>
      <rPr>
        <b/>
        <i/>
        <sz val="14"/>
        <color theme="1"/>
        <rFont val="Times New Roman"/>
        <family val="1"/>
      </rPr>
      <t>E. faecium</t>
    </r>
    <r>
      <rPr>
        <b/>
        <sz val="14"/>
        <color theme="1"/>
        <rFont val="Times New Roman"/>
        <family val="1"/>
      </rPr>
      <t xml:space="preserve"> 140623 genome</t>
    </r>
    <phoneticPr fontId="1" type="noConversion"/>
  </si>
  <si>
    <r>
      <t>Table S4 Putative prophage regions in the</t>
    </r>
    <r>
      <rPr>
        <b/>
        <i/>
        <sz val="14"/>
        <color theme="1"/>
        <rFont val="Times New Roman"/>
        <family val="1"/>
      </rPr>
      <t xml:space="preserve"> E. faecium</t>
    </r>
    <r>
      <rPr>
        <b/>
        <sz val="14"/>
        <color theme="1"/>
        <rFont val="Times New Roman"/>
        <family val="1"/>
      </rPr>
      <t xml:space="preserve"> 140623 genome</t>
    </r>
    <phoneticPr fontId="1" type="noConversion"/>
  </si>
  <si>
    <r>
      <t xml:space="preserve">Table S5 Putative CRISPR regions in the </t>
    </r>
    <r>
      <rPr>
        <b/>
        <i/>
        <sz val="14"/>
        <color theme="1"/>
        <rFont val="Times New Roman"/>
        <family val="1"/>
      </rPr>
      <t>E. faecium</t>
    </r>
    <r>
      <rPr>
        <b/>
        <sz val="14"/>
        <color theme="1"/>
        <rFont val="Times New Roman"/>
        <family val="1"/>
      </rPr>
      <t xml:space="preserve"> 140623 genome</t>
    </r>
    <phoneticPr fontId="1" type="noConversion"/>
  </si>
  <si>
    <r>
      <t xml:space="preserve">Table S6 Putative secondary metabolite gene clusters in the </t>
    </r>
    <r>
      <rPr>
        <b/>
        <i/>
        <sz val="14"/>
        <color theme="1"/>
        <rFont val="Times New Roman"/>
        <family val="1"/>
      </rPr>
      <t>E. faecium</t>
    </r>
    <r>
      <rPr>
        <b/>
        <sz val="14"/>
        <color theme="1"/>
        <rFont val="Times New Roman"/>
        <family val="1"/>
      </rPr>
      <t xml:space="preserve"> 140623 genome</t>
    </r>
    <phoneticPr fontId="1" type="noConversion"/>
  </si>
  <si>
    <r>
      <t xml:space="preserve">Table S7 Putative bacteriocin in the </t>
    </r>
    <r>
      <rPr>
        <b/>
        <i/>
        <sz val="14"/>
        <color theme="1"/>
        <rFont val="Times New Roman"/>
        <family val="1"/>
      </rPr>
      <t>E. faecium</t>
    </r>
    <r>
      <rPr>
        <b/>
        <sz val="14"/>
        <color theme="1"/>
        <rFont val="Times New Roman"/>
        <family val="1"/>
      </rPr>
      <t xml:space="preserve"> 140623 genome</t>
    </r>
    <phoneticPr fontId="1" type="noConversion"/>
  </si>
  <si>
    <r>
      <t xml:space="preserve">Table S8 Bacteriostatic activity of </t>
    </r>
    <r>
      <rPr>
        <b/>
        <i/>
        <sz val="14"/>
        <color theme="1"/>
        <rFont val="Times New Roman"/>
        <family val="1"/>
      </rPr>
      <t>E. faecium</t>
    </r>
    <r>
      <rPr>
        <b/>
        <sz val="14"/>
        <color theme="1"/>
        <rFont val="Times New Roman"/>
        <family val="1"/>
      </rPr>
      <t xml:space="preserve"> 140623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</si>
</sst>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0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177" fontId="2" fillId="0" borderId="1" xfId="0" applyNumberFormat="1" applyFont="1" applyBorder="1" applyAlignment="1">
      <alignment horizontal="left" wrapText="1"/>
    </xf>
    <xf numFmtId="177" fontId="2" fillId="0" borderId="1" xfId="0" applyNumberFormat="1" applyFont="1" applyBorder="1" applyAlignment="1">
      <alignment horizontal="left"/>
    </xf>
    <xf numFmtId="176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sqref="A1:E1"/>
    </sheetView>
  </sheetViews>
  <sheetFormatPr defaultRowHeight="15" x14ac:dyDescent="0.25"/>
  <cols>
    <col min="1" max="1" width="21.625" style="1" customWidth="1"/>
    <col min="2" max="2" width="8.5" style="1" customWidth="1"/>
    <col min="3" max="3" width="21.5" style="1" customWidth="1"/>
    <col min="4" max="4" width="31.75" style="1" customWidth="1"/>
    <col min="5" max="5" width="11.875" style="1" customWidth="1"/>
  </cols>
  <sheetData>
    <row r="1" spans="1:5" ht="24" customHeight="1" x14ac:dyDescent="0.35">
      <c r="A1" s="28" t="s">
        <v>106</v>
      </c>
      <c r="B1" s="28"/>
      <c r="C1" s="28"/>
      <c r="D1" s="28"/>
      <c r="E1" s="28"/>
    </row>
    <row r="2" spans="1:5" ht="14.25" x14ac:dyDescent="0.2">
      <c r="A2" s="2" t="s">
        <v>0</v>
      </c>
      <c r="B2" s="2" t="s">
        <v>4</v>
      </c>
      <c r="C2" s="2" t="s">
        <v>1</v>
      </c>
      <c r="D2" s="2" t="s">
        <v>2</v>
      </c>
      <c r="E2" s="2" t="s">
        <v>12</v>
      </c>
    </row>
    <row r="3" spans="1:5" x14ac:dyDescent="0.25">
      <c r="A3" s="3" t="s">
        <v>3</v>
      </c>
      <c r="B3" s="4" t="s">
        <v>5</v>
      </c>
      <c r="C3" s="3" t="s">
        <v>6</v>
      </c>
      <c r="D3" s="3" t="s">
        <v>7</v>
      </c>
      <c r="E3" s="3">
        <v>96.3</v>
      </c>
    </row>
    <row r="4" spans="1:5" x14ac:dyDescent="0.25">
      <c r="A4" s="3" t="s">
        <v>8</v>
      </c>
      <c r="B4" s="4" t="s">
        <v>9</v>
      </c>
      <c r="C4" s="3" t="s">
        <v>11</v>
      </c>
      <c r="D4" s="3" t="s">
        <v>10</v>
      </c>
      <c r="E4" s="3">
        <v>98.9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F23" sqref="F23"/>
    </sheetView>
  </sheetViews>
  <sheetFormatPr defaultRowHeight="15" x14ac:dyDescent="0.25"/>
  <cols>
    <col min="1" max="1" width="20" style="1" customWidth="1"/>
    <col min="2" max="2" width="10.25" style="1" customWidth="1"/>
    <col min="3" max="3" width="10" style="1" customWidth="1"/>
    <col min="4" max="4" width="10.375" style="1" customWidth="1"/>
    <col min="5" max="5" width="7.375" style="1" customWidth="1"/>
    <col min="6" max="6" width="8.125" style="1" customWidth="1"/>
    <col min="7" max="7" width="8.625" style="1" customWidth="1"/>
    <col min="8" max="8" width="9" style="1"/>
  </cols>
  <sheetData>
    <row r="1" spans="1:7" ht="23.25" customHeight="1" x14ac:dyDescent="0.35">
      <c r="A1" s="28" t="s">
        <v>110</v>
      </c>
      <c r="B1" s="28"/>
      <c r="C1" s="28"/>
      <c r="D1" s="28"/>
      <c r="E1" s="28"/>
      <c r="F1" s="28"/>
      <c r="G1" s="28"/>
    </row>
    <row r="2" spans="1:7" x14ac:dyDescent="0.25">
      <c r="A2" s="24" t="s">
        <v>91</v>
      </c>
      <c r="B2" s="24" t="s">
        <v>87</v>
      </c>
      <c r="C2" s="25"/>
      <c r="D2" s="25"/>
      <c r="E2" s="25"/>
      <c r="F2" s="25"/>
      <c r="G2" s="25" t="s">
        <v>71</v>
      </c>
    </row>
    <row r="3" spans="1:7" x14ac:dyDescent="0.25">
      <c r="A3" s="24"/>
      <c r="B3" s="23" t="s">
        <v>108</v>
      </c>
      <c r="C3" s="23" t="s">
        <v>107</v>
      </c>
      <c r="D3" s="23" t="s">
        <v>109</v>
      </c>
      <c r="E3" s="23" t="s">
        <v>89</v>
      </c>
      <c r="F3" s="23" t="s">
        <v>105</v>
      </c>
      <c r="G3" s="25"/>
    </row>
    <row r="4" spans="1:7" ht="15.75" customHeight="1" x14ac:dyDescent="0.25">
      <c r="A4" s="15" t="s">
        <v>74</v>
      </c>
      <c r="B4" s="16">
        <v>9.02</v>
      </c>
      <c r="C4" s="17">
        <v>9.24</v>
      </c>
      <c r="D4" s="17">
        <v>9.18</v>
      </c>
      <c r="E4" s="18">
        <f>AVERAGE(B4:D4)</f>
        <v>9.1466666666666665</v>
      </c>
      <c r="F4" s="18">
        <f>STDEV(B4:D4)</f>
        <v>0.11372481406154682</v>
      </c>
      <c r="G4" s="3" t="s">
        <v>83</v>
      </c>
    </row>
    <row r="5" spans="1:7" x14ac:dyDescent="0.25">
      <c r="A5" s="6" t="s">
        <v>75</v>
      </c>
      <c r="B5" s="17">
        <v>27.55</v>
      </c>
      <c r="C5" s="17">
        <v>26.27</v>
      </c>
      <c r="D5" s="17">
        <v>27.19</v>
      </c>
      <c r="E5" s="18">
        <f>AVERAGE(B5:D5)</f>
        <v>27.003333333333334</v>
      </c>
      <c r="F5" s="18">
        <f t="shared" ref="F5:F14" si="0">STDEV(B5:D5)</f>
        <v>0.66010100237261737</v>
      </c>
      <c r="G5" s="3" t="s">
        <v>84</v>
      </c>
    </row>
    <row r="6" spans="1:7" x14ac:dyDescent="0.25">
      <c r="A6" s="6" t="s">
        <v>72</v>
      </c>
      <c r="B6" s="17">
        <v>15.28</v>
      </c>
      <c r="C6" s="17">
        <v>15.8</v>
      </c>
      <c r="D6" s="17">
        <v>15.72</v>
      </c>
      <c r="E6" s="18">
        <f t="shared" ref="E6:E14" si="1">AVERAGE(B6:D6)</f>
        <v>15.6</v>
      </c>
      <c r="F6" s="18">
        <f t="shared" si="0"/>
        <v>0.28000000000000075</v>
      </c>
      <c r="G6" s="3" t="s">
        <v>85</v>
      </c>
    </row>
    <row r="7" spans="1:7" x14ac:dyDescent="0.25">
      <c r="A7" s="6" t="s">
        <v>73</v>
      </c>
      <c r="B7" s="17">
        <v>18.100000000000001</v>
      </c>
      <c r="C7" s="17">
        <v>17.68</v>
      </c>
      <c r="D7" s="17">
        <v>18.399999999999999</v>
      </c>
      <c r="E7" s="18">
        <f t="shared" si="1"/>
        <v>18.059999999999999</v>
      </c>
      <c r="F7" s="18">
        <f t="shared" si="0"/>
        <v>0.36166282640050207</v>
      </c>
      <c r="G7" s="3" t="s">
        <v>85</v>
      </c>
    </row>
    <row r="8" spans="1:7" x14ac:dyDescent="0.25">
      <c r="A8" s="6" t="s">
        <v>76</v>
      </c>
      <c r="B8" s="17">
        <v>11.12</v>
      </c>
      <c r="C8" s="17">
        <v>11.31</v>
      </c>
      <c r="D8" s="17">
        <v>11.47</v>
      </c>
      <c r="E8" s="18">
        <f t="shared" si="1"/>
        <v>11.299999999999999</v>
      </c>
      <c r="F8" s="18">
        <f t="shared" si="0"/>
        <v>0.17521415467935306</v>
      </c>
      <c r="G8" s="3" t="s">
        <v>83</v>
      </c>
    </row>
    <row r="9" spans="1:7" x14ac:dyDescent="0.25">
      <c r="A9" s="6" t="s">
        <v>77</v>
      </c>
      <c r="B9" s="17">
        <v>11.96</v>
      </c>
      <c r="C9" s="17">
        <v>12.41</v>
      </c>
      <c r="D9" s="17">
        <v>12.47</v>
      </c>
      <c r="E9" s="18">
        <f t="shared" si="1"/>
        <v>12.280000000000001</v>
      </c>
      <c r="F9" s="18">
        <f t="shared" si="0"/>
        <v>0.27874719729532688</v>
      </c>
      <c r="G9" s="3" t="s">
        <v>83</v>
      </c>
    </row>
    <row r="10" spans="1:7" x14ac:dyDescent="0.25">
      <c r="A10" s="6" t="s">
        <v>78</v>
      </c>
      <c r="B10" s="17">
        <v>10.81</v>
      </c>
      <c r="C10" s="17">
        <v>10.31</v>
      </c>
      <c r="D10" s="17">
        <v>10.96</v>
      </c>
      <c r="E10" s="18">
        <f t="shared" si="1"/>
        <v>10.693333333333333</v>
      </c>
      <c r="F10" s="18">
        <f t="shared" si="0"/>
        <v>0.34034296427770244</v>
      </c>
      <c r="G10" s="3" t="s">
        <v>83</v>
      </c>
    </row>
    <row r="11" spans="1:7" x14ac:dyDescent="0.25">
      <c r="A11" s="6" t="s">
        <v>79</v>
      </c>
      <c r="B11" s="17">
        <v>30.34</v>
      </c>
      <c r="C11" s="17">
        <v>31.57</v>
      </c>
      <c r="D11" s="17">
        <v>31.56</v>
      </c>
      <c r="E11" s="18">
        <f t="shared" si="1"/>
        <v>31.156666666666666</v>
      </c>
      <c r="F11" s="18">
        <f t="shared" si="0"/>
        <v>0.70727175352429639</v>
      </c>
      <c r="G11" s="3" t="s">
        <v>84</v>
      </c>
    </row>
    <row r="12" spans="1:7" x14ac:dyDescent="0.25">
      <c r="A12" s="6" t="s">
        <v>80</v>
      </c>
      <c r="B12" s="17">
        <v>26.18</v>
      </c>
      <c r="C12" s="17">
        <v>26.21</v>
      </c>
      <c r="D12" s="17">
        <v>26.13</v>
      </c>
      <c r="E12" s="18">
        <f t="shared" si="1"/>
        <v>26.173333333333332</v>
      </c>
      <c r="F12" s="18">
        <f t="shared" si="0"/>
        <v>4.0414518843274704E-2</v>
      </c>
      <c r="G12" s="3" t="s">
        <v>84</v>
      </c>
    </row>
    <row r="13" spans="1:7" x14ac:dyDescent="0.25">
      <c r="A13" s="6" t="s">
        <v>81</v>
      </c>
      <c r="B13" s="17">
        <v>9.6999999999999993</v>
      </c>
      <c r="C13" s="17">
        <v>9.74</v>
      </c>
      <c r="D13" s="17">
        <v>9.31</v>
      </c>
      <c r="E13" s="18">
        <f t="shared" si="1"/>
        <v>9.5833333333333339</v>
      </c>
      <c r="F13" s="18">
        <f t="shared" si="0"/>
        <v>0.23755701070129071</v>
      </c>
      <c r="G13" s="3" t="s">
        <v>85</v>
      </c>
    </row>
    <row r="14" spans="1:7" x14ac:dyDescent="0.25">
      <c r="A14" s="6" t="s">
        <v>82</v>
      </c>
      <c r="B14" s="17">
        <v>10.51</v>
      </c>
      <c r="C14" s="17">
        <v>9.6199999999999992</v>
      </c>
      <c r="D14" s="17">
        <v>9.7799999999999994</v>
      </c>
      <c r="E14" s="18">
        <f t="shared" si="1"/>
        <v>9.9699999999999989</v>
      </c>
      <c r="F14" s="18">
        <f t="shared" si="0"/>
        <v>0.47444704657105863</v>
      </c>
      <c r="G14" s="3" t="s">
        <v>83</v>
      </c>
    </row>
    <row r="16" spans="1:7" x14ac:dyDescent="0.25">
      <c r="A16" s="1" t="s">
        <v>88</v>
      </c>
    </row>
  </sheetData>
  <mergeCells count="4">
    <mergeCell ref="B2:F2"/>
    <mergeCell ref="A2:A3"/>
    <mergeCell ref="G2:G3"/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11" sqref="D11"/>
    </sheetView>
  </sheetViews>
  <sheetFormatPr defaultRowHeight="13.5" x14ac:dyDescent="0.15"/>
  <cols>
    <col min="1" max="1" width="22.125" customWidth="1"/>
    <col min="2" max="2" width="6.375" customWidth="1"/>
    <col min="3" max="3" width="42" customWidth="1"/>
    <col min="4" max="4" width="12.375" customWidth="1"/>
  </cols>
  <sheetData>
    <row r="1" spans="1:4" ht="19.5" x14ac:dyDescent="0.35">
      <c r="A1" s="28" t="s">
        <v>111</v>
      </c>
      <c r="B1" s="28"/>
      <c r="C1" s="28"/>
      <c r="D1" s="28"/>
    </row>
    <row r="2" spans="1:4" ht="14.25" x14ac:dyDescent="0.2">
      <c r="A2" s="2" t="s">
        <v>0</v>
      </c>
      <c r="B2" s="2" t="s">
        <v>4</v>
      </c>
      <c r="C2" s="2" t="s">
        <v>13</v>
      </c>
      <c r="D2" s="2" t="s">
        <v>12</v>
      </c>
    </row>
    <row r="3" spans="1:4" ht="15" x14ac:dyDescent="0.25">
      <c r="A3" s="3" t="s">
        <v>14</v>
      </c>
      <c r="B3" s="4" t="s">
        <v>15</v>
      </c>
      <c r="C3" s="3" t="s">
        <v>18</v>
      </c>
      <c r="D3" s="3">
        <v>86.6</v>
      </c>
    </row>
    <row r="4" spans="1:4" ht="15" x14ac:dyDescent="0.25">
      <c r="A4" s="3" t="s">
        <v>16</v>
      </c>
      <c r="B4" s="4" t="s">
        <v>17</v>
      </c>
      <c r="C4" s="3" t="s">
        <v>19</v>
      </c>
      <c r="D4" s="3">
        <v>81.099999999999994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5" sqref="E15"/>
    </sheetView>
  </sheetViews>
  <sheetFormatPr defaultRowHeight="15" x14ac:dyDescent="0.25"/>
  <cols>
    <col min="1" max="1" width="13.5" style="1" customWidth="1"/>
    <col min="2" max="2" width="13.375" style="1" customWidth="1"/>
    <col min="3" max="3" width="6" style="1" customWidth="1"/>
    <col min="4" max="4" width="13" style="1" customWidth="1"/>
    <col min="5" max="5" width="38.875" style="1" customWidth="1"/>
    <col min="6" max="6" width="8.625" style="1" customWidth="1"/>
  </cols>
  <sheetData>
    <row r="1" spans="1:7" ht="19.5" x14ac:dyDescent="0.35">
      <c r="A1" s="28" t="s">
        <v>112</v>
      </c>
      <c r="B1" s="28"/>
      <c r="C1" s="28"/>
      <c r="D1" s="28"/>
      <c r="E1" s="28"/>
      <c r="F1" s="28"/>
      <c r="G1" s="13"/>
    </row>
    <row r="2" spans="1:7" ht="14.25" x14ac:dyDescent="0.2">
      <c r="A2" s="2" t="s">
        <v>20</v>
      </c>
      <c r="B2" s="2" t="s">
        <v>21</v>
      </c>
      <c r="C2" s="2" t="s">
        <v>22</v>
      </c>
      <c r="D2" s="2" t="s">
        <v>52</v>
      </c>
      <c r="E2" s="11" t="s">
        <v>23</v>
      </c>
      <c r="F2" s="2" t="s">
        <v>70</v>
      </c>
      <c r="G2" s="13"/>
    </row>
    <row r="3" spans="1:7" x14ac:dyDescent="0.25">
      <c r="A3" s="3" t="s">
        <v>24</v>
      </c>
      <c r="B3" s="3" t="s">
        <v>25</v>
      </c>
      <c r="C3" s="3">
        <v>90</v>
      </c>
      <c r="D3" s="3">
        <v>16</v>
      </c>
      <c r="E3" s="12" t="s">
        <v>26</v>
      </c>
      <c r="F3" s="3">
        <v>34.64</v>
      </c>
      <c r="G3" s="14"/>
    </row>
    <row r="4" spans="1:7" x14ac:dyDescent="0.25">
      <c r="A4" s="3" t="s">
        <v>27</v>
      </c>
      <c r="B4" s="3" t="s">
        <v>25</v>
      </c>
      <c r="C4" s="3">
        <v>70</v>
      </c>
      <c r="D4" s="3">
        <v>16</v>
      </c>
      <c r="E4" s="12" t="s">
        <v>28</v>
      </c>
      <c r="F4" s="3">
        <v>34.83</v>
      </c>
      <c r="G4" s="13"/>
    </row>
    <row r="5" spans="1:7" x14ac:dyDescent="0.25">
      <c r="A5" s="3" t="s">
        <v>29</v>
      </c>
      <c r="B5" s="3" t="s">
        <v>44</v>
      </c>
      <c r="C5" s="3">
        <v>120</v>
      </c>
      <c r="D5" s="3">
        <v>57</v>
      </c>
      <c r="E5" s="12" t="s">
        <v>30</v>
      </c>
      <c r="F5" s="3">
        <v>36.18</v>
      </c>
      <c r="G5" s="13"/>
    </row>
    <row r="6" spans="1:7" x14ac:dyDescent="0.25">
      <c r="A6" s="3" t="s">
        <v>31</v>
      </c>
      <c r="B6" s="3" t="s">
        <v>25</v>
      </c>
      <c r="C6" s="3">
        <v>80</v>
      </c>
      <c r="D6" s="3">
        <v>28</v>
      </c>
      <c r="E6" s="12" t="s">
        <v>32</v>
      </c>
      <c r="F6" s="3">
        <v>34.44</v>
      </c>
      <c r="G6" s="13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E10" sqref="E10"/>
    </sheetView>
  </sheetViews>
  <sheetFormatPr defaultRowHeight="13.5" x14ac:dyDescent="0.15"/>
  <cols>
    <col min="1" max="1" width="8.375" customWidth="1"/>
    <col min="2" max="2" width="20.25" customWidth="1"/>
    <col min="3" max="3" width="9.25" customWidth="1"/>
    <col min="4" max="4" width="8.875" customWidth="1"/>
    <col min="5" max="5" width="11.625" customWidth="1"/>
    <col min="6" max="6" width="42.75" customWidth="1"/>
    <col min="7" max="7" width="8.625" customWidth="1"/>
    <col min="8" max="8" width="14.375" customWidth="1"/>
  </cols>
  <sheetData>
    <row r="1" spans="1:8" ht="19.5" x14ac:dyDescent="0.35">
      <c r="A1" s="29" t="s">
        <v>113</v>
      </c>
      <c r="B1" s="28"/>
      <c r="C1" s="28"/>
      <c r="D1" s="28"/>
      <c r="E1" s="28"/>
      <c r="F1" s="28"/>
      <c r="G1" s="28"/>
      <c r="H1" s="28"/>
    </row>
    <row r="2" spans="1:8" ht="12.75" customHeight="1" x14ac:dyDescent="0.2">
      <c r="A2" s="2" t="s">
        <v>46</v>
      </c>
      <c r="B2" s="2" t="s">
        <v>49</v>
      </c>
      <c r="C2" s="2" t="s">
        <v>33</v>
      </c>
      <c r="D2" s="2" t="s">
        <v>45</v>
      </c>
      <c r="E2" s="2" t="s">
        <v>48</v>
      </c>
      <c r="F2" s="2" t="s">
        <v>47</v>
      </c>
      <c r="G2" s="2" t="s">
        <v>34</v>
      </c>
      <c r="H2" s="2" t="s">
        <v>35</v>
      </c>
    </row>
    <row r="3" spans="1:8" ht="15" customHeight="1" x14ac:dyDescent="0.25">
      <c r="A3" s="3" t="s">
        <v>36</v>
      </c>
      <c r="B3" s="3" t="s">
        <v>37</v>
      </c>
      <c r="C3" s="8">
        <v>837044</v>
      </c>
      <c r="D3" s="8">
        <v>837156</v>
      </c>
      <c r="E3" s="3">
        <v>1</v>
      </c>
      <c r="F3" s="5" t="s">
        <v>38</v>
      </c>
      <c r="G3" s="3" t="s">
        <v>39</v>
      </c>
      <c r="H3" s="3">
        <v>1</v>
      </c>
    </row>
    <row r="4" spans="1:8" ht="14.25" customHeight="1" x14ac:dyDescent="0.25">
      <c r="A4" s="3" t="s">
        <v>36</v>
      </c>
      <c r="B4" s="3" t="s">
        <v>50</v>
      </c>
      <c r="C4" s="8">
        <v>1494717</v>
      </c>
      <c r="D4" s="8">
        <v>1494810</v>
      </c>
      <c r="E4" s="3">
        <v>1</v>
      </c>
      <c r="F4" s="5" t="s">
        <v>40</v>
      </c>
      <c r="G4" s="3" t="s">
        <v>41</v>
      </c>
      <c r="H4" s="3">
        <v>1</v>
      </c>
    </row>
    <row r="5" spans="1:8" ht="15" x14ac:dyDescent="0.25">
      <c r="A5" s="3" t="s">
        <v>36</v>
      </c>
      <c r="B5" s="3" t="s">
        <v>51</v>
      </c>
      <c r="C5" s="8">
        <v>84428</v>
      </c>
      <c r="D5" s="8">
        <v>84556</v>
      </c>
      <c r="E5" s="3">
        <v>2</v>
      </c>
      <c r="F5" s="5" t="s">
        <v>42</v>
      </c>
      <c r="G5" s="3" t="s">
        <v>43</v>
      </c>
      <c r="H5" s="3">
        <v>1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14" sqref="E14"/>
    </sheetView>
  </sheetViews>
  <sheetFormatPr defaultRowHeight="15" x14ac:dyDescent="0.25"/>
  <cols>
    <col min="1" max="1" width="7.25" style="1" customWidth="1"/>
    <col min="2" max="2" width="13.625" style="1" customWidth="1"/>
    <col min="3" max="3" width="10.75" style="1" customWidth="1"/>
    <col min="4" max="4" width="10.5" style="1" customWidth="1"/>
    <col min="5" max="5" width="32.625" style="1" customWidth="1"/>
    <col min="6" max="6" width="16.5" style="1" customWidth="1"/>
  </cols>
  <sheetData>
    <row r="1" spans="1:6" ht="19.5" x14ac:dyDescent="0.35">
      <c r="A1" s="28" t="s">
        <v>114</v>
      </c>
      <c r="B1" s="28"/>
      <c r="C1" s="28"/>
      <c r="D1" s="28"/>
      <c r="E1" s="28"/>
      <c r="F1" s="28"/>
    </row>
    <row r="2" spans="1:6" ht="14.25" x14ac:dyDescent="0.2">
      <c r="A2" s="7" t="s">
        <v>59</v>
      </c>
      <c r="B2" s="7" t="s">
        <v>60</v>
      </c>
      <c r="C2" s="7" t="s">
        <v>61</v>
      </c>
      <c r="D2" s="7" t="s">
        <v>62</v>
      </c>
      <c r="E2" s="7" t="s">
        <v>63</v>
      </c>
      <c r="F2" s="7" t="s">
        <v>64</v>
      </c>
    </row>
    <row r="3" spans="1:6" x14ac:dyDescent="0.25">
      <c r="A3" s="9">
        <v>310.10000000000002</v>
      </c>
      <c r="B3" s="3" t="s">
        <v>65</v>
      </c>
      <c r="C3" s="8">
        <v>881582</v>
      </c>
      <c r="D3" s="8">
        <v>883735</v>
      </c>
      <c r="E3" s="3" t="s">
        <v>66</v>
      </c>
      <c r="F3" s="10">
        <v>1</v>
      </c>
    </row>
    <row r="4" spans="1:6" x14ac:dyDescent="0.25">
      <c r="A4" s="9">
        <v>503.1</v>
      </c>
      <c r="B4" s="3" t="s">
        <v>67</v>
      </c>
      <c r="C4" s="8">
        <v>1457048</v>
      </c>
      <c r="D4" s="8">
        <v>1458202</v>
      </c>
      <c r="E4" s="3" t="s">
        <v>68</v>
      </c>
      <c r="F4" s="10">
        <v>1</v>
      </c>
    </row>
    <row r="5" spans="1:6" x14ac:dyDescent="0.25">
      <c r="A5" s="9">
        <v>806.1</v>
      </c>
      <c r="B5" s="3" t="s">
        <v>69</v>
      </c>
      <c r="C5" s="8">
        <v>2404660</v>
      </c>
      <c r="D5" s="8">
        <v>2405787</v>
      </c>
      <c r="E5" s="3" t="s">
        <v>86</v>
      </c>
      <c r="F5" s="10">
        <v>1</v>
      </c>
    </row>
    <row r="8" spans="1:6" x14ac:dyDescent="0.25">
      <c r="B8" s="1" t="s">
        <v>102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16" sqref="D16"/>
    </sheetView>
  </sheetViews>
  <sheetFormatPr defaultRowHeight="13.5" x14ac:dyDescent="0.15"/>
  <cols>
    <col min="1" max="1" width="25.375" customWidth="1"/>
    <col min="2" max="2" width="12.125" customWidth="1"/>
    <col min="3" max="3" width="12.25" customWidth="1"/>
    <col min="4" max="4" width="17.5" customWidth="1"/>
  </cols>
  <sheetData>
    <row r="1" spans="1:4" ht="20.25" customHeight="1" x14ac:dyDescent="0.15">
      <c r="A1" s="30" t="s">
        <v>115</v>
      </c>
      <c r="B1" s="30"/>
      <c r="C1" s="30"/>
      <c r="D1" s="30"/>
    </row>
    <row r="2" spans="1:4" ht="14.25" x14ac:dyDescent="0.15">
      <c r="A2" s="19" t="s">
        <v>53</v>
      </c>
      <c r="B2" s="19" t="s">
        <v>92</v>
      </c>
      <c r="C2" s="19" t="s">
        <v>93</v>
      </c>
      <c r="D2" s="19" t="s">
        <v>54</v>
      </c>
    </row>
    <row r="3" spans="1:4" ht="15" x14ac:dyDescent="0.25">
      <c r="A3" s="6" t="s">
        <v>55</v>
      </c>
      <c r="B3" s="8">
        <v>49522</v>
      </c>
      <c r="C3" s="8">
        <v>70065</v>
      </c>
      <c r="D3" s="3" t="s">
        <v>56</v>
      </c>
    </row>
    <row r="4" spans="1:4" ht="15" x14ac:dyDescent="0.25">
      <c r="A4" s="6" t="s">
        <v>57</v>
      </c>
      <c r="B4" s="8">
        <v>863603</v>
      </c>
      <c r="C4" s="8">
        <v>883792</v>
      </c>
      <c r="D4" s="3" t="s">
        <v>94</v>
      </c>
    </row>
    <row r="5" spans="1:4" ht="15" x14ac:dyDescent="0.25">
      <c r="A5" s="6" t="s">
        <v>58</v>
      </c>
      <c r="B5" s="8">
        <v>1313792</v>
      </c>
      <c r="C5" s="8">
        <v>1333981</v>
      </c>
      <c r="D5" s="3" t="s">
        <v>95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E23" sqref="E23"/>
    </sheetView>
  </sheetViews>
  <sheetFormatPr defaultRowHeight="13.5" x14ac:dyDescent="0.15"/>
  <cols>
    <col min="1" max="1" width="20.125" customWidth="1"/>
    <col min="2" max="2" width="10" customWidth="1"/>
    <col min="3" max="3" width="10.625" customWidth="1"/>
    <col min="4" max="4" width="10" customWidth="1"/>
    <col min="5" max="6" width="7.875" customWidth="1"/>
  </cols>
  <sheetData>
    <row r="1" spans="1:6" ht="19.5" x14ac:dyDescent="0.35">
      <c r="A1" s="28" t="s">
        <v>116</v>
      </c>
      <c r="B1" s="28"/>
      <c r="C1" s="28"/>
      <c r="D1" s="28"/>
      <c r="E1" s="28"/>
      <c r="F1" s="28"/>
    </row>
    <row r="2" spans="1:6" ht="14.25" x14ac:dyDescent="0.15">
      <c r="A2" s="24" t="s">
        <v>104</v>
      </c>
      <c r="B2" s="26" t="s">
        <v>96</v>
      </c>
      <c r="C2" s="27"/>
      <c r="D2" s="27"/>
      <c r="E2" s="27"/>
      <c r="F2" s="27"/>
    </row>
    <row r="3" spans="1:6" ht="14.25" x14ac:dyDescent="0.15">
      <c r="A3" s="24"/>
      <c r="B3" s="23" t="s">
        <v>108</v>
      </c>
      <c r="C3" s="23" t="s">
        <v>107</v>
      </c>
      <c r="D3" s="23" t="s">
        <v>109</v>
      </c>
      <c r="E3" s="23" t="s">
        <v>89</v>
      </c>
      <c r="F3" s="23" t="s">
        <v>90</v>
      </c>
    </row>
    <row r="4" spans="1:6" ht="29.25" customHeight="1" x14ac:dyDescent="0.25">
      <c r="A4" s="15" t="s">
        <v>103</v>
      </c>
      <c r="B4" s="20">
        <v>12.1</v>
      </c>
      <c r="C4" s="20">
        <v>11.88</v>
      </c>
      <c r="D4" s="21">
        <v>11.9</v>
      </c>
      <c r="E4" s="22">
        <f>AVERAGE(B4:D4)</f>
        <v>11.96</v>
      </c>
      <c r="F4" s="22">
        <f>STDEV(B4:D4)</f>
        <v>0.12165525060596385</v>
      </c>
    </row>
    <row r="5" spans="1:6" ht="30" x14ac:dyDescent="0.25">
      <c r="A5" s="15" t="s">
        <v>97</v>
      </c>
      <c r="B5" s="21">
        <v>14.1</v>
      </c>
      <c r="C5" s="21">
        <v>13.98</v>
      </c>
      <c r="D5" s="21">
        <v>13.52</v>
      </c>
      <c r="E5" s="22">
        <f>AVERAGE(B5:D5)</f>
        <v>13.866666666666665</v>
      </c>
      <c r="F5" s="22">
        <f t="shared" ref="F5:F9" si="0">STDEV(B5:D5)</f>
        <v>0.30615900008546776</v>
      </c>
    </row>
    <row r="6" spans="1:6" ht="30" x14ac:dyDescent="0.25">
      <c r="A6" s="15" t="s">
        <v>98</v>
      </c>
      <c r="B6" s="20">
        <v>10.96</v>
      </c>
      <c r="C6" s="21">
        <v>10.84</v>
      </c>
      <c r="D6" s="20">
        <v>10.74</v>
      </c>
      <c r="E6" s="22">
        <f>AVERAGE(B6:D6)</f>
        <v>10.846666666666666</v>
      </c>
      <c r="F6" s="22">
        <f t="shared" si="0"/>
        <v>0.11015141094572238</v>
      </c>
    </row>
    <row r="7" spans="1:6" ht="30" x14ac:dyDescent="0.25">
      <c r="A7" s="15" t="s">
        <v>99</v>
      </c>
      <c r="B7" s="21">
        <v>11.24</v>
      </c>
      <c r="C7" s="20">
        <v>11.1</v>
      </c>
      <c r="D7" s="21">
        <v>10.96</v>
      </c>
      <c r="E7" s="22">
        <f t="shared" ref="E7:E9" si="1">AVERAGE(B7:D7)</f>
        <v>11.1</v>
      </c>
      <c r="F7" s="22">
        <f t="shared" si="0"/>
        <v>0.13999999999999968</v>
      </c>
    </row>
    <row r="8" spans="1:6" ht="30" x14ac:dyDescent="0.25">
      <c r="A8" s="15" t="s">
        <v>100</v>
      </c>
      <c r="B8" s="21">
        <v>12.34</v>
      </c>
      <c r="C8" s="21">
        <v>11.82</v>
      </c>
      <c r="D8" s="21">
        <v>12.18</v>
      </c>
      <c r="E8" s="22">
        <f t="shared" si="1"/>
        <v>12.113333333333335</v>
      </c>
      <c r="F8" s="22">
        <f t="shared" si="0"/>
        <v>0.26633312473917548</v>
      </c>
    </row>
    <row r="9" spans="1:6" ht="30" x14ac:dyDescent="0.25">
      <c r="A9" s="15" t="s">
        <v>101</v>
      </c>
      <c r="B9" s="21">
        <v>11.28</v>
      </c>
      <c r="C9" s="21">
        <v>11.56</v>
      </c>
      <c r="D9" s="21">
        <v>11.8</v>
      </c>
      <c r="E9" s="22">
        <f t="shared" si="1"/>
        <v>11.546666666666667</v>
      </c>
      <c r="F9" s="22">
        <f t="shared" si="0"/>
        <v>0.26025628394590916</v>
      </c>
    </row>
  </sheetData>
  <mergeCells count="3">
    <mergeCell ref="A2:A3"/>
    <mergeCell ref="B2:F2"/>
    <mergeCell ref="A1:F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2025-10-15T02:59:36Z</dcterms:modified>
</cp:coreProperties>
</file>