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kobrien\Dropbox\Work ECU\AIBL_projects\Projects\ADOPIC\Manuscripts_in_preparation\Genetics of AAO\Current manuscript\"/>
    </mc:Choice>
  </mc:AlternateContent>
  <xr:revisionPtr revIDLastSave="0" documentId="13_ncr:1_{0A77B009-7977-4C00-B7CB-A99E60F571E4}" xr6:coauthVersionLast="47" xr6:coauthVersionMax="47" xr10:uidLastSave="{00000000-0000-0000-0000-000000000000}"/>
  <bookViews>
    <workbookView xWindow="-80" yWindow="-80" windowWidth="19360" windowHeight="10240" activeTab="5" xr2:uid="{AB2AA876-249D-4582-AF67-FCECBC34D828}"/>
  </bookViews>
  <sheets>
    <sheet name="TableS1" sheetId="1" r:id="rId1"/>
    <sheet name="TableS2" sheetId="2" r:id="rId2"/>
    <sheet name="Table S3" sheetId="5" r:id="rId3"/>
    <sheet name="Table S4" sheetId="6" r:id="rId4"/>
    <sheet name="Table S5" sheetId="3" r:id="rId5"/>
    <sheet name="Table S6" sheetId="4" r:id="rId6"/>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1" l="1"/>
  <c r="I72" i="1"/>
  <c r="J63" i="1"/>
  <c r="I63" i="1"/>
  <c r="J54" i="1"/>
  <c r="I54" i="1"/>
  <c r="J43" i="1"/>
  <c r="I43" i="1"/>
  <c r="J34" i="1"/>
  <c r="I34" i="1"/>
  <c r="J25" i="1"/>
  <c r="I25" i="1"/>
  <c r="J16" i="1"/>
  <c r="I16" i="1"/>
  <c r="J5" i="1"/>
  <c r="I5" i="1"/>
  <c r="I167" i="1"/>
  <c r="J158" i="1"/>
  <c r="I158" i="1"/>
  <c r="J149" i="1"/>
  <c r="I149" i="1"/>
  <c r="J138" i="1"/>
  <c r="I138" i="1"/>
  <c r="J129" i="1"/>
  <c r="I129" i="1"/>
  <c r="J120" i="1"/>
  <c r="I120" i="1"/>
  <c r="J111" i="1"/>
  <c r="I111" i="1"/>
  <c r="J100" i="1"/>
  <c r="I100" i="1"/>
  <c r="H167" i="1"/>
  <c r="H158" i="1"/>
  <c r="H149" i="1"/>
  <c r="H138" i="1"/>
  <c r="H129" i="1"/>
  <c r="H120" i="1"/>
  <c r="H111" i="1"/>
  <c r="H100" i="1"/>
  <c r="L213" i="3"/>
  <c r="L202" i="3"/>
  <c r="L191" i="3"/>
  <c r="L180" i="3"/>
  <c r="L169" i="3"/>
  <c r="L158" i="3"/>
  <c r="L147" i="3"/>
  <c r="L136" i="3"/>
  <c r="L125" i="3"/>
  <c r="L114" i="3"/>
  <c r="L103" i="3"/>
  <c r="L92" i="3"/>
  <c r="L81" i="3"/>
  <c r="L70" i="3"/>
  <c r="L59" i="3"/>
  <c r="L48" i="3"/>
  <c r="L37" i="3"/>
  <c r="L26" i="3"/>
  <c r="L15" i="3"/>
  <c r="L4" i="3"/>
  <c r="G15" i="5"/>
  <c r="G14" i="5"/>
  <c r="D15" i="5"/>
  <c r="D14" i="5"/>
  <c r="G5" i="5"/>
  <c r="G6" i="5"/>
  <c r="G7" i="5"/>
  <c r="G8" i="5"/>
  <c r="G9" i="5"/>
  <c r="G10" i="5"/>
  <c r="G11" i="5"/>
  <c r="G12" i="5"/>
  <c r="G13" i="5"/>
  <c r="G4" i="5"/>
  <c r="D5" i="5"/>
  <c r="D6" i="5"/>
  <c r="D7" i="5"/>
  <c r="D8" i="5"/>
  <c r="D9" i="5"/>
  <c r="D10" i="5"/>
  <c r="D11" i="5"/>
  <c r="D12" i="5"/>
  <c r="D13" i="5"/>
  <c r="D4" i="5"/>
  <c r="C5" i="5"/>
  <c r="C6" i="5"/>
  <c r="C7" i="5"/>
  <c r="C8" i="5"/>
  <c r="C9" i="5"/>
  <c r="C10" i="5"/>
  <c r="C11" i="5"/>
  <c r="C12" i="5"/>
  <c r="C13" i="5"/>
  <c r="C4" i="5"/>
  <c r="B5" i="5"/>
  <c r="B6" i="5"/>
  <c r="B7" i="5"/>
  <c r="B8" i="5"/>
  <c r="B9" i="5"/>
  <c r="B10" i="5"/>
  <c r="B11" i="5"/>
  <c r="B12" i="5"/>
  <c r="B13" i="5"/>
  <c r="B4" i="5"/>
  <c r="H72" i="1"/>
  <c r="H63" i="1"/>
  <c r="H54" i="1"/>
  <c r="H43" i="1"/>
  <c r="H34" i="1"/>
  <c r="H25" i="1"/>
  <c r="H16" i="1"/>
  <c r="H5" i="1"/>
</calcChain>
</file>

<file path=xl/sharedStrings.xml><?xml version="1.0" encoding="utf-8"?>
<sst xmlns="http://schemas.openxmlformats.org/spreadsheetml/2006/main" count="1168" uniqueCount="132">
  <si>
    <t>PGS</t>
  </si>
  <si>
    <t>Population</t>
  </si>
  <si>
    <t>Term</t>
  </si>
  <si>
    <t>SE</t>
  </si>
  <si>
    <t>z value</t>
  </si>
  <si>
    <t>P</t>
  </si>
  <si>
    <t>(Intercept)</t>
  </si>
  <si>
    <t>SexM</t>
  </si>
  <si>
    <t>StudyAIBL</t>
  </si>
  <si>
    <t>StudyOASIS</t>
  </si>
  <si>
    <t>Age</t>
  </si>
  <si>
    <t>PC1</t>
  </si>
  <si>
    <t>PC2</t>
  </si>
  <si>
    <t>PC3</t>
  </si>
  <si>
    <t>Risk</t>
  </si>
  <si>
    <t>Resilience</t>
  </si>
  <si>
    <t>t value</t>
  </si>
  <si>
    <r>
      <rPr>
        <i/>
        <sz val="11"/>
        <color theme="1"/>
        <rFont val="Calibri Light"/>
        <family val="2"/>
        <scheme val="major"/>
      </rPr>
      <t>APOE</t>
    </r>
    <r>
      <rPr>
        <sz val="11"/>
        <color theme="1"/>
        <rFont val="Calibri Light"/>
        <family val="2"/>
        <scheme val="major"/>
      </rPr>
      <t>_</t>
    </r>
    <r>
      <rPr>
        <sz val="11"/>
        <color theme="1"/>
        <rFont val="Calibri"/>
        <family val="2"/>
      </rPr>
      <t>ε</t>
    </r>
    <r>
      <rPr>
        <sz val="11"/>
        <color theme="1"/>
        <rFont val="Calibri Light"/>
        <family val="2"/>
        <scheme val="major"/>
      </rPr>
      <t>4_1</t>
    </r>
  </si>
  <si>
    <r>
      <rPr>
        <i/>
        <sz val="11"/>
        <color theme="1"/>
        <rFont val="Calibri Light"/>
        <family val="2"/>
        <scheme val="major"/>
      </rPr>
      <t>APOE_</t>
    </r>
    <r>
      <rPr>
        <sz val="11"/>
        <color theme="1"/>
        <rFont val="Calibri"/>
        <family val="2"/>
      </rPr>
      <t>ε</t>
    </r>
    <r>
      <rPr>
        <sz val="11"/>
        <color theme="1"/>
        <rFont val="Calibri Light"/>
        <family val="2"/>
        <scheme val="major"/>
      </rPr>
      <t>4_2</t>
    </r>
  </si>
  <si>
    <r>
      <rPr>
        <b/>
        <sz val="11"/>
        <color theme="1"/>
        <rFont val="Calibri Light"/>
        <family val="2"/>
        <scheme val="major"/>
      </rPr>
      <t>Resilience</t>
    </r>
    <r>
      <rPr>
        <sz val="11"/>
        <color theme="1"/>
        <rFont val="Calibri Light"/>
        <family val="2"/>
        <scheme val="major"/>
      </rPr>
      <t xml:space="preserve"> 
P value threshold = 1.75 x 10</t>
    </r>
    <r>
      <rPr>
        <vertAlign val="superscript"/>
        <sz val="11"/>
        <color theme="1"/>
        <rFont val="Calibri Light"/>
        <family val="2"/>
        <scheme val="major"/>
      </rPr>
      <t>-3</t>
    </r>
    <r>
      <rPr>
        <sz val="11"/>
        <color theme="1"/>
        <rFont val="Calibri Light"/>
        <family val="2"/>
        <scheme val="major"/>
      </rPr>
      <t xml:space="preserve">
N</t>
    </r>
    <r>
      <rPr>
        <vertAlign val="subscript"/>
        <sz val="11"/>
        <color theme="1"/>
        <rFont val="Calibri Light"/>
        <family val="2"/>
        <scheme val="major"/>
      </rPr>
      <t>SNPs</t>
    </r>
    <r>
      <rPr>
        <sz val="11"/>
        <color theme="1"/>
        <rFont val="Calibri Light"/>
        <family val="2"/>
        <scheme val="major"/>
      </rPr>
      <t xml:space="preserve"> = 34</t>
    </r>
  </si>
  <si>
    <t>β</t>
  </si>
  <si>
    <t>Threshold</t>
  </si>
  <si>
    <r>
      <t>N</t>
    </r>
    <r>
      <rPr>
        <b/>
        <vertAlign val="subscript"/>
        <sz val="11"/>
        <color theme="1"/>
        <rFont val="Calibri Light"/>
        <family val="2"/>
        <scheme val="major"/>
      </rPr>
      <t>SNPs</t>
    </r>
  </si>
  <si>
    <t>Accumulator</t>
  </si>
  <si>
    <r>
      <rPr>
        <b/>
        <i/>
        <sz val="11"/>
        <color theme="1"/>
        <rFont val="Calibri Light"/>
        <family val="2"/>
        <scheme val="major"/>
      </rPr>
      <t>P</t>
    </r>
    <r>
      <rPr>
        <b/>
        <vertAlign val="subscript"/>
        <sz val="11"/>
        <color theme="1"/>
        <rFont val="Calibri Light"/>
        <family val="2"/>
        <scheme val="major"/>
      </rPr>
      <t>FDR</t>
    </r>
  </si>
  <si>
    <r>
      <t>PGS R</t>
    </r>
    <r>
      <rPr>
        <b/>
        <vertAlign val="superscript"/>
        <sz val="11"/>
        <color theme="1"/>
        <rFont val="Calibri Light"/>
        <family val="2"/>
        <scheme val="major"/>
      </rPr>
      <t>2</t>
    </r>
  </si>
  <si>
    <r>
      <rPr>
        <b/>
        <sz val="11"/>
        <color theme="1"/>
        <rFont val="Calibri Light"/>
        <family val="2"/>
        <scheme val="major"/>
      </rPr>
      <t>Risk</t>
    </r>
    <r>
      <rPr>
        <sz val="11"/>
        <color theme="1"/>
        <rFont val="Calibri Light"/>
        <family val="2"/>
        <scheme val="major"/>
      </rPr>
      <t xml:space="preserve"> 
</t>
    </r>
    <r>
      <rPr>
        <i/>
        <sz val="11"/>
        <color theme="1"/>
        <rFont val="Calibri Light"/>
        <family val="2"/>
        <scheme val="major"/>
      </rPr>
      <t>P</t>
    </r>
    <r>
      <rPr>
        <sz val="11"/>
        <color theme="1"/>
        <rFont val="Calibri Light"/>
        <family val="2"/>
        <scheme val="major"/>
      </rPr>
      <t xml:space="preserve"> value threshold = 5 x 10</t>
    </r>
    <r>
      <rPr>
        <vertAlign val="superscript"/>
        <sz val="11"/>
        <color theme="1"/>
        <rFont val="Calibri Light"/>
        <family val="2"/>
        <scheme val="major"/>
      </rPr>
      <t xml:space="preserve">-8
</t>
    </r>
    <r>
      <rPr>
        <sz val="11"/>
        <color theme="1"/>
        <rFont val="Calibri Light"/>
        <family val="2"/>
        <scheme val="major"/>
      </rPr>
      <t>N</t>
    </r>
    <r>
      <rPr>
        <vertAlign val="subscript"/>
        <sz val="11"/>
        <color theme="1"/>
        <rFont val="Calibri Light"/>
        <family val="2"/>
        <scheme val="major"/>
      </rPr>
      <t xml:space="preserve">SNPs </t>
    </r>
    <r>
      <rPr>
        <sz val="11"/>
        <color theme="1"/>
        <rFont val="Calibri Light"/>
        <family val="2"/>
        <scheme val="major"/>
      </rPr>
      <t>= 10</t>
    </r>
  </si>
  <si>
    <r>
      <rPr>
        <b/>
        <sz val="11"/>
        <color theme="1"/>
        <rFont val="Calibri Light"/>
        <family val="2"/>
        <scheme val="major"/>
      </rPr>
      <t>Resilience</t>
    </r>
    <r>
      <rPr>
        <sz val="11"/>
        <color theme="1"/>
        <rFont val="Calibri Light"/>
        <family val="2"/>
        <scheme val="major"/>
      </rPr>
      <t xml:space="preserve"> 
</t>
    </r>
    <r>
      <rPr>
        <i/>
        <sz val="11"/>
        <color theme="1"/>
        <rFont val="Calibri Light"/>
        <family val="2"/>
        <scheme val="major"/>
      </rPr>
      <t>P</t>
    </r>
    <r>
      <rPr>
        <sz val="11"/>
        <color theme="1"/>
        <rFont val="Calibri Light"/>
        <family val="2"/>
        <scheme val="major"/>
      </rPr>
      <t xml:space="preserve"> value threshold = 0.014</t>
    </r>
    <r>
      <rPr>
        <vertAlign val="superscript"/>
        <sz val="11"/>
        <color theme="1"/>
        <rFont val="Calibri Light"/>
        <family val="2"/>
        <scheme val="major"/>
      </rPr>
      <t xml:space="preserve">
</t>
    </r>
    <r>
      <rPr>
        <sz val="11"/>
        <color theme="1"/>
        <rFont val="Calibri Light"/>
        <family val="2"/>
        <scheme val="major"/>
      </rPr>
      <t>N</t>
    </r>
    <r>
      <rPr>
        <vertAlign val="subscript"/>
        <sz val="11"/>
        <color theme="1"/>
        <rFont val="Calibri Light"/>
        <family val="2"/>
        <scheme val="major"/>
      </rPr>
      <t xml:space="preserve">SNPs </t>
    </r>
    <r>
      <rPr>
        <sz val="11"/>
        <color theme="1"/>
        <rFont val="Calibri Light"/>
        <family val="2"/>
        <scheme val="major"/>
      </rPr>
      <t>= 274</t>
    </r>
  </si>
  <si>
    <t>E4 heterozygotes
(N = 480)</t>
  </si>
  <si>
    <r>
      <rPr>
        <b/>
        <sz val="11"/>
        <color theme="1"/>
        <rFont val="Calibri Light"/>
        <family val="2"/>
        <scheme val="major"/>
      </rPr>
      <t>Risk</t>
    </r>
    <r>
      <rPr>
        <sz val="11"/>
        <color theme="1"/>
        <rFont val="Calibri Light"/>
        <family val="2"/>
        <scheme val="major"/>
      </rPr>
      <t xml:space="preserve"> 
P value threshold = 5.6 x 10</t>
    </r>
    <r>
      <rPr>
        <vertAlign val="superscript"/>
        <sz val="11"/>
        <color theme="1"/>
        <rFont val="Calibri Light"/>
        <family val="2"/>
        <scheme val="major"/>
      </rPr>
      <t>-3</t>
    </r>
    <r>
      <rPr>
        <sz val="11"/>
        <color theme="1"/>
        <rFont val="Calibri Light"/>
        <family val="2"/>
        <scheme val="major"/>
      </rPr>
      <t xml:space="preserve">
N</t>
    </r>
    <r>
      <rPr>
        <vertAlign val="subscript"/>
        <sz val="11"/>
        <color theme="1"/>
        <rFont val="Calibri Light"/>
        <family val="2"/>
        <scheme val="major"/>
      </rPr>
      <t>SNPs</t>
    </r>
    <r>
      <rPr>
        <sz val="11"/>
        <color theme="1"/>
        <rFont val="Calibri Light"/>
        <family val="2"/>
        <scheme val="major"/>
      </rPr>
      <t xml:space="preserve"> = 3325</t>
    </r>
  </si>
  <si>
    <r>
      <rPr>
        <i/>
        <sz val="11"/>
        <rFont val="Calibri Light"/>
        <family val="2"/>
        <scheme val="major"/>
      </rPr>
      <t>APOE</t>
    </r>
    <r>
      <rPr>
        <sz val="11"/>
        <rFont val="Calibri Light"/>
        <family val="2"/>
        <scheme val="major"/>
      </rPr>
      <t>_</t>
    </r>
    <r>
      <rPr>
        <sz val="11"/>
        <rFont val="Calibri"/>
        <family val="2"/>
      </rPr>
      <t>ε</t>
    </r>
    <r>
      <rPr>
        <sz val="11"/>
        <rFont val="Calibri Light"/>
        <family val="2"/>
        <scheme val="major"/>
      </rPr>
      <t>4_1</t>
    </r>
  </si>
  <si>
    <r>
      <rPr>
        <i/>
        <sz val="11"/>
        <rFont val="Calibri Light"/>
        <family val="2"/>
        <scheme val="major"/>
      </rPr>
      <t>APOE</t>
    </r>
    <r>
      <rPr>
        <sz val="11"/>
        <rFont val="Calibri Light"/>
        <family val="2"/>
        <scheme val="major"/>
      </rPr>
      <t>_</t>
    </r>
    <r>
      <rPr>
        <sz val="11"/>
        <rFont val="Calibri"/>
        <family val="2"/>
      </rPr>
      <t>ε</t>
    </r>
    <r>
      <rPr>
        <sz val="11"/>
        <rFont val="Calibri Light"/>
        <family val="2"/>
        <scheme val="major"/>
      </rPr>
      <t>4_2</t>
    </r>
  </si>
  <si>
    <t>All
(N = 1158)</t>
  </si>
  <si>
    <t>E4 non-carriers
(N = 550)</t>
  </si>
  <si>
    <t>E4 homozygotes
(N = 128)</t>
  </si>
  <si>
    <t>All
(N = 2175)</t>
  </si>
  <si>
    <t>OR</t>
  </si>
  <si>
    <t>OR 95% CI lower</t>
  </si>
  <si>
    <t>OR 95% CI upper</t>
  </si>
  <si>
    <t>Non-accumulators</t>
  </si>
  <si>
    <t>Accumulators</t>
  </si>
  <si>
    <t>Validation</t>
  </si>
  <si>
    <t>% Accumulators</t>
  </si>
  <si>
    <t>Mean</t>
  </si>
  <si>
    <t>SD</t>
  </si>
  <si>
    <t>Trait</t>
  </si>
  <si>
    <t>Chromosome</t>
  </si>
  <si>
    <t>Accumulator status</t>
  </si>
  <si>
    <t>Ref allele</t>
  </si>
  <si>
    <t>Alt allele</t>
  </si>
  <si>
    <t>T</t>
  </si>
  <si>
    <t>A</t>
  </si>
  <si>
    <t>C</t>
  </si>
  <si>
    <t>G</t>
  </si>
  <si>
    <t>Position (GRCh38)</t>
  </si>
  <si>
    <t>Beta</t>
  </si>
  <si>
    <t>rsID</t>
  </si>
  <si>
    <t>rs12192157</t>
  </si>
  <si>
    <t>rs6900289</t>
  </si>
  <si>
    <t>rs12022131</t>
  </si>
  <si>
    <r>
      <t>2.07 x 10</t>
    </r>
    <r>
      <rPr>
        <vertAlign val="superscript"/>
        <sz val="11"/>
        <color theme="1"/>
        <rFont val="Calibri Light"/>
        <family val="2"/>
        <scheme val="major"/>
      </rPr>
      <t>-8</t>
    </r>
  </si>
  <si>
    <r>
      <t>2.24 x 10</t>
    </r>
    <r>
      <rPr>
        <vertAlign val="superscript"/>
        <sz val="11"/>
        <color theme="1"/>
        <rFont val="Calibri Light"/>
        <family val="2"/>
        <scheme val="major"/>
      </rPr>
      <t>-9</t>
    </r>
  </si>
  <si>
    <t>Overall summary</t>
  </si>
  <si>
    <t>95% CI lower</t>
  </si>
  <si>
    <t>95% CI upper</t>
  </si>
  <si>
    <r>
      <t>9.55 x 10</t>
    </r>
    <r>
      <rPr>
        <vertAlign val="superscript"/>
        <sz val="11"/>
        <color theme="1"/>
        <rFont val="Calibri Light"/>
        <family val="2"/>
        <scheme val="major"/>
      </rPr>
      <t>-15</t>
    </r>
  </si>
  <si>
    <r>
      <t>2.16 x 10</t>
    </r>
    <r>
      <rPr>
        <vertAlign val="superscript"/>
        <sz val="11"/>
        <color theme="1"/>
        <rFont val="Calibri Light"/>
        <family val="2"/>
        <scheme val="major"/>
      </rPr>
      <t>-8</t>
    </r>
  </si>
  <si>
    <r>
      <t>7.77 x 10</t>
    </r>
    <r>
      <rPr>
        <vertAlign val="superscript"/>
        <sz val="11"/>
        <rFont val="Calibri Light"/>
        <family val="2"/>
        <scheme val="major"/>
      </rPr>
      <t>-11</t>
    </r>
  </si>
  <si>
    <r>
      <rPr>
        <i/>
        <sz val="11"/>
        <rFont val="Calibri Light"/>
        <family val="2"/>
        <scheme val="major"/>
      </rPr>
      <t>APOE</t>
    </r>
    <r>
      <rPr>
        <sz val="11"/>
        <rFont val="Calibri Light"/>
        <family val="2"/>
        <scheme val="major"/>
      </rPr>
      <t>_ε4_1</t>
    </r>
  </si>
  <si>
    <r>
      <rPr>
        <i/>
        <sz val="11"/>
        <rFont val="Calibri Light"/>
        <family val="2"/>
        <scheme val="major"/>
      </rPr>
      <t>APOE_</t>
    </r>
    <r>
      <rPr>
        <sz val="11"/>
        <rFont val="Calibri Light"/>
        <family val="2"/>
        <scheme val="major"/>
      </rPr>
      <t>ε4_2</t>
    </r>
  </si>
  <si>
    <t>Discovery</t>
  </si>
  <si>
    <t>(A)</t>
  </si>
  <si>
    <t>(B)</t>
  </si>
  <si>
    <t>PGS extreme</t>
  </si>
  <si>
    <t>N</t>
  </si>
  <si>
    <t xml:space="preserve">Low </t>
  </si>
  <si>
    <t>High</t>
  </si>
  <si>
    <r>
      <rPr>
        <sz val="11"/>
        <color theme="1"/>
        <rFont val="Aptos Narrow"/>
        <family val="2"/>
      </rPr>
      <t>ε</t>
    </r>
    <r>
      <rPr>
        <sz val="11"/>
        <color theme="1"/>
        <rFont val="Calibri Light"/>
        <family val="2"/>
        <scheme val="major"/>
      </rPr>
      <t>4 non-carriers
(N = 1372)</t>
    </r>
  </si>
  <si>
    <r>
      <rPr>
        <sz val="11"/>
        <color theme="1"/>
        <rFont val="Aptos Narrow"/>
        <family val="2"/>
      </rPr>
      <t>ε</t>
    </r>
    <r>
      <rPr>
        <sz val="11"/>
        <color theme="1"/>
        <rFont val="Calibri Light"/>
        <family val="2"/>
        <scheme val="major"/>
      </rPr>
      <t>4 heterozygotes
(N = 668)</t>
    </r>
  </si>
  <si>
    <r>
      <rPr>
        <sz val="11"/>
        <color theme="1"/>
        <rFont val="Aptos Narrow"/>
        <family val="2"/>
      </rPr>
      <t>ε</t>
    </r>
    <r>
      <rPr>
        <sz val="11"/>
        <color theme="1"/>
        <rFont val="Calibri Light"/>
        <family val="2"/>
        <scheme val="major"/>
      </rPr>
      <t>4 homozygotes
(N = 135)</t>
    </r>
  </si>
  <si>
    <t>Overall</t>
  </si>
  <si>
    <r>
      <rPr>
        <b/>
        <i/>
        <sz val="11"/>
        <color theme="1"/>
        <rFont val="Calibri Light"/>
        <family val="2"/>
        <scheme val="major"/>
      </rPr>
      <t xml:space="preserve">APOE </t>
    </r>
    <r>
      <rPr>
        <b/>
        <sz val="11"/>
        <color theme="1"/>
        <rFont val="Aptos Narrow"/>
        <family val="2"/>
      </rPr>
      <t>ε</t>
    </r>
    <r>
      <rPr>
        <b/>
        <sz val="11"/>
        <color theme="1"/>
        <rFont val="Calibri Light"/>
        <family val="2"/>
      </rPr>
      <t>4 alleles</t>
    </r>
  </si>
  <si>
    <r>
      <rPr>
        <b/>
        <sz val="11"/>
        <color theme="1"/>
        <rFont val="Aptos Narrow"/>
        <family val="2"/>
      </rPr>
      <t>ε</t>
    </r>
    <r>
      <rPr>
        <b/>
        <sz val="11"/>
        <color theme="1"/>
        <rFont val="Calibri Light"/>
        <family val="2"/>
        <scheme val="major"/>
      </rPr>
      <t>4 non-carriers</t>
    </r>
  </si>
  <si>
    <r>
      <rPr>
        <b/>
        <sz val="11"/>
        <color theme="1"/>
        <rFont val="Aptos Narrow"/>
        <family val="2"/>
      </rPr>
      <t>ε</t>
    </r>
    <r>
      <rPr>
        <b/>
        <sz val="11"/>
        <color theme="1"/>
        <rFont val="Calibri Light"/>
        <family val="2"/>
        <scheme val="major"/>
      </rPr>
      <t>4 heterozygotes</t>
    </r>
  </si>
  <si>
    <r>
      <rPr>
        <b/>
        <sz val="11"/>
        <color theme="1"/>
        <rFont val="Aptos Narrow"/>
        <family val="2"/>
      </rPr>
      <t>ε</t>
    </r>
    <r>
      <rPr>
        <b/>
        <sz val="11"/>
        <color theme="1"/>
        <rFont val="Calibri Light"/>
        <family val="2"/>
        <scheme val="major"/>
      </rPr>
      <t>4 homozygotes</t>
    </r>
  </si>
  <si>
    <t>Statistic</t>
  </si>
  <si>
    <t>95% CI</t>
  </si>
  <si>
    <t>Proportion</t>
  </si>
  <si>
    <t>0.546 - 0.660</t>
  </si>
  <si>
    <t>0.698 - 0.846</t>
  </si>
  <si>
    <t>0.839 - 1.000</t>
  </si>
  <si>
    <t>0.629 - 0.717</t>
  </si>
  <si>
    <t>0.718 - 0.799</t>
  </si>
  <si>
    <t>0.611 - 0.727</t>
  </si>
  <si>
    <t>0.821 - 0.927</t>
  </si>
  <si>
    <t>0.888 - 1</t>
  </si>
  <si>
    <t>0.572 - 0.688</t>
  </si>
  <si>
    <t>0.783 - 0.903</t>
  </si>
  <si>
    <t>0.883 - 1.000</t>
  </si>
  <si>
    <t>0.676 - 0.761</t>
  </si>
  <si>
    <t>0.568 - 0.682</t>
  </si>
  <si>
    <t>0.775 - 0.902</t>
  </si>
  <si>
    <t>0.896 - 1</t>
  </si>
  <si>
    <t>0.668 - 0.753</t>
  </si>
  <si>
    <t>(C)</t>
  </si>
  <si>
    <t>All
(N = 446)</t>
  </si>
  <si>
    <t>E4 non-carriers
(N = 215)</t>
  </si>
  <si>
    <t>E4 heterozygotes
(N = 182)</t>
  </si>
  <si>
    <t>E4 homozygotes
(N = 49)</t>
  </si>
  <si>
    <t>All
(N = 464)</t>
  </si>
  <si>
    <t>E4 non-carriers
(N = 208)</t>
  </si>
  <si>
    <t>E4 heterozygotes
(N = 199)</t>
  </si>
  <si>
    <t>E4 homozygotes
(N = 57)</t>
  </si>
  <si>
    <t>All
(N = 865)</t>
  </si>
  <si>
    <r>
      <rPr>
        <sz val="11"/>
        <color theme="1"/>
        <rFont val="Aptos Narrow"/>
        <family val="2"/>
      </rPr>
      <t>ε</t>
    </r>
    <r>
      <rPr>
        <sz val="11"/>
        <color theme="1"/>
        <rFont val="Calibri Light"/>
        <family val="2"/>
        <scheme val="major"/>
      </rPr>
      <t>4 non-carriers
(N = 536)</t>
    </r>
  </si>
  <si>
    <r>
      <rPr>
        <sz val="11"/>
        <color theme="1"/>
        <rFont val="Aptos Narrow"/>
        <family val="2"/>
      </rPr>
      <t>ε</t>
    </r>
    <r>
      <rPr>
        <sz val="11"/>
        <color theme="1"/>
        <rFont val="Calibri Light"/>
        <family val="2"/>
        <scheme val="major"/>
      </rPr>
      <t>4 heterozygotes
(N = 274)</t>
    </r>
  </si>
  <si>
    <r>
      <rPr>
        <sz val="11"/>
        <color theme="1"/>
        <rFont val="Aptos Narrow"/>
        <family val="2"/>
      </rPr>
      <t>ε</t>
    </r>
    <r>
      <rPr>
        <sz val="11"/>
        <color theme="1"/>
        <rFont val="Calibri Light"/>
        <family val="2"/>
        <scheme val="major"/>
      </rPr>
      <t>4 homozygotes
(N = 55)</t>
    </r>
  </si>
  <si>
    <t>All
(N = 868)</t>
  </si>
  <si>
    <r>
      <rPr>
        <sz val="11"/>
        <color theme="1"/>
        <rFont val="Aptos Narrow"/>
        <family val="2"/>
      </rPr>
      <t>ε</t>
    </r>
    <r>
      <rPr>
        <sz val="11"/>
        <color theme="1"/>
        <rFont val="Calibri Light"/>
        <family val="2"/>
        <scheme val="major"/>
      </rPr>
      <t>4 non-carriers
(N = 545)</t>
    </r>
  </si>
  <si>
    <r>
      <rPr>
        <sz val="11"/>
        <color theme="1"/>
        <rFont val="Aptos Narrow"/>
        <family val="2"/>
      </rPr>
      <t>ε</t>
    </r>
    <r>
      <rPr>
        <sz val="11"/>
        <color theme="1"/>
        <rFont val="Calibri Light"/>
        <family val="2"/>
        <scheme val="major"/>
      </rPr>
      <t>4 heterozygotes
(N = 270)</t>
    </r>
  </si>
  <si>
    <r>
      <rPr>
        <sz val="11"/>
        <color theme="1"/>
        <rFont val="Aptos Narrow"/>
        <family val="2"/>
      </rPr>
      <t>ε</t>
    </r>
    <r>
      <rPr>
        <sz val="11"/>
        <color theme="1"/>
        <rFont val="Calibri Light"/>
        <family val="2"/>
        <scheme val="major"/>
      </rPr>
      <t>4 homozygotes
(N = 53)</t>
    </r>
  </si>
  <si>
    <t>PGS_High</t>
  </si>
  <si>
    <t>Inf</t>
  </si>
  <si>
    <r>
      <t>Table S2. (A)</t>
    </r>
    <r>
      <rPr>
        <sz val="11"/>
        <color theme="1"/>
        <rFont val="Calibri Light"/>
        <family val="2"/>
        <scheme val="major"/>
      </rPr>
      <t xml:space="preserve"> Results of linear models testing the association of the optimal risk and resilience polygenic scores (PGSs) with estimated Age at onset of A</t>
    </r>
    <r>
      <rPr>
        <sz val="11"/>
        <color theme="1"/>
        <rFont val="Calibri"/>
        <family val="2"/>
      </rPr>
      <t>β</t>
    </r>
    <r>
      <rPr>
        <sz val="11"/>
        <color theme="1"/>
        <rFont val="Calibri Light"/>
        <family val="2"/>
      </rPr>
      <t xml:space="preserve"> (AAO-A</t>
    </r>
    <r>
      <rPr>
        <sz val="11"/>
        <color theme="1"/>
        <rFont val="Calibri"/>
        <family val="2"/>
      </rPr>
      <t>β</t>
    </r>
    <r>
      <rPr>
        <sz val="11"/>
        <color theme="1"/>
        <rFont val="Calibri Light"/>
        <family val="2"/>
      </rPr>
      <t>)</t>
    </r>
    <r>
      <rPr>
        <sz val="11"/>
        <color theme="1"/>
        <rFont val="Calibri Light"/>
        <family val="2"/>
        <scheme val="major"/>
      </rPr>
      <t xml:space="preserve">.  In each case, models were fit for the full dataset including all participants, as well as for subsets of the data after stratification by the number of </t>
    </r>
    <r>
      <rPr>
        <i/>
        <sz val="11"/>
        <color theme="1"/>
        <rFont val="Calibri Light"/>
        <family val="2"/>
        <scheme val="major"/>
      </rPr>
      <t>APOE</t>
    </r>
    <r>
      <rPr>
        <sz val="11"/>
        <color theme="1"/>
        <rFont val="Calibri Light"/>
        <family val="2"/>
        <scheme val="major"/>
      </rPr>
      <t xml:space="preserve"> ε4 alleles.  The P value threshold and resulting number of SNPs in the optimal risk and resilience PGSs (identified in the full dataset and then applied to each sub-population) are shown, along with beta coefficents (β), standard errors (SE), t value and P value for each covariate in each model. Polygenic scores were standardised (mean = 0, SD = 1) in the full population prior to running models. Cases where the association of standardised PGS (z_PGS) with AAO-A</t>
    </r>
    <r>
      <rPr>
        <sz val="11"/>
        <color theme="1"/>
        <rFont val="Calibri"/>
        <family val="2"/>
      </rPr>
      <t>β</t>
    </r>
    <r>
      <rPr>
        <sz val="11"/>
        <color theme="1"/>
        <rFont val="Calibri Light"/>
        <family val="2"/>
        <scheme val="major"/>
      </rPr>
      <t xml:space="preserve"> were significant (P &lt; 0.05) are highlighted in bold italics.</t>
    </r>
    <r>
      <rPr>
        <b/>
        <sz val="11"/>
        <color theme="1"/>
        <rFont val="Calibri Light"/>
        <family val="2"/>
        <scheme val="major"/>
      </rPr>
      <t xml:space="preserve"> (B)</t>
    </r>
    <r>
      <rPr>
        <sz val="11"/>
        <color theme="1"/>
        <rFont val="Calibri Light"/>
        <family val="2"/>
        <scheme val="major"/>
      </rPr>
      <t xml:space="preserve"> Summary of mean and SD of estimated AAO-A</t>
    </r>
    <r>
      <rPr>
        <sz val="11"/>
        <color theme="1"/>
        <rFont val="Aptos Narrow"/>
        <family val="2"/>
      </rPr>
      <t>β</t>
    </r>
    <r>
      <rPr>
        <sz val="11"/>
        <color theme="1"/>
        <rFont val="Calibri Light"/>
        <family val="2"/>
      </rPr>
      <t xml:space="preserve"> (in years) for people in the bottom or top 20% of the cohort for each PGS ('Low' and "High' PGS extremes), both overall and stratified by number of </t>
    </r>
    <r>
      <rPr>
        <i/>
        <sz val="11"/>
        <color theme="1"/>
        <rFont val="Calibri Light"/>
        <family val="2"/>
      </rPr>
      <t>APOE</t>
    </r>
    <r>
      <rPr>
        <sz val="11"/>
        <color theme="1"/>
        <rFont val="Calibri Light"/>
        <family val="2"/>
      </rPr>
      <t xml:space="preserve"> ε4 alleles</t>
    </r>
    <r>
      <rPr>
        <b/>
        <sz val="11"/>
        <color theme="1"/>
        <rFont val="Calibri Light"/>
        <family val="2"/>
        <scheme val="major"/>
      </rPr>
      <t>. (C) R</t>
    </r>
    <r>
      <rPr>
        <sz val="11"/>
        <color theme="1"/>
        <rFont val="Calibri Light"/>
        <family val="2"/>
        <scheme val="major"/>
      </rPr>
      <t>esults of linear models testing the difference in estimated AAO-Aβ between people in the bottom and top 20% of the cohort for each PGS ('Low' and "High' PGS extremes), overall and stratified by number of APOE ε4 alleles.  These models included the same covariates as in (A).  Cases where the estimated AAO-A</t>
    </r>
    <r>
      <rPr>
        <sz val="11"/>
        <color theme="1"/>
        <rFont val="Aptos Narrow"/>
        <family val="2"/>
      </rPr>
      <t>β</t>
    </r>
    <r>
      <rPr>
        <sz val="11"/>
        <color theme="1"/>
        <rFont val="Calibri Light"/>
        <family val="2"/>
        <scheme val="major"/>
      </rPr>
      <t xml:space="preserve"> differed significantly (P &lt; 0.05) between high and low PGS extremes are highlighted in bold italics.</t>
    </r>
  </si>
  <si>
    <t>AAO-Aβ</t>
  </si>
  <si>
    <r>
      <t>AAO-A</t>
    </r>
    <r>
      <rPr>
        <sz val="11"/>
        <color theme="1"/>
        <rFont val="Aptos Narrow"/>
        <family val="2"/>
      </rPr>
      <t>β</t>
    </r>
  </si>
  <si>
    <r>
      <rPr>
        <b/>
        <sz val="11"/>
        <color theme="1"/>
        <rFont val="Calibri Light"/>
        <family val="2"/>
        <scheme val="major"/>
      </rPr>
      <t>Table S3.</t>
    </r>
    <r>
      <rPr>
        <sz val="11"/>
        <color theme="1"/>
        <rFont val="Calibri Light"/>
        <family val="2"/>
        <scheme val="major"/>
      </rPr>
      <t xml:space="preserve"> Number of non-accumulators and accumulators (and % accumulators) of Aβ in the discovery and validation sets of each of the 10 cross-validation (CV)runs used to develop PGSs for accumulator status</t>
    </r>
  </si>
  <si>
    <t>CV run</t>
  </si>
  <si>
    <r>
      <rPr>
        <b/>
        <sz val="11"/>
        <color theme="1"/>
        <rFont val="Calibri Light"/>
        <family val="2"/>
        <scheme val="major"/>
      </rPr>
      <t>Table S4.</t>
    </r>
    <r>
      <rPr>
        <sz val="11"/>
        <color theme="1"/>
        <rFont val="Calibri Light"/>
        <family val="2"/>
        <scheme val="major"/>
      </rPr>
      <t xml:space="preserve"> Genome-wide significant (P &lt; 5 x 10</t>
    </r>
    <r>
      <rPr>
        <vertAlign val="superscript"/>
        <sz val="11"/>
        <color theme="1"/>
        <rFont val="Calibri Light"/>
        <family val="2"/>
        <scheme val="major"/>
      </rPr>
      <t>-8</t>
    </r>
    <r>
      <rPr>
        <sz val="11"/>
        <color theme="1"/>
        <rFont val="Calibri Light"/>
        <family val="2"/>
        <scheme val="major"/>
      </rPr>
      <t>) SNPs in GWASs run in discovery sets from the 10 cross-validation (CV) runs for each of Accumulator status and estimated Age at Onset of Aβ (AAO-A</t>
    </r>
    <r>
      <rPr>
        <sz val="11"/>
        <color theme="1"/>
        <rFont val="Aptos Narrow"/>
        <family val="2"/>
      </rPr>
      <t>β</t>
    </r>
    <r>
      <rPr>
        <sz val="11"/>
        <color theme="1"/>
        <rFont val="Calibri Light"/>
        <family val="2"/>
      </rPr>
      <t>)</t>
    </r>
  </si>
  <si>
    <r>
      <t xml:space="preserve">Table S1. </t>
    </r>
    <r>
      <rPr>
        <sz val="11"/>
        <color theme="1"/>
        <rFont val="Calibri Light"/>
        <family val="2"/>
        <scheme val="major"/>
      </rPr>
      <t xml:space="preserve">(A) Results of linear models testing the association of the optimal risk and resilience polygenic scores (PGSs) with Accumulator status.  In each case, models were fit for the full dataset including all participants, as well as for subsets of the data after stratification by the number of </t>
    </r>
    <r>
      <rPr>
        <i/>
        <sz val="11"/>
        <color theme="1"/>
        <rFont val="Calibri Light"/>
        <family val="2"/>
        <scheme val="major"/>
      </rPr>
      <t>APOE</t>
    </r>
    <r>
      <rPr>
        <sz val="11"/>
        <color theme="1"/>
        <rFont val="Calibri Light"/>
        <family val="2"/>
        <scheme val="major"/>
      </rPr>
      <t xml:space="preserve"> </t>
    </r>
    <r>
      <rPr>
        <sz val="11"/>
        <color theme="1"/>
        <rFont val="Calibri"/>
        <family val="2"/>
      </rPr>
      <t>ε</t>
    </r>
    <r>
      <rPr>
        <sz val="11"/>
        <color theme="1"/>
        <rFont val="Calibri Light"/>
        <family val="2"/>
      </rPr>
      <t xml:space="preserve">4 alleles.  </t>
    </r>
    <r>
      <rPr>
        <sz val="11"/>
        <color theme="1"/>
        <rFont val="Calibri Light"/>
        <family val="2"/>
        <scheme val="major"/>
      </rPr>
      <t xml:space="preserve">The </t>
    </r>
    <r>
      <rPr>
        <i/>
        <sz val="11"/>
        <color theme="1"/>
        <rFont val="Calibri Light"/>
        <family val="2"/>
        <scheme val="major"/>
      </rPr>
      <t>P</t>
    </r>
    <r>
      <rPr>
        <sz val="11"/>
        <color theme="1"/>
        <rFont val="Calibri Light"/>
        <family val="2"/>
        <scheme val="major"/>
      </rPr>
      <t xml:space="preserve"> value threshold and resulting number of SNPs in the optimal risk and resilience PGSs (identified in the full dataset and then applied to each sub-population) are shown, along with beta coefficents (</t>
    </r>
    <r>
      <rPr>
        <sz val="11"/>
        <color theme="1"/>
        <rFont val="Calibri"/>
        <family val="2"/>
      </rPr>
      <t>β</t>
    </r>
    <r>
      <rPr>
        <sz val="11"/>
        <color theme="1"/>
        <rFont val="Calibri Light"/>
        <family val="2"/>
      </rPr>
      <t xml:space="preserve">), </t>
    </r>
    <r>
      <rPr>
        <sz val="11"/>
        <color theme="1"/>
        <rFont val="Calibri Light"/>
        <family val="2"/>
        <scheme val="major"/>
      </rPr>
      <t>standard errors (SE), z value and P value for each covariate in each model. Polygenic scores were standardised (mean = 0, SD = 1) in the full population prior to running models. Cases where the association of the PGS with Accumulator status were significant (</t>
    </r>
    <r>
      <rPr>
        <i/>
        <sz val="11"/>
        <color theme="1"/>
        <rFont val="Calibri Light"/>
        <family val="2"/>
        <scheme val="major"/>
      </rPr>
      <t xml:space="preserve">P </t>
    </r>
    <r>
      <rPr>
        <sz val="11"/>
        <color theme="1"/>
        <rFont val="Calibri Light"/>
        <family val="2"/>
        <scheme val="major"/>
      </rPr>
      <t>&lt; 0.05) are highlighted in italics, and bolded where this remained significant after correction for the False Discovery Rate (</t>
    </r>
    <r>
      <rPr>
        <i/>
        <sz val="11"/>
        <color theme="1"/>
        <rFont val="Calibri Light"/>
        <family val="2"/>
        <scheme val="major"/>
      </rPr>
      <t>P</t>
    </r>
    <r>
      <rPr>
        <vertAlign val="subscript"/>
        <sz val="11"/>
        <color theme="1"/>
        <rFont val="Calibri Light"/>
        <family val="2"/>
        <scheme val="major"/>
      </rPr>
      <t>FDR</t>
    </r>
    <r>
      <rPr>
        <sz val="11"/>
        <color theme="1"/>
        <rFont val="Calibri Light"/>
        <family val="2"/>
        <scheme val="major"/>
      </rPr>
      <t xml:space="preserve"> &lt; 0.05).</t>
    </r>
    <r>
      <rPr>
        <b/>
        <sz val="11"/>
        <color theme="1"/>
        <rFont val="Calibri Light"/>
        <family val="2"/>
        <scheme val="major"/>
      </rPr>
      <t xml:space="preserve"> </t>
    </r>
    <r>
      <rPr>
        <sz val="11"/>
        <color theme="1"/>
        <rFont val="Calibri Light"/>
        <family val="2"/>
        <scheme val="major"/>
      </rPr>
      <t xml:space="preserve"> Also shown is the odds ratio (OR) and the lower and upper bounds of its 95% confidence interval for the PGS in each model. </t>
    </r>
    <r>
      <rPr>
        <sz val="11"/>
        <rFont val="Calibri Light"/>
        <family val="2"/>
        <scheme val="major"/>
      </rPr>
      <t>(B) Summary of the proportion and 95% confidence interval of people who are accumulators of A</t>
    </r>
    <r>
      <rPr>
        <sz val="11"/>
        <rFont val="Aptos Narrow"/>
        <family val="2"/>
      </rPr>
      <t>β</t>
    </r>
    <r>
      <rPr>
        <sz val="11"/>
        <rFont val="Calibri Light"/>
        <family val="2"/>
        <scheme val="major"/>
      </rPr>
      <t xml:space="preserve"> in the bottom or top 20% of the cohort for each PGS ('Low' and "High' PGS extremes), both overall and stratified by number of </t>
    </r>
    <r>
      <rPr>
        <i/>
        <sz val="11"/>
        <rFont val="Calibri Light"/>
        <family val="2"/>
        <scheme val="major"/>
      </rPr>
      <t>APOE</t>
    </r>
    <r>
      <rPr>
        <sz val="11"/>
        <rFont val="Calibri Light"/>
        <family val="2"/>
        <scheme val="major"/>
      </rPr>
      <t xml:space="preserve"> ε4 alleles</t>
    </r>
    <r>
      <rPr>
        <b/>
        <sz val="11"/>
        <color theme="1"/>
        <rFont val="Calibri Light"/>
        <family val="2"/>
        <scheme val="major"/>
      </rPr>
      <t xml:space="preserve">.  </t>
    </r>
    <r>
      <rPr>
        <sz val="11"/>
        <color theme="1"/>
        <rFont val="Calibri Light"/>
        <family val="2"/>
        <scheme val="major"/>
      </rPr>
      <t>(C) Results of linear models testing the difference in probability of being an accumulator of A</t>
    </r>
    <r>
      <rPr>
        <sz val="11"/>
        <color theme="1"/>
        <rFont val="Aptos Narrow"/>
        <family val="2"/>
      </rPr>
      <t>β</t>
    </r>
    <r>
      <rPr>
        <sz val="11"/>
        <color theme="1"/>
        <rFont val="Calibri Light"/>
        <family val="2"/>
        <scheme val="major"/>
      </rPr>
      <t xml:space="preserve"> between people in the bottom and top 20% of the cohort for each PGS ('Low' and "High' PGS extremes), overall and stratified by number of APOE ε4 alleles.  These models included the same covariates as in (A).  Cases where the probability of being an accumulator of Aβ differed significantly (P &lt; 0.05) between high and low PGS extremes are highlighted in bold italics.</t>
    </r>
  </si>
  <si>
    <r>
      <rPr>
        <b/>
        <sz val="11"/>
        <color theme="1"/>
        <rFont val="Calibri Light"/>
        <family val="2"/>
        <scheme val="major"/>
      </rPr>
      <t xml:space="preserve">Table S5. </t>
    </r>
    <r>
      <rPr>
        <sz val="11"/>
        <color theme="1"/>
        <rFont val="Calibri Light"/>
        <family val="2"/>
        <scheme val="major"/>
      </rPr>
      <t>Full results of logistic regression models testing risk, resilience and trait-specific PGSs against Accumulator status within each of 10 cross-validation (CV) runs. Also shown are odds ratios (OR) and 95% confidence intervals for the PGS against Accumulator Status in each CV run, and overall mean OR and 95% CI for each PGS.  PGSs are standardised to mean = 0, SD = 1 within each sample. N</t>
    </r>
    <r>
      <rPr>
        <vertAlign val="subscript"/>
        <sz val="11"/>
        <color theme="1"/>
        <rFont val="Calibri Light"/>
        <family val="2"/>
        <scheme val="major"/>
      </rPr>
      <t>SNPs</t>
    </r>
    <r>
      <rPr>
        <sz val="11"/>
        <color theme="1"/>
        <rFont val="Calibri Light"/>
        <family val="2"/>
        <scheme val="major"/>
      </rPr>
      <t xml:space="preserve"> = number of SNPs in optimal PGS, PGS R</t>
    </r>
    <r>
      <rPr>
        <vertAlign val="superscript"/>
        <sz val="11"/>
        <color theme="1"/>
        <rFont val="Calibri Light"/>
        <family val="2"/>
        <scheme val="major"/>
      </rPr>
      <t>2</t>
    </r>
    <r>
      <rPr>
        <sz val="11"/>
        <color theme="1"/>
        <rFont val="Calibri Light"/>
        <family val="2"/>
        <scheme val="major"/>
      </rPr>
      <t xml:space="preserve"> = Nagelkerke's pseudo R</t>
    </r>
    <r>
      <rPr>
        <vertAlign val="superscript"/>
        <sz val="11"/>
        <color theme="1"/>
        <rFont val="Calibri Light"/>
        <family val="2"/>
        <scheme val="major"/>
      </rPr>
      <t>2</t>
    </r>
    <r>
      <rPr>
        <sz val="11"/>
        <color theme="1"/>
        <rFont val="Calibri Light"/>
        <family val="2"/>
        <scheme val="major"/>
      </rPr>
      <t xml:space="preserve"> for PGS.</t>
    </r>
  </si>
  <si>
    <r>
      <rPr>
        <b/>
        <sz val="11"/>
        <color theme="1"/>
        <rFont val="Calibri Light"/>
        <family val="2"/>
        <scheme val="major"/>
      </rPr>
      <t>Table S6.</t>
    </r>
    <r>
      <rPr>
        <sz val="11"/>
        <color theme="1"/>
        <rFont val="Calibri Light"/>
        <family val="2"/>
        <scheme val="major"/>
      </rPr>
      <t xml:space="preserve"> Full results of linear regression models testing risk, resilience and trait-specific PGSs against estimated Age at Onset of A</t>
    </r>
    <r>
      <rPr>
        <sz val="11"/>
        <color theme="1"/>
        <rFont val="Aptos Narrow"/>
        <family val="2"/>
      </rPr>
      <t>β</t>
    </r>
    <r>
      <rPr>
        <sz val="11"/>
        <color theme="1"/>
        <rFont val="Calibri Light"/>
        <family val="2"/>
        <scheme val="major"/>
      </rPr>
      <t xml:space="preserve"> (AAO-A</t>
    </r>
    <r>
      <rPr>
        <sz val="11"/>
        <color theme="1"/>
        <rFont val="Aptos Narrow"/>
        <family val="2"/>
      </rPr>
      <t>β</t>
    </r>
    <r>
      <rPr>
        <sz val="11"/>
        <color theme="1"/>
        <rFont val="Calibri Light"/>
        <family val="2"/>
      </rPr>
      <t xml:space="preserve">) </t>
    </r>
    <r>
      <rPr>
        <sz val="11"/>
        <color theme="1"/>
        <rFont val="Calibri Light"/>
        <family val="2"/>
        <scheme val="major"/>
      </rPr>
      <t xml:space="preserve">within each of 10 cross-validation (CV) runs. Also shown are overall mean </t>
    </r>
    <r>
      <rPr>
        <sz val="11"/>
        <color theme="1"/>
        <rFont val="Aptos Narrow"/>
        <family val="2"/>
      </rPr>
      <t>β</t>
    </r>
    <r>
      <rPr>
        <sz val="11"/>
        <color theme="1"/>
        <rFont val="Calibri Light"/>
        <family val="2"/>
      </rPr>
      <t xml:space="preserve"> coefficients</t>
    </r>
    <r>
      <rPr>
        <sz val="11"/>
        <color theme="1"/>
        <rFont val="Calibri Light"/>
        <family val="2"/>
        <scheme val="major"/>
      </rPr>
      <t xml:space="preserve"> and 95% confidence intervals for each PGS.  PGSs are standardised to mean = 0, SD = 1 within each sample. NSNPs = number of SNPs in optimal 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</si>
</sst>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scheme val="minor"/>
    </font>
    <font>
      <sz val="11"/>
      <color theme="1"/>
      <name val="Calibri Light"/>
      <family val="2"/>
      <scheme val="major"/>
    </font>
    <font>
      <b/>
      <sz val="11"/>
      <color theme="1"/>
      <name val="Calibri Light"/>
      <family val="2"/>
      <scheme val="major"/>
    </font>
    <font>
      <b/>
      <sz val="11"/>
      <color theme="1"/>
      <name val="Calibri"/>
      <family val="2"/>
      <scheme val="minor"/>
    </font>
    <font>
      <i/>
      <sz val="11"/>
      <color theme="1"/>
      <name val="Calibri Light"/>
      <family val="2"/>
      <scheme val="major"/>
    </font>
    <font>
      <sz val="11"/>
      <color theme="1"/>
      <name val="Calibri"/>
      <family val="2"/>
    </font>
    <font>
      <sz val="11"/>
      <color theme="1"/>
      <name val="Calibri Light"/>
      <family val="2"/>
    </font>
    <font>
      <b/>
      <i/>
      <sz val="11"/>
      <color theme="1"/>
      <name val="Calibri Light"/>
      <family val="2"/>
      <scheme val="major"/>
    </font>
    <font>
      <vertAlign val="superscript"/>
      <sz val="11"/>
      <color theme="1"/>
      <name val="Calibri Light"/>
      <family val="2"/>
      <scheme val="major"/>
    </font>
    <font>
      <vertAlign val="subscript"/>
      <sz val="11"/>
      <color theme="1"/>
      <name val="Calibri Light"/>
      <family val="2"/>
      <scheme val="major"/>
    </font>
    <font>
      <b/>
      <sz val="11"/>
      <color theme="1"/>
      <name val="Calibri"/>
      <family val="2"/>
    </font>
    <font>
      <b/>
      <vertAlign val="subscript"/>
      <sz val="11"/>
      <color theme="1"/>
      <name val="Calibri Light"/>
      <family val="2"/>
      <scheme val="major"/>
    </font>
    <font>
      <b/>
      <vertAlign val="superscript"/>
      <sz val="11"/>
      <color theme="1"/>
      <name val="Calibri Light"/>
      <family val="2"/>
      <scheme val="major"/>
    </font>
    <font>
      <sz val="11"/>
      <name val="Calibri Light"/>
      <family val="2"/>
      <scheme val="major"/>
    </font>
    <font>
      <i/>
      <sz val="11"/>
      <name val="Calibri Light"/>
      <family val="2"/>
      <scheme val="major"/>
    </font>
    <font>
      <b/>
      <i/>
      <sz val="11"/>
      <name val="Calibri Light"/>
      <family val="2"/>
      <scheme val="major"/>
    </font>
    <font>
      <sz val="11"/>
      <name val="Calibri"/>
      <family val="2"/>
    </font>
    <font>
      <sz val="11"/>
      <name val="Calibri"/>
      <family val="2"/>
      <scheme val="minor"/>
    </font>
    <font>
      <sz val="11"/>
      <color theme="1"/>
      <name val="Aptos Narrow"/>
      <family val="2"/>
    </font>
    <font>
      <b/>
      <sz val="11"/>
      <color theme="1"/>
      <name val="Aptos Narrow"/>
      <family val="2"/>
    </font>
    <font>
      <vertAlign val="superscript"/>
      <sz val="11"/>
      <name val="Calibri Light"/>
      <family val="2"/>
      <scheme val="major"/>
    </font>
    <font>
      <b/>
      <sz val="11"/>
      <color theme="1"/>
      <name val="Calibri Light"/>
      <family val="2"/>
    </font>
    <font>
      <i/>
      <sz val="11"/>
      <color theme="1"/>
      <name val="Calibri Light"/>
      <family val="2"/>
    </font>
    <font>
      <sz val="11"/>
      <name val="Aptos Narrow"/>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Border="1"/>
    <xf numFmtId="164" fontId="1" fillId="0" borderId="0" xfId="0" applyNumberFormat="1" applyFont="1" applyBorder="1"/>
    <xf numFmtId="164" fontId="1" fillId="0" borderId="5" xfId="0" applyNumberFormat="1" applyFont="1" applyBorder="1"/>
    <xf numFmtId="0" fontId="1" fillId="0" borderId="7" xfId="0" applyFont="1" applyBorder="1"/>
    <xf numFmtId="164" fontId="1" fillId="0" borderId="7" xfId="0" applyNumberFormat="1" applyFont="1" applyBorder="1"/>
    <xf numFmtId="164" fontId="1" fillId="0" borderId="8" xfId="0" applyNumberFormat="1" applyFont="1" applyBorder="1"/>
    <xf numFmtId="0" fontId="1" fillId="0" borderId="2" xfId="0" applyFont="1" applyBorder="1"/>
    <xf numFmtId="164" fontId="1" fillId="0" borderId="2" xfId="0" applyNumberFormat="1" applyFont="1" applyBorder="1"/>
    <xf numFmtId="164" fontId="1" fillId="0" borderId="3" xfId="0" applyNumberFormat="1" applyFont="1" applyBorder="1"/>
    <xf numFmtId="0" fontId="2" fillId="0" borderId="9" xfId="0" applyFont="1" applyBorder="1"/>
    <xf numFmtId="0" fontId="2" fillId="0" borderId="10" xfId="0" applyFont="1" applyBorder="1"/>
    <xf numFmtId="0" fontId="7" fillId="0" borderId="0" xfId="0" applyFont="1" applyBorder="1"/>
    <xf numFmtId="164" fontId="7" fillId="0" borderId="0" xfId="0" applyNumberFormat="1" applyFont="1" applyBorder="1"/>
    <xf numFmtId="164" fontId="7" fillId="0" borderId="5" xfId="0" applyNumberFormat="1" applyFont="1" applyBorder="1"/>
    <xf numFmtId="0" fontId="10" fillId="0" borderId="10" xfId="0" applyFont="1" applyBorder="1"/>
    <xf numFmtId="0" fontId="7" fillId="0" borderId="11" xfId="0" applyFont="1" applyBorder="1"/>
    <xf numFmtId="0" fontId="7" fillId="0" borderId="10" xfId="0" applyFont="1" applyBorder="1"/>
    <xf numFmtId="0" fontId="10" fillId="0" borderId="2" xfId="0" applyFont="1" applyBorder="1"/>
    <xf numFmtId="164" fontId="13" fillId="0" borderId="0" xfId="0" applyNumberFormat="1" applyFont="1" applyFill="1" applyBorder="1"/>
    <xf numFmtId="164" fontId="13" fillId="0" borderId="7" xfId="0" applyNumberFormat="1" applyFont="1" applyFill="1" applyBorder="1"/>
    <xf numFmtId="164" fontId="13" fillId="0" borderId="2" xfId="0" applyNumberFormat="1" applyFont="1" applyFill="1" applyBorder="1"/>
    <xf numFmtId="164" fontId="14" fillId="0" borderId="0" xfId="0" applyNumberFormat="1" applyFont="1" applyFill="1" applyBorder="1"/>
    <xf numFmtId="164" fontId="15" fillId="0" borderId="0" xfId="0" applyNumberFormat="1" applyFont="1" applyFill="1" applyBorder="1"/>
    <xf numFmtId="0" fontId="13" fillId="0" borderId="0" xfId="0" applyFont="1" applyFill="1" applyBorder="1"/>
    <xf numFmtId="0" fontId="13" fillId="0" borderId="7" xfId="0" applyFont="1" applyFill="1" applyBorder="1"/>
    <xf numFmtId="0" fontId="13" fillId="0" borderId="2" xfId="0" applyFont="1" applyFill="1" applyBorder="1"/>
    <xf numFmtId="0" fontId="14" fillId="0" borderId="0" xfId="0" applyFont="1" applyFill="1" applyBorder="1"/>
    <xf numFmtId="0" fontId="15" fillId="0" borderId="0" xfId="0" applyFont="1" applyFill="1" applyBorder="1"/>
    <xf numFmtId="0" fontId="13" fillId="0" borderId="0" xfId="0" applyFont="1" applyFill="1"/>
    <xf numFmtId="164" fontId="13" fillId="0" borderId="0" xfId="0" applyNumberFormat="1" applyFont="1" applyFill="1"/>
    <xf numFmtId="164" fontId="14" fillId="0" borderId="0" xfId="0" applyNumberFormat="1" applyFont="1" applyFill="1"/>
    <xf numFmtId="164" fontId="15" fillId="0" borderId="0" xfId="0" applyNumberFormat="1" applyFont="1" applyFill="1"/>
    <xf numFmtId="11" fontId="7" fillId="0" borderId="5" xfId="0" applyNumberFormat="1" applyFont="1" applyBorder="1"/>
    <xf numFmtId="11" fontId="15" fillId="0" borderId="0" xfId="0" applyNumberFormat="1" applyFont="1" applyFill="1"/>
    <xf numFmtId="11" fontId="15" fillId="0" borderId="0" xfId="0" applyNumberFormat="1" applyFont="1" applyFill="1" applyBorder="1"/>
    <xf numFmtId="0" fontId="2" fillId="0" borderId="0" xfId="0" applyFont="1"/>
    <xf numFmtId="0" fontId="1" fillId="0" borderId="4" xfId="0" applyFont="1" applyBorder="1"/>
    <xf numFmtId="0" fontId="1" fillId="0" borderId="5" xfId="0" applyFont="1" applyBorder="1"/>
    <xf numFmtId="0" fontId="1" fillId="0" borderId="6" xfId="0" applyFont="1" applyBorder="1"/>
    <xf numFmtId="0" fontId="1" fillId="0" borderId="8" xfId="0" applyFont="1" applyBorder="1"/>
    <xf numFmtId="0" fontId="2" fillId="0" borderId="11" xfId="0" applyFont="1" applyBorder="1"/>
    <xf numFmtId="0" fontId="3" fillId="0" borderId="7" xfId="0" applyFont="1" applyBorder="1"/>
    <xf numFmtId="0" fontId="2" fillId="0" borderId="6" xfId="0" applyFont="1" applyBorder="1"/>
    <xf numFmtId="0" fontId="2" fillId="0" borderId="8" xfId="0" applyFont="1" applyBorder="1"/>
    <xf numFmtId="0" fontId="2" fillId="0" borderId="7" xfId="0" applyFont="1" applyBorder="1"/>
    <xf numFmtId="0" fontId="2" fillId="0" borderId="8" xfId="0" applyFont="1" applyFill="1" applyBorder="1"/>
    <xf numFmtId="0" fontId="3" fillId="0" borderId="12" xfId="0" applyFont="1" applyBorder="1"/>
    <xf numFmtId="0" fontId="3" fillId="0" borderId="2" xfId="0" applyFont="1" applyBorder="1"/>
    <xf numFmtId="164" fontId="3" fillId="0" borderId="3" xfId="0" applyNumberFormat="1" applyFont="1" applyBorder="1"/>
    <xf numFmtId="0" fontId="3" fillId="0" borderId="13" xfId="0" applyFont="1" applyBorder="1"/>
    <xf numFmtId="164" fontId="2" fillId="0" borderId="8" xfId="0" applyNumberFormat="1" applyFont="1" applyFill="1" applyBorder="1"/>
    <xf numFmtId="0" fontId="1" fillId="0" borderId="0" xfId="0" applyFont="1" applyFill="1" applyBorder="1"/>
    <xf numFmtId="0" fontId="2" fillId="0" borderId="10" xfId="0" applyFont="1" applyFill="1" applyBorder="1"/>
    <xf numFmtId="0" fontId="1" fillId="0" borderId="10" xfId="0" applyFont="1" applyBorder="1"/>
    <xf numFmtId="0" fontId="19" fillId="0" borderId="10" xfId="0" applyFont="1" applyBorder="1"/>
    <xf numFmtId="0" fontId="1" fillId="0" borderId="3" xfId="0" applyFont="1" applyBorder="1"/>
    <xf numFmtId="0" fontId="13" fillId="0" borderId="5" xfId="0" applyFont="1" applyFill="1" applyBorder="1"/>
    <xf numFmtId="0" fontId="13" fillId="0" borderId="8" xfId="0" applyFont="1" applyFill="1" applyBorder="1"/>
    <xf numFmtId="0" fontId="13" fillId="0" borderId="6" xfId="0" applyFont="1" applyFill="1" applyBorder="1"/>
    <xf numFmtId="164" fontId="13" fillId="0" borderId="5" xfId="0" applyNumberFormat="1" applyFont="1" applyFill="1" applyBorder="1"/>
    <xf numFmtId="164" fontId="14" fillId="0" borderId="5" xfId="0" applyNumberFormat="1" applyFont="1" applyFill="1" applyBorder="1"/>
    <xf numFmtId="164" fontId="15" fillId="0" borderId="5" xfId="0" applyNumberFormat="1" applyFont="1" applyFill="1" applyBorder="1"/>
    <xf numFmtId="11" fontId="1" fillId="0" borderId="0" xfId="0" applyNumberFormat="1" applyFont="1"/>
    <xf numFmtId="164" fontId="13" fillId="0" borderId="8" xfId="0" applyNumberFormat="1" applyFont="1" applyFill="1" applyBorder="1"/>
    <xf numFmtId="164" fontId="7" fillId="0" borderId="0" xfId="0" applyNumberFormat="1" applyFont="1"/>
    <xf numFmtId="0" fontId="2" fillId="0" borderId="7" xfId="0" applyFont="1" applyBorder="1" applyAlignment="1">
      <alignment wrapText="1"/>
    </xf>
    <xf numFmtId="0" fontId="2" fillId="0" borderId="0" xfId="0" applyFont="1" applyAlignment="1">
      <alignment wrapText="1"/>
    </xf>
    <xf numFmtId="0" fontId="3" fillId="0" borderId="0" xfId="0" applyFont="1" applyAlignment="1">
      <alignment wrapText="1"/>
    </xf>
    <xf numFmtId="0" fontId="2" fillId="0" borderId="0" xfId="0" applyFont="1" applyBorder="1" applyAlignment="1">
      <alignment wrapText="1"/>
    </xf>
    <xf numFmtId="0" fontId="2" fillId="0" borderId="10" xfId="0" applyFont="1" applyBorder="1" applyAlignment="1">
      <alignment horizontal="center"/>
    </xf>
    <xf numFmtId="0" fontId="1" fillId="0" borderId="0" xfId="0" applyFont="1" applyBorder="1" applyAlignment="1">
      <alignment horizontal="right"/>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2" fillId="0" borderId="10" xfId="0" applyFont="1" applyBorder="1" applyAlignment="1">
      <alignment horizont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wrapText="1"/>
    </xf>
    <xf numFmtId="0" fontId="1"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2" fillId="0" borderId="0" xfId="0" applyFont="1" applyAlignment="1">
      <alignment wrapText="1"/>
    </xf>
    <xf numFmtId="0" fontId="3" fillId="0" borderId="0" xfId="0" applyFont="1" applyAlignment="1">
      <alignment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7" xfId="0" applyFont="1" applyBorder="1" applyAlignment="1">
      <alignment wrapText="1"/>
    </xf>
    <xf numFmtId="0" fontId="1" fillId="0" borderId="7" xfId="0" applyFont="1" applyBorder="1" applyAlignment="1">
      <alignment horizontal="left" wrapText="1"/>
    </xf>
    <xf numFmtId="11" fontId="1" fillId="0" borderId="2" xfId="0" applyNumberFormat="1" applyFont="1" applyBorder="1" applyAlignment="1">
      <alignment horizontal="center" vertical="center"/>
    </xf>
    <xf numFmtId="11" fontId="1" fillId="0" borderId="0" xfId="0" applyNumberFormat="1" applyFont="1" applyAlignment="1">
      <alignment horizontal="center" vertical="center"/>
    </xf>
    <xf numFmtId="11" fontId="1" fillId="0" borderId="7" xfId="0" applyNumberFormat="1" applyFont="1" applyBorder="1" applyAlignment="1">
      <alignment horizontal="center" vertical="center"/>
    </xf>
    <xf numFmtId="0" fontId="1" fillId="0" borderId="0" xfId="0" applyFont="1" applyAlignment="1">
      <alignment horizontal="center" vertical="center"/>
    </xf>
    <xf numFmtId="11" fontId="13" fillId="0" borderId="2" xfId="0" applyNumberFormat="1" applyFont="1" applyFill="1" applyBorder="1" applyAlignment="1">
      <alignment horizontal="center" vertical="center"/>
    </xf>
    <xf numFmtId="11" fontId="13" fillId="0" borderId="0" xfId="0" applyNumberFormat="1" applyFont="1" applyFill="1" applyBorder="1" applyAlignment="1">
      <alignment horizontal="center" vertical="center"/>
    </xf>
    <xf numFmtId="11" fontId="13" fillId="0" borderId="7"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0" xfId="0" applyFont="1" applyFill="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164" fontId="13" fillId="0" borderId="2"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1" fontId="17" fillId="0" borderId="0" xfId="0" applyNumberFormat="1" applyFont="1" applyFill="1" applyAlignment="1">
      <alignment horizontal="center" vertical="center"/>
    </xf>
    <xf numFmtId="11" fontId="17" fillId="0" borderId="7" xfId="0" applyNumberFormat="1" applyFont="1" applyFill="1" applyBorder="1" applyAlignment="1">
      <alignment horizontal="center" vertical="center"/>
    </xf>
    <xf numFmtId="0" fontId="17" fillId="0" borderId="0" xfId="0" applyFont="1" applyFill="1" applyAlignment="1">
      <alignment horizontal="center" vertical="center"/>
    </xf>
    <xf numFmtId="0" fontId="17" fillId="0" borderId="7" xfId="0" applyFont="1" applyFill="1" applyBorder="1" applyAlignment="1">
      <alignment horizontal="center" vertical="center"/>
    </xf>
    <xf numFmtId="164" fontId="17" fillId="0" borderId="0" xfId="0" applyNumberFormat="1" applyFont="1" applyFill="1" applyAlignment="1">
      <alignment horizontal="center" vertical="center"/>
    </xf>
    <xf numFmtId="164" fontId="17" fillId="0" borderId="7"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5535-62ED-4006-BB7D-DF381C27DB95}">
  <dimension ref="A1:J174"/>
  <sheetViews>
    <sheetView topLeftCell="A7" workbookViewId="0">
      <selection sqref="A1:J1"/>
    </sheetView>
  </sheetViews>
  <sheetFormatPr defaultColWidth="8.7109375" defaultRowHeight="15" x14ac:dyDescent="0.25"/>
  <cols>
    <col min="1" max="1" width="23.28515625" style="1" customWidth="1"/>
    <col min="2" max="2" width="13.5703125" style="1" customWidth="1"/>
    <col min="3" max="3" width="13.140625" style="1" customWidth="1"/>
    <col min="4" max="4" width="15.42578125" style="1" customWidth="1"/>
    <col min="5" max="5" width="17.140625" style="1" customWidth="1"/>
    <col min="6" max="6" width="16.42578125" style="1" customWidth="1"/>
    <col min="7" max="7" width="13.7109375" style="1" customWidth="1"/>
    <col min="8" max="8" width="8.7109375" style="1"/>
    <col min="9" max="9" width="17.42578125" style="1" customWidth="1"/>
    <col min="10" max="10" width="18.85546875" style="1" customWidth="1"/>
    <col min="11" max="16384" width="8.7109375" style="1"/>
  </cols>
  <sheetData>
    <row r="1" spans="1:10" ht="138" customHeight="1" x14ac:dyDescent="0.25">
      <c r="A1" s="89" t="s">
        <v>129</v>
      </c>
      <c r="B1" s="89"/>
      <c r="C1" s="89"/>
      <c r="D1" s="89"/>
      <c r="E1" s="89"/>
      <c r="F1" s="89"/>
      <c r="G1" s="89"/>
      <c r="H1" s="89"/>
      <c r="I1" s="89"/>
      <c r="J1" s="89"/>
    </row>
    <row r="2" spans="1:10" ht="19.5" customHeight="1" x14ac:dyDescent="0.25">
      <c r="A2" s="70" t="s">
        <v>71</v>
      </c>
      <c r="B2" s="70"/>
      <c r="C2" s="70"/>
      <c r="D2" s="73"/>
      <c r="E2" s="70"/>
      <c r="F2" s="70"/>
      <c r="G2" s="70"/>
      <c r="H2" s="70"/>
      <c r="I2" s="70"/>
      <c r="J2" s="70"/>
    </row>
    <row r="3" spans="1:10" x14ac:dyDescent="0.25">
      <c r="A3" s="14" t="s">
        <v>0</v>
      </c>
      <c r="B3" s="15" t="s">
        <v>1</v>
      </c>
      <c r="C3" s="15" t="s">
        <v>2</v>
      </c>
      <c r="D3" s="22" t="s">
        <v>20</v>
      </c>
      <c r="E3" s="15" t="s">
        <v>3</v>
      </c>
      <c r="F3" s="15" t="s">
        <v>4</v>
      </c>
      <c r="G3" s="21" t="s">
        <v>5</v>
      </c>
      <c r="H3" s="15" t="s">
        <v>36</v>
      </c>
      <c r="I3" s="15" t="s">
        <v>37</v>
      </c>
      <c r="J3" s="45" t="s">
        <v>38</v>
      </c>
    </row>
    <row r="4" spans="1:10" x14ac:dyDescent="0.25">
      <c r="A4" s="76" t="s">
        <v>26</v>
      </c>
      <c r="B4" s="79" t="s">
        <v>35</v>
      </c>
      <c r="C4" s="11" t="s">
        <v>6</v>
      </c>
      <c r="D4" s="12">
        <v>-2.7555219837432898</v>
      </c>
      <c r="E4" s="12">
        <v>0.55745348241458703</v>
      </c>
      <c r="F4" s="12">
        <v>-4.94305277600537</v>
      </c>
      <c r="G4" s="6">
        <v>7.69086530073141E-7</v>
      </c>
      <c r="H4" s="5"/>
      <c r="I4" s="5"/>
      <c r="J4" s="42"/>
    </row>
    <row r="5" spans="1:10" x14ac:dyDescent="0.25">
      <c r="A5" s="77"/>
      <c r="B5" s="80"/>
      <c r="C5" s="16" t="s">
        <v>0</v>
      </c>
      <c r="D5" s="17">
        <v>0.152189518106573</v>
      </c>
      <c r="E5" s="17">
        <v>5.1428870993488002E-2</v>
      </c>
      <c r="F5" s="17">
        <v>2.9592233927484699</v>
      </c>
      <c r="G5" s="17">
        <v>3.0841543864820599E-3</v>
      </c>
      <c r="H5" s="17">
        <f>EXP(D5)</f>
        <v>1.1643808867838266</v>
      </c>
      <c r="I5" s="17">
        <f>EXP(D5-(1.96*E5))</f>
        <v>1.0527322538369566</v>
      </c>
      <c r="J5" s="18">
        <f>EXP(D5+(1.96*E5))</f>
        <v>1.2878705336195286</v>
      </c>
    </row>
    <row r="6" spans="1:10" x14ac:dyDescent="0.25">
      <c r="A6" s="77"/>
      <c r="B6" s="80"/>
      <c r="C6" s="5" t="s">
        <v>7</v>
      </c>
      <c r="D6" s="6">
        <v>-0.14692516392824601</v>
      </c>
      <c r="E6" s="6">
        <v>0.10375070973884699</v>
      </c>
      <c r="F6" s="6">
        <v>-1.4161364707583599</v>
      </c>
      <c r="G6" s="6">
        <v>0.156735551836792</v>
      </c>
      <c r="H6" s="6"/>
      <c r="I6" s="6"/>
      <c r="J6" s="7"/>
    </row>
    <row r="7" spans="1:10" x14ac:dyDescent="0.25">
      <c r="A7" s="77"/>
      <c r="B7" s="80"/>
      <c r="C7" s="5" t="s">
        <v>8</v>
      </c>
      <c r="D7" s="6">
        <v>-1.14383617091279</v>
      </c>
      <c r="E7" s="6">
        <v>0.11718705667837501</v>
      </c>
      <c r="F7" s="6">
        <v>-9.7607722502331704</v>
      </c>
      <c r="G7" s="6">
        <v>1.65887168526051E-22</v>
      </c>
      <c r="H7" s="6"/>
      <c r="I7" s="6"/>
      <c r="J7" s="7"/>
    </row>
    <row r="8" spans="1:10" x14ac:dyDescent="0.25">
      <c r="A8" s="77"/>
      <c r="B8" s="80"/>
      <c r="C8" s="5" t="s">
        <v>9</v>
      </c>
      <c r="D8" s="6">
        <v>-0.45440752507073201</v>
      </c>
      <c r="E8" s="6">
        <v>0.16561867220463899</v>
      </c>
      <c r="F8" s="6">
        <v>-2.7436974286888698</v>
      </c>
      <c r="G8" s="6">
        <v>6.0751504674583703E-3</v>
      </c>
      <c r="H8" s="6"/>
      <c r="I8" s="6"/>
      <c r="J8" s="7"/>
    </row>
    <row r="9" spans="1:10" x14ac:dyDescent="0.25">
      <c r="A9" s="77"/>
      <c r="B9" s="80"/>
      <c r="C9" s="5" t="s">
        <v>10</v>
      </c>
      <c r="D9" s="6">
        <v>5.2413233571616501E-2</v>
      </c>
      <c r="E9" s="6">
        <v>7.2245933800271197E-3</v>
      </c>
      <c r="F9" s="6">
        <v>7.2548350909985402</v>
      </c>
      <c r="G9" s="6">
        <v>4.0215149443244199E-13</v>
      </c>
      <c r="H9" s="6"/>
      <c r="I9" s="6"/>
      <c r="J9" s="7"/>
    </row>
    <row r="10" spans="1:10" x14ac:dyDescent="0.25">
      <c r="A10" s="77"/>
      <c r="B10" s="80"/>
      <c r="C10" s="5" t="s">
        <v>17</v>
      </c>
      <c r="D10" s="6">
        <v>1.1779341196876401</v>
      </c>
      <c r="E10" s="6">
        <v>0.124874783146837</v>
      </c>
      <c r="F10" s="6">
        <v>9.4329222442175098</v>
      </c>
      <c r="G10" s="6">
        <v>3.9881987286618903E-21</v>
      </c>
      <c r="H10" s="6"/>
      <c r="I10" s="6"/>
      <c r="J10" s="7"/>
    </row>
    <row r="11" spans="1:10" x14ac:dyDescent="0.25">
      <c r="A11" s="77"/>
      <c r="B11" s="80"/>
      <c r="C11" s="5" t="s">
        <v>18</v>
      </c>
      <c r="D11" s="6">
        <v>2.7416739460788002</v>
      </c>
      <c r="E11" s="6">
        <v>0.427147333130109</v>
      </c>
      <c r="F11" s="6">
        <v>6.4185673968463801</v>
      </c>
      <c r="G11" s="6">
        <v>1.3756270440143199E-10</v>
      </c>
      <c r="H11" s="6"/>
      <c r="I11" s="6"/>
      <c r="J11" s="7"/>
    </row>
    <row r="12" spans="1:10" x14ac:dyDescent="0.25">
      <c r="A12" s="77"/>
      <c r="B12" s="80"/>
      <c r="C12" s="5" t="s">
        <v>11</v>
      </c>
      <c r="D12" s="6">
        <v>-5.2669863640812302</v>
      </c>
      <c r="E12" s="6">
        <v>4.0345736316090397</v>
      </c>
      <c r="F12" s="6">
        <v>-1.3054629423086499</v>
      </c>
      <c r="G12" s="6">
        <v>0.19173525782322301</v>
      </c>
      <c r="H12" s="6"/>
      <c r="I12" s="6"/>
      <c r="J12" s="7"/>
    </row>
    <row r="13" spans="1:10" x14ac:dyDescent="0.25">
      <c r="A13" s="77"/>
      <c r="B13" s="80"/>
      <c r="C13" s="5" t="s">
        <v>12</v>
      </c>
      <c r="D13" s="6">
        <v>-2.9073834845055599</v>
      </c>
      <c r="E13" s="6">
        <v>3.9056580872161502</v>
      </c>
      <c r="F13" s="6">
        <v>-0.74440297117197596</v>
      </c>
      <c r="G13" s="6">
        <v>0.45663272202524402</v>
      </c>
      <c r="H13" s="6"/>
      <c r="I13" s="6"/>
      <c r="J13" s="7"/>
    </row>
    <row r="14" spans="1:10" x14ac:dyDescent="0.25">
      <c r="A14" s="77"/>
      <c r="B14" s="81"/>
      <c r="C14" s="8" t="s">
        <v>13</v>
      </c>
      <c r="D14" s="9">
        <v>4.5743747732774596</v>
      </c>
      <c r="E14" s="9">
        <v>4.1337308290682904</v>
      </c>
      <c r="F14" s="9">
        <v>1.10659715458747</v>
      </c>
      <c r="G14" s="9">
        <v>0.26846813807464398</v>
      </c>
      <c r="H14" s="9"/>
      <c r="I14" s="9"/>
      <c r="J14" s="10"/>
    </row>
    <row r="15" spans="1:10" ht="14.45" customHeight="1" x14ac:dyDescent="0.25">
      <c r="A15" s="77"/>
      <c r="B15" s="79" t="s">
        <v>77</v>
      </c>
      <c r="C15" s="11" t="s">
        <v>6</v>
      </c>
      <c r="D15" s="6">
        <v>-2.1415265088184401</v>
      </c>
      <c r="E15" s="12">
        <v>0.63036700590800598</v>
      </c>
      <c r="F15" s="12">
        <v>-3.3972693506280498</v>
      </c>
      <c r="G15" s="6">
        <v>6.8061937594821704E-4</v>
      </c>
      <c r="H15" s="6"/>
      <c r="I15" s="6"/>
      <c r="J15" s="7"/>
    </row>
    <row r="16" spans="1:10" x14ac:dyDescent="0.25">
      <c r="A16" s="77"/>
      <c r="B16" s="80"/>
      <c r="C16" s="5" t="s">
        <v>0</v>
      </c>
      <c r="D16" s="6">
        <v>0.111439143525915</v>
      </c>
      <c r="E16" s="6">
        <v>5.8808002014808701E-2</v>
      </c>
      <c r="F16" s="6">
        <v>1.89496564596521</v>
      </c>
      <c r="G16" s="6">
        <v>5.8096953131114702E-2</v>
      </c>
      <c r="H16" s="6">
        <f>EXP(D16)</f>
        <v>1.1178857113526153</v>
      </c>
      <c r="I16" s="6">
        <f>EXP(D16-(1.96*E16))</f>
        <v>0.99618276381685988</v>
      </c>
      <c r="J16" s="7">
        <f>EXP(D16+(1.96*E16))</f>
        <v>1.2544570223823748</v>
      </c>
    </row>
    <row r="17" spans="1:10" x14ac:dyDescent="0.25">
      <c r="A17" s="77"/>
      <c r="B17" s="80"/>
      <c r="C17" s="5" t="s">
        <v>7</v>
      </c>
      <c r="D17" s="6">
        <v>-0.169154512482976</v>
      </c>
      <c r="E17" s="6">
        <v>0.117433744720217</v>
      </c>
      <c r="F17" s="6">
        <v>-1.44042509149293</v>
      </c>
      <c r="G17" s="6">
        <v>0.14974716901873</v>
      </c>
      <c r="H17" s="6"/>
      <c r="I17" s="6"/>
      <c r="J17" s="7"/>
    </row>
    <row r="18" spans="1:10" x14ac:dyDescent="0.25">
      <c r="A18" s="77"/>
      <c r="B18" s="80"/>
      <c r="C18" s="5" t="s">
        <v>8</v>
      </c>
      <c r="D18" s="6">
        <v>-1.0394173164737299</v>
      </c>
      <c r="E18" s="6">
        <v>0.13167621771594301</v>
      </c>
      <c r="F18" s="6">
        <v>-7.8937361241344401</v>
      </c>
      <c r="G18" s="6">
        <v>2.9327190774560402E-15</v>
      </c>
      <c r="H18" s="6"/>
      <c r="I18" s="6"/>
      <c r="J18" s="7"/>
    </row>
    <row r="19" spans="1:10" x14ac:dyDescent="0.25">
      <c r="A19" s="77"/>
      <c r="B19" s="80"/>
      <c r="C19" s="5" t="s">
        <v>9</v>
      </c>
      <c r="D19" s="6">
        <v>-0.27975091249912198</v>
      </c>
      <c r="E19" s="6">
        <v>0.188009071474211</v>
      </c>
      <c r="F19" s="6">
        <v>-1.4879649705492799</v>
      </c>
      <c r="G19" s="6">
        <v>0.13676013187670999</v>
      </c>
      <c r="H19" s="6"/>
      <c r="I19" s="6"/>
      <c r="J19" s="7"/>
    </row>
    <row r="20" spans="1:10" x14ac:dyDescent="0.25">
      <c r="A20" s="77"/>
      <c r="B20" s="80"/>
      <c r="C20" s="5" t="s">
        <v>10</v>
      </c>
      <c r="D20" s="6">
        <v>4.3382841755741801E-2</v>
      </c>
      <c r="E20" s="6">
        <v>8.1268561891148505E-3</v>
      </c>
      <c r="F20" s="6">
        <v>5.3382071426154898</v>
      </c>
      <c r="G20" s="6">
        <v>9.3870178061355602E-8</v>
      </c>
      <c r="H20" s="6"/>
      <c r="I20" s="6"/>
      <c r="J20" s="7"/>
    </row>
    <row r="21" spans="1:10" x14ac:dyDescent="0.25">
      <c r="A21" s="77"/>
      <c r="B21" s="80"/>
      <c r="C21" s="5" t="s">
        <v>11</v>
      </c>
      <c r="D21" s="6">
        <v>-6.3474946635588401</v>
      </c>
      <c r="E21" s="6">
        <v>4.3579043693132702</v>
      </c>
      <c r="F21" s="6">
        <v>-1.45654748834222</v>
      </c>
      <c r="G21" s="6">
        <v>0.14524133192529301</v>
      </c>
      <c r="H21" s="6"/>
      <c r="I21" s="6"/>
      <c r="J21" s="7"/>
    </row>
    <row r="22" spans="1:10" x14ac:dyDescent="0.25">
      <c r="A22" s="77"/>
      <c r="B22" s="80"/>
      <c r="C22" s="5" t="s">
        <v>12</v>
      </c>
      <c r="D22" s="6">
        <v>-0.63444376893299803</v>
      </c>
      <c r="E22" s="6">
        <v>4.4506252595185298</v>
      </c>
      <c r="F22" s="6">
        <v>-0.14255160386197799</v>
      </c>
      <c r="G22" s="6">
        <v>0.88664432152505002</v>
      </c>
      <c r="H22" s="6"/>
      <c r="I22" s="6"/>
      <c r="J22" s="7"/>
    </row>
    <row r="23" spans="1:10" x14ac:dyDescent="0.25">
      <c r="A23" s="77"/>
      <c r="B23" s="81"/>
      <c r="C23" s="8" t="s">
        <v>13</v>
      </c>
      <c r="D23" s="9">
        <v>3.41227918421965</v>
      </c>
      <c r="E23" s="9">
        <v>5.0513035794706704</v>
      </c>
      <c r="F23" s="9">
        <v>0.67552447215560696</v>
      </c>
      <c r="G23" s="9">
        <v>0.49934260874780501</v>
      </c>
      <c r="H23" s="9"/>
      <c r="I23" s="9"/>
      <c r="J23" s="10"/>
    </row>
    <row r="24" spans="1:10" x14ac:dyDescent="0.25">
      <c r="A24" s="77"/>
      <c r="B24" s="79" t="s">
        <v>78</v>
      </c>
      <c r="C24" s="11" t="s">
        <v>6</v>
      </c>
      <c r="D24" s="12">
        <v>-3.6848486010915402</v>
      </c>
      <c r="E24" s="12">
        <v>1.1990700573236699</v>
      </c>
      <c r="F24" s="12">
        <v>-3.0730886644906601</v>
      </c>
      <c r="G24" s="6">
        <v>2.1185553163409398E-3</v>
      </c>
      <c r="H24" s="6"/>
      <c r="I24" s="6"/>
      <c r="J24" s="7"/>
    </row>
    <row r="25" spans="1:10" x14ac:dyDescent="0.25">
      <c r="A25" s="77"/>
      <c r="B25" s="80"/>
      <c r="C25" s="16" t="s">
        <v>0</v>
      </c>
      <c r="D25" s="17">
        <v>0.26315271268498203</v>
      </c>
      <c r="E25" s="17">
        <v>0.110472884720742</v>
      </c>
      <c r="F25" s="17">
        <v>2.38205703915663</v>
      </c>
      <c r="G25" s="17">
        <v>1.7216230551908698E-2</v>
      </c>
      <c r="H25" s="17">
        <f>EXP(D25)</f>
        <v>1.3010253868618407</v>
      </c>
      <c r="I25" s="17">
        <f>EXP(D25-(1.96*E25))</f>
        <v>1.0477299366275266</v>
      </c>
      <c r="J25" s="18">
        <f>EXP(D25+(1.96*E25))</f>
        <v>1.6155566411583353</v>
      </c>
    </row>
    <row r="26" spans="1:10" x14ac:dyDescent="0.25">
      <c r="A26" s="77"/>
      <c r="B26" s="80"/>
      <c r="C26" s="5" t="s">
        <v>7</v>
      </c>
      <c r="D26" s="6">
        <v>-8.9355262582622594E-2</v>
      </c>
      <c r="E26" s="6">
        <v>0.23080377141405201</v>
      </c>
      <c r="F26" s="6">
        <v>-0.387148191016009</v>
      </c>
      <c r="G26" s="6">
        <v>0.69864650266589901</v>
      </c>
      <c r="H26" s="6"/>
      <c r="I26" s="6"/>
      <c r="J26" s="7"/>
    </row>
    <row r="27" spans="1:10" x14ac:dyDescent="0.25">
      <c r="A27" s="77"/>
      <c r="B27" s="80"/>
      <c r="C27" s="5" t="s">
        <v>8</v>
      </c>
      <c r="D27" s="6">
        <v>-1.54350790630049</v>
      </c>
      <c r="E27" s="6">
        <v>0.278169714733354</v>
      </c>
      <c r="F27" s="6">
        <v>-5.5487992565260003</v>
      </c>
      <c r="G27" s="6">
        <v>2.87638210216882E-8</v>
      </c>
      <c r="H27" s="6"/>
      <c r="I27" s="6"/>
      <c r="J27" s="7"/>
    </row>
    <row r="28" spans="1:10" x14ac:dyDescent="0.25">
      <c r="A28" s="77"/>
      <c r="B28" s="80"/>
      <c r="C28" s="5" t="s">
        <v>9</v>
      </c>
      <c r="D28" s="6">
        <v>-0.97477492956398804</v>
      </c>
      <c r="E28" s="6">
        <v>0.36275672378315699</v>
      </c>
      <c r="F28" s="6">
        <v>-2.6871312525875499</v>
      </c>
      <c r="G28" s="6">
        <v>7.2068627414712304E-3</v>
      </c>
      <c r="H28" s="6"/>
      <c r="I28" s="6"/>
      <c r="J28" s="7"/>
    </row>
    <row r="29" spans="1:10" x14ac:dyDescent="0.25">
      <c r="A29" s="77"/>
      <c r="B29" s="80"/>
      <c r="C29" s="5" t="s">
        <v>10</v>
      </c>
      <c r="D29" s="6">
        <v>8.5250422625953004E-2</v>
      </c>
      <c r="E29" s="6">
        <v>1.6321486743412401E-2</v>
      </c>
      <c r="F29" s="6">
        <v>5.2232020260262804</v>
      </c>
      <c r="G29" s="6">
        <v>1.7585534635091899E-7</v>
      </c>
      <c r="H29" s="6"/>
      <c r="I29" s="6"/>
      <c r="J29" s="7"/>
    </row>
    <row r="30" spans="1:10" x14ac:dyDescent="0.25">
      <c r="A30" s="77"/>
      <c r="B30" s="80"/>
      <c r="C30" s="5" t="s">
        <v>11</v>
      </c>
      <c r="D30" s="6">
        <v>-1.9482533661696799</v>
      </c>
      <c r="E30" s="6">
        <v>11.441971449042899</v>
      </c>
      <c r="F30" s="6">
        <v>-0.170272524699636</v>
      </c>
      <c r="G30" s="6">
        <v>0.86479581782951698</v>
      </c>
      <c r="H30" s="6"/>
      <c r="I30" s="6"/>
      <c r="J30" s="7"/>
    </row>
    <row r="31" spans="1:10" x14ac:dyDescent="0.25">
      <c r="A31" s="77"/>
      <c r="B31" s="80"/>
      <c r="C31" s="5" t="s">
        <v>12</v>
      </c>
      <c r="D31" s="6">
        <v>-10.49114388261</v>
      </c>
      <c r="E31" s="6">
        <v>8.2503830623992602</v>
      </c>
      <c r="F31" s="6">
        <v>-1.27159476151148</v>
      </c>
      <c r="G31" s="6">
        <v>0.203517138972405</v>
      </c>
      <c r="H31" s="6"/>
      <c r="I31" s="6"/>
      <c r="J31" s="7"/>
    </row>
    <row r="32" spans="1:10" x14ac:dyDescent="0.25">
      <c r="A32" s="77"/>
      <c r="B32" s="81"/>
      <c r="C32" s="8" t="s">
        <v>13</v>
      </c>
      <c r="D32" s="9">
        <v>8.2062329696131808</v>
      </c>
      <c r="E32" s="9">
        <v>7.1460079300986097</v>
      </c>
      <c r="F32" s="9">
        <v>1.1483660597476999</v>
      </c>
      <c r="G32" s="9">
        <v>0.25081747875902599</v>
      </c>
      <c r="H32" s="9"/>
      <c r="I32" s="9"/>
      <c r="J32" s="10"/>
    </row>
    <row r="33" spans="1:10" x14ac:dyDescent="0.25">
      <c r="A33" s="77"/>
      <c r="B33" s="80" t="s">
        <v>79</v>
      </c>
      <c r="C33" s="5" t="s">
        <v>6</v>
      </c>
      <c r="D33" s="6">
        <v>18.477605818583999</v>
      </c>
      <c r="E33" s="6">
        <v>2080.6772773212401</v>
      </c>
      <c r="F33" s="6">
        <v>8.8805726962006108E-3</v>
      </c>
      <c r="G33" s="6">
        <v>0.99291442128825802</v>
      </c>
      <c r="H33" s="6"/>
      <c r="I33" s="6"/>
      <c r="J33" s="7"/>
    </row>
    <row r="34" spans="1:10" x14ac:dyDescent="0.25">
      <c r="A34" s="77"/>
      <c r="B34" s="80"/>
      <c r="C34" s="5" t="s">
        <v>0</v>
      </c>
      <c r="D34" s="6">
        <v>0.19304132990060399</v>
      </c>
      <c r="E34" s="6">
        <v>0.38716248083919802</v>
      </c>
      <c r="F34" s="6">
        <v>0.49860546787017002</v>
      </c>
      <c r="G34" s="6">
        <v>0.61805735236728399</v>
      </c>
      <c r="H34" s="6">
        <f>EXP(D34)</f>
        <v>1.2129329228803336</v>
      </c>
      <c r="I34" s="6">
        <f>EXP(D34-(1.96*E34))</f>
        <v>0.56790726891353471</v>
      </c>
      <c r="J34" s="7">
        <f>EXP(D34+(1.96*E34))</f>
        <v>2.5905748278615959</v>
      </c>
    </row>
    <row r="35" spans="1:10" x14ac:dyDescent="0.25">
      <c r="A35" s="77"/>
      <c r="B35" s="80"/>
      <c r="C35" s="5" t="s">
        <v>7</v>
      </c>
      <c r="D35" s="6">
        <v>-0.19560050202614099</v>
      </c>
      <c r="E35" s="6">
        <v>0.93185377746569598</v>
      </c>
      <c r="F35" s="6">
        <v>-0.20990471547811301</v>
      </c>
      <c r="G35" s="6">
        <v>0.83374204180050004</v>
      </c>
      <c r="H35" s="6"/>
      <c r="I35" s="6"/>
      <c r="J35" s="7"/>
    </row>
    <row r="36" spans="1:10" x14ac:dyDescent="0.25">
      <c r="A36" s="77"/>
      <c r="B36" s="80"/>
      <c r="C36" s="5" t="s">
        <v>8</v>
      </c>
      <c r="D36" s="6">
        <v>-18.053796861669301</v>
      </c>
      <c r="E36" s="6">
        <v>2080.6709655516502</v>
      </c>
      <c r="F36" s="6">
        <v>-8.6769110352259496E-3</v>
      </c>
      <c r="G36" s="6">
        <v>0.99307691352143701</v>
      </c>
      <c r="H36" s="6"/>
      <c r="I36" s="6"/>
      <c r="J36" s="7"/>
    </row>
    <row r="37" spans="1:10" x14ac:dyDescent="0.25">
      <c r="A37" s="77"/>
      <c r="B37" s="80"/>
      <c r="C37" s="5" t="s">
        <v>9</v>
      </c>
      <c r="D37" s="6">
        <v>-18.066906805865401</v>
      </c>
      <c r="E37" s="6">
        <v>2080.6712651611101</v>
      </c>
      <c r="F37" s="6">
        <v>-8.6832106101424195E-3</v>
      </c>
      <c r="G37" s="6">
        <v>0.99307188737721896</v>
      </c>
      <c r="H37" s="6"/>
      <c r="I37" s="6"/>
      <c r="J37" s="7"/>
    </row>
    <row r="38" spans="1:10" x14ac:dyDescent="0.25">
      <c r="A38" s="77"/>
      <c r="B38" s="80"/>
      <c r="C38" s="5" t="s">
        <v>10</v>
      </c>
      <c r="D38" s="6">
        <v>4.1758584139828199E-2</v>
      </c>
      <c r="E38" s="6">
        <v>6.77299663232062E-2</v>
      </c>
      <c r="F38" s="6">
        <v>0.61654517795796604</v>
      </c>
      <c r="G38" s="6">
        <v>0.53753476417818402</v>
      </c>
      <c r="H38" s="6"/>
      <c r="I38" s="6"/>
      <c r="J38" s="7"/>
    </row>
    <row r="39" spans="1:10" x14ac:dyDescent="0.25">
      <c r="A39" s="77"/>
      <c r="B39" s="80"/>
      <c r="C39" s="5" t="s">
        <v>11</v>
      </c>
      <c r="D39" s="6">
        <v>204.38375015918001</v>
      </c>
      <c r="E39" s="6">
        <v>173.00501634547899</v>
      </c>
      <c r="F39" s="6">
        <v>1.1813747050607999</v>
      </c>
      <c r="G39" s="6">
        <v>0.23745390203034</v>
      </c>
      <c r="H39" s="6"/>
      <c r="I39" s="6"/>
      <c r="J39" s="7"/>
    </row>
    <row r="40" spans="1:10" x14ac:dyDescent="0.25">
      <c r="A40" s="77"/>
      <c r="B40" s="80"/>
      <c r="C40" s="5" t="s">
        <v>12</v>
      </c>
      <c r="D40" s="6">
        <v>3.9060719153411299</v>
      </c>
      <c r="E40" s="6">
        <v>30.898638708581</v>
      </c>
      <c r="F40" s="6">
        <v>0.12641566355660699</v>
      </c>
      <c r="G40" s="6">
        <v>0.89940290389519795</v>
      </c>
      <c r="H40" s="6"/>
      <c r="I40" s="6"/>
      <c r="J40" s="7"/>
    </row>
    <row r="41" spans="1:10" x14ac:dyDescent="0.25">
      <c r="A41" s="78"/>
      <c r="B41" s="81"/>
      <c r="C41" s="8" t="s">
        <v>13</v>
      </c>
      <c r="D41" s="9">
        <v>39.150464903759499</v>
      </c>
      <c r="E41" s="9">
        <v>120.364792057521</v>
      </c>
      <c r="F41" s="9">
        <v>0.32526508985326702</v>
      </c>
      <c r="G41" s="9">
        <v>0.74498044982267297</v>
      </c>
      <c r="H41" s="9"/>
      <c r="I41" s="9"/>
      <c r="J41" s="10"/>
    </row>
    <row r="42" spans="1:10" ht="14.45" customHeight="1" x14ac:dyDescent="0.25">
      <c r="A42" s="76" t="s">
        <v>27</v>
      </c>
      <c r="B42" s="79" t="s">
        <v>35</v>
      </c>
      <c r="C42" s="11" t="s">
        <v>6</v>
      </c>
      <c r="D42" s="12">
        <v>-2.7463238652435602</v>
      </c>
      <c r="E42" s="12">
        <v>0.55613754942073201</v>
      </c>
      <c r="F42" s="12">
        <v>-4.93820974344227</v>
      </c>
      <c r="G42" s="6">
        <v>7.8843018680498196E-7</v>
      </c>
      <c r="H42" s="6"/>
      <c r="I42" s="6"/>
      <c r="J42" s="7"/>
    </row>
    <row r="43" spans="1:10" x14ac:dyDescent="0.25">
      <c r="A43" s="77"/>
      <c r="B43" s="80"/>
      <c r="C43" s="5" t="s">
        <v>0</v>
      </c>
      <c r="D43" s="6">
        <v>9.3007597453250004E-2</v>
      </c>
      <c r="E43" s="6">
        <v>5.1621521478884401E-2</v>
      </c>
      <c r="F43" s="6">
        <v>1.8017213516516399</v>
      </c>
      <c r="G43" s="6">
        <v>7.1589257034524303E-2</v>
      </c>
      <c r="H43" s="6">
        <f>EXP(D43)</f>
        <v>1.0974700732139828</v>
      </c>
      <c r="I43" s="6">
        <f>EXP(D43-(1.96*E43))</f>
        <v>0.99186270385748676</v>
      </c>
      <c r="J43" s="7">
        <f>EXP(D43+(1.96*E43))</f>
        <v>1.2143218581725823</v>
      </c>
    </row>
    <row r="44" spans="1:10" x14ac:dyDescent="0.25">
      <c r="A44" s="77"/>
      <c r="B44" s="80"/>
      <c r="C44" s="5" t="s">
        <v>7</v>
      </c>
      <c r="D44" s="6">
        <v>-0.14741058127201701</v>
      </c>
      <c r="E44" s="6">
        <v>0.10358359128849599</v>
      </c>
      <c r="F44" s="6">
        <v>-1.4231074578352501</v>
      </c>
      <c r="G44" s="6">
        <v>0.15470500674514101</v>
      </c>
      <c r="H44" s="6"/>
      <c r="I44" s="6"/>
      <c r="J44" s="7"/>
    </row>
    <row r="45" spans="1:10" x14ac:dyDescent="0.25">
      <c r="A45" s="77"/>
      <c r="B45" s="80"/>
      <c r="C45" s="5" t="s">
        <v>8</v>
      </c>
      <c r="D45" s="6">
        <v>-1.1454737507325199</v>
      </c>
      <c r="E45" s="6">
        <v>0.117128111698801</v>
      </c>
      <c r="F45" s="6">
        <v>-9.7796654801210003</v>
      </c>
      <c r="G45" s="6">
        <v>1.3766478614212199E-22</v>
      </c>
      <c r="H45" s="6"/>
      <c r="I45" s="6"/>
      <c r="J45" s="7"/>
    </row>
    <row r="46" spans="1:10" x14ac:dyDescent="0.25">
      <c r="A46" s="77"/>
      <c r="B46" s="80"/>
      <c r="C46" s="5" t="s">
        <v>9</v>
      </c>
      <c r="D46" s="6">
        <v>-0.45524649915945098</v>
      </c>
      <c r="E46" s="6">
        <v>0.165208639922582</v>
      </c>
      <c r="F46" s="6">
        <v>-2.7555852973112298</v>
      </c>
      <c r="G46" s="6">
        <v>5.8587226293121703E-3</v>
      </c>
      <c r="H46" s="6"/>
      <c r="I46" s="6"/>
      <c r="J46" s="7"/>
    </row>
    <row r="47" spans="1:10" x14ac:dyDescent="0.25">
      <c r="A47" s="77"/>
      <c r="B47" s="80"/>
      <c r="C47" s="5" t="s">
        <v>10</v>
      </c>
      <c r="D47" s="6">
        <v>5.2166331044262298E-2</v>
      </c>
      <c r="E47" s="6">
        <v>7.2105549534019096E-3</v>
      </c>
      <c r="F47" s="6">
        <v>7.2347179074823504</v>
      </c>
      <c r="G47" s="6">
        <v>4.6649775890894401E-13</v>
      </c>
      <c r="H47" s="6"/>
      <c r="I47" s="6"/>
      <c r="J47" s="7"/>
    </row>
    <row r="48" spans="1:10" x14ac:dyDescent="0.25">
      <c r="A48" s="77"/>
      <c r="B48" s="80"/>
      <c r="C48" s="5" t="s">
        <v>17</v>
      </c>
      <c r="D48" s="6">
        <v>1.1905324974545</v>
      </c>
      <c r="E48" s="6">
        <v>0.124678001404166</v>
      </c>
      <c r="F48" s="6">
        <v>9.5488577298827302</v>
      </c>
      <c r="G48" s="6">
        <v>1.31134122178769E-21</v>
      </c>
      <c r="H48" s="6"/>
      <c r="I48" s="6"/>
      <c r="J48" s="7"/>
    </row>
    <row r="49" spans="1:10" x14ac:dyDescent="0.25">
      <c r="A49" s="77"/>
      <c r="B49" s="80"/>
      <c r="C49" s="5" t="s">
        <v>18</v>
      </c>
      <c r="D49" s="6">
        <v>2.7382781706980199</v>
      </c>
      <c r="E49" s="6">
        <v>0.42686864521340101</v>
      </c>
      <c r="F49" s="6">
        <v>6.4148027769270701</v>
      </c>
      <c r="G49" s="6">
        <v>1.4100528498713499E-10</v>
      </c>
      <c r="H49" s="6"/>
      <c r="I49" s="6"/>
      <c r="J49" s="7"/>
    </row>
    <row r="50" spans="1:10" x14ac:dyDescent="0.25">
      <c r="A50" s="77"/>
      <c r="B50" s="80"/>
      <c r="C50" s="5" t="s">
        <v>11</v>
      </c>
      <c r="D50" s="6">
        <v>-4.9727985006171904</v>
      </c>
      <c r="E50" s="6">
        <v>4.03686569412534</v>
      </c>
      <c r="F50" s="6">
        <v>-1.23184640694236</v>
      </c>
      <c r="G50" s="6">
        <v>0.218006464239174</v>
      </c>
      <c r="H50" s="6"/>
      <c r="I50" s="6"/>
      <c r="J50" s="7"/>
    </row>
    <row r="51" spans="1:10" x14ac:dyDescent="0.25">
      <c r="A51" s="77"/>
      <c r="B51" s="80"/>
      <c r="C51" s="5" t="s">
        <v>12</v>
      </c>
      <c r="D51" s="6">
        <v>-2.46177987899872</v>
      </c>
      <c r="E51" s="6">
        <v>3.9040255582608201</v>
      </c>
      <c r="F51" s="6">
        <v>-0.63057473427387301</v>
      </c>
      <c r="G51" s="6">
        <v>0.52831862325261403</v>
      </c>
      <c r="H51" s="6"/>
      <c r="I51" s="6"/>
      <c r="J51" s="7"/>
    </row>
    <row r="52" spans="1:10" x14ac:dyDescent="0.25">
      <c r="A52" s="77"/>
      <c r="B52" s="81"/>
      <c r="C52" s="8" t="s">
        <v>13</v>
      </c>
      <c r="D52" s="9">
        <v>5.0553569933784601</v>
      </c>
      <c r="E52" s="9">
        <v>4.1470530708142102</v>
      </c>
      <c r="F52" s="9">
        <v>1.2190239447275599</v>
      </c>
      <c r="G52" s="9">
        <v>0.22283510442311</v>
      </c>
      <c r="H52" s="9"/>
      <c r="I52" s="9"/>
      <c r="J52" s="10"/>
    </row>
    <row r="53" spans="1:10" ht="14.45" customHeight="1" x14ac:dyDescent="0.25">
      <c r="A53" s="77"/>
      <c r="B53" s="79" t="s">
        <v>77</v>
      </c>
      <c r="C53" s="11" t="s">
        <v>6</v>
      </c>
      <c r="D53" s="12">
        <v>-2.1342903132655402</v>
      </c>
      <c r="E53" s="12">
        <v>0.62951166750993304</v>
      </c>
      <c r="F53" s="12">
        <v>-3.3903903984938699</v>
      </c>
      <c r="G53" s="6">
        <v>6.9793155750380305E-4</v>
      </c>
      <c r="H53" s="6"/>
      <c r="I53" s="6"/>
      <c r="J53" s="7"/>
    </row>
    <row r="54" spans="1:10" x14ac:dyDescent="0.25">
      <c r="A54" s="77"/>
      <c r="B54" s="80"/>
      <c r="C54" s="5" t="s">
        <v>0</v>
      </c>
      <c r="D54" s="6">
        <v>9.9214319126915695E-2</v>
      </c>
      <c r="E54" s="6">
        <v>5.9441462731276297E-2</v>
      </c>
      <c r="F54" s="6">
        <v>1.66910965121173</v>
      </c>
      <c r="G54" s="6">
        <v>9.5095650955417596E-2</v>
      </c>
      <c r="H54" s="6">
        <f>EXP(D54)</f>
        <v>1.1043029474424384</v>
      </c>
      <c r="I54" s="6">
        <f>EXP(D54-(1.96*E54))</f>
        <v>0.98285768272467466</v>
      </c>
      <c r="J54" s="7">
        <f>EXP(D54+(1.96*E54))</f>
        <v>1.2407544054083242</v>
      </c>
    </row>
    <row r="55" spans="1:10" x14ac:dyDescent="0.25">
      <c r="A55" s="77"/>
      <c r="B55" s="80"/>
      <c r="C55" s="5" t="s">
        <v>7</v>
      </c>
      <c r="D55" s="6">
        <v>-0.17314143690101499</v>
      </c>
      <c r="E55" s="6">
        <v>0.117387409670125</v>
      </c>
      <c r="F55" s="6">
        <v>-1.4749574710572999</v>
      </c>
      <c r="G55" s="6">
        <v>0.140223977662429</v>
      </c>
      <c r="H55" s="6"/>
      <c r="I55" s="6"/>
      <c r="J55" s="7"/>
    </row>
    <row r="56" spans="1:10" x14ac:dyDescent="0.25">
      <c r="A56" s="77"/>
      <c r="B56" s="80"/>
      <c r="C56" s="5" t="s">
        <v>8</v>
      </c>
      <c r="D56" s="6">
        <v>-1.0417964781365501</v>
      </c>
      <c r="E56" s="6">
        <v>0.13174894795099401</v>
      </c>
      <c r="F56" s="6">
        <v>-7.9074367904938603</v>
      </c>
      <c r="G56" s="6">
        <v>2.6274246494061802E-15</v>
      </c>
      <c r="H56" s="6"/>
      <c r="I56" s="6"/>
      <c r="J56" s="7"/>
    </row>
    <row r="57" spans="1:10" x14ac:dyDescent="0.25">
      <c r="A57" s="77"/>
      <c r="B57" s="80"/>
      <c r="C57" s="5" t="s">
        <v>9</v>
      </c>
      <c r="D57" s="6">
        <v>-0.278935041369892</v>
      </c>
      <c r="E57" s="6">
        <v>0.187857940429424</v>
      </c>
      <c r="F57" s="6">
        <v>-1.4848190112819999</v>
      </c>
      <c r="G57" s="6">
        <v>0.13759177441482201</v>
      </c>
      <c r="H57" s="6"/>
      <c r="I57" s="6"/>
      <c r="J57" s="7"/>
    </row>
    <row r="58" spans="1:10" x14ac:dyDescent="0.25">
      <c r="A58" s="77"/>
      <c r="B58" s="80"/>
      <c r="C58" s="5" t="s">
        <v>10</v>
      </c>
      <c r="D58" s="6">
        <v>4.3224284934470399E-2</v>
      </c>
      <c r="E58" s="6">
        <v>8.11789073149672E-3</v>
      </c>
      <c r="F58" s="6">
        <v>5.3245709217006203</v>
      </c>
      <c r="G58" s="6">
        <v>1.01191615761484E-7</v>
      </c>
      <c r="H58" s="6"/>
      <c r="I58" s="6"/>
      <c r="J58" s="7"/>
    </row>
    <row r="59" spans="1:10" x14ac:dyDescent="0.25">
      <c r="A59" s="77"/>
      <c r="B59" s="80"/>
      <c r="C59" s="5" t="s">
        <v>11</v>
      </c>
      <c r="D59" s="6">
        <v>-6.0719981930321403</v>
      </c>
      <c r="E59" s="6">
        <v>4.3564418741814199</v>
      </c>
      <c r="F59" s="6">
        <v>-1.3937975917957299</v>
      </c>
      <c r="G59" s="6">
        <v>0.16337873558941801</v>
      </c>
      <c r="H59" s="6"/>
      <c r="I59" s="6"/>
      <c r="J59" s="7"/>
    </row>
    <row r="60" spans="1:10" x14ac:dyDescent="0.25">
      <c r="A60" s="77"/>
      <c r="B60" s="80"/>
      <c r="C60" s="5" t="s">
        <v>12</v>
      </c>
      <c r="D60" s="6">
        <v>-0.43187221001596998</v>
      </c>
      <c r="E60" s="6">
        <v>4.4474897361921402</v>
      </c>
      <c r="F60" s="6">
        <v>-9.7104712013507899E-2</v>
      </c>
      <c r="G60" s="6">
        <v>0.92264323890292799</v>
      </c>
      <c r="H60" s="6"/>
      <c r="I60" s="6"/>
      <c r="J60" s="7"/>
    </row>
    <row r="61" spans="1:10" x14ac:dyDescent="0.25">
      <c r="A61" s="77"/>
      <c r="B61" s="81"/>
      <c r="C61" s="8" t="s">
        <v>13</v>
      </c>
      <c r="D61" s="9">
        <v>3.6030650092697099</v>
      </c>
      <c r="E61" s="9">
        <v>5.0489556181304298</v>
      </c>
      <c r="F61" s="9">
        <v>0.713625803390183</v>
      </c>
      <c r="G61" s="9">
        <v>0.47545859744767699</v>
      </c>
      <c r="H61" s="9"/>
      <c r="I61" s="9"/>
      <c r="J61" s="10"/>
    </row>
    <row r="62" spans="1:10" ht="14.45" customHeight="1" x14ac:dyDescent="0.25">
      <c r="A62" s="77"/>
      <c r="B62" s="79" t="s">
        <v>78</v>
      </c>
      <c r="C62" s="11" t="s">
        <v>6</v>
      </c>
      <c r="D62" s="12">
        <v>-3.6659890592956201</v>
      </c>
      <c r="E62" s="12">
        <v>1.1934201112137399</v>
      </c>
      <c r="F62" s="12">
        <v>-3.0718344905108101</v>
      </c>
      <c r="G62" s="6">
        <v>2.1274765262674798E-3</v>
      </c>
      <c r="H62" s="6"/>
      <c r="I62" s="6"/>
      <c r="J62" s="7"/>
    </row>
    <row r="63" spans="1:10" x14ac:dyDescent="0.25">
      <c r="A63" s="77"/>
      <c r="B63" s="80"/>
      <c r="C63" s="5" t="s">
        <v>0</v>
      </c>
      <c r="D63" s="6">
        <v>8.7255203863462E-2</v>
      </c>
      <c r="E63" s="6">
        <v>0.111120990255257</v>
      </c>
      <c r="F63" s="6">
        <v>0.785227018433035</v>
      </c>
      <c r="G63" s="6">
        <v>0.43232047691005598</v>
      </c>
      <c r="H63" s="6">
        <f>EXP(D63)</f>
        <v>1.0911751162931134</v>
      </c>
      <c r="I63" s="6">
        <f>EXP(D63-(1.96*E63))</f>
        <v>0.87761968740782248</v>
      </c>
      <c r="J63" s="7">
        <f>EXP(D63+(1.96*E63))</f>
        <v>1.3566960170801163</v>
      </c>
    </row>
    <row r="64" spans="1:10" x14ac:dyDescent="0.25">
      <c r="A64" s="77"/>
      <c r="B64" s="80"/>
      <c r="C64" s="5" t="s">
        <v>7</v>
      </c>
      <c r="D64" s="6">
        <v>-8.8967546449370397E-2</v>
      </c>
      <c r="E64" s="6">
        <v>0.229975173149394</v>
      </c>
      <c r="F64" s="6">
        <v>-0.38685717780317103</v>
      </c>
      <c r="G64" s="6">
        <v>0.69886194467554696</v>
      </c>
      <c r="H64" s="6"/>
      <c r="I64" s="6"/>
      <c r="J64" s="7"/>
    </row>
    <row r="65" spans="1:10" x14ac:dyDescent="0.25">
      <c r="A65" s="77"/>
      <c r="B65" s="80"/>
      <c r="C65" s="5" t="s">
        <v>8</v>
      </c>
      <c r="D65" s="6">
        <v>-1.55557881600657</v>
      </c>
      <c r="E65" s="6">
        <v>0.27740840672808997</v>
      </c>
      <c r="F65" s="6">
        <v>-5.6075402845715496</v>
      </c>
      <c r="G65" s="6">
        <v>2.0522225577230999E-8</v>
      </c>
      <c r="H65" s="6"/>
      <c r="I65" s="6"/>
      <c r="J65" s="7"/>
    </row>
    <row r="66" spans="1:10" x14ac:dyDescent="0.25">
      <c r="A66" s="77"/>
      <c r="B66" s="80"/>
      <c r="C66" s="5" t="s">
        <v>9</v>
      </c>
      <c r="D66" s="6">
        <v>-0.99954687150939203</v>
      </c>
      <c r="E66" s="6">
        <v>0.35898146991145502</v>
      </c>
      <c r="F66" s="6">
        <v>-2.7843968429789299</v>
      </c>
      <c r="G66" s="6">
        <v>5.3627376524177798E-3</v>
      </c>
      <c r="H66" s="6"/>
      <c r="I66" s="6"/>
      <c r="J66" s="7"/>
    </row>
    <row r="67" spans="1:10" x14ac:dyDescent="0.25">
      <c r="A67" s="77"/>
      <c r="B67" s="80"/>
      <c r="C67" s="5" t="s">
        <v>10</v>
      </c>
      <c r="D67" s="6">
        <v>8.5047487828740498E-2</v>
      </c>
      <c r="E67" s="6">
        <v>1.6277979419565301E-2</v>
      </c>
      <c r="F67" s="6">
        <v>5.2246956232490298</v>
      </c>
      <c r="G67" s="6">
        <v>1.74441818726034E-7</v>
      </c>
      <c r="H67" s="6"/>
      <c r="I67" s="6"/>
      <c r="J67" s="7"/>
    </row>
    <row r="68" spans="1:10" x14ac:dyDescent="0.25">
      <c r="A68" s="77"/>
      <c r="B68" s="80"/>
      <c r="C68" s="5" t="s">
        <v>11</v>
      </c>
      <c r="D68" s="6">
        <v>-1.9323825782639901</v>
      </c>
      <c r="E68" s="6">
        <v>11.512905133954799</v>
      </c>
      <c r="F68" s="6">
        <v>-0.16784491453550299</v>
      </c>
      <c r="G68" s="6">
        <v>0.86670528700599403</v>
      </c>
      <c r="H68" s="6"/>
      <c r="I68" s="6"/>
      <c r="J68" s="7"/>
    </row>
    <row r="69" spans="1:10" x14ac:dyDescent="0.25">
      <c r="A69" s="77"/>
      <c r="B69" s="80"/>
      <c r="C69" s="5" t="s">
        <v>12</v>
      </c>
      <c r="D69" s="6">
        <v>-9.5882558819519002</v>
      </c>
      <c r="E69" s="6">
        <v>8.2719988035470209</v>
      </c>
      <c r="F69" s="6">
        <v>-1.15912201024987</v>
      </c>
      <c r="G69" s="6">
        <v>0.24640645533768399</v>
      </c>
      <c r="H69" s="6"/>
      <c r="I69" s="6"/>
      <c r="J69" s="7"/>
    </row>
    <row r="70" spans="1:10" x14ac:dyDescent="0.25">
      <c r="A70" s="77"/>
      <c r="B70" s="81"/>
      <c r="C70" s="8" t="s">
        <v>13</v>
      </c>
      <c r="D70" s="9">
        <v>9.1345091586598297</v>
      </c>
      <c r="E70" s="9">
        <v>7.2282617831486897</v>
      </c>
      <c r="F70" s="9">
        <v>1.2637214080922201</v>
      </c>
      <c r="G70" s="9">
        <v>0.206330038406078</v>
      </c>
      <c r="H70" s="9"/>
      <c r="I70" s="9"/>
      <c r="J70" s="10"/>
    </row>
    <row r="71" spans="1:10" ht="14.45" customHeight="1" x14ac:dyDescent="0.25">
      <c r="A71" s="77"/>
      <c r="B71" s="80" t="s">
        <v>79</v>
      </c>
      <c r="C71" s="5" t="s">
        <v>6</v>
      </c>
      <c r="D71" s="6">
        <v>17.7663365798816</v>
      </c>
      <c r="E71" s="6">
        <v>2031.7233213796401</v>
      </c>
      <c r="F71" s="6">
        <v>8.7444665289452203E-3</v>
      </c>
      <c r="G71" s="6">
        <v>0.99302301408089</v>
      </c>
      <c r="H71" s="6"/>
      <c r="I71" s="6"/>
      <c r="J71" s="7"/>
    </row>
    <row r="72" spans="1:10" x14ac:dyDescent="0.25">
      <c r="A72" s="77"/>
      <c r="B72" s="80"/>
      <c r="C72" s="5" t="s">
        <v>0</v>
      </c>
      <c r="D72" s="6">
        <v>-0.40087153525274299</v>
      </c>
      <c r="E72" s="6">
        <v>0.427918488259317</v>
      </c>
      <c r="F72" s="6">
        <v>-0.93679414713630305</v>
      </c>
      <c r="G72" s="6">
        <v>0.34886445654118398</v>
      </c>
      <c r="H72" s="6">
        <f>EXP(D72)</f>
        <v>0.66973609298969461</v>
      </c>
      <c r="I72" s="6">
        <f>EXP(D72-(1.96*E72))</f>
        <v>0.28950237672603607</v>
      </c>
      <c r="J72" s="7">
        <f>EXP(D72+(1.96*E72))</f>
        <v>1.5493704726216202</v>
      </c>
    </row>
    <row r="73" spans="1:10" x14ac:dyDescent="0.25">
      <c r="A73" s="77"/>
      <c r="B73" s="80"/>
      <c r="C73" s="5" t="s">
        <v>7</v>
      </c>
      <c r="D73" s="6">
        <v>-0.450313194034685</v>
      </c>
      <c r="E73" s="6">
        <v>0.96096609196909999</v>
      </c>
      <c r="F73" s="6">
        <v>-0.46860466544865798</v>
      </c>
      <c r="G73" s="6">
        <v>0.63935224187709705</v>
      </c>
      <c r="H73" s="6"/>
      <c r="I73" s="6"/>
      <c r="J73" s="7"/>
    </row>
    <row r="74" spans="1:10" x14ac:dyDescent="0.25">
      <c r="A74" s="77"/>
      <c r="B74" s="80"/>
      <c r="C74" s="5" t="s">
        <v>8</v>
      </c>
      <c r="D74" s="6">
        <v>-18.106827632146</v>
      </c>
      <c r="E74" s="6">
        <v>2031.7159652543801</v>
      </c>
      <c r="F74" s="6">
        <v>-8.91208610937844E-3</v>
      </c>
      <c r="G74" s="6">
        <v>0.99288927821741602</v>
      </c>
      <c r="H74" s="6"/>
      <c r="I74" s="6"/>
      <c r="J74" s="7"/>
    </row>
    <row r="75" spans="1:10" x14ac:dyDescent="0.25">
      <c r="A75" s="77"/>
      <c r="B75" s="80"/>
      <c r="C75" s="5" t="s">
        <v>9</v>
      </c>
      <c r="D75" s="6">
        <v>-18.3036963103518</v>
      </c>
      <c r="E75" s="6">
        <v>2031.7162918905101</v>
      </c>
      <c r="F75" s="6">
        <v>-9.0089823974981807E-3</v>
      </c>
      <c r="G75" s="6">
        <v>0.99281196926883197</v>
      </c>
      <c r="H75" s="6"/>
      <c r="I75" s="6"/>
      <c r="J75" s="7"/>
    </row>
    <row r="76" spans="1:10" x14ac:dyDescent="0.25">
      <c r="A76" s="77"/>
      <c r="B76" s="80"/>
      <c r="C76" s="5" t="s">
        <v>10</v>
      </c>
      <c r="D76" s="6">
        <v>5.9276390238827997E-2</v>
      </c>
      <c r="E76" s="6">
        <v>7.3282653259359704E-2</v>
      </c>
      <c r="F76" s="6">
        <v>0.80887341822953496</v>
      </c>
      <c r="G76" s="6">
        <v>0.41858796024455602</v>
      </c>
      <c r="H76" s="6"/>
      <c r="I76" s="6"/>
      <c r="J76" s="7"/>
    </row>
    <row r="77" spans="1:10" x14ac:dyDescent="0.25">
      <c r="A77" s="77"/>
      <c r="B77" s="80"/>
      <c r="C77" s="5" t="s">
        <v>11</v>
      </c>
      <c r="D77" s="6">
        <v>270.60863742358799</v>
      </c>
      <c r="E77" s="6">
        <v>201.313769518724</v>
      </c>
      <c r="F77" s="6">
        <v>1.34421325511179</v>
      </c>
      <c r="G77" s="6">
        <v>0.178879436565825</v>
      </c>
      <c r="H77" s="6"/>
      <c r="I77" s="6"/>
      <c r="J77" s="7"/>
    </row>
    <row r="78" spans="1:10" x14ac:dyDescent="0.25">
      <c r="A78" s="77"/>
      <c r="B78" s="80"/>
      <c r="C78" s="5" t="s">
        <v>12</v>
      </c>
      <c r="D78" s="6">
        <v>5.9496143548704499</v>
      </c>
      <c r="E78" s="6">
        <v>30.1228873831935</v>
      </c>
      <c r="F78" s="6">
        <v>0.19751142309783801</v>
      </c>
      <c r="G78" s="6">
        <v>0.84342734317114898</v>
      </c>
      <c r="H78" s="6"/>
      <c r="I78" s="6"/>
      <c r="J78" s="7"/>
    </row>
    <row r="79" spans="1:10" x14ac:dyDescent="0.25">
      <c r="A79" s="78"/>
      <c r="B79" s="81"/>
      <c r="C79" s="8" t="s">
        <v>13</v>
      </c>
      <c r="D79" s="9">
        <v>57.4233639075266</v>
      </c>
      <c r="E79" s="9">
        <v>124.917104530158</v>
      </c>
      <c r="F79" s="9">
        <v>0.45969176217707802</v>
      </c>
      <c r="G79" s="9">
        <v>0.64573748330713299</v>
      </c>
      <c r="H79" s="8"/>
      <c r="I79" s="8"/>
      <c r="J79" s="44"/>
    </row>
    <row r="81" spans="1:7" x14ac:dyDescent="0.25">
      <c r="A81" s="40" t="s">
        <v>72</v>
      </c>
    </row>
    <row r="82" spans="1:7" x14ac:dyDescent="0.25">
      <c r="A82" s="40"/>
      <c r="B82" s="40"/>
      <c r="C82" s="40"/>
      <c r="D82" s="82" t="s">
        <v>81</v>
      </c>
      <c r="E82" s="82"/>
      <c r="F82" s="82"/>
    </row>
    <row r="83" spans="1:7" x14ac:dyDescent="0.25">
      <c r="A83" s="15" t="s">
        <v>0</v>
      </c>
      <c r="B83" s="15" t="s">
        <v>73</v>
      </c>
      <c r="C83" s="15" t="s">
        <v>85</v>
      </c>
      <c r="D83" s="15" t="s">
        <v>82</v>
      </c>
      <c r="E83" s="15" t="s">
        <v>83</v>
      </c>
      <c r="F83" s="15" t="s">
        <v>84</v>
      </c>
      <c r="G83" s="74" t="s">
        <v>80</v>
      </c>
    </row>
    <row r="84" spans="1:7" x14ac:dyDescent="0.25">
      <c r="A84" s="86" t="s">
        <v>14</v>
      </c>
      <c r="B84" s="83" t="s">
        <v>75</v>
      </c>
      <c r="C84" s="11" t="s">
        <v>87</v>
      </c>
      <c r="D84" s="2">
        <v>0.60283687943262398</v>
      </c>
      <c r="E84" s="2">
        <v>0.77235772357723598</v>
      </c>
      <c r="F84" s="2">
        <v>0.931034482758621</v>
      </c>
      <c r="G84" s="2">
        <v>0.67281105990783396</v>
      </c>
    </row>
    <row r="85" spans="1:7" x14ac:dyDescent="0.25">
      <c r="A85" s="87"/>
      <c r="B85" s="84"/>
      <c r="C85" s="5" t="s">
        <v>86</v>
      </c>
      <c r="D85" s="75" t="s">
        <v>88</v>
      </c>
      <c r="E85" s="75" t="s">
        <v>89</v>
      </c>
      <c r="F85" s="75" t="s">
        <v>90</v>
      </c>
      <c r="G85" s="75" t="s">
        <v>91</v>
      </c>
    </row>
    <row r="86" spans="1:7" x14ac:dyDescent="0.25">
      <c r="A86" s="87"/>
      <c r="B86" s="85"/>
      <c r="C86" s="8" t="s">
        <v>74</v>
      </c>
      <c r="D86" s="8">
        <v>282</v>
      </c>
      <c r="E86" s="8">
        <v>123</v>
      </c>
      <c r="F86" s="8">
        <v>29</v>
      </c>
      <c r="G86" s="8">
        <v>434</v>
      </c>
    </row>
    <row r="87" spans="1:7" x14ac:dyDescent="0.25">
      <c r="A87" s="87"/>
      <c r="B87" s="84" t="s">
        <v>76</v>
      </c>
      <c r="C87" s="11" t="s">
        <v>87</v>
      </c>
      <c r="D87" s="2">
        <v>0.66929133858267698</v>
      </c>
      <c r="E87" s="2">
        <v>0.87417218543046404</v>
      </c>
      <c r="F87" s="2">
        <v>0.96153846153846201</v>
      </c>
      <c r="G87" s="2">
        <v>0.75870069605568402</v>
      </c>
    </row>
    <row r="88" spans="1:7" x14ac:dyDescent="0.25">
      <c r="A88" s="87"/>
      <c r="B88" s="84"/>
      <c r="C88" s="5" t="s">
        <v>86</v>
      </c>
      <c r="D88" s="75" t="s">
        <v>93</v>
      </c>
      <c r="E88" s="75" t="s">
        <v>94</v>
      </c>
      <c r="F88" s="75" t="s">
        <v>95</v>
      </c>
      <c r="G88" s="75" t="s">
        <v>92</v>
      </c>
    </row>
    <row r="89" spans="1:7" x14ac:dyDescent="0.25">
      <c r="A89" s="88"/>
      <c r="B89" s="85"/>
      <c r="C89" s="8" t="s">
        <v>74</v>
      </c>
      <c r="D89" s="8">
        <v>254</v>
      </c>
      <c r="E89" s="8">
        <v>151</v>
      </c>
      <c r="F89" s="8">
        <v>26</v>
      </c>
      <c r="G89" s="8">
        <v>431</v>
      </c>
    </row>
    <row r="90" spans="1:7" x14ac:dyDescent="0.25">
      <c r="A90" s="87" t="s">
        <v>15</v>
      </c>
      <c r="B90" s="83" t="s">
        <v>75</v>
      </c>
      <c r="C90" s="11" t="s">
        <v>87</v>
      </c>
      <c r="D90" s="2">
        <v>0.63018867924528299</v>
      </c>
      <c r="E90" s="2">
        <v>0.84285714285714297</v>
      </c>
      <c r="F90" s="2">
        <v>0.96</v>
      </c>
      <c r="G90" s="2">
        <v>0.71860465116279104</v>
      </c>
    </row>
    <row r="91" spans="1:7" x14ac:dyDescent="0.25">
      <c r="A91" s="87"/>
      <c r="B91" s="84"/>
      <c r="C91" s="5" t="s">
        <v>86</v>
      </c>
      <c r="D91" s="75" t="s">
        <v>96</v>
      </c>
      <c r="E91" s="75" t="s">
        <v>97</v>
      </c>
      <c r="F91" s="75" t="s">
        <v>98</v>
      </c>
      <c r="G91" s="75" t="s">
        <v>99</v>
      </c>
    </row>
    <row r="92" spans="1:7" x14ac:dyDescent="0.25">
      <c r="A92" s="87"/>
      <c r="B92" s="85"/>
      <c r="C92" s="8" t="s">
        <v>74</v>
      </c>
      <c r="D92" s="8">
        <v>265</v>
      </c>
      <c r="E92" s="8">
        <v>140</v>
      </c>
      <c r="F92" s="8">
        <v>25</v>
      </c>
      <c r="G92" s="8">
        <v>430</v>
      </c>
    </row>
    <row r="93" spans="1:7" x14ac:dyDescent="0.25">
      <c r="A93" s="87"/>
      <c r="B93" s="84" t="s">
        <v>76</v>
      </c>
      <c r="C93" s="11" t="s">
        <v>87</v>
      </c>
      <c r="D93" s="2">
        <v>0.625</v>
      </c>
      <c r="E93" s="2">
        <v>0.83846153846153804</v>
      </c>
      <c r="F93" s="2">
        <v>0.96428571428571397</v>
      </c>
      <c r="G93" s="2">
        <v>0.71004566210045705</v>
      </c>
    </row>
    <row r="94" spans="1:7" x14ac:dyDescent="0.25">
      <c r="A94" s="87"/>
      <c r="B94" s="84"/>
      <c r="C94" s="5" t="s">
        <v>86</v>
      </c>
      <c r="D94" s="75" t="s">
        <v>100</v>
      </c>
      <c r="E94" s="75" t="s">
        <v>101</v>
      </c>
      <c r="F94" s="75" t="s">
        <v>102</v>
      </c>
      <c r="G94" s="75" t="s">
        <v>103</v>
      </c>
    </row>
    <row r="95" spans="1:7" x14ac:dyDescent="0.25">
      <c r="A95" s="88"/>
      <c r="B95" s="85"/>
      <c r="C95" s="8" t="s">
        <v>74</v>
      </c>
      <c r="D95" s="8">
        <v>280</v>
      </c>
      <c r="E95" s="8">
        <v>130</v>
      </c>
      <c r="F95" s="8">
        <v>28</v>
      </c>
      <c r="G95" s="8">
        <v>438</v>
      </c>
    </row>
    <row r="97" spans="1:10" x14ac:dyDescent="0.25">
      <c r="A97" s="40" t="s">
        <v>104</v>
      </c>
    </row>
    <row r="98" spans="1:10" x14ac:dyDescent="0.25">
      <c r="A98" s="14" t="s">
        <v>0</v>
      </c>
      <c r="B98" s="15" t="s">
        <v>1</v>
      </c>
      <c r="C98" s="15" t="s">
        <v>2</v>
      </c>
      <c r="D98" s="22" t="s">
        <v>20</v>
      </c>
      <c r="E98" s="15" t="s">
        <v>3</v>
      </c>
      <c r="F98" s="15" t="s">
        <v>4</v>
      </c>
      <c r="G98" s="21" t="s">
        <v>5</v>
      </c>
      <c r="H98" s="15" t="s">
        <v>36</v>
      </c>
      <c r="I98" s="15" t="s">
        <v>37</v>
      </c>
      <c r="J98" s="45" t="s">
        <v>38</v>
      </c>
    </row>
    <row r="99" spans="1:10" x14ac:dyDescent="0.25">
      <c r="A99" s="76" t="s">
        <v>26</v>
      </c>
      <c r="B99" s="79" t="s">
        <v>113</v>
      </c>
      <c r="C99" s="11" t="s">
        <v>6</v>
      </c>
      <c r="D99" s="12">
        <v>-2.5964366476879999</v>
      </c>
      <c r="E99" s="12">
        <v>0.88804192322446296</v>
      </c>
      <c r="F99" s="12">
        <v>-2.92377710982427</v>
      </c>
      <c r="G99" s="6">
        <v>3.45812267865239E-3</v>
      </c>
      <c r="H99" s="5"/>
      <c r="I99" s="5"/>
      <c r="J99" s="42"/>
    </row>
    <row r="100" spans="1:10" x14ac:dyDescent="0.25">
      <c r="A100" s="77"/>
      <c r="B100" s="80"/>
      <c r="C100" s="16" t="s">
        <v>121</v>
      </c>
      <c r="D100" s="17">
        <v>0.48880436069790201</v>
      </c>
      <c r="E100" s="17">
        <v>0.16609851746447701</v>
      </c>
      <c r="F100" s="17">
        <v>-2.94285805893746</v>
      </c>
      <c r="G100" s="17">
        <v>3.2519748216987701E-3</v>
      </c>
      <c r="H100" s="17">
        <f>EXP(D100)</f>
        <v>1.6303657248060393</v>
      </c>
      <c r="I100" s="17">
        <f>EXP(D100-(1.96*E100))</f>
        <v>1.1773324766987572</v>
      </c>
      <c r="J100" s="18">
        <f>EXP(D100+(1.96*E100))</f>
        <v>2.257724516421749</v>
      </c>
    </row>
    <row r="101" spans="1:10" x14ac:dyDescent="0.25">
      <c r="A101" s="77"/>
      <c r="B101" s="80"/>
      <c r="C101" s="5" t="s">
        <v>7</v>
      </c>
      <c r="D101" s="6">
        <v>-8.1935098147329494E-2</v>
      </c>
      <c r="E101" s="6">
        <v>0.16451077521402099</v>
      </c>
      <c r="F101" s="6">
        <v>-0.49805307914169</v>
      </c>
      <c r="G101" s="6">
        <v>0.61844663071013795</v>
      </c>
      <c r="H101" s="6"/>
      <c r="I101" s="6"/>
      <c r="J101" s="7"/>
    </row>
    <row r="102" spans="1:10" x14ac:dyDescent="0.25">
      <c r="A102" s="77"/>
      <c r="B102" s="80"/>
      <c r="C102" s="5" t="s">
        <v>8</v>
      </c>
      <c r="D102" s="6">
        <v>-1.22562500116088</v>
      </c>
      <c r="E102" s="6">
        <v>0.18787718467105999</v>
      </c>
      <c r="F102" s="6">
        <v>-6.5235435761225498</v>
      </c>
      <c r="G102" s="6">
        <v>6.8665450594423702E-11</v>
      </c>
      <c r="H102" s="6"/>
      <c r="I102" s="6"/>
      <c r="J102" s="7"/>
    </row>
    <row r="103" spans="1:10" x14ac:dyDescent="0.25">
      <c r="A103" s="77"/>
      <c r="B103" s="80"/>
      <c r="C103" s="5" t="s">
        <v>9</v>
      </c>
      <c r="D103" s="6">
        <v>-0.68223058353129296</v>
      </c>
      <c r="E103" s="6">
        <v>0.25845140499863201</v>
      </c>
      <c r="F103" s="6">
        <v>-2.6396861086319299</v>
      </c>
      <c r="G103" s="6">
        <v>8.2982846454884192E-3</v>
      </c>
      <c r="H103" s="6"/>
      <c r="I103" s="6"/>
      <c r="J103" s="7"/>
    </row>
    <row r="104" spans="1:10" x14ac:dyDescent="0.25">
      <c r="A104" s="77"/>
      <c r="B104" s="80"/>
      <c r="C104" s="5" t="s">
        <v>10</v>
      </c>
      <c r="D104" s="6">
        <v>5.4654206957802598E-2</v>
      </c>
      <c r="E104" s="6">
        <v>1.1555778988529599E-2</v>
      </c>
      <c r="F104" s="6">
        <v>4.7295995373442903</v>
      </c>
      <c r="G104" s="6">
        <v>2.2496313935051301E-6</v>
      </c>
      <c r="H104" s="6"/>
      <c r="I104" s="6"/>
      <c r="J104" s="7"/>
    </row>
    <row r="105" spans="1:10" x14ac:dyDescent="0.25">
      <c r="A105" s="77"/>
      <c r="B105" s="80"/>
      <c r="C105" s="5" t="s">
        <v>17</v>
      </c>
      <c r="D105" s="6">
        <v>1.02297022252127</v>
      </c>
      <c r="E105" s="6">
        <v>0.19370551495046401</v>
      </c>
      <c r="F105" s="6">
        <v>5.2810588422476101</v>
      </c>
      <c r="G105" s="6">
        <v>1.2843942858542999E-7</v>
      </c>
      <c r="H105" s="6"/>
      <c r="I105" s="6"/>
      <c r="J105" s="7"/>
    </row>
    <row r="106" spans="1:10" x14ac:dyDescent="0.25">
      <c r="A106" s="77"/>
      <c r="B106" s="80"/>
      <c r="C106" s="5" t="s">
        <v>18</v>
      </c>
      <c r="D106" s="6">
        <v>2.4718554718004899</v>
      </c>
      <c r="E106" s="6">
        <v>0.61237884281049604</v>
      </c>
      <c r="F106" s="6">
        <v>4.0364808497563001</v>
      </c>
      <c r="G106" s="6">
        <v>5.4258952398060598E-5</v>
      </c>
      <c r="H106" s="6"/>
      <c r="I106" s="6"/>
      <c r="J106" s="7"/>
    </row>
    <row r="107" spans="1:10" x14ac:dyDescent="0.25">
      <c r="A107" s="77"/>
      <c r="B107" s="80"/>
      <c r="C107" s="5" t="s">
        <v>11</v>
      </c>
      <c r="D107" s="6">
        <v>-13.5949501587162</v>
      </c>
      <c r="E107" s="6">
        <v>6.0668393867236503</v>
      </c>
      <c r="F107" s="6">
        <v>-2.2408620522354101</v>
      </c>
      <c r="G107" s="6">
        <v>2.5035011988947801E-2</v>
      </c>
      <c r="H107" s="6"/>
      <c r="I107" s="6"/>
      <c r="J107" s="7"/>
    </row>
    <row r="108" spans="1:10" x14ac:dyDescent="0.25">
      <c r="A108" s="77"/>
      <c r="B108" s="80"/>
      <c r="C108" s="5" t="s">
        <v>12</v>
      </c>
      <c r="D108" s="6">
        <v>0.64416319531032196</v>
      </c>
      <c r="E108" s="6">
        <v>6.70546518469751</v>
      </c>
      <c r="F108" s="6">
        <v>9.6065400023306602E-2</v>
      </c>
      <c r="G108" s="6">
        <v>0.92346863095788001</v>
      </c>
      <c r="H108" s="6"/>
      <c r="I108" s="6"/>
      <c r="J108" s="7"/>
    </row>
    <row r="109" spans="1:10" x14ac:dyDescent="0.25">
      <c r="A109" s="77"/>
      <c r="B109" s="81"/>
      <c r="C109" s="8" t="s">
        <v>13</v>
      </c>
      <c r="D109" s="9">
        <v>6.7678939202645001</v>
      </c>
      <c r="E109" s="9">
        <v>6.53034035219651</v>
      </c>
      <c r="F109" s="9">
        <v>1.03637690461081</v>
      </c>
      <c r="G109" s="9">
        <v>0.30002634066327799</v>
      </c>
      <c r="H109" s="9"/>
      <c r="I109" s="9"/>
      <c r="J109" s="10"/>
    </row>
    <row r="110" spans="1:10" x14ac:dyDescent="0.25">
      <c r="A110" s="77"/>
      <c r="B110" s="79" t="s">
        <v>114</v>
      </c>
      <c r="C110" s="11" t="s">
        <v>6</v>
      </c>
      <c r="D110" s="6">
        <v>-2.08544225189137</v>
      </c>
      <c r="E110" s="12">
        <v>1.0329321308002199</v>
      </c>
      <c r="F110" s="12">
        <v>-2.0189538012296602</v>
      </c>
      <c r="G110" s="6">
        <v>4.34920214845885E-2</v>
      </c>
      <c r="H110" s="6"/>
      <c r="I110" s="6"/>
      <c r="J110" s="7"/>
    </row>
    <row r="111" spans="1:10" x14ac:dyDescent="0.25">
      <c r="A111" s="77"/>
      <c r="B111" s="80"/>
      <c r="C111" s="16" t="s">
        <v>121</v>
      </c>
      <c r="D111" s="17">
        <v>0.38894513011187198</v>
      </c>
      <c r="E111" s="17">
        <v>0.191081097083621</v>
      </c>
      <c r="F111" s="17">
        <v>-2.0354976816030099</v>
      </c>
      <c r="G111" s="17">
        <v>4.1800821590362802E-2</v>
      </c>
      <c r="H111" s="17">
        <f>EXP(D111)</f>
        <v>1.4754235927845045</v>
      </c>
      <c r="I111" s="17">
        <f>EXP(D111-(1.96*E111))</f>
        <v>1.0145307393533258</v>
      </c>
      <c r="J111" s="18">
        <f>EXP(D111+(1.96*E111))</f>
        <v>2.1456962255601062</v>
      </c>
    </row>
    <row r="112" spans="1:10" x14ac:dyDescent="0.25">
      <c r="A112" s="77"/>
      <c r="B112" s="80"/>
      <c r="C112" s="5" t="s">
        <v>7</v>
      </c>
      <c r="D112" s="6">
        <v>-0.149859690347216</v>
      </c>
      <c r="E112" s="6">
        <v>0.18866754195590699</v>
      </c>
      <c r="F112" s="6">
        <v>-0.79430562773876201</v>
      </c>
      <c r="G112" s="6">
        <v>0.42701752858653302</v>
      </c>
      <c r="H112" s="6"/>
      <c r="I112" s="6"/>
      <c r="J112" s="7"/>
    </row>
    <row r="113" spans="1:10" x14ac:dyDescent="0.25">
      <c r="A113" s="77"/>
      <c r="B113" s="80"/>
      <c r="C113" s="5" t="s">
        <v>8</v>
      </c>
      <c r="D113" s="6">
        <v>-1.07270520480573</v>
      </c>
      <c r="E113" s="6">
        <v>0.21348513069945799</v>
      </c>
      <c r="F113" s="6">
        <v>-5.0247302999096304</v>
      </c>
      <c r="G113" s="6">
        <v>5.0414050159132898E-7</v>
      </c>
      <c r="H113" s="6"/>
      <c r="I113" s="6"/>
      <c r="J113" s="7"/>
    </row>
    <row r="114" spans="1:10" x14ac:dyDescent="0.25">
      <c r="A114" s="77"/>
      <c r="B114" s="80"/>
      <c r="C114" s="5" t="s">
        <v>9</v>
      </c>
      <c r="D114" s="6">
        <v>-0.55733313721181998</v>
      </c>
      <c r="E114" s="6">
        <v>0.29839547662018601</v>
      </c>
      <c r="F114" s="6">
        <v>-1.8677667085457299</v>
      </c>
      <c r="G114" s="6">
        <v>6.1794595735628503E-2</v>
      </c>
      <c r="H114" s="6"/>
      <c r="I114" s="6"/>
      <c r="J114" s="7"/>
    </row>
    <row r="115" spans="1:10" x14ac:dyDescent="0.25">
      <c r="A115" s="77"/>
      <c r="B115" s="80"/>
      <c r="C115" s="5" t="s">
        <v>10</v>
      </c>
      <c r="D115" s="6">
        <v>4.6335740576778299E-2</v>
      </c>
      <c r="E115" s="6">
        <v>1.338705672091E-2</v>
      </c>
      <c r="F115" s="6">
        <v>3.46123435066976</v>
      </c>
      <c r="G115" s="6">
        <v>5.3770450866360902E-4</v>
      </c>
      <c r="H115" s="6"/>
      <c r="I115" s="6"/>
      <c r="J115" s="7"/>
    </row>
    <row r="116" spans="1:10" x14ac:dyDescent="0.25">
      <c r="A116" s="77"/>
      <c r="B116" s="80"/>
      <c r="C116" s="5" t="s">
        <v>11</v>
      </c>
      <c r="D116" s="6">
        <v>-13.894890839595</v>
      </c>
      <c r="E116" s="6">
        <v>6.5773569390175304</v>
      </c>
      <c r="F116" s="6">
        <v>-2.11253410274408</v>
      </c>
      <c r="G116" s="6">
        <v>3.4640664097822398E-2</v>
      </c>
      <c r="H116" s="6"/>
      <c r="I116" s="6"/>
      <c r="J116" s="7"/>
    </row>
    <row r="117" spans="1:10" x14ac:dyDescent="0.25">
      <c r="A117" s="77"/>
      <c r="B117" s="80"/>
      <c r="C117" s="5" t="s">
        <v>12</v>
      </c>
      <c r="D117" s="6">
        <v>1.99331528029508</v>
      </c>
      <c r="E117" s="6">
        <v>7.4086455953193298</v>
      </c>
      <c r="F117" s="6">
        <v>0.26905258925523801</v>
      </c>
      <c r="G117" s="6">
        <v>0.78788921380208599</v>
      </c>
      <c r="H117" s="6"/>
      <c r="I117" s="6"/>
      <c r="J117" s="7"/>
    </row>
    <row r="118" spans="1:10" x14ac:dyDescent="0.25">
      <c r="A118" s="77"/>
      <c r="B118" s="81"/>
      <c r="C118" s="8" t="s">
        <v>13</v>
      </c>
      <c r="D118" s="9">
        <v>8.1028357413707894</v>
      </c>
      <c r="E118" s="9">
        <v>7.55613479861925</v>
      </c>
      <c r="F118" s="9">
        <v>1.07235193089084</v>
      </c>
      <c r="G118" s="9">
        <v>0.283561989823511</v>
      </c>
      <c r="H118" s="9"/>
      <c r="I118" s="9"/>
      <c r="J118" s="10"/>
    </row>
    <row r="119" spans="1:10" x14ac:dyDescent="0.25">
      <c r="A119" s="77"/>
      <c r="B119" s="79" t="s">
        <v>115</v>
      </c>
      <c r="C119" s="11" t="s">
        <v>6</v>
      </c>
      <c r="D119" s="12">
        <v>-3.4003551919705601</v>
      </c>
      <c r="E119" s="12">
        <v>1.7723894309919599</v>
      </c>
      <c r="F119" s="12">
        <v>-1.91851470817419</v>
      </c>
      <c r="G119" s="6">
        <v>5.5045778953923E-2</v>
      </c>
      <c r="H119" s="6"/>
      <c r="I119" s="6"/>
      <c r="J119" s="7"/>
    </row>
    <row r="120" spans="1:10" x14ac:dyDescent="0.25">
      <c r="A120" s="77"/>
      <c r="B120" s="80"/>
      <c r="C120" s="16" t="s">
        <v>121</v>
      </c>
      <c r="D120" s="17">
        <v>0.74269519428785902</v>
      </c>
      <c r="E120" s="17">
        <v>0.35068994386323399</v>
      </c>
      <c r="F120" s="17">
        <v>-2.1178114949811699</v>
      </c>
      <c r="G120" s="17">
        <v>3.4191035432297401E-2</v>
      </c>
      <c r="H120" s="17">
        <f>EXP(D120)</f>
        <v>2.1015920872779326</v>
      </c>
      <c r="I120" s="17">
        <f>EXP(D120-(1.96*E120))</f>
        <v>1.0569029691351151</v>
      </c>
      <c r="J120" s="18">
        <f>EXP(D120+(1.96*E120))</f>
        <v>4.1788976190723375</v>
      </c>
    </row>
    <row r="121" spans="1:10" x14ac:dyDescent="0.25">
      <c r="A121" s="77"/>
      <c r="B121" s="80"/>
      <c r="C121" s="5" t="s">
        <v>7</v>
      </c>
      <c r="D121" s="6">
        <v>0.17547675587950201</v>
      </c>
      <c r="E121" s="6">
        <v>0.35088533718152498</v>
      </c>
      <c r="F121" s="6">
        <v>0.50009714651804504</v>
      </c>
      <c r="G121" s="6">
        <v>0.61700667527211495</v>
      </c>
      <c r="H121" s="6"/>
      <c r="I121" s="6"/>
      <c r="J121" s="7"/>
    </row>
    <row r="122" spans="1:10" x14ac:dyDescent="0.25">
      <c r="A122" s="77"/>
      <c r="B122" s="80"/>
      <c r="C122" s="5" t="s">
        <v>8</v>
      </c>
      <c r="D122" s="6">
        <v>-1.6878752461656901</v>
      </c>
      <c r="E122" s="6">
        <v>0.43316628010980801</v>
      </c>
      <c r="F122" s="6">
        <v>-3.8965988897792498</v>
      </c>
      <c r="G122" s="6">
        <v>9.7552985502398902E-5</v>
      </c>
      <c r="H122" s="6"/>
      <c r="I122" s="6"/>
      <c r="J122" s="7"/>
    </row>
    <row r="123" spans="1:10" x14ac:dyDescent="0.25">
      <c r="A123" s="77"/>
      <c r="B123" s="80"/>
      <c r="C123" s="5" t="s">
        <v>9</v>
      </c>
      <c r="D123" s="6">
        <v>-1.0767530580904501</v>
      </c>
      <c r="E123" s="6">
        <v>0.54021794914213195</v>
      </c>
      <c r="F123" s="6">
        <v>-1.99318267710345</v>
      </c>
      <c r="G123" s="6">
        <v>4.6241447283324202E-2</v>
      </c>
      <c r="H123" s="6"/>
      <c r="I123" s="6"/>
      <c r="J123" s="7"/>
    </row>
    <row r="124" spans="1:10" x14ac:dyDescent="0.25">
      <c r="A124" s="77"/>
      <c r="B124" s="80"/>
      <c r="C124" s="5" t="s">
        <v>10</v>
      </c>
      <c r="D124" s="6">
        <v>8.4014120607835099E-2</v>
      </c>
      <c r="E124" s="6">
        <v>2.41324924943477E-2</v>
      </c>
      <c r="F124" s="6">
        <v>3.48136938724886</v>
      </c>
      <c r="G124" s="6">
        <v>4.9885701138579E-4</v>
      </c>
      <c r="H124" s="6"/>
      <c r="I124" s="6"/>
      <c r="J124" s="7"/>
    </row>
    <row r="125" spans="1:10" x14ac:dyDescent="0.25">
      <c r="A125" s="77"/>
      <c r="B125" s="80"/>
      <c r="C125" s="5" t="s">
        <v>11</v>
      </c>
      <c r="D125" s="6">
        <v>-13.204352175001301</v>
      </c>
      <c r="E125" s="6">
        <v>16.759815069928901</v>
      </c>
      <c r="F125" s="6">
        <v>-0.78785786835399096</v>
      </c>
      <c r="G125" s="6">
        <v>0.43077984758190502</v>
      </c>
      <c r="H125" s="6"/>
      <c r="I125" s="6"/>
      <c r="J125" s="7"/>
    </row>
    <row r="126" spans="1:10" x14ac:dyDescent="0.25">
      <c r="A126" s="77"/>
      <c r="B126" s="80"/>
      <c r="C126" s="5" t="s">
        <v>12</v>
      </c>
      <c r="D126" s="6">
        <v>-9.4975748034446799</v>
      </c>
      <c r="E126" s="6">
        <v>15.9756180210645</v>
      </c>
      <c r="F126" s="6">
        <v>-0.59450437478673501</v>
      </c>
      <c r="G126" s="6">
        <v>0.55217481712864303</v>
      </c>
      <c r="H126" s="6"/>
      <c r="I126" s="6"/>
      <c r="J126" s="7"/>
    </row>
    <row r="127" spans="1:10" x14ac:dyDescent="0.25">
      <c r="A127" s="77"/>
      <c r="B127" s="81"/>
      <c r="C127" s="8" t="s">
        <v>13</v>
      </c>
      <c r="D127" s="9">
        <v>2.7986942106638302</v>
      </c>
      <c r="E127" s="9">
        <v>15.055063446914</v>
      </c>
      <c r="F127" s="9">
        <v>0.18589720465359599</v>
      </c>
      <c r="G127" s="9">
        <v>0.852525374357752</v>
      </c>
      <c r="H127" s="9"/>
      <c r="I127" s="9"/>
      <c r="J127" s="10"/>
    </row>
    <row r="128" spans="1:10" x14ac:dyDescent="0.25">
      <c r="A128" s="77"/>
      <c r="B128" s="80" t="s">
        <v>116</v>
      </c>
      <c r="C128" s="5" t="s">
        <v>6</v>
      </c>
      <c r="D128" s="6">
        <v>23.923642554124399</v>
      </c>
      <c r="E128" s="6">
        <v>3069.99009038247</v>
      </c>
      <c r="F128" s="6">
        <v>7.7927425984439897E-3</v>
      </c>
      <c r="G128" s="6">
        <v>0.99378235392411796</v>
      </c>
      <c r="H128" s="6"/>
      <c r="I128" s="6"/>
      <c r="J128" s="7"/>
    </row>
    <row r="129" spans="1:10" x14ac:dyDescent="0.25">
      <c r="A129" s="77"/>
      <c r="B129" s="80"/>
      <c r="C129" s="5" t="s">
        <v>121</v>
      </c>
      <c r="D129" s="6">
        <v>0.647754381920155</v>
      </c>
      <c r="E129" s="6">
        <v>1.505861178295</v>
      </c>
      <c r="F129" s="6">
        <v>-0.430155442783624</v>
      </c>
      <c r="G129" s="6">
        <v>0.66708257166125096</v>
      </c>
      <c r="H129" s="6">
        <f>EXP(D129)</f>
        <v>1.9112440821274639</v>
      </c>
      <c r="I129" s="6">
        <f>EXP(D129-(1.96*E129))</f>
        <v>9.9885222465457862E-2</v>
      </c>
      <c r="J129" s="7">
        <f>EXP(D129+(1.96*E129))</f>
        <v>36.570514149182337</v>
      </c>
    </row>
    <row r="130" spans="1:10" x14ac:dyDescent="0.25">
      <c r="A130" s="77"/>
      <c r="B130" s="80"/>
      <c r="C130" s="5" t="s">
        <v>7</v>
      </c>
      <c r="D130" s="6">
        <v>-0.97114564056561503</v>
      </c>
      <c r="E130" s="6">
        <v>1.5314423695299999</v>
      </c>
      <c r="F130" s="6">
        <v>-0.63413789502484696</v>
      </c>
      <c r="G130" s="6">
        <v>0.52599083381527101</v>
      </c>
      <c r="H130" s="6"/>
      <c r="I130" s="6"/>
      <c r="J130" s="7"/>
    </row>
    <row r="131" spans="1:10" x14ac:dyDescent="0.25">
      <c r="A131" s="77"/>
      <c r="B131" s="80"/>
      <c r="C131" s="5" t="s">
        <v>8</v>
      </c>
      <c r="D131" s="6">
        <v>-18.852009240653999</v>
      </c>
      <c r="E131" s="6">
        <v>3069.97031265858</v>
      </c>
      <c r="F131" s="6">
        <v>-6.1407790045787903E-3</v>
      </c>
      <c r="G131" s="6">
        <v>0.99510039803428196</v>
      </c>
      <c r="H131" s="6"/>
      <c r="I131" s="6"/>
      <c r="J131" s="7"/>
    </row>
    <row r="132" spans="1:10" x14ac:dyDescent="0.25">
      <c r="A132" s="77"/>
      <c r="B132" s="80"/>
      <c r="C132" s="5" t="s">
        <v>9</v>
      </c>
      <c r="D132" s="6">
        <v>0.108083476971387</v>
      </c>
      <c r="E132" s="6">
        <v>9328.9629901908902</v>
      </c>
      <c r="F132" s="6">
        <v>1.1585797594548701E-5</v>
      </c>
      <c r="G132" s="6">
        <v>0.99999075587097497</v>
      </c>
      <c r="H132" s="6"/>
      <c r="I132" s="6"/>
      <c r="J132" s="7"/>
    </row>
    <row r="133" spans="1:10" x14ac:dyDescent="0.25">
      <c r="A133" s="77"/>
      <c r="B133" s="80"/>
      <c r="C133" s="5" t="s">
        <v>10</v>
      </c>
      <c r="D133" s="6">
        <v>-2.4249043854053801E-2</v>
      </c>
      <c r="E133" s="6">
        <v>0.137364012352158</v>
      </c>
      <c r="F133" s="6">
        <v>-0.17653127219294401</v>
      </c>
      <c r="G133" s="6">
        <v>0.85987658278711898</v>
      </c>
      <c r="H133" s="6"/>
      <c r="I133" s="6"/>
      <c r="J133" s="7"/>
    </row>
    <row r="134" spans="1:10" x14ac:dyDescent="0.25">
      <c r="A134" s="77"/>
      <c r="B134" s="80"/>
      <c r="C134" s="5" t="s">
        <v>11</v>
      </c>
      <c r="D134" s="6">
        <v>79.979522700566207</v>
      </c>
      <c r="E134" s="6">
        <v>203.27434266855599</v>
      </c>
      <c r="F134" s="6">
        <v>0.39345606361632601</v>
      </c>
      <c r="G134" s="6">
        <v>0.69398266874772596</v>
      </c>
      <c r="H134" s="6"/>
      <c r="I134" s="6"/>
      <c r="J134" s="7"/>
    </row>
    <row r="135" spans="1:10" x14ac:dyDescent="0.25">
      <c r="A135" s="77"/>
      <c r="B135" s="80"/>
      <c r="C135" s="5" t="s">
        <v>12</v>
      </c>
      <c r="D135" s="6">
        <v>74.448635682674393</v>
      </c>
      <c r="E135" s="6">
        <v>120.886235239779</v>
      </c>
      <c r="F135" s="6">
        <v>0.61585701246303803</v>
      </c>
      <c r="G135" s="6">
        <v>0.53798889535599104</v>
      </c>
      <c r="H135" s="6"/>
      <c r="I135" s="6"/>
      <c r="J135" s="7"/>
    </row>
    <row r="136" spans="1:10" x14ac:dyDescent="0.25">
      <c r="A136" s="78"/>
      <c r="B136" s="81"/>
      <c r="C136" s="8" t="s">
        <v>13</v>
      </c>
      <c r="D136" s="9">
        <v>-21.982657584195699</v>
      </c>
      <c r="E136" s="9">
        <v>187.57839442824999</v>
      </c>
      <c r="F136" s="9">
        <v>-0.117191842115933</v>
      </c>
      <c r="G136" s="9">
        <v>0.90670803142226297</v>
      </c>
      <c r="H136" s="9"/>
      <c r="I136" s="9"/>
      <c r="J136" s="10"/>
    </row>
    <row r="137" spans="1:10" x14ac:dyDescent="0.25">
      <c r="A137" s="76" t="s">
        <v>27</v>
      </c>
      <c r="B137" s="79" t="s">
        <v>117</v>
      </c>
      <c r="C137" s="11" t="s">
        <v>6</v>
      </c>
      <c r="D137" s="12">
        <v>-4.28849283268982</v>
      </c>
      <c r="E137" s="12">
        <v>0.93170145410376703</v>
      </c>
      <c r="F137" s="12">
        <v>-4.6028615859734296</v>
      </c>
      <c r="G137" s="6">
        <v>4.1672519574391603E-6</v>
      </c>
      <c r="H137" s="6"/>
      <c r="I137" s="6"/>
      <c r="J137" s="7"/>
    </row>
    <row r="138" spans="1:10" x14ac:dyDescent="0.25">
      <c r="A138" s="77"/>
      <c r="B138" s="80"/>
      <c r="C138" s="5" t="s">
        <v>121</v>
      </c>
      <c r="D138" s="6">
        <v>4.5529910001130901E-2</v>
      </c>
      <c r="E138" s="6">
        <v>0.163561889442639</v>
      </c>
      <c r="F138" s="6">
        <v>-0.27836502840778299</v>
      </c>
      <c r="G138" s="6">
        <v>0.78073216227419895</v>
      </c>
      <c r="H138" s="6">
        <f>EXP(D138)</f>
        <v>1.0465823074238114</v>
      </c>
      <c r="I138" s="6">
        <f>EXP(D138-(1.96*E138))</f>
        <v>0.75953308730517621</v>
      </c>
      <c r="J138" s="7">
        <f>EXP(D138+(1.96*E138))</f>
        <v>1.442115616185724</v>
      </c>
    </row>
    <row r="139" spans="1:10" x14ac:dyDescent="0.25">
      <c r="A139" s="77"/>
      <c r="B139" s="80"/>
      <c r="C139" s="5" t="s">
        <v>7</v>
      </c>
      <c r="D139" s="6">
        <v>-0.139459275556821</v>
      </c>
      <c r="E139" s="6">
        <v>0.16560092264590201</v>
      </c>
      <c r="F139" s="6">
        <v>-0.84214069178238204</v>
      </c>
      <c r="G139" s="6">
        <v>0.39970920654748898</v>
      </c>
      <c r="H139" s="6"/>
      <c r="I139" s="6"/>
      <c r="J139" s="7"/>
    </row>
    <row r="140" spans="1:10" x14ac:dyDescent="0.25">
      <c r="A140" s="77"/>
      <c r="B140" s="80"/>
      <c r="C140" s="5" t="s">
        <v>8</v>
      </c>
      <c r="D140" s="6">
        <v>-1.0041126189056799</v>
      </c>
      <c r="E140" s="6">
        <v>0.183565189253379</v>
      </c>
      <c r="F140" s="6">
        <v>-5.4700601077456197</v>
      </c>
      <c r="G140" s="6">
        <v>4.4988297766814802E-8</v>
      </c>
      <c r="H140" s="6"/>
      <c r="I140" s="6"/>
      <c r="J140" s="7"/>
    </row>
    <row r="141" spans="1:10" x14ac:dyDescent="0.25">
      <c r="A141" s="77"/>
      <c r="B141" s="80"/>
      <c r="C141" s="5" t="s">
        <v>9</v>
      </c>
      <c r="D141" s="6">
        <v>-0.31544388948887297</v>
      </c>
      <c r="E141" s="6">
        <v>0.263855678844859</v>
      </c>
      <c r="F141" s="6">
        <v>-1.1955167721606901</v>
      </c>
      <c r="G141" s="6">
        <v>0.23188518726491</v>
      </c>
      <c r="H141" s="6"/>
      <c r="I141" s="6"/>
      <c r="J141" s="7"/>
    </row>
    <row r="142" spans="1:10" x14ac:dyDescent="0.25">
      <c r="A142" s="77"/>
      <c r="B142" s="80"/>
      <c r="C142" s="5" t="s">
        <v>10</v>
      </c>
      <c r="D142" s="6">
        <v>7.1371097969636907E-2</v>
      </c>
      <c r="E142" s="6">
        <v>1.2191690698059201E-2</v>
      </c>
      <c r="F142" s="6">
        <v>5.8540771528101896</v>
      </c>
      <c r="G142" s="6">
        <v>4.7966592769635399E-9</v>
      </c>
      <c r="H142" s="6"/>
      <c r="I142" s="6"/>
      <c r="J142" s="7"/>
    </row>
    <row r="143" spans="1:10" x14ac:dyDescent="0.25">
      <c r="A143" s="77"/>
      <c r="B143" s="80"/>
      <c r="C143" s="5" t="s">
        <v>17</v>
      </c>
      <c r="D143" s="6">
        <v>1.2277714988227499</v>
      </c>
      <c r="E143" s="6">
        <v>0.19749738802921499</v>
      </c>
      <c r="F143" s="6">
        <v>6.2166467672024899</v>
      </c>
      <c r="G143" s="6">
        <v>5.0789132820040801E-10</v>
      </c>
      <c r="H143" s="6"/>
      <c r="I143" s="6"/>
      <c r="J143" s="7"/>
    </row>
    <row r="144" spans="1:10" x14ac:dyDescent="0.25">
      <c r="A144" s="77"/>
      <c r="B144" s="80"/>
      <c r="C144" s="5" t="s">
        <v>18</v>
      </c>
      <c r="D144" s="6">
        <v>3.0656142708541099</v>
      </c>
      <c r="E144" s="6">
        <v>0.73662731464112896</v>
      </c>
      <c r="F144" s="6">
        <v>4.1616896494635398</v>
      </c>
      <c r="G144" s="6">
        <v>3.1590148770375001E-5</v>
      </c>
      <c r="H144" s="6"/>
      <c r="I144" s="6"/>
      <c r="J144" s="7"/>
    </row>
    <row r="145" spans="1:10" x14ac:dyDescent="0.25">
      <c r="A145" s="77"/>
      <c r="B145" s="80"/>
      <c r="C145" s="5" t="s">
        <v>11</v>
      </c>
      <c r="D145" s="6">
        <v>-2.2782066496332098</v>
      </c>
      <c r="E145" s="6">
        <v>6.4668007007458996</v>
      </c>
      <c r="F145" s="6">
        <v>-0.35229269542363301</v>
      </c>
      <c r="G145" s="6">
        <v>0.72461876566989802</v>
      </c>
      <c r="H145" s="6"/>
      <c r="I145" s="6"/>
      <c r="J145" s="7"/>
    </row>
    <row r="146" spans="1:10" x14ac:dyDescent="0.25">
      <c r="A146" s="77"/>
      <c r="B146" s="80"/>
      <c r="C146" s="5" t="s">
        <v>12</v>
      </c>
      <c r="D146" s="6">
        <v>-6.8400304254902702</v>
      </c>
      <c r="E146" s="6">
        <v>5.9802076202078203</v>
      </c>
      <c r="F146" s="6">
        <v>-1.1437780859609299</v>
      </c>
      <c r="G146" s="6">
        <v>0.25271568016618801</v>
      </c>
      <c r="H146" s="6"/>
      <c r="I146" s="6"/>
      <c r="J146" s="7"/>
    </row>
    <row r="147" spans="1:10" x14ac:dyDescent="0.25">
      <c r="A147" s="77"/>
      <c r="B147" s="81"/>
      <c r="C147" s="8" t="s">
        <v>13</v>
      </c>
      <c r="D147" s="9">
        <v>3.6442910226645702</v>
      </c>
      <c r="E147" s="9">
        <v>7.8840479802743602</v>
      </c>
      <c r="F147" s="9">
        <v>0.46223602796209201</v>
      </c>
      <c r="G147" s="9">
        <v>0.64391206952014601</v>
      </c>
      <c r="H147" s="9"/>
      <c r="I147" s="9"/>
      <c r="J147" s="10"/>
    </row>
    <row r="148" spans="1:10" x14ac:dyDescent="0.25">
      <c r="A148" s="77"/>
      <c r="B148" s="79" t="s">
        <v>118</v>
      </c>
      <c r="C148" s="11" t="s">
        <v>6</v>
      </c>
      <c r="D148" s="12">
        <v>-3.6289703090982899</v>
      </c>
      <c r="E148" s="12">
        <v>1.05590754988294</v>
      </c>
      <c r="F148" s="12">
        <v>-3.4368257992857401</v>
      </c>
      <c r="G148" s="6">
        <v>5.8857401680550698E-4</v>
      </c>
      <c r="H148" s="6"/>
      <c r="I148" s="6"/>
      <c r="J148" s="7"/>
    </row>
    <row r="149" spans="1:10" x14ac:dyDescent="0.25">
      <c r="A149" s="77"/>
      <c r="B149" s="80"/>
      <c r="C149" s="5" t="s">
        <v>121</v>
      </c>
      <c r="D149" s="6">
        <v>4.03470796254327E-2</v>
      </c>
      <c r="E149" s="6">
        <v>0.18575133809307401</v>
      </c>
      <c r="F149" s="6">
        <v>-0.21721016946438401</v>
      </c>
      <c r="G149" s="6">
        <v>0.82804455978811298</v>
      </c>
      <c r="H149" s="6">
        <f>EXP(D149)</f>
        <v>1.0411720811035479</v>
      </c>
      <c r="I149" s="6">
        <f>EXP(D149-(1.96*E149))</f>
        <v>0.72344877068735247</v>
      </c>
      <c r="J149" s="7">
        <f>EXP(D149+(1.96*E149))</f>
        <v>1.4984327106389876</v>
      </c>
    </row>
    <row r="150" spans="1:10" x14ac:dyDescent="0.25">
      <c r="A150" s="77"/>
      <c r="B150" s="80"/>
      <c r="C150" s="5" t="s">
        <v>7</v>
      </c>
      <c r="D150" s="6">
        <v>-0.18696407595714701</v>
      </c>
      <c r="E150" s="6">
        <v>0.187818247744758</v>
      </c>
      <c r="F150" s="6">
        <v>-0.99545213631866403</v>
      </c>
      <c r="G150" s="6">
        <v>0.31951641228161798</v>
      </c>
      <c r="H150" s="6"/>
      <c r="I150" s="6"/>
      <c r="J150" s="7"/>
    </row>
    <row r="151" spans="1:10" x14ac:dyDescent="0.25">
      <c r="A151" s="77"/>
      <c r="B151" s="80"/>
      <c r="C151" s="5" t="s">
        <v>8</v>
      </c>
      <c r="D151" s="6">
        <v>-0.92174316004460699</v>
      </c>
      <c r="E151" s="6">
        <v>0.207097670408107</v>
      </c>
      <c r="F151" s="6">
        <v>-4.4507654684295499</v>
      </c>
      <c r="G151" s="6">
        <v>8.5564748327703107E-6</v>
      </c>
      <c r="H151" s="6"/>
      <c r="I151" s="6"/>
      <c r="J151" s="7"/>
    </row>
    <row r="152" spans="1:10" x14ac:dyDescent="0.25">
      <c r="A152" s="77"/>
      <c r="B152" s="80"/>
      <c r="C152" s="5" t="s">
        <v>9</v>
      </c>
      <c r="D152" s="6">
        <v>-0.111359010608233</v>
      </c>
      <c r="E152" s="6">
        <v>0.30132189288437999</v>
      </c>
      <c r="F152" s="6">
        <v>-0.36956826980694102</v>
      </c>
      <c r="G152" s="6">
        <v>0.71170419679861796</v>
      </c>
      <c r="H152" s="6"/>
      <c r="I152" s="6"/>
      <c r="J152" s="7"/>
    </row>
    <row r="153" spans="1:10" x14ac:dyDescent="0.25">
      <c r="A153" s="77"/>
      <c r="B153" s="80"/>
      <c r="C153" s="5" t="s">
        <v>10</v>
      </c>
      <c r="D153" s="6">
        <v>6.1948626805629799E-2</v>
      </c>
      <c r="E153" s="6">
        <v>1.3777118474844301E-2</v>
      </c>
      <c r="F153" s="6">
        <v>4.4964864691221198</v>
      </c>
      <c r="G153" s="6">
        <v>6.9085573791927804E-6</v>
      </c>
      <c r="H153" s="6"/>
      <c r="I153" s="6"/>
      <c r="J153" s="7"/>
    </row>
    <row r="154" spans="1:10" x14ac:dyDescent="0.25">
      <c r="A154" s="77"/>
      <c r="B154" s="80"/>
      <c r="C154" s="5" t="s">
        <v>11</v>
      </c>
      <c r="D154" s="6">
        <v>-3.1515575749525402</v>
      </c>
      <c r="E154" s="6">
        <v>7.0784246876392203</v>
      </c>
      <c r="F154" s="6">
        <v>-0.44523431611216902</v>
      </c>
      <c r="G154" s="6">
        <v>0.65615042994323902</v>
      </c>
      <c r="H154" s="6"/>
      <c r="I154" s="6"/>
      <c r="J154" s="7"/>
    </row>
    <row r="155" spans="1:10" x14ac:dyDescent="0.25">
      <c r="A155" s="77"/>
      <c r="B155" s="80"/>
      <c r="C155" s="5" t="s">
        <v>12</v>
      </c>
      <c r="D155" s="6">
        <v>-2.5549896958373801</v>
      </c>
      <c r="E155" s="6">
        <v>6.8646138662705702</v>
      </c>
      <c r="F155" s="6">
        <v>-0.37219714693514999</v>
      </c>
      <c r="G155" s="6">
        <v>0.70974607016912294</v>
      </c>
      <c r="H155" s="6"/>
      <c r="I155" s="6"/>
      <c r="J155" s="7"/>
    </row>
    <row r="156" spans="1:10" x14ac:dyDescent="0.25">
      <c r="A156" s="77"/>
      <c r="B156" s="81"/>
      <c r="C156" s="8" t="s">
        <v>13</v>
      </c>
      <c r="D156" s="9">
        <v>5.8473605985930002</v>
      </c>
      <c r="E156" s="9">
        <v>8.8399444034409207</v>
      </c>
      <c r="F156" s="9">
        <v>0.66147029118383704</v>
      </c>
      <c r="G156" s="9">
        <v>0.50831076088587401</v>
      </c>
      <c r="H156" s="9"/>
      <c r="I156" s="9"/>
      <c r="J156" s="10"/>
    </row>
    <row r="157" spans="1:10" x14ac:dyDescent="0.25">
      <c r="A157" s="77"/>
      <c r="B157" s="79" t="s">
        <v>119</v>
      </c>
      <c r="C157" s="11" t="s">
        <v>6</v>
      </c>
      <c r="D157" s="12">
        <v>-5.20822088557036</v>
      </c>
      <c r="E157" s="12">
        <v>2.0645153306049999</v>
      </c>
      <c r="F157" s="12">
        <v>-2.5227329670853602</v>
      </c>
      <c r="G157" s="6">
        <v>1.1644678917858199E-2</v>
      </c>
      <c r="H157" s="6"/>
      <c r="I157" s="6"/>
      <c r="J157" s="7"/>
    </row>
    <row r="158" spans="1:10" x14ac:dyDescent="0.25">
      <c r="A158" s="77"/>
      <c r="B158" s="80"/>
      <c r="C158" s="5" t="s">
        <v>121</v>
      </c>
      <c r="D158" s="6">
        <v>1.19920593750665E-2</v>
      </c>
      <c r="E158" s="6">
        <v>0.36795523596320501</v>
      </c>
      <c r="F158" s="6">
        <v>-3.2591082292047303E-2</v>
      </c>
      <c r="G158" s="6">
        <v>0.97400068135428597</v>
      </c>
      <c r="H158" s="6">
        <f>EXP(D158)</f>
        <v>1.0120642524115335</v>
      </c>
      <c r="I158" s="6">
        <f>EXP(D158-(1.96*E158))</f>
        <v>0.4920375702478928</v>
      </c>
      <c r="J158" s="7">
        <f>EXP(D158+(1.96*E158))</f>
        <v>2.0816988639572345</v>
      </c>
    </row>
    <row r="159" spans="1:10" x14ac:dyDescent="0.25">
      <c r="A159" s="77"/>
      <c r="B159" s="80"/>
      <c r="C159" s="5" t="s">
        <v>7</v>
      </c>
      <c r="D159" s="6">
        <v>0.22372688266214799</v>
      </c>
      <c r="E159" s="6">
        <v>0.37426809843992698</v>
      </c>
      <c r="F159" s="6">
        <v>0.59777171389898298</v>
      </c>
      <c r="G159" s="6">
        <v>0.54999226694269199</v>
      </c>
      <c r="H159" s="6"/>
      <c r="I159" s="6"/>
      <c r="J159" s="7"/>
    </row>
    <row r="160" spans="1:10" x14ac:dyDescent="0.25">
      <c r="A160" s="77"/>
      <c r="B160" s="80"/>
      <c r="C160" s="5" t="s">
        <v>8</v>
      </c>
      <c r="D160" s="6">
        <v>-1.39803285112886</v>
      </c>
      <c r="E160" s="6">
        <v>0.43397656997496398</v>
      </c>
      <c r="F160" s="6">
        <v>-3.22144776435628</v>
      </c>
      <c r="G160" s="6">
        <v>1.2754470989621901E-3</v>
      </c>
      <c r="H160" s="6"/>
      <c r="I160" s="6"/>
      <c r="J160" s="7"/>
    </row>
    <row r="161" spans="1:10" x14ac:dyDescent="0.25">
      <c r="A161" s="77"/>
      <c r="B161" s="80"/>
      <c r="C161" s="5" t="s">
        <v>9</v>
      </c>
      <c r="D161" s="6">
        <v>-1.06491810662057</v>
      </c>
      <c r="E161" s="6">
        <v>0.57601748334194003</v>
      </c>
      <c r="F161" s="6">
        <v>-1.8487600418690799</v>
      </c>
      <c r="G161" s="6">
        <v>6.4492469534967595E-2</v>
      </c>
      <c r="H161" s="6"/>
      <c r="I161" s="6"/>
      <c r="J161" s="7"/>
    </row>
    <row r="162" spans="1:10" x14ac:dyDescent="0.25">
      <c r="A162" s="77"/>
      <c r="B162" s="80"/>
      <c r="C162" s="5" t="s">
        <v>10</v>
      </c>
      <c r="D162" s="6">
        <v>0.103119355347641</v>
      </c>
      <c r="E162" s="6">
        <v>2.8283803441404701E-2</v>
      </c>
      <c r="F162" s="6">
        <v>3.6458800727162601</v>
      </c>
      <c r="G162" s="6">
        <v>2.6647823861797001E-4</v>
      </c>
      <c r="H162" s="6"/>
      <c r="I162" s="6"/>
      <c r="J162" s="7"/>
    </row>
    <row r="163" spans="1:10" x14ac:dyDescent="0.25">
      <c r="A163" s="77"/>
      <c r="B163" s="80"/>
      <c r="C163" s="5" t="s">
        <v>11</v>
      </c>
      <c r="D163" s="6">
        <v>-1.8859894988708501</v>
      </c>
      <c r="E163" s="6">
        <v>16.205661417245398</v>
      </c>
      <c r="F163" s="6">
        <v>-0.116378434073901</v>
      </c>
      <c r="G163" s="6">
        <v>0.907352626360175</v>
      </c>
      <c r="H163" s="6"/>
      <c r="I163" s="6"/>
      <c r="J163" s="7"/>
    </row>
    <row r="164" spans="1:10" x14ac:dyDescent="0.25">
      <c r="A164" s="77"/>
      <c r="B164" s="80"/>
      <c r="C164" s="5" t="s">
        <v>12</v>
      </c>
      <c r="D164" s="6">
        <v>-28.2438588472065</v>
      </c>
      <c r="E164" s="6">
        <v>13.033492971720801</v>
      </c>
      <c r="F164" s="6">
        <v>-2.1670214506953802</v>
      </c>
      <c r="G164" s="6">
        <v>3.0233218540487401E-2</v>
      </c>
      <c r="H164" s="6"/>
      <c r="I164" s="6"/>
      <c r="J164" s="7"/>
    </row>
    <row r="165" spans="1:10" x14ac:dyDescent="0.25">
      <c r="A165" s="77"/>
      <c r="B165" s="81"/>
      <c r="C165" s="8" t="s">
        <v>13</v>
      </c>
      <c r="D165" s="9">
        <v>-15.766701144817899</v>
      </c>
      <c r="E165" s="9">
        <v>28.958267495936798</v>
      </c>
      <c r="F165" s="9">
        <v>-0.54446286011516898</v>
      </c>
      <c r="G165" s="9">
        <v>0.586122999243047</v>
      </c>
      <c r="H165" s="9"/>
      <c r="I165" s="9"/>
      <c r="J165" s="10"/>
    </row>
    <row r="166" spans="1:10" x14ac:dyDescent="0.25">
      <c r="A166" s="77"/>
      <c r="B166" s="80" t="s">
        <v>120</v>
      </c>
      <c r="C166" s="5" t="s">
        <v>6</v>
      </c>
      <c r="D166" s="6">
        <v>936.14286327946195</v>
      </c>
      <c r="E166" s="6">
        <v>311724.748455739</v>
      </c>
      <c r="F166" s="6">
        <v>3.00310728588937E-3</v>
      </c>
      <c r="G166" s="6">
        <v>0.99760387066379796</v>
      </c>
      <c r="H166" s="6"/>
      <c r="I166" s="6"/>
      <c r="J166" s="7"/>
    </row>
    <row r="167" spans="1:10" x14ac:dyDescent="0.25">
      <c r="A167" s="77"/>
      <c r="B167" s="80"/>
      <c r="C167" s="5" t="s">
        <v>121</v>
      </c>
      <c r="D167" s="6">
        <v>-32.739842492829403</v>
      </c>
      <c r="E167" s="6">
        <v>28686.311977654899</v>
      </c>
      <c r="F167" s="6">
        <v>1.14130539047097E-3</v>
      </c>
      <c r="G167" s="6">
        <v>0.99908937024747602</v>
      </c>
      <c r="H167" s="6">
        <f>EXP(D167)</f>
        <v>6.0432013845288637E-15</v>
      </c>
      <c r="I167" s="6">
        <f>EXP(D167-(1.96*E167))</f>
        <v>0</v>
      </c>
      <c r="J167" s="7" t="s">
        <v>122</v>
      </c>
    </row>
    <row r="168" spans="1:10" x14ac:dyDescent="0.25">
      <c r="A168" s="77"/>
      <c r="B168" s="80"/>
      <c r="C168" s="5" t="s">
        <v>7</v>
      </c>
      <c r="D168" s="6">
        <v>-230.730361246315</v>
      </c>
      <c r="E168" s="6">
        <v>60847.462139844101</v>
      </c>
      <c r="F168" s="6">
        <v>-3.7919471598673099E-3</v>
      </c>
      <c r="G168" s="6">
        <v>0.99697447115637405</v>
      </c>
      <c r="H168" s="6"/>
      <c r="I168" s="6"/>
      <c r="J168" s="7"/>
    </row>
    <row r="169" spans="1:10" x14ac:dyDescent="0.25">
      <c r="A169" s="77"/>
      <c r="B169" s="80"/>
      <c r="C169" s="5" t="s">
        <v>8</v>
      </c>
      <c r="D169" s="6">
        <v>-1573.7009493061</v>
      </c>
      <c r="E169" s="6">
        <v>280554.30924594699</v>
      </c>
      <c r="F169" s="6">
        <v>-5.6092560243889197E-3</v>
      </c>
      <c r="G169" s="6">
        <v>0.99552448468998</v>
      </c>
      <c r="H169" s="6"/>
      <c r="I169" s="6"/>
      <c r="J169" s="7"/>
    </row>
    <row r="170" spans="1:10" x14ac:dyDescent="0.25">
      <c r="A170" s="77"/>
      <c r="B170" s="80"/>
      <c r="C170" s="5" t="s">
        <v>9</v>
      </c>
      <c r="D170" s="6">
        <v>-1368.76145195092</v>
      </c>
      <c r="E170" s="6">
        <v>269247.95047678403</v>
      </c>
      <c r="F170" s="6">
        <v>-5.0836466889613002E-3</v>
      </c>
      <c r="G170" s="6">
        <v>0.995943854265118</v>
      </c>
      <c r="H170" s="6"/>
      <c r="I170" s="6"/>
      <c r="J170" s="7"/>
    </row>
    <row r="171" spans="1:10" x14ac:dyDescent="0.25">
      <c r="A171" s="77"/>
      <c r="B171" s="80"/>
      <c r="C171" s="5" t="s">
        <v>10</v>
      </c>
      <c r="D171" s="6">
        <v>13.5881067900059</v>
      </c>
      <c r="E171" s="6">
        <v>2741.54323118296</v>
      </c>
      <c r="F171" s="6">
        <v>4.9563715193149498E-3</v>
      </c>
      <c r="G171" s="6">
        <v>0.99604540387832596</v>
      </c>
      <c r="H171" s="6"/>
      <c r="I171" s="6"/>
      <c r="J171" s="7"/>
    </row>
    <row r="172" spans="1:10" x14ac:dyDescent="0.25">
      <c r="A172" s="77"/>
      <c r="B172" s="80"/>
      <c r="C172" s="5" t="s">
        <v>11</v>
      </c>
      <c r="D172" s="6">
        <v>23656.534802824899</v>
      </c>
      <c r="E172" s="6">
        <v>5131857.4234942999</v>
      </c>
      <c r="F172" s="6">
        <v>4.6097412399889104E-3</v>
      </c>
      <c r="G172" s="6">
        <v>0.99632197166149605</v>
      </c>
      <c r="H172" s="6"/>
      <c r="I172" s="6"/>
      <c r="J172" s="7"/>
    </row>
    <row r="173" spans="1:10" x14ac:dyDescent="0.25">
      <c r="A173" s="77"/>
      <c r="B173" s="80"/>
      <c r="C173" s="5" t="s">
        <v>12</v>
      </c>
      <c r="D173" s="6">
        <v>15591.4290754129</v>
      </c>
      <c r="E173" s="6">
        <v>2607493.1153526199</v>
      </c>
      <c r="F173" s="6">
        <v>5.97947085022482E-3</v>
      </c>
      <c r="G173" s="6">
        <v>0.99522910095669603</v>
      </c>
      <c r="H173" s="6"/>
      <c r="I173" s="6"/>
      <c r="J173" s="7"/>
    </row>
    <row r="174" spans="1:10" x14ac:dyDescent="0.25">
      <c r="A174" s="78"/>
      <c r="B174" s="81"/>
      <c r="C174" s="8" t="s">
        <v>13</v>
      </c>
      <c r="D174" s="9">
        <v>42593.241821920099</v>
      </c>
      <c r="E174" s="9">
        <v>7396975.7098539397</v>
      </c>
      <c r="F174" s="9">
        <v>5.7581967945601296E-3</v>
      </c>
      <c r="G174" s="9">
        <v>0.99540564906858897</v>
      </c>
      <c r="H174" s="8"/>
      <c r="I174" s="8"/>
      <c r="J174" s="44"/>
    </row>
  </sheetData>
  <mergeCells count="28">
    <mergeCell ref="A42:A79"/>
    <mergeCell ref="B42:B52"/>
    <mergeCell ref="B53:B61"/>
    <mergeCell ref="B62:B70"/>
    <mergeCell ref="B71:B79"/>
    <mergeCell ref="A1:J1"/>
    <mergeCell ref="B4:B14"/>
    <mergeCell ref="B15:B23"/>
    <mergeCell ref="B24:B32"/>
    <mergeCell ref="B33:B41"/>
    <mergeCell ref="A4:A41"/>
    <mergeCell ref="D82:F82"/>
    <mergeCell ref="A99:A136"/>
    <mergeCell ref="B99:B109"/>
    <mergeCell ref="B110:B118"/>
    <mergeCell ref="B119:B127"/>
    <mergeCell ref="B128:B136"/>
    <mergeCell ref="B84:B86"/>
    <mergeCell ref="B87:B89"/>
    <mergeCell ref="A84:A89"/>
    <mergeCell ref="B90:B92"/>
    <mergeCell ref="B93:B95"/>
    <mergeCell ref="A90:A95"/>
    <mergeCell ref="A137:A174"/>
    <mergeCell ref="B137:B147"/>
    <mergeCell ref="B148:B156"/>
    <mergeCell ref="B157:B165"/>
    <mergeCell ref="B166:B17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5642-4D5F-45E7-8523-556DCB73DA80}">
  <dimension ref="A1:G158"/>
  <sheetViews>
    <sheetView topLeftCell="A80" workbookViewId="0">
      <selection sqref="A1:G1"/>
    </sheetView>
  </sheetViews>
  <sheetFormatPr defaultRowHeight="15" x14ac:dyDescent="0.25"/>
  <cols>
    <col min="1" max="1" width="26.85546875" style="1" customWidth="1"/>
    <col min="2" max="2" width="12.5703125" style="1" customWidth="1"/>
    <col min="3" max="3" width="13.85546875" customWidth="1"/>
    <col min="4" max="4" width="15.42578125" customWidth="1"/>
    <col min="5" max="5" width="17.140625" customWidth="1"/>
    <col min="6" max="6" width="16.28515625" customWidth="1"/>
    <col min="7" max="7" width="13.7109375" bestFit="1" customWidth="1"/>
  </cols>
  <sheetData>
    <row r="1" spans="1:7" ht="159" customHeight="1" x14ac:dyDescent="0.25">
      <c r="A1" s="95" t="s">
        <v>123</v>
      </c>
      <c r="B1" s="96"/>
      <c r="C1" s="96"/>
      <c r="D1" s="96"/>
      <c r="E1" s="96"/>
      <c r="F1" s="96"/>
      <c r="G1" s="96"/>
    </row>
    <row r="2" spans="1:7" ht="15.6" customHeight="1" x14ac:dyDescent="0.25">
      <c r="A2" s="71" t="s">
        <v>71</v>
      </c>
      <c r="B2" s="72"/>
      <c r="C2" s="72"/>
      <c r="D2" s="72"/>
      <c r="E2" s="72"/>
      <c r="F2" s="72"/>
      <c r="G2" s="72"/>
    </row>
    <row r="3" spans="1:7" x14ac:dyDescent="0.25">
      <c r="A3" s="14" t="s">
        <v>0</v>
      </c>
      <c r="B3" s="15" t="s">
        <v>1</v>
      </c>
      <c r="C3" s="15" t="s">
        <v>2</v>
      </c>
      <c r="D3" s="19" t="s">
        <v>20</v>
      </c>
      <c r="E3" s="15" t="s">
        <v>3</v>
      </c>
      <c r="F3" s="15" t="s">
        <v>16</v>
      </c>
      <c r="G3" s="20" t="s">
        <v>5</v>
      </c>
    </row>
    <row r="4" spans="1:7" x14ac:dyDescent="0.25">
      <c r="A4" s="90" t="s">
        <v>29</v>
      </c>
      <c r="B4" s="79" t="s">
        <v>32</v>
      </c>
      <c r="C4" s="11" t="s">
        <v>6</v>
      </c>
      <c r="D4" s="12">
        <v>70.132631252164799</v>
      </c>
      <c r="E4" s="12">
        <v>0.57640502786605596</v>
      </c>
      <c r="F4" s="12">
        <v>121.672483517028</v>
      </c>
      <c r="G4" s="13">
        <v>0</v>
      </c>
    </row>
    <row r="5" spans="1:7" x14ac:dyDescent="0.25">
      <c r="A5" s="91"/>
      <c r="B5" s="93"/>
      <c r="C5" s="16" t="s">
        <v>0</v>
      </c>
      <c r="D5" s="17">
        <v>-1.32411522000078</v>
      </c>
      <c r="E5" s="17">
        <v>0.30585108842090802</v>
      </c>
      <c r="F5" s="17">
        <v>-4.3292807190489802</v>
      </c>
      <c r="G5" s="37">
        <v>1.6264487646924399E-5</v>
      </c>
    </row>
    <row r="6" spans="1:7" x14ac:dyDescent="0.25">
      <c r="A6" s="91"/>
      <c r="B6" s="93"/>
      <c r="C6" s="5" t="s">
        <v>7</v>
      </c>
      <c r="D6" s="6">
        <v>0.35219869933146303</v>
      </c>
      <c r="E6" s="6">
        <v>0.57841505172191199</v>
      </c>
      <c r="F6" s="6">
        <v>0.608903067586131</v>
      </c>
      <c r="G6" s="7">
        <v>0.54270915928716001</v>
      </c>
    </row>
    <row r="7" spans="1:7" x14ac:dyDescent="0.25">
      <c r="A7" s="91"/>
      <c r="B7" s="93"/>
      <c r="C7" s="5" t="s">
        <v>8</v>
      </c>
      <c r="D7" s="6">
        <v>0.65500977017131001</v>
      </c>
      <c r="E7" s="6">
        <v>0.62998853680024502</v>
      </c>
      <c r="F7" s="6">
        <v>1.03971696611838</v>
      </c>
      <c r="G7" s="7">
        <v>0.29869033926294603</v>
      </c>
    </row>
    <row r="8" spans="1:7" x14ac:dyDescent="0.25">
      <c r="A8" s="91"/>
      <c r="B8" s="93"/>
      <c r="C8" s="5" t="s">
        <v>9</v>
      </c>
      <c r="D8" s="6">
        <v>2.3299582369420202</v>
      </c>
      <c r="E8" s="6">
        <v>1.0226971935603899</v>
      </c>
      <c r="F8" s="6">
        <v>2.2782483922054899</v>
      </c>
      <c r="G8" s="7">
        <v>2.2894882145010301E-2</v>
      </c>
    </row>
    <row r="9" spans="1:7" x14ac:dyDescent="0.25">
      <c r="A9" s="91"/>
      <c r="B9" s="93"/>
      <c r="C9" s="5" t="s">
        <v>17</v>
      </c>
      <c r="D9" s="6">
        <v>-6.0954321705139396</v>
      </c>
      <c r="E9" s="6">
        <v>0.61323635148121902</v>
      </c>
      <c r="F9" s="6">
        <v>-9.9397763289651007</v>
      </c>
      <c r="G9" s="7">
        <v>2.1755398723465099E-22</v>
      </c>
    </row>
    <row r="10" spans="1:7" x14ac:dyDescent="0.25">
      <c r="A10" s="91"/>
      <c r="B10" s="93"/>
      <c r="C10" s="5" t="s">
        <v>18</v>
      </c>
      <c r="D10" s="6">
        <v>-12.979734934435699</v>
      </c>
      <c r="E10" s="6">
        <v>0.96317603037737298</v>
      </c>
      <c r="F10" s="6">
        <v>-13.475973783681299</v>
      </c>
      <c r="G10" s="7">
        <v>1.5568806837121901E-38</v>
      </c>
    </row>
    <row r="11" spans="1:7" x14ac:dyDescent="0.25">
      <c r="A11" s="91"/>
      <c r="B11" s="93"/>
      <c r="C11" s="5" t="s">
        <v>11</v>
      </c>
      <c r="D11" s="6">
        <v>42.411051634852697</v>
      </c>
      <c r="E11" s="6">
        <v>25.4950703857936</v>
      </c>
      <c r="F11" s="6">
        <v>1.6635000803325899</v>
      </c>
      <c r="G11" s="7">
        <v>9.6485308787161703E-2</v>
      </c>
    </row>
    <row r="12" spans="1:7" x14ac:dyDescent="0.25">
      <c r="A12" s="91"/>
      <c r="B12" s="93"/>
      <c r="C12" s="5" t="s">
        <v>12</v>
      </c>
      <c r="D12" s="6">
        <v>9.2086879627938405</v>
      </c>
      <c r="E12" s="6">
        <v>23.6634891385693</v>
      </c>
      <c r="F12" s="6">
        <v>0.38915173957945698</v>
      </c>
      <c r="G12" s="7">
        <v>0.69723607188845704</v>
      </c>
    </row>
    <row r="13" spans="1:7" x14ac:dyDescent="0.25">
      <c r="A13" s="91"/>
      <c r="B13" s="94"/>
      <c r="C13" s="8" t="s">
        <v>13</v>
      </c>
      <c r="D13" s="9">
        <v>31.261348141157299</v>
      </c>
      <c r="E13" s="9">
        <v>24.5714133333123</v>
      </c>
      <c r="F13" s="9">
        <v>1.27226495753808</v>
      </c>
      <c r="G13" s="10">
        <v>0.203536630977635</v>
      </c>
    </row>
    <row r="14" spans="1:7" x14ac:dyDescent="0.25">
      <c r="A14" s="91"/>
      <c r="B14" s="79" t="s">
        <v>33</v>
      </c>
      <c r="C14" s="11" t="s">
        <v>6</v>
      </c>
      <c r="D14" s="6">
        <v>70.9472851905673</v>
      </c>
      <c r="E14" s="6">
        <v>0.76202107691264798</v>
      </c>
      <c r="F14" s="6">
        <v>93.104098219976393</v>
      </c>
      <c r="G14" s="7">
        <v>0</v>
      </c>
    </row>
    <row r="15" spans="1:7" x14ac:dyDescent="0.25">
      <c r="A15" s="91"/>
      <c r="B15" s="93"/>
      <c r="C15" s="16" t="s">
        <v>0</v>
      </c>
      <c r="D15" s="17">
        <v>-1.29268080332901</v>
      </c>
      <c r="E15" s="17">
        <v>0.46285076824523402</v>
      </c>
      <c r="F15" s="17">
        <v>-2.79286736031536</v>
      </c>
      <c r="G15" s="18">
        <v>5.4089186448231796E-3</v>
      </c>
    </row>
    <row r="16" spans="1:7" x14ac:dyDescent="0.25">
      <c r="A16" s="91"/>
      <c r="B16" s="93"/>
      <c r="C16" s="5" t="s">
        <v>7</v>
      </c>
      <c r="D16" s="6">
        <v>0.25702453747488502</v>
      </c>
      <c r="E16" s="6">
        <v>0.89338580496731501</v>
      </c>
      <c r="F16" s="6">
        <v>0.28769713604783398</v>
      </c>
      <c r="G16" s="7">
        <v>0.77368855199100905</v>
      </c>
    </row>
    <row r="17" spans="1:7" x14ac:dyDescent="0.25">
      <c r="A17" s="91"/>
      <c r="B17" s="93"/>
      <c r="C17" s="5" t="s">
        <v>8</v>
      </c>
      <c r="D17" s="6">
        <v>-1.16523080329141</v>
      </c>
      <c r="E17" s="6">
        <v>0.97858466039863201</v>
      </c>
      <c r="F17" s="6">
        <v>-1.19073070572835</v>
      </c>
      <c r="G17" s="7">
        <v>0.234280545767698</v>
      </c>
    </row>
    <row r="18" spans="1:7" x14ac:dyDescent="0.25">
      <c r="A18" s="91"/>
      <c r="B18" s="93"/>
      <c r="C18" s="5" t="s">
        <v>9</v>
      </c>
      <c r="D18" s="6">
        <v>0.64534908433659399</v>
      </c>
      <c r="E18" s="6">
        <v>1.62229135835667</v>
      </c>
      <c r="F18" s="6">
        <v>0.39780097515301599</v>
      </c>
      <c r="G18" s="7">
        <v>0.69093352678827102</v>
      </c>
    </row>
    <row r="19" spans="1:7" x14ac:dyDescent="0.25">
      <c r="A19" s="91"/>
      <c r="B19" s="93"/>
      <c r="C19" s="5" t="s">
        <v>11</v>
      </c>
      <c r="D19" s="6">
        <v>22.842122509664499</v>
      </c>
      <c r="E19" s="6">
        <v>36.6520744625793</v>
      </c>
      <c r="F19" s="6">
        <v>0.62321499791193802</v>
      </c>
      <c r="G19" s="7">
        <v>0.53340539902495199</v>
      </c>
    </row>
    <row r="20" spans="1:7" x14ac:dyDescent="0.25">
      <c r="A20" s="91"/>
      <c r="B20" s="93"/>
      <c r="C20" s="5" t="s">
        <v>12</v>
      </c>
      <c r="D20" s="6">
        <v>2.8622956275284999</v>
      </c>
      <c r="E20" s="6">
        <v>35.0656711675975</v>
      </c>
      <c r="F20" s="6">
        <v>8.1626717305596994E-2</v>
      </c>
      <c r="G20" s="7">
        <v>0.93497368834150896</v>
      </c>
    </row>
    <row r="21" spans="1:7" x14ac:dyDescent="0.25">
      <c r="A21" s="91"/>
      <c r="B21" s="94"/>
      <c r="C21" s="8" t="s">
        <v>13</v>
      </c>
      <c r="D21" s="9">
        <v>38.582479267511602</v>
      </c>
      <c r="E21" s="9">
        <v>36.225355726988496</v>
      </c>
      <c r="F21" s="9">
        <v>1.0650683338567399</v>
      </c>
      <c r="G21" s="10">
        <v>0.28731924381323698</v>
      </c>
    </row>
    <row r="22" spans="1:7" x14ac:dyDescent="0.25">
      <c r="A22" s="91"/>
      <c r="B22" s="79" t="s">
        <v>28</v>
      </c>
      <c r="C22" s="11" t="s">
        <v>6</v>
      </c>
      <c r="D22" s="6">
        <v>63.369121004802402</v>
      </c>
      <c r="E22" s="6">
        <v>0.72235030250574195</v>
      </c>
      <c r="F22" s="6">
        <v>87.726302300951502</v>
      </c>
      <c r="G22" s="7">
        <v>2.3432096544366001E-294</v>
      </c>
    </row>
    <row r="23" spans="1:7" x14ac:dyDescent="0.25">
      <c r="A23" s="91"/>
      <c r="B23" s="93"/>
      <c r="C23" s="16" t="s">
        <v>0</v>
      </c>
      <c r="D23" s="17">
        <v>-1.5615180649514799</v>
      </c>
      <c r="E23" s="17">
        <v>0.46404037527477798</v>
      </c>
      <c r="F23" s="17">
        <v>-3.3650478453019099</v>
      </c>
      <c r="G23" s="18">
        <v>8.2771701519316601E-4</v>
      </c>
    </row>
    <row r="24" spans="1:7" x14ac:dyDescent="0.25">
      <c r="A24" s="91"/>
      <c r="B24" s="93"/>
      <c r="C24" s="5" t="s">
        <v>7</v>
      </c>
      <c r="D24" s="6">
        <v>0.36469311309595398</v>
      </c>
      <c r="E24" s="6">
        <v>0.85476241554245402</v>
      </c>
      <c r="F24" s="6">
        <v>0.426660211615072</v>
      </c>
      <c r="G24" s="7">
        <v>0.66982136584851404</v>
      </c>
    </row>
    <row r="25" spans="1:7" x14ac:dyDescent="0.25">
      <c r="A25" s="91"/>
      <c r="B25" s="93"/>
      <c r="C25" s="5" t="s">
        <v>8</v>
      </c>
      <c r="D25" s="6">
        <v>2.3906140653350798</v>
      </c>
      <c r="E25" s="6">
        <v>0.94028179072366003</v>
      </c>
      <c r="F25" s="6">
        <v>2.5424442852341298</v>
      </c>
      <c r="G25" s="7">
        <v>1.13264187432004E-2</v>
      </c>
    </row>
    <row r="26" spans="1:7" x14ac:dyDescent="0.25">
      <c r="A26" s="91"/>
      <c r="B26" s="93"/>
      <c r="C26" s="5" t="s">
        <v>9</v>
      </c>
      <c r="D26" s="6">
        <v>3.6995193436170299</v>
      </c>
      <c r="E26" s="6">
        <v>1.4443278689611601</v>
      </c>
      <c r="F26" s="6">
        <v>2.56141242104394</v>
      </c>
      <c r="G26" s="7">
        <v>1.07344145063894E-2</v>
      </c>
    </row>
    <row r="27" spans="1:7" x14ac:dyDescent="0.25">
      <c r="A27" s="91"/>
      <c r="B27" s="93"/>
      <c r="C27" s="5" t="s">
        <v>11</v>
      </c>
      <c r="D27" s="6">
        <v>78.039031787178899</v>
      </c>
      <c r="E27" s="6">
        <v>39.980237036914403</v>
      </c>
      <c r="F27" s="6">
        <v>1.9519401977313</v>
      </c>
      <c r="G27" s="7">
        <v>5.1536245315919403E-2</v>
      </c>
    </row>
    <row r="28" spans="1:7" x14ac:dyDescent="0.25">
      <c r="A28" s="91"/>
      <c r="B28" s="93"/>
      <c r="C28" s="5" t="s">
        <v>12</v>
      </c>
      <c r="D28" s="6">
        <v>26.92503298435</v>
      </c>
      <c r="E28" s="6">
        <v>37.439540376754103</v>
      </c>
      <c r="F28" s="6">
        <v>0.71916035061871497</v>
      </c>
      <c r="G28" s="7">
        <v>0.47239801892497102</v>
      </c>
    </row>
    <row r="29" spans="1:7" x14ac:dyDescent="0.25">
      <c r="A29" s="91"/>
      <c r="B29" s="94"/>
      <c r="C29" s="8" t="s">
        <v>13</v>
      </c>
      <c r="D29" s="9">
        <v>22.452097718418401</v>
      </c>
      <c r="E29" s="9">
        <v>34.688459288893</v>
      </c>
      <c r="F29" s="9">
        <v>0.64724978216623696</v>
      </c>
      <c r="G29" s="10">
        <v>0.51778495324307705</v>
      </c>
    </row>
    <row r="30" spans="1:7" x14ac:dyDescent="0.25">
      <c r="A30" s="91"/>
      <c r="B30" s="80" t="s">
        <v>34</v>
      </c>
      <c r="C30" s="5" t="s">
        <v>6</v>
      </c>
      <c r="D30" s="6">
        <v>55.725098586147702</v>
      </c>
      <c r="E30" s="6">
        <v>1.5017444869763901</v>
      </c>
      <c r="F30" s="6">
        <v>37.106910709121003</v>
      </c>
      <c r="G30" s="7">
        <v>1.3127742622184E-67</v>
      </c>
    </row>
    <row r="31" spans="1:7" x14ac:dyDescent="0.25">
      <c r="A31" s="91"/>
      <c r="B31" s="93"/>
      <c r="C31" s="5" t="s">
        <v>0</v>
      </c>
      <c r="D31" s="6">
        <v>-0.71961886962767496</v>
      </c>
      <c r="E31" s="6">
        <v>0.87609782527141</v>
      </c>
      <c r="F31" s="6">
        <v>-0.821391000947572</v>
      </c>
      <c r="G31" s="7">
        <v>0.41305249001456101</v>
      </c>
    </row>
    <row r="32" spans="1:7" x14ac:dyDescent="0.25">
      <c r="A32" s="91"/>
      <c r="B32" s="93"/>
      <c r="C32" s="5" t="s">
        <v>7</v>
      </c>
      <c r="D32" s="6">
        <v>0.919762975541635</v>
      </c>
      <c r="E32" s="6">
        <v>1.59772922756212</v>
      </c>
      <c r="F32" s="6">
        <v>0.57566886783754301</v>
      </c>
      <c r="G32" s="7">
        <v>0.56591700238268405</v>
      </c>
    </row>
    <row r="33" spans="1:7" x14ac:dyDescent="0.25">
      <c r="A33" s="91"/>
      <c r="B33" s="93"/>
      <c r="C33" s="5" t="s">
        <v>8</v>
      </c>
      <c r="D33" s="6">
        <v>2.2321282605689601</v>
      </c>
      <c r="E33" s="6">
        <v>1.660736390684</v>
      </c>
      <c r="F33" s="6">
        <v>1.3440593420426099</v>
      </c>
      <c r="G33" s="7">
        <v>0.18146479191387799</v>
      </c>
    </row>
    <row r="34" spans="1:7" x14ac:dyDescent="0.25">
      <c r="A34" s="91"/>
      <c r="B34" s="93"/>
      <c r="C34" s="5" t="s">
        <v>9</v>
      </c>
      <c r="D34" s="6">
        <v>3.6636955578825301</v>
      </c>
      <c r="E34" s="6">
        <v>3.03795100065771</v>
      </c>
      <c r="F34" s="6">
        <v>1.2059758557953499</v>
      </c>
      <c r="G34" s="7">
        <v>0.23019920619746101</v>
      </c>
    </row>
    <row r="35" spans="1:7" x14ac:dyDescent="0.25">
      <c r="A35" s="91"/>
      <c r="B35" s="93"/>
      <c r="C35" s="5" t="s">
        <v>11</v>
      </c>
      <c r="D35" s="6">
        <v>-34.619238646137802</v>
      </c>
      <c r="E35" s="6">
        <v>92.297229624436298</v>
      </c>
      <c r="F35" s="6">
        <v>-0.37508426620176799</v>
      </c>
      <c r="G35" s="7">
        <v>0.70825991277584099</v>
      </c>
    </row>
    <row r="36" spans="1:7" x14ac:dyDescent="0.25">
      <c r="A36" s="91"/>
      <c r="B36" s="93"/>
      <c r="C36" s="5" t="s">
        <v>12</v>
      </c>
      <c r="D36" s="6">
        <v>2.8295021714659598</v>
      </c>
      <c r="E36" s="6">
        <v>62.732191657111798</v>
      </c>
      <c r="F36" s="6">
        <v>4.5104468642379901E-2</v>
      </c>
      <c r="G36" s="7">
        <v>0.96409901197217496</v>
      </c>
    </row>
    <row r="37" spans="1:7" x14ac:dyDescent="0.25">
      <c r="A37" s="92"/>
      <c r="B37" s="93"/>
      <c r="C37" s="5" t="s">
        <v>13</v>
      </c>
      <c r="D37" s="9">
        <v>177.88894512677101</v>
      </c>
      <c r="E37" s="9">
        <v>154.74115002040199</v>
      </c>
      <c r="F37" s="9">
        <v>1.1495904295871899</v>
      </c>
      <c r="G37" s="10">
        <v>0.252598614070283</v>
      </c>
    </row>
    <row r="38" spans="1:7" x14ac:dyDescent="0.25">
      <c r="A38" s="90" t="s">
        <v>19</v>
      </c>
      <c r="B38" s="79" t="s">
        <v>32</v>
      </c>
      <c r="C38" s="11" t="s">
        <v>6</v>
      </c>
      <c r="D38" s="6">
        <v>70.111746006563493</v>
      </c>
      <c r="E38" s="6">
        <v>0.57889365615233201</v>
      </c>
      <c r="F38" s="6">
        <v>121.113343118264</v>
      </c>
      <c r="G38" s="7">
        <v>0</v>
      </c>
    </row>
    <row r="39" spans="1:7" x14ac:dyDescent="0.25">
      <c r="A39" s="91"/>
      <c r="B39" s="93"/>
      <c r="C39" s="16" t="s">
        <v>0</v>
      </c>
      <c r="D39" s="17">
        <v>0.91352566975288496</v>
      </c>
      <c r="E39" s="17">
        <v>0.29191241240323601</v>
      </c>
      <c r="F39" s="17">
        <v>3.12945127009871</v>
      </c>
      <c r="G39" s="18">
        <v>1.79548744201332E-3</v>
      </c>
    </row>
    <row r="40" spans="1:7" x14ac:dyDescent="0.25">
      <c r="A40" s="91"/>
      <c r="B40" s="93"/>
      <c r="C40" s="5" t="s">
        <v>7</v>
      </c>
      <c r="D40" s="6">
        <v>0.48573647600119302</v>
      </c>
      <c r="E40" s="6">
        <v>0.58051857137290497</v>
      </c>
      <c r="F40" s="6">
        <v>0.83672857330376904</v>
      </c>
      <c r="G40" s="7">
        <v>0.40291929102250701</v>
      </c>
    </row>
    <row r="41" spans="1:7" x14ac:dyDescent="0.25">
      <c r="A41" s="91"/>
      <c r="B41" s="93"/>
      <c r="C41" s="5" t="s">
        <v>8</v>
      </c>
      <c r="D41" s="6">
        <v>0.655012624619975</v>
      </c>
      <c r="E41" s="6">
        <v>0.63256395354668604</v>
      </c>
      <c r="F41" s="6">
        <v>1.0354883817634899</v>
      </c>
      <c r="G41" s="7">
        <v>0.30065895794635999</v>
      </c>
    </row>
    <row r="42" spans="1:7" x14ac:dyDescent="0.25">
      <c r="A42" s="91"/>
      <c r="B42" s="93"/>
      <c r="C42" s="5" t="s">
        <v>9</v>
      </c>
      <c r="D42" s="6">
        <v>3.0413883400220101</v>
      </c>
      <c r="E42" s="6">
        <v>1.0218077151703</v>
      </c>
      <c r="F42" s="6">
        <v>2.9764781522667398</v>
      </c>
      <c r="G42" s="7">
        <v>2.9769021767548001E-3</v>
      </c>
    </row>
    <row r="43" spans="1:7" x14ac:dyDescent="0.25">
      <c r="A43" s="91"/>
      <c r="B43" s="93"/>
      <c r="C43" s="5" t="s">
        <v>17</v>
      </c>
      <c r="D43" s="6">
        <v>-6.2724184481230303</v>
      </c>
      <c r="E43" s="6">
        <v>0.61423298332970699</v>
      </c>
      <c r="F43" s="6">
        <v>-10.211790343984401</v>
      </c>
      <c r="G43" s="7">
        <v>1.7117634382979699E-23</v>
      </c>
    </row>
    <row r="44" spans="1:7" x14ac:dyDescent="0.25">
      <c r="A44" s="91"/>
      <c r="B44" s="93"/>
      <c r="C44" s="5" t="s">
        <v>18</v>
      </c>
      <c r="D44" s="6">
        <v>-13.067715373222899</v>
      </c>
      <c r="E44" s="6">
        <v>0.966552231611151</v>
      </c>
      <c r="F44" s="6">
        <v>-13.519926751853101</v>
      </c>
      <c r="G44" s="7">
        <v>9.3043212149001099E-39</v>
      </c>
    </row>
    <row r="45" spans="1:7" x14ac:dyDescent="0.25">
      <c r="A45" s="91"/>
      <c r="B45" s="93"/>
      <c r="C45" s="5" t="s">
        <v>11</v>
      </c>
      <c r="D45" s="6">
        <v>11.3666675997517</v>
      </c>
      <c r="E45" s="6">
        <v>24.757317938902698</v>
      </c>
      <c r="F45" s="6">
        <v>0.45912354592702398</v>
      </c>
      <c r="G45" s="7">
        <v>0.64623236666914996</v>
      </c>
    </row>
    <row r="46" spans="1:7" x14ac:dyDescent="0.25">
      <c r="A46" s="91"/>
      <c r="B46" s="93"/>
      <c r="C46" s="5" t="s">
        <v>12</v>
      </c>
      <c r="D46" s="6">
        <v>10.406203079945399</v>
      </c>
      <c r="E46" s="6">
        <v>23.753270424739998</v>
      </c>
      <c r="F46" s="6">
        <v>0.43809559247500401</v>
      </c>
      <c r="G46" s="7">
        <v>0.661399407857299</v>
      </c>
    </row>
    <row r="47" spans="1:7" x14ac:dyDescent="0.25">
      <c r="A47" s="91"/>
      <c r="B47" s="94"/>
      <c r="C47" s="8" t="s">
        <v>13</v>
      </c>
      <c r="D47" s="9">
        <v>26.274508796039498</v>
      </c>
      <c r="E47" s="9">
        <v>24.633867140636099</v>
      </c>
      <c r="F47" s="9">
        <v>1.06660105967272</v>
      </c>
      <c r="G47" s="10">
        <v>0.28637627624719802</v>
      </c>
    </row>
    <row r="48" spans="1:7" x14ac:dyDescent="0.25">
      <c r="A48" s="91"/>
      <c r="B48" s="79" t="s">
        <v>33</v>
      </c>
      <c r="C48" s="11" t="s">
        <v>6</v>
      </c>
      <c r="D48" s="6">
        <v>71.0041541485474</v>
      </c>
      <c r="E48" s="6">
        <v>0.76670476884182304</v>
      </c>
      <c r="F48" s="6">
        <v>92.609511553978805</v>
      </c>
      <c r="G48" s="7">
        <v>0</v>
      </c>
    </row>
    <row r="49" spans="1:7" x14ac:dyDescent="0.25">
      <c r="A49" s="91"/>
      <c r="B49" s="93"/>
      <c r="C49" s="5" t="s">
        <v>0</v>
      </c>
      <c r="D49" s="6">
        <v>0.51450065180928595</v>
      </c>
      <c r="E49" s="6">
        <v>0.47614373712812902</v>
      </c>
      <c r="F49" s="6">
        <v>1.0805574277055701</v>
      </c>
      <c r="G49" s="7">
        <v>0.28037459873758602</v>
      </c>
    </row>
    <row r="50" spans="1:7" x14ac:dyDescent="0.25">
      <c r="A50" s="91"/>
      <c r="B50" s="93"/>
      <c r="C50" s="5" t="s">
        <v>7</v>
      </c>
      <c r="D50" s="6">
        <v>0.261008503204263</v>
      </c>
      <c r="E50" s="6">
        <v>0.901853208625914</v>
      </c>
      <c r="F50" s="6">
        <v>0.289413510655401</v>
      </c>
      <c r="G50" s="7">
        <v>0.77237562910232505</v>
      </c>
    </row>
    <row r="51" spans="1:7" x14ac:dyDescent="0.25">
      <c r="A51" s="91"/>
      <c r="B51" s="93"/>
      <c r="C51" s="5" t="s">
        <v>8</v>
      </c>
      <c r="D51" s="6">
        <v>-1.24430987387918</v>
      </c>
      <c r="E51" s="6">
        <v>0.98458428944249299</v>
      </c>
      <c r="F51" s="6">
        <v>-1.2637921275219199</v>
      </c>
      <c r="G51" s="7">
        <v>0.206847925383911</v>
      </c>
    </row>
    <row r="52" spans="1:7" x14ac:dyDescent="0.25">
      <c r="A52" s="91"/>
      <c r="B52" s="93"/>
      <c r="C52" s="5" t="s">
        <v>9</v>
      </c>
      <c r="D52" s="6">
        <v>1.4759789396515299</v>
      </c>
      <c r="E52" s="6">
        <v>1.6151201855674999</v>
      </c>
      <c r="F52" s="6">
        <v>0.91385084084805501</v>
      </c>
      <c r="G52" s="7">
        <v>0.36120156696509798</v>
      </c>
    </row>
    <row r="53" spans="1:7" x14ac:dyDescent="0.25">
      <c r="A53" s="91"/>
      <c r="B53" s="93"/>
      <c r="C53" s="5" t="s">
        <v>11</v>
      </c>
      <c r="D53" s="6">
        <v>-4.3083913556222804</v>
      </c>
      <c r="E53" s="6">
        <v>35.7635687409905</v>
      </c>
      <c r="F53" s="6">
        <v>-0.120468720189107</v>
      </c>
      <c r="G53" s="7">
        <v>0.90415650048908403</v>
      </c>
    </row>
    <row r="54" spans="1:7" x14ac:dyDescent="0.25">
      <c r="A54" s="91"/>
      <c r="B54" s="93"/>
      <c r="C54" s="5" t="s">
        <v>12</v>
      </c>
      <c r="D54" s="6">
        <v>2.4248898486991299</v>
      </c>
      <c r="E54" s="6">
        <v>35.279582697995401</v>
      </c>
      <c r="F54" s="6">
        <v>6.8733518461852799E-2</v>
      </c>
      <c r="G54" s="7">
        <v>0.94522708692621005</v>
      </c>
    </row>
    <row r="55" spans="1:7" x14ac:dyDescent="0.25">
      <c r="A55" s="91"/>
      <c r="B55" s="94"/>
      <c r="C55" s="8" t="s">
        <v>13</v>
      </c>
      <c r="D55" s="9">
        <v>34.171326748371897</v>
      </c>
      <c r="E55" s="9">
        <v>36.432395832752498</v>
      </c>
      <c r="F55" s="9">
        <v>0.93793795239927902</v>
      </c>
      <c r="G55" s="10">
        <v>0.348694058739275</v>
      </c>
    </row>
    <row r="56" spans="1:7" x14ac:dyDescent="0.25">
      <c r="A56" s="91"/>
      <c r="B56" s="79" t="s">
        <v>28</v>
      </c>
      <c r="C56" s="11" t="s">
        <v>6</v>
      </c>
      <c r="D56" s="6">
        <v>63.093190286852398</v>
      </c>
      <c r="E56" s="6">
        <v>0.72649831175894697</v>
      </c>
      <c r="F56" s="6">
        <v>86.845611704307402</v>
      </c>
      <c r="G56" s="7">
        <v>2.0781695742031802E-292</v>
      </c>
    </row>
    <row r="57" spans="1:7" x14ac:dyDescent="0.25">
      <c r="A57" s="91"/>
      <c r="B57" s="93"/>
      <c r="C57" s="16" t="s">
        <v>0</v>
      </c>
      <c r="D57" s="17">
        <v>1.19904389129992</v>
      </c>
      <c r="E57" s="17">
        <v>0.42747283787666601</v>
      </c>
      <c r="F57" s="17">
        <v>2.8049592513428099</v>
      </c>
      <c r="G57" s="18">
        <v>5.2399951470084903E-3</v>
      </c>
    </row>
    <row r="58" spans="1:7" x14ac:dyDescent="0.25">
      <c r="A58" s="91"/>
      <c r="B58" s="93"/>
      <c r="C58" s="5" t="s">
        <v>7</v>
      </c>
      <c r="D58" s="6">
        <v>0.642796420894437</v>
      </c>
      <c r="E58" s="6">
        <v>0.86300654523695497</v>
      </c>
      <c r="F58" s="6">
        <v>0.74483377263140504</v>
      </c>
      <c r="G58" s="7">
        <v>0.45674290837901199</v>
      </c>
    </row>
    <row r="59" spans="1:7" x14ac:dyDescent="0.25">
      <c r="A59" s="91"/>
      <c r="B59" s="93"/>
      <c r="C59" s="5" t="s">
        <v>8</v>
      </c>
      <c r="D59" s="6">
        <v>2.32814382068086</v>
      </c>
      <c r="E59" s="6">
        <v>0.94338675217845602</v>
      </c>
      <c r="F59" s="6">
        <v>2.4678572338489402</v>
      </c>
      <c r="G59" s="7">
        <v>1.39460360863643E-2</v>
      </c>
    </row>
    <row r="60" spans="1:7" x14ac:dyDescent="0.25">
      <c r="A60" s="91"/>
      <c r="B60" s="93"/>
      <c r="C60" s="5" t="s">
        <v>9</v>
      </c>
      <c r="D60" s="6">
        <v>4.4731355971317699</v>
      </c>
      <c r="E60" s="6">
        <v>1.4455955641431999</v>
      </c>
      <c r="F60" s="6">
        <v>3.0943202290351399</v>
      </c>
      <c r="G60" s="7">
        <v>2.08975925136843E-3</v>
      </c>
    </row>
    <row r="61" spans="1:7" x14ac:dyDescent="0.25">
      <c r="A61" s="91"/>
      <c r="B61" s="93"/>
      <c r="C61" s="5" t="s">
        <v>11</v>
      </c>
      <c r="D61" s="6">
        <v>35.523908489519201</v>
      </c>
      <c r="E61" s="6">
        <v>38.073933989446097</v>
      </c>
      <c r="F61" s="6">
        <v>0.93302437566252605</v>
      </c>
      <c r="G61" s="7">
        <v>0.35128441064431998</v>
      </c>
    </row>
    <row r="62" spans="1:7" x14ac:dyDescent="0.25">
      <c r="A62" s="91"/>
      <c r="B62" s="93"/>
      <c r="C62" s="5" t="s">
        <v>12</v>
      </c>
      <c r="D62" s="6">
        <v>25.167732826764698</v>
      </c>
      <c r="E62" s="6">
        <v>37.582162046622102</v>
      </c>
      <c r="F62" s="6">
        <v>0.66967229813822704</v>
      </c>
      <c r="G62" s="7">
        <v>0.50339417296752598</v>
      </c>
    </row>
    <row r="63" spans="1:7" x14ac:dyDescent="0.25">
      <c r="A63" s="91"/>
      <c r="B63" s="94"/>
      <c r="C63" s="8" t="s">
        <v>13</v>
      </c>
      <c r="D63" s="9">
        <v>17.148310227626499</v>
      </c>
      <c r="E63" s="9">
        <v>34.738788996367902</v>
      </c>
      <c r="F63" s="9">
        <v>0.49363580951021102</v>
      </c>
      <c r="G63" s="10">
        <v>0.62179301924709296</v>
      </c>
    </row>
    <row r="64" spans="1:7" x14ac:dyDescent="0.25">
      <c r="A64" s="91"/>
      <c r="B64" s="80" t="s">
        <v>34</v>
      </c>
      <c r="C64" s="5" t="s">
        <v>6</v>
      </c>
      <c r="D64" s="6">
        <v>55.223805209387798</v>
      </c>
      <c r="E64" s="6">
        <v>1.49677744979019</v>
      </c>
      <c r="F64" s="6">
        <v>36.895134421706203</v>
      </c>
      <c r="G64" s="7">
        <v>2.4696362457224499E-67</v>
      </c>
    </row>
    <row r="65" spans="1:7" x14ac:dyDescent="0.25">
      <c r="A65" s="91"/>
      <c r="B65" s="93"/>
      <c r="C65" s="5" t="s">
        <v>0</v>
      </c>
      <c r="D65" s="6">
        <v>1.3967378095176399</v>
      </c>
      <c r="E65" s="6">
        <v>0.70963045081687304</v>
      </c>
      <c r="F65" s="6">
        <v>1.96826081506201</v>
      </c>
      <c r="G65" s="7">
        <v>5.1343921820533198E-2</v>
      </c>
    </row>
    <row r="66" spans="1:7" x14ac:dyDescent="0.25">
      <c r="A66" s="91"/>
      <c r="B66" s="93"/>
      <c r="C66" s="5" t="s">
        <v>7</v>
      </c>
      <c r="D66" s="6">
        <v>1.6450740966388899</v>
      </c>
      <c r="E66" s="6">
        <v>1.59791366013463</v>
      </c>
      <c r="F66" s="6">
        <v>1.0295137576458899</v>
      </c>
      <c r="G66" s="7">
        <v>0.30530893121266001</v>
      </c>
    </row>
    <row r="67" spans="1:7" x14ac:dyDescent="0.25">
      <c r="A67" s="91"/>
      <c r="B67" s="93"/>
      <c r="C67" s="5" t="s">
        <v>8</v>
      </c>
      <c r="D67" s="6">
        <v>2.4875984382534901</v>
      </c>
      <c r="E67" s="6">
        <v>1.63935958990742</v>
      </c>
      <c r="F67" s="6">
        <v>1.51742085968702</v>
      </c>
      <c r="G67" s="7">
        <v>0.131790540781485</v>
      </c>
    </row>
    <row r="68" spans="1:7" x14ac:dyDescent="0.25">
      <c r="A68" s="91"/>
      <c r="B68" s="93"/>
      <c r="C68" s="5" t="s">
        <v>9</v>
      </c>
      <c r="D68" s="6">
        <v>3.7378512315628001</v>
      </c>
      <c r="E68" s="6">
        <v>2.9987471509171701</v>
      </c>
      <c r="F68" s="6">
        <v>1.2464709571860999</v>
      </c>
      <c r="G68" s="7">
        <v>0.215019263815413</v>
      </c>
    </row>
    <row r="69" spans="1:7" x14ac:dyDescent="0.25">
      <c r="A69" s="91"/>
      <c r="B69" s="93"/>
      <c r="C69" s="5" t="s">
        <v>11</v>
      </c>
      <c r="D69" s="6">
        <v>-59.687048217066497</v>
      </c>
      <c r="E69" s="6">
        <v>91.934605203473396</v>
      </c>
      <c r="F69" s="6">
        <v>-0.64923374702012104</v>
      </c>
      <c r="G69" s="7">
        <v>0.51742799969368303</v>
      </c>
    </row>
    <row r="70" spans="1:7" x14ac:dyDescent="0.25">
      <c r="A70" s="91"/>
      <c r="B70" s="93"/>
      <c r="C70" s="5" t="s">
        <v>12</v>
      </c>
      <c r="D70" s="6">
        <v>8.2147436104930307</v>
      </c>
      <c r="E70" s="6">
        <v>61.570422150054597</v>
      </c>
      <c r="F70" s="6">
        <v>0.133420290516649</v>
      </c>
      <c r="G70" s="7">
        <v>0.89408448789408901</v>
      </c>
    </row>
    <row r="71" spans="1:7" x14ac:dyDescent="0.25">
      <c r="A71" s="92"/>
      <c r="B71" s="94"/>
      <c r="C71" s="8" t="s">
        <v>13</v>
      </c>
      <c r="D71" s="9">
        <v>197.773359229401</v>
      </c>
      <c r="E71" s="9">
        <v>152.99391958523901</v>
      </c>
      <c r="F71" s="9">
        <v>1.2926877078877299</v>
      </c>
      <c r="G71" s="10">
        <v>0.198602535182929</v>
      </c>
    </row>
    <row r="72" spans="1:7" x14ac:dyDescent="0.25">
      <c r="A72" s="3"/>
      <c r="B72" s="4"/>
      <c r="C72" s="1"/>
      <c r="D72" s="2"/>
      <c r="E72" s="2"/>
      <c r="F72" s="2"/>
      <c r="G72" s="2"/>
    </row>
    <row r="73" spans="1:7" x14ac:dyDescent="0.25">
      <c r="A73" s="40" t="s">
        <v>72</v>
      </c>
      <c r="C73" s="1"/>
      <c r="D73" s="1"/>
      <c r="E73" s="1"/>
      <c r="F73" s="1"/>
      <c r="G73" s="1"/>
    </row>
    <row r="74" spans="1:7" x14ac:dyDescent="0.25">
      <c r="A74" s="40"/>
      <c r="B74" s="40"/>
      <c r="C74" s="40"/>
      <c r="D74" s="82" t="s">
        <v>81</v>
      </c>
      <c r="E74" s="82"/>
      <c r="F74" s="82"/>
      <c r="G74" s="1"/>
    </row>
    <row r="75" spans="1:7" x14ac:dyDescent="0.25">
      <c r="A75" s="15" t="s">
        <v>0</v>
      </c>
      <c r="B75" s="15" t="s">
        <v>73</v>
      </c>
      <c r="C75" s="15" t="s">
        <v>85</v>
      </c>
      <c r="D75" s="15" t="s">
        <v>82</v>
      </c>
      <c r="E75" s="15" t="s">
        <v>83</v>
      </c>
      <c r="F75" s="15" t="s">
        <v>84</v>
      </c>
      <c r="G75" s="74" t="s">
        <v>80</v>
      </c>
    </row>
    <row r="76" spans="1:7" x14ac:dyDescent="0.25">
      <c r="A76" s="86" t="s">
        <v>14</v>
      </c>
      <c r="B76" s="83" t="s">
        <v>75</v>
      </c>
      <c r="C76" s="11" t="s">
        <v>43</v>
      </c>
      <c r="D76" s="2">
        <v>71.329300542774007</v>
      </c>
      <c r="E76" s="2">
        <v>66.159841538198293</v>
      </c>
      <c r="F76" s="2">
        <v>57.986037178058297</v>
      </c>
      <c r="G76" s="2">
        <v>67.935913889685693</v>
      </c>
    </row>
    <row r="77" spans="1:7" x14ac:dyDescent="0.25">
      <c r="A77" s="87"/>
      <c r="B77" s="84"/>
      <c r="C77" s="5" t="s">
        <v>44</v>
      </c>
      <c r="D77" s="2">
        <v>9.5313037769503293</v>
      </c>
      <c r="E77" s="2">
        <v>10.208771917299901</v>
      </c>
      <c r="F77" s="2">
        <v>11.2182483136984</v>
      </c>
      <c r="G77" s="2">
        <v>10.772936124266099</v>
      </c>
    </row>
    <row r="78" spans="1:7" x14ac:dyDescent="0.25">
      <c r="A78" s="87"/>
      <c r="B78" s="85"/>
      <c r="C78" s="8" t="s">
        <v>74</v>
      </c>
      <c r="D78" s="8">
        <v>118</v>
      </c>
      <c r="E78" s="8">
        <v>91</v>
      </c>
      <c r="F78" s="8">
        <v>24</v>
      </c>
      <c r="G78" s="8">
        <v>233</v>
      </c>
    </row>
    <row r="79" spans="1:7" x14ac:dyDescent="0.25">
      <c r="A79" s="87"/>
      <c r="B79" s="84" t="s">
        <v>76</v>
      </c>
      <c r="C79" s="5" t="s">
        <v>43</v>
      </c>
      <c r="D79" s="2">
        <v>68.523193015272696</v>
      </c>
      <c r="E79" s="2">
        <v>62.370495668893497</v>
      </c>
      <c r="F79" s="2">
        <v>58.279784647530199</v>
      </c>
      <c r="G79" s="2">
        <v>64.692297861685503</v>
      </c>
    </row>
    <row r="80" spans="1:7" x14ac:dyDescent="0.25">
      <c r="A80" s="87"/>
      <c r="B80" s="84"/>
      <c r="C80" s="5" t="s">
        <v>44</v>
      </c>
      <c r="D80" s="2">
        <v>11.038545225656801</v>
      </c>
      <c r="E80" s="2">
        <v>8.7635838872533096</v>
      </c>
      <c r="F80" s="2">
        <v>10.1208124417268</v>
      </c>
      <c r="G80" s="2">
        <v>10.6421294629386</v>
      </c>
    </row>
    <row r="81" spans="1:7" x14ac:dyDescent="0.25">
      <c r="A81" s="88"/>
      <c r="B81" s="85"/>
      <c r="C81" s="8" t="s">
        <v>74</v>
      </c>
      <c r="D81" s="8">
        <v>97</v>
      </c>
      <c r="E81" s="8">
        <v>91</v>
      </c>
      <c r="F81" s="8">
        <v>25</v>
      </c>
      <c r="G81" s="8">
        <v>213</v>
      </c>
    </row>
    <row r="82" spans="1:7" x14ac:dyDescent="0.25">
      <c r="A82" s="87" t="s">
        <v>15</v>
      </c>
      <c r="B82" s="83" t="s">
        <v>75</v>
      </c>
      <c r="C82" s="11" t="s">
        <v>43</v>
      </c>
      <c r="D82" s="12">
        <v>70.357795480408996</v>
      </c>
      <c r="E82" s="12">
        <v>62.778308143395499</v>
      </c>
      <c r="F82" s="12">
        <v>55.769101733349501</v>
      </c>
      <c r="G82" s="12">
        <v>65.088835216001996</v>
      </c>
    </row>
    <row r="83" spans="1:7" x14ac:dyDescent="0.25">
      <c r="A83" s="87"/>
      <c r="B83" s="84"/>
      <c r="C83" s="5" t="s">
        <v>44</v>
      </c>
      <c r="D83" s="6">
        <v>9.8076991345013198</v>
      </c>
      <c r="E83" s="6">
        <v>9.6175345677950101</v>
      </c>
      <c r="F83" s="6">
        <v>9.6318905428637205</v>
      </c>
      <c r="G83" s="6">
        <v>10.9150916425013</v>
      </c>
    </row>
    <row r="84" spans="1:7" x14ac:dyDescent="0.25">
      <c r="A84" s="87"/>
      <c r="B84" s="85"/>
      <c r="C84" s="8" t="s">
        <v>74</v>
      </c>
      <c r="D84" s="8">
        <v>100</v>
      </c>
      <c r="E84" s="8">
        <v>103</v>
      </c>
      <c r="F84" s="8">
        <v>31</v>
      </c>
      <c r="G84" s="8">
        <v>234</v>
      </c>
    </row>
    <row r="85" spans="1:7" x14ac:dyDescent="0.25">
      <c r="A85" s="87"/>
      <c r="B85" s="84" t="s">
        <v>76</v>
      </c>
      <c r="C85" s="5" t="s">
        <v>43</v>
      </c>
      <c r="D85" s="2">
        <v>71.834361633203699</v>
      </c>
      <c r="E85" s="2">
        <v>65.083491937067706</v>
      </c>
      <c r="F85" s="2">
        <v>58.510875849163597</v>
      </c>
      <c r="G85" s="12">
        <v>67.510474149664105</v>
      </c>
    </row>
    <row r="86" spans="1:7" x14ac:dyDescent="0.25">
      <c r="A86" s="87"/>
      <c r="B86" s="84"/>
      <c r="C86" s="5" t="s">
        <v>44</v>
      </c>
      <c r="D86" s="6">
        <v>10.229415852713901</v>
      </c>
      <c r="E86" s="6">
        <v>9.1816228790722008</v>
      </c>
      <c r="F86" s="6">
        <v>8.9300959698689795</v>
      </c>
      <c r="G86" s="6">
        <v>10.632692306389099</v>
      </c>
    </row>
    <row r="87" spans="1:7" x14ac:dyDescent="0.25">
      <c r="A87" s="88"/>
      <c r="B87" s="85"/>
      <c r="C87" s="8" t="s">
        <v>74</v>
      </c>
      <c r="D87" s="8">
        <v>108</v>
      </c>
      <c r="E87" s="8">
        <v>96</v>
      </c>
      <c r="F87" s="8">
        <v>26</v>
      </c>
      <c r="G87" s="8">
        <v>230</v>
      </c>
    </row>
    <row r="89" spans="1:7" x14ac:dyDescent="0.25">
      <c r="A89" s="40" t="s">
        <v>104</v>
      </c>
    </row>
    <row r="90" spans="1:7" x14ac:dyDescent="0.25">
      <c r="A90" s="14" t="s">
        <v>0</v>
      </c>
      <c r="B90" s="15" t="s">
        <v>1</v>
      </c>
      <c r="C90" s="15" t="s">
        <v>2</v>
      </c>
      <c r="D90" s="19" t="s">
        <v>20</v>
      </c>
      <c r="E90" s="15" t="s">
        <v>3</v>
      </c>
      <c r="F90" s="15" t="s">
        <v>16</v>
      </c>
      <c r="G90" s="20" t="s">
        <v>5</v>
      </c>
    </row>
    <row r="91" spans="1:7" x14ac:dyDescent="0.25">
      <c r="A91" s="90" t="s">
        <v>29</v>
      </c>
      <c r="B91" s="79" t="s">
        <v>105</v>
      </c>
      <c r="C91" s="11" t="s">
        <v>6</v>
      </c>
      <c r="D91" s="12">
        <v>67.213510582283504</v>
      </c>
      <c r="E91" s="12">
        <v>1.0997465577428001</v>
      </c>
      <c r="F91" s="12">
        <v>61.117272983547501</v>
      </c>
      <c r="G91" s="13">
        <v>6.2260264577865301E-216</v>
      </c>
    </row>
    <row r="92" spans="1:7" x14ac:dyDescent="0.25">
      <c r="A92" s="91"/>
      <c r="B92" s="93"/>
      <c r="C92" s="16" t="s">
        <v>121</v>
      </c>
      <c r="D92" s="17">
        <v>-2.8974114107992199</v>
      </c>
      <c r="E92" s="17">
        <v>1.0158786136281499</v>
      </c>
      <c r="F92" s="17">
        <v>2.8521236414765099</v>
      </c>
      <c r="G92" s="37">
        <v>4.54928104066896E-3</v>
      </c>
    </row>
    <row r="93" spans="1:7" x14ac:dyDescent="0.25">
      <c r="A93" s="91"/>
      <c r="B93" s="93"/>
      <c r="C93" s="5" t="s">
        <v>7</v>
      </c>
      <c r="D93" s="6">
        <v>0.82122575917630103</v>
      </c>
      <c r="E93" s="6">
        <v>0.95267656040749804</v>
      </c>
      <c r="F93" s="6">
        <v>0.862019486261979</v>
      </c>
      <c r="G93" s="7">
        <v>0.38915065186827502</v>
      </c>
    </row>
    <row r="94" spans="1:7" x14ac:dyDescent="0.25">
      <c r="A94" s="91"/>
      <c r="B94" s="93"/>
      <c r="C94" s="5" t="s">
        <v>8</v>
      </c>
      <c r="D94" s="6">
        <v>1.5784470012460099</v>
      </c>
      <c r="E94" s="6">
        <v>1.07119808054621</v>
      </c>
      <c r="F94" s="6">
        <v>1.4735341949466001</v>
      </c>
      <c r="G94" s="7">
        <v>0.141328635184783</v>
      </c>
    </row>
    <row r="95" spans="1:7" x14ac:dyDescent="0.25">
      <c r="A95" s="91"/>
      <c r="B95" s="93"/>
      <c r="C95" s="5" t="s">
        <v>9</v>
      </c>
      <c r="D95" s="6">
        <v>2.7454220548707302</v>
      </c>
      <c r="E95" s="6">
        <v>1.5957421294390199</v>
      </c>
      <c r="F95" s="6">
        <v>1.7204672385480499</v>
      </c>
      <c r="G95" s="7">
        <v>8.6057061655115299E-2</v>
      </c>
    </row>
    <row r="96" spans="1:7" x14ac:dyDescent="0.25">
      <c r="A96" s="91"/>
      <c r="B96" s="93"/>
      <c r="C96" s="5" t="s">
        <v>17</v>
      </c>
      <c r="D96" s="6">
        <v>-5.6107524369627004</v>
      </c>
      <c r="E96" s="6">
        <v>1.01259381860822</v>
      </c>
      <c r="F96" s="6">
        <v>-5.5409704600750098</v>
      </c>
      <c r="G96" s="7">
        <v>5.2134506774905899E-8</v>
      </c>
    </row>
    <row r="97" spans="1:7" x14ac:dyDescent="0.25">
      <c r="A97" s="91"/>
      <c r="B97" s="93"/>
      <c r="C97" s="5" t="s">
        <v>18</v>
      </c>
      <c r="D97" s="6">
        <v>-12.003143917356599</v>
      </c>
      <c r="E97" s="6">
        <v>1.5906743067443401</v>
      </c>
      <c r="F97" s="6">
        <v>-7.5459469399010102</v>
      </c>
      <c r="G97" s="7">
        <v>2.6426587061173999E-13</v>
      </c>
    </row>
    <row r="98" spans="1:7" x14ac:dyDescent="0.25">
      <c r="A98" s="91"/>
      <c r="B98" s="93"/>
      <c r="C98" s="5" t="s">
        <v>11</v>
      </c>
      <c r="D98" s="6">
        <v>16.557952417568298</v>
      </c>
      <c r="E98" s="6">
        <v>36.681297547065803</v>
      </c>
      <c r="F98" s="6">
        <v>0.45140040088066102</v>
      </c>
      <c r="G98" s="7">
        <v>0.65192543525378699</v>
      </c>
    </row>
    <row r="99" spans="1:7" x14ac:dyDescent="0.25">
      <c r="A99" s="91"/>
      <c r="B99" s="93"/>
      <c r="C99" s="5" t="s">
        <v>12</v>
      </c>
      <c r="D99" s="6">
        <v>-29.040224800839599</v>
      </c>
      <c r="E99" s="6">
        <v>44.049945683584397</v>
      </c>
      <c r="F99" s="6">
        <v>-0.65925676752109297</v>
      </c>
      <c r="G99" s="7">
        <v>0.51007893770327795</v>
      </c>
    </row>
    <row r="100" spans="1:7" x14ac:dyDescent="0.25">
      <c r="A100" s="91"/>
      <c r="B100" s="94"/>
      <c r="C100" s="8" t="s">
        <v>13</v>
      </c>
      <c r="D100" s="9">
        <v>45.402252262775399</v>
      </c>
      <c r="E100" s="9">
        <v>40.895342788933903</v>
      </c>
      <c r="F100" s="9">
        <v>1.1102059346244399</v>
      </c>
      <c r="G100" s="10">
        <v>0.26752220889374401</v>
      </c>
    </row>
    <row r="101" spans="1:7" x14ac:dyDescent="0.25">
      <c r="A101" s="91"/>
      <c r="B101" s="79" t="s">
        <v>106</v>
      </c>
      <c r="C101" s="11" t="s">
        <v>6</v>
      </c>
      <c r="D101" s="6">
        <v>69.386723652759798</v>
      </c>
      <c r="E101" s="6">
        <v>1.5285770454668799</v>
      </c>
      <c r="F101" s="6">
        <v>45.3930168966831</v>
      </c>
      <c r="G101" s="7">
        <v>1.4698720912802701E-109</v>
      </c>
    </row>
    <row r="102" spans="1:7" x14ac:dyDescent="0.25">
      <c r="A102" s="91"/>
      <c r="B102" s="93"/>
      <c r="C102" s="5" t="s">
        <v>121</v>
      </c>
      <c r="D102" s="6">
        <v>-1.9825176493396099</v>
      </c>
      <c r="E102" s="6">
        <v>1.5621474489470499</v>
      </c>
      <c r="F102" s="6">
        <v>1.26909764547252</v>
      </c>
      <c r="G102" s="7">
        <v>0.20583134909791601</v>
      </c>
    </row>
    <row r="103" spans="1:7" x14ac:dyDescent="0.25">
      <c r="A103" s="91"/>
      <c r="B103" s="93"/>
      <c r="C103" s="5" t="s">
        <v>7</v>
      </c>
      <c r="D103" s="6">
        <v>0.13871795809033399</v>
      </c>
      <c r="E103" s="6">
        <v>1.42257384739173</v>
      </c>
      <c r="F103" s="6">
        <v>9.7511955772750902E-2</v>
      </c>
      <c r="G103" s="7">
        <v>0.92241419130311697</v>
      </c>
    </row>
    <row r="104" spans="1:7" x14ac:dyDescent="0.25">
      <c r="A104" s="91"/>
      <c r="B104" s="93"/>
      <c r="C104" s="5" t="s">
        <v>8</v>
      </c>
      <c r="D104" s="6">
        <v>-1.94846629644965</v>
      </c>
      <c r="E104" s="6">
        <v>1.5733195515815701</v>
      </c>
      <c r="F104" s="6">
        <v>-1.23844281633121</v>
      </c>
      <c r="G104" s="7">
        <v>0.21695452269892401</v>
      </c>
    </row>
    <row r="105" spans="1:7" x14ac:dyDescent="0.25">
      <c r="A105" s="91"/>
      <c r="B105" s="93"/>
      <c r="C105" s="5" t="s">
        <v>9</v>
      </c>
      <c r="D105" s="6">
        <v>2.0968726008770799</v>
      </c>
      <c r="E105" s="6">
        <v>2.47155179731514</v>
      </c>
      <c r="F105" s="6">
        <v>0.84840325950478801</v>
      </c>
      <c r="G105" s="7">
        <v>0.39719342136480801</v>
      </c>
    </row>
    <row r="106" spans="1:7" x14ac:dyDescent="0.25">
      <c r="A106" s="91"/>
      <c r="B106" s="93"/>
      <c r="C106" s="5" t="s">
        <v>11</v>
      </c>
      <c r="D106" s="6">
        <v>-39.8978529701428</v>
      </c>
      <c r="E106" s="6">
        <v>56.883113475748402</v>
      </c>
      <c r="F106" s="6">
        <v>-0.70140065359032899</v>
      </c>
      <c r="G106" s="7">
        <v>0.483840796324915</v>
      </c>
    </row>
    <row r="107" spans="1:7" x14ac:dyDescent="0.25">
      <c r="A107" s="91"/>
      <c r="B107" s="93"/>
      <c r="C107" s="5" t="s">
        <v>12</v>
      </c>
      <c r="D107" s="6">
        <v>-18.255570189665299</v>
      </c>
      <c r="E107" s="6">
        <v>65.293377194824501</v>
      </c>
      <c r="F107" s="6">
        <v>-0.27959298437257601</v>
      </c>
      <c r="G107" s="7">
        <v>0.78006896060170605</v>
      </c>
    </row>
    <row r="108" spans="1:7" x14ac:dyDescent="0.25">
      <c r="A108" s="91"/>
      <c r="B108" s="94"/>
      <c r="C108" s="8" t="s">
        <v>13</v>
      </c>
      <c r="D108" s="9">
        <v>30.803520026887</v>
      </c>
      <c r="E108" s="9">
        <v>55.572147911728798</v>
      </c>
      <c r="F108" s="9">
        <v>0.55429781256278798</v>
      </c>
      <c r="G108" s="10">
        <v>0.57997338915306296</v>
      </c>
    </row>
    <row r="109" spans="1:7" x14ac:dyDescent="0.25">
      <c r="A109" s="91"/>
      <c r="B109" s="79" t="s">
        <v>107</v>
      </c>
      <c r="C109" s="11" t="s">
        <v>6</v>
      </c>
      <c r="D109" s="6">
        <v>59.714887111311597</v>
      </c>
      <c r="E109" s="6">
        <v>1.3116633038330301</v>
      </c>
      <c r="F109" s="6">
        <v>45.526078938709801</v>
      </c>
      <c r="G109" s="7">
        <v>1.38989532420374E-98</v>
      </c>
    </row>
    <row r="110" spans="1:7" x14ac:dyDescent="0.25">
      <c r="A110" s="91"/>
      <c r="B110" s="93"/>
      <c r="C110" s="16" t="s">
        <v>121</v>
      </c>
      <c r="D110" s="17">
        <v>-4.5127543287938501</v>
      </c>
      <c r="E110" s="17">
        <v>1.5039913452662399</v>
      </c>
      <c r="F110" s="17">
        <v>3.0005188148173798</v>
      </c>
      <c r="G110" s="18">
        <v>3.09119094460787E-3</v>
      </c>
    </row>
    <row r="111" spans="1:7" x14ac:dyDescent="0.25">
      <c r="A111" s="91"/>
      <c r="B111" s="93"/>
      <c r="C111" s="5" t="s">
        <v>7</v>
      </c>
      <c r="D111" s="6">
        <v>1.3318161364930501</v>
      </c>
      <c r="E111" s="6">
        <v>1.41799165591123</v>
      </c>
      <c r="F111" s="6">
        <v>0.93922706169748704</v>
      </c>
      <c r="G111" s="7">
        <v>0.348916148763387</v>
      </c>
    </row>
    <row r="112" spans="1:7" x14ac:dyDescent="0.25">
      <c r="A112" s="91"/>
      <c r="B112" s="93"/>
      <c r="C112" s="5" t="s">
        <v>8</v>
      </c>
      <c r="D112" s="6">
        <v>4.5475922670995104</v>
      </c>
      <c r="E112" s="6">
        <v>1.6650498265747899</v>
      </c>
      <c r="F112" s="6">
        <v>2.73120491322141</v>
      </c>
      <c r="G112" s="7">
        <v>6.9605261505933597E-3</v>
      </c>
    </row>
    <row r="113" spans="1:7" x14ac:dyDescent="0.25">
      <c r="A113" s="91"/>
      <c r="B113" s="93"/>
      <c r="C113" s="5" t="s">
        <v>9</v>
      </c>
      <c r="D113" s="6">
        <v>3.02882916210838</v>
      </c>
      <c r="E113" s="6">
        <v>2.2481015489032301</v>
      </c>
      <c r="F113" s="6">
        <v>1.34728307250446</v>
      </c>
      <c r="G113" s="7">
        <v>0.179640937663824</v>
      </c>
    </row>
    <row r="114" spans="1:7" x14ac:dyDescent="0.25">
      <c r="A114" s="91"/>
      <c r="B114" s="93"/>
      <c r="C114" s="5" t="s">
        <v>11</v>
      </c>
      <c r="D114" s="6">
        <v>71.213216545747699</v>
      </c>
      <c r="E114" s="6">
        <v>51.739862402365603</v>
      </c>
      <c r="F114" s="6">
        <v>1.37637042773604</v>
      </c>
      <c r="G114" s="7">
        <v>0.17047562832048599</v>
      </c>
    </row>
    <row r="115" spans="1:7" x14ac:dyDescent="0.25">
      <c r="A115" s="91"/>
      <c r="B115" s="93"/>
      <c r="C115" s="5" t="s">
        <v>12</v>
      </c>
      <c r="D115" s="6">
        <v>-23.680210098600199</v>
      </c>
      <c r="E115" s="6">
        <v>68.896538832715194</v>
      </c>
      <c r="F115" s="6">
        <v>-0.34370681749481002</v>
      </c>
      <c r="G115" s="7">
        <v>0.73148175258697401</v>
      </c>
    </row>
    <row r="116" spans="1:7" x14ac:dyDescent="0.25">
      <c r="A116" s="91"/>
      <c r="B116" s="94"/>
      <c r="C116" s="8" t="s">
        <v>13</v>
      </c>
      <c r="D116" s="9">
        <v>39.416902572866697</v>
      </c>
      <c r="E116" s="9">
        <v>63.792335223777101</v>
      </c>
      <c r="F116" s="9">
        <v>0.617894021822468</v>
      </c>
      <c r="G116" s="10">
        <v>0.53745308025327898</v>
      </c>
    </row>
    <row r="117" spans="1:7" x14ac:dyDescent="0.25">
      <c r="A117" s="91"/>
      <c r="B117" s="80" t="s">
        <v>108</v>
      </c>
      <c r="C117" s="5" t="s">
        <v>6</v>
      </c>
      <c r="D117" s="6">
        <v>53.5939506680185</v>
      </c>
      <c r="E117" s="6">
        <v>3.1319093626055099</v>
      </c>
      <c r="F117" s="6">
        <v>17.112229143001901</v>
      </c>
      <c r="G117" s="7">
        <v>2.8170470107020302E-20</v>
      </c>
    </row>
    <row r="118" spans="1:7" x14ac:dyDescent="0.25">
      <c r="A118" s="91"/>
      <c r="B118" s="93"/>
      <c r="C118" s="5" t="s">
        <v>121</v>
      </c>
      <c r="D118" s="6">
        <v>0.90569461250672501</v>
      </c>
      <c r="E118" s="6">
        <v>3.0829391094381302</v>
      </c>
      <c r="F118" s="6">
        <v>-0.29377635443205002</v>
      </c>
      <c r="G118" s="7">
        <v>0.77041087710267897</v>
      </c>
    </row>
    <row r="119" spans="1:7" x14ac:dyDescent="0.25">
      <c r="A119" s="91"/>
      <c r="B119" s="93"/>
      <c r="C119" s="5" t="s">
        <v>7</v>
      </c>
      <c r="D119" s="6">
        <v>0.68932564405690999</v>
      </c>
      <c r="E119" s="6">
        <v>3.03352218273253</v>
      </c>
      <c r="F119" s="6">
        <v>0.22723606505358801</v>
      </c>
      <c r="G119" s="7">
        <v>0.82136948836328805</v>
      </c>
    </row>
    <row r="120" spans="1:7" x14ac:dyDescent="0.25">
      <c r="A120" s="91"/>
      <c r="B120" s="93"/>
      <c r="C120" s="5" t="s">
        <v>8</v>
      </c>
      <c r="D120" s="6">
        <v>7.61467874847646</v>
      </c>
      <c r="E120" s="6">
        <v>3.1716121272256901</v>
      </c>
      <c r="F120" s="6">
        <v>2.4008858722384998</v>
      </c>
      <c r="G120" s="7">
        <v>2.0976054426473802E-2</v>
      </c>
    </row>
    <row r="121" spans="1:7" x14ac:dyDescent="0.25">
      <c r="A121" s="91"/>
      <c r="B121" s="93"/>
      <c r="C121" s="5" t="s">
        <v>9</v>
      </c>
      <c r="D121" s="6">
        <v>5.1532601991581304</v>
      </c>
      <c r="E121" s="6">
        <v>5.3267830245846604</v>
      </c>
      <c r="F121" s="6">
        <v>0.96742446151351202</v>
      </c>
      <c r="G121" s="7">
        <v>0.339004200005808</v>
      </c>
    </row>
    <row r="122" spans="1:7" x14ac:dyDescent="0.25">
      <c r="A122" s="91"/>
      <c r="B122" s="93"/>
      <c r="C122" s="5" t="s">
        <v>11</v>
      </c>
      <c r="D122" s="6">
        <v>-39.727898449046698</v>
      </c>
      <c r="E122" s="6">
        <v>141.17329804800801</v>
      </c>
      <c r="F122" s="6">
        <v>-0.28141227128898499</v>
      </c>
      <c r="G122" s="7">
        <v>0.77980966063165302</v>
      </c>
    </row>
    <row r="123" spans="1:7" x14ac:dyDescent="0.25">
      <c r="A123" s="91"/>
      <c r="B123" s="93"/>
      <c r="C123" s="5" t="s">
        <v>12</v>
      </c>
      <c r="D123" s="6">
        <v>64.406029454303507</v>
      </c>
      <c r="E123" s="6">
        <v>131.12271021328499</v>
      </c>
      <c r="F123" s="6">
        <v>0.49118897366855901</v>
      </c>
      <c r="G123" s="7">
        <v>0.62591193311136895</v>
      </c>
    </row>
    <row r="124" spans="1:7" x14ac:dyDescent="0.25">
      <c r="A124" s="92"/>
      <c r="B124" s="93"/>
      <c r="C124" s="5" t="s">
        <v>13</v>
      </c>
      <c r="D124" s="9">
        <v>387.15047396351798</v>
      </c>
      <c r="E124" s="9">
        <v>229.113397593542</v>
      </c>
      <c r="F124" s="9">
        <v>1.6897766696749099</v>
      </c>
      <c r="G124" s="10">
        <v>9.8661960909443999E-2</v>
      </c>
    </row>
    <row r="125" spans="1:7" x14ac:dyDescent="0.25">
      <c r="A125" s="90" t="s">
        <v>19</v>
      </c>
      <c r="B125" s="79" t="s">
        <v>109</v>
      </c>
      <c r="C125" s="11" t="s">
        <v>6</v>
      </c>
      <c r="D125" s="6">
        <v>71.098216044119994</v>
      </c>
      <c r="E125" s="6">
        <v>1.01044828401364</v>
      </c>
      <c r="F125" s="6">
        <v>70.363042986928804</v>
      </c>
      <c r="G125" s="7">
        <v>2.51166492648389E-246</v>
      </c>
    </row>
    <row r="126" spans="1:7" x14ac:dyDescent="0.25">
      <c r="A126" s="91"/>
      <c r="B126" s="93"/>
      <c r="C126" s="16" t="s">
        <v>121</v>
      </c>
      <c r="D126" s="17">
        <v>2.2158756249153901</v>
      </c>
      <c r="E126" s="17">
        <v>0.90682444963755704</v>
      </c>
      <c r="F126" s="17">
        <v>-2.44355522813819</v>
      </c>
      <c r="G126" s="18">
        <v>1.4923168014440401E-2</v>
      </c>
    </row>
    <row r="127" spans="1:7" x14ac:dyDescent="0.25">
      <c r="A127" s="91"/>
      <c r="B127" s="93"/>
      <c r="C127" s="5" t="s">
        <v>7</v>
      </c>
      <c r="D127" s="6">
        <v>0.88615188034431902</v>
      </c>
      <c r="E127" s="6">
        <v>0.90616964403301004</v>
      </c>
      <c r="F127" s="6">
        <v>0.97790947443394804</v>
      </c>
      <c r="G127" s="7">
        <v>0.3286398913511</v>
      </c>
    </row>
    <row r="128" spans="1:7" x14ac:dyDescent="0.25">
      <c r="A128" s="91"/>
      <c r="B128" s="93"/>
      <c r="C128" s="5" t="s">
        <v>8</v>
      </c>
      <c r="D128" s="6">
        <v>0.64605094968504195</v>
      </c>
      <c r="E128" s="6">
        <v>0.97932113048693903</v>
      </c>
      <c r="F128" s="6">
        <v>0.65969264786905202</v>
      </c>
      <c r="G128" s="7">
        <v>0.50978558973929999</v>
      </c>
    </row>
    <row r="129" spans="1:7" x14ac:dyDescent="0.25">
      <c r="A129" s="91"/>
      <c r="B129" s="93"/>
      <c r="C129" s="5" t="s">
        <v>9</v>
      </c>
      <c r="D129" s="6">
        <v>3.9709830189242301</v>
      </c>
      <c r="E129" s="6">
        <v>1.6688315895274599</v>
      </c>
      <c r="F129" s="6">
        <v>2.3794989523470398</v>
      </c>
      <c r="G129" s="7">
        <v>1.7748422541393801E-2</v>
      </c>
    </row>
    <row r="130" spans="1:7" x14ac:dyDescent="0.25">
      <c r="A130" s="91"/>
      <c r="B130" s="93"/>
      <c r="C130" s="5" t="s">
        <v>17</v>
      </c>
      <c r="D130" s="6">
        <v>-7.0887404477956597</v>
      </c>
      <c r="E130" s="6">
        <v>0.96436120314534601</v>
      </c>
      <c r="F130" s="6">
        <v>-7.3507109417872902</v>
      </c>
      <c r="G130" s="7">
        <v>9.254352764084061E-13</v>
      </c>
    </row>
    <row r="131" spans="1:7" x14ac:dyDescent="0.25">
      <c r="A131" s="91"/>
      <c r="B131" s="93"/>
      <c r="C131" s="5" t="s">
        <v>18</v>
      </c>
      <c r="D131" s="6">
        <v>-13.8613639120861</v>
      </c>
      <c r="E131" s="6">
        <v>1.45904786454004</v>
      </c>
      <c r="F131" s="6">
        <v>-9.50028045615616</v>
      </c>
      <c r="G131" s="7">
        <v>1.2109884738434701E-19</v>
      </c>
    </row>
    <row r="132" spans="1:7" x14ac:dyDescent="0.25">
      <c r="A132" s="91"/>
      <c r="B132" s="93"/>
      <c r="C132" s="5" t="s">
        <v>11</v>
      </c>
      <c r="D132" s="6">
        <v>6.9345011538633798</v>
      </c>
      <c r="E132" s="6">
        <v>36.572032167700598</v>
      </c>
      <c r="F132" s="6">
        <v>0.18961213645622199</v>
      </c>
      <c r="G132" s="7">
        <v>0.84969781852522797</v>
      </c>
    </row>
    <row r="133" spans="1:7" x14ac:dyDescent="0.25">
      <c r="A133" s="91"/>
      <c r="B133" s="93"/>
      <c r="C133" s="5" t="s">
        <v>12</v>
      </c>
      <c r="D133" s="6">
        <v>11.6927208377589</v>
      </c>
      <c r="E133" s="6">
        <v>39.420905374024997</v>
      </c>
      <c r="F133" s="6">
        <v>0.29661218398762201</v>
      </c>
      <c r="G133" s="7">
        <v>0.76689825194316397</v>
      </c>
    </row>
    <row r="134" spans="1:7" x14ac:dyDescent="0.25">
      <c r="A134" s="91"/>
      <c r="B134" s="94"/>
      <c r="C134" s="8" t="s">
        <v>13</v>
      </c>
      <c r="D134" s="9">
        <v>10.7491380061972</v>
      </c>
      <c r="E134" s="9">
        <v>33.347156982953898</v>
      </c>
      <c r="F134" s="9">
        <v>0.32234046253753801</v>
      </c>
      <c r="G134" s="10">
        <v>0.74734316372848697</v>
      </c>
    </row>
    <row r="135" spans="1:7" x14ac:dyDescent="0.25">
      <c r="A135" s="91"/>
      <c r="B135" s="79" t="s">
        <v>110</v>
      </c>
      <c r="C135" s="11" t="s">
        <v>6</v>
      </c>
      <c r="D135" s="6">
        <v>71.554624866367604</v>
      </c>
      <c r="E135" s="6">
        <v>1.3981251302139599</v>
      </c>
      <c r="F135" s="6">
        <v>51.178984856253599</v>
      </c>
      <c r="G135" s="7">
        <v>7.1737130433198106E-117</v>
      </c>
    </row>
    <row r="136" spans="1:7" x14ac:dyDescent="0.25">
      <c r="A136" s="91"/>
      <c r="B136" s="93"/>
      <c r="C136" s="5" t="s">
        <v>121</v>
      </c>
      <c r="D136" s="6">
        <v>1.22247849466028</v>
      </c>
      <c r="E136" s="6">
        <v>1.43867030288283</v>
      </c>
      <c r="F136" s="6">
        <v>-0.84972803859970802</v>
      </c>
      <c r="G136" s="7">
        <v>0.39649232881902802</v>
      </c>
    </row>
    <row r="137" spans="1:7" x14ac:dyDescent="0.25">
      <c r="A137" s="91"/>
      <c r="B137" s="93"/>
      <c r="C137" s="5" t="s">
        <v>7</v>
      </c>
      <c r="D137" s="6">
        <v>1.43774154892123</v>
      </c>
      <c r="E137" s="6">
        <v>1.43752534805313</v>
      </c>
      <c r="F137" s="6">
        <v>1.00015039795186</v>
      </c>
      <c r="G137" s="7">
        <v>0.31844625114759001</v>
      </c>
    </row>
    <row r="138" spans="1:7" x14ac:dyDescent="0.25">
      <c r="A138" s="91"/>
      <c r="B138" s="93"/>
      <c r="C138" s="5" t="s">
        <v>8</v>
      </c>
      <c r="D138" s="6">
        <v>-2.5125017872056401</v>
      </c>
      <c r="E138" s="6">
        <v>1.5972743535663401</v>
      </c>
      <c r="F138" s="6">
        <v>-1.57299325666615</v>
      </c>
      <c r="G138" s="7">
        <v>0.117300972812448</v>
      </c>
    </row>
    <row r="139" spans="1:7" x14ac:dyDescent="0.25">
      <c r="A139" s="91"/>
      <c r="B139" s="93"/>
      <c r="C139" s="5" t="s">
        <v>9</v>
      </c>
      <c r="D139" s="6">
        <v>1.9559070070506299</v>
      </c>
      <c r="E139" s="6">
        <v>2.39359999910462</v>
      </c>
      <c r="F139" s="6">
        <v>0.81714029402668598</v>
      </c>
      <c r="G139" s="7">
        <v>0.41482058081711098</v>
      </c>
    </row>
    <row r="140" spans="1:7" x14ac:dyDescent="0.25">
      <c r="A140" s="91"/>
      <c r="B140" s="93"/>
      <c r="C140" s="5" t="s">
        <v>11</v>
      </c>
      <c r="D140" s="6">
        <v>-10.467121706215501</v>
      </c>
      <c r="E140" s="6">
        <v>53.982412277467702</v>
      </c>
      <c r="F140" s="6">
        <v>-0.193898739693493</v>
      </c>
      <c r="G140" s="7">
        <v>0.84645196328184302</v>
      </c>
    </row>
    <row r="141" spans="1:7" x14ac:dyDescent="0.25">
      <c r="A141" s="91"/>
      <c r="B141" s="93"/>
      <c r="C141" s="5" t="s">
        <v>12</v>
      </c>
      <c r="D141" s="6">
        <v>-11.8948823860426</v>
      </c>
      <c r="E141" s="6">
        <v>63.972527333688703</v>
      </c>
      <c r="F141" s="6">
        <v>-0.18593735282643201</v>
      </c>
      <c r="G141" s="7">
        <v>0.85268233713809505</v>
      </c>
    </row>
    <row r="142" spans="1:7" x14ac:dyDescent="0.25">
      <c r="A142" s="91"/>
      <c r="B142" s="94"/>
      <c r="C142" s="8" t="s">
        <v>13</v>
      </c>
      <c r="D142" s="9">
        <v>9.6841550487477708</v>
      </c>
      <c r="E142" s="9">
        <v>50.518842231645898</v>
      </c>
      <c r="F142" s="9">
        <v>0.19169392291974299</v>
      </c>
      <c r="G142" s="10">
        <v>0.84817644484649601</v>
      </c>
    </row>
    <row r="143" spans="1:7" x14ac:dyDescent="0.25">
      <c r="A143" s="91"/>
      <c r="B143" s="79" t="s">
        <v>111</v>
      </c>
      <c r="C143" s="11" t="s">
        <v>6</v>
      </c>
      <c r="D143" s="6">
        <v>63.806164226109097</v>
      </c>
      <c r="E143" s="6">
        <v>1.33879237124956</v>
      </c>
      <c r="F143" s="6">
        <v>47.659491939407701</v>
      </c>
      <c r="G143" s="7">
        <v>5.5167153641220699E-108</v>
      </c>
    </row>
    <row r="144" spans="1:7" x14ac:dyDescent="0.25">
      <c r="A144" s="91"/>
      <c r="B144" s="93"/>
      <c r="C144" s="5" t="s">
        <v>121</v>
      </c>
      <c r="D144" s="6">
        <v>2.5779416053809499</v>
      </c>
      <c r="E144" s="6">
        <v>1.34167999424382</v>
      </c>
      <c r="F144" s="6">
        <v>-1.92142807259632</v>
      </c>
      <c r="G144" s="7">
        <v>5.6166463965926103E-2</v>
      </c>
    </row>
    <row r="145" spans="1:7" x14ac:dyDescent="0.25">
      <c r="A145" s="91"/>
      <c r="B145" s="93"/>
      <c r="C145" s="5" t="s">
        <v>7</v>
      </c>
      <c r="D145" s="6">
        <v>-0.176493122455852</v>
      </c>
      <c r="E145" s="6">
        <v>1.34508499150929</v>
      </c>
      <c r="F145" s="6">
        <v>-0.131213360917672</v>
      </c>
      <c r="G145" s="7">
        <v>0.89574463210474298</v>
      </c>
    </row>
    <row r="146" spans="1:7" x14ac:dyDescent="0.25">
      <c r="A146" s="91"/>
      <c r="B146" s="93"/>
      <c r="C146" s="5" t="s">
        <v>8</v>
      </c>
      <c r="D146" s="6">
        <v>2.55292190653602</v>
      </c>
      <c r="E146" s="6">
        <v>1.4298238865753301</v>
      </c>
      <c r="F146" s="6">
        <v>1.7854799675019399</v>
      </c>
      <c r="G146" s="7">
        <v>7.5770222504914303E-2</v>
      </c>
    </row>
    <row r="147" spans="1:7" x14ac:dyDescent="0.25">
      <c r="A147" s="91"/>
      <c r="B147" s="93"/>
      <c r="C147" s="5" t="s">
        <v>9</v>
      </c>
      <c r="D147" s="6">
        <v>5.8909518740617601</v>
      </c>
      <c r="E147" s="6">
        <v>2.5544219899586502</v>
      </c>
      <c r="F147" s="6">
        <v>2.3061780305755701</v>
      </c>
      <c r="G147" s="7">
        <v>2.2174081489703699E-2</v>
      </c>
    </row>
    <row r="148" spans="1:7" x14ac:dyDescent="0.25">
      <c r="A148" s="91"/>
      <c r="B148" s="93"/>
      <c r="C148" s="5" t="s">
        <v>11</v>
      </c>
      <c r="D148" s="6">
        <v>-18.5606540036183</v>
      </c>
      <c r="E148" s="6">
        <v>57.628236287341402</v>
      </c>
      <c r="F148" s="6">
        <v>-0.32207569065748498</v>
      </c>
      <c r="G148" s="7">
        <v>0.74774758951599896</v>
      </c>
    </row>
    <row r="149" spans="1:7" x14ac:dyDescent="0.25">
      <c r="A149" s="91"/>
      <c r="B149" s="93"/>
      <c r="C149" s="5" t="s">
        <v>12</v>
      </c>
      <c r="D149" s="6">
        <v>26.187225604171299</v>
      </c>
      <c r="E149" s="6">
        <v>58.838086292214903</v>
      </c>
      <c r="F149" s="6">
        <v>0.44507269448082298</v>
      </c>
      <c r="G149" s="7">
        <v>0.65677120314511706</v>
      </c>
    </row>
    <row r="150" spans="1:7" x14ac:dyDescent="0.25">
      <c r="A150" s="91"/>
      <c r="B150" s="94"/>
      <c r="C150" s="8" t="s">
        <v>13</v>
      </c>
      <c r="D150" s="9">
        <v>9.2367450306051708</v>
      </c>
      <c r="E150" s="9">
        <v>46.314360217650602</v>
      </c>
      <c r="F150" s="9">
        <v>0.199435876630873</v>
      </c>
      <c r="G150" s="10">
        <v>0.84213395589273199</v>
      </c>
    </row>
    <row r="151" spans="1:7" x14ac:dyDescent="0.25">
      <c r="A151" s="91"/>
      <c r="B151" s="80" t="s">
        <v>112</v>
      </c>
      <c r="C151" s="5" t="s">
        <v>6</v>
      </c>
      <c r="D151" s="6">
        <v>54.284993632734697</v>
      </c>
      <c r="E151" s="6">
        <v>2.6191513901894701</v>
      </c>
      <c r="F151" s="6">
        <v>20.726176362339899</v>
      </c>
      <c r="G151" s="7">
        <v>6.7322171778782104E-26</v>
      </c>
    </row>
    <row r="152" spans="1:7" x14ac:dyDescent="0.25">
      <c r="A152" s="91"/>
      <c r="B152" s="93"/>
      <c r="C152" s="5" t="s">
        <v>121</v>
      </c>
      <c r="D152" s="6">
        <v>3.7030452256315698</v>
      </c>
      <c r="E152" s="6">
        <v>2.60619404592468</v>
      </c>
      <c r="F152" s="6">
        <v>-1.4208632052636501</v>
      </c>
      <c r="G152" s="7">
        <v>0.16168930681610999</v>
      </c>
    </row>
    <row r="153" spans="1:7" x14ac:dyDescent="0.25">
      <c r="A153" s="91"/>
      <c r="B153" s="93"/>
      <c r="C153" s="5" t="s">
        <v>7</v>
      </c>
      <c r="D153" s="6">
        <v>4.4483509430857602</v>
      </c>
      <c r="E153" s="6">
        <v>2.6429171068006099</v>
      </c>
      <c r="F153" s="6">
        <v>1.68312162785564</v>
      </c>
      <c r="G153" s="7">
        <v>9.8713472769296207E-2</v>
      </c>
    </row>
    <row r="154" spans="1:7" x14ac:dyDescent="0.25">
      <c r="A154" s="91"/>
      <c r="B154" s="93"/>
      <c r="C154" s="5" t="s">
        <v>8</v>
      </c>
      <c r="D154" s="6">
        <v>3.3254466774720401</v>
      </c>
      <c r="E154" s="6">
        <v>2.54162812157653</v>
      </c>
      <c r="F154" s="6">
        <v>1.3083923054051301</v>
      </c>
      <c r="G154" s="7">
        <v>0.19684448735884899</v>
      </c>
    </row>
    <row r="155" spans="1:7" x14ac:dyDescent="0.25">
      <c r="A155" s="91"/>
      <c r="B155" s="93"/>
      <c r="C155" s="5" t="s">
        <v>9</v>
      </c>
      <c r="D155" s="6">
        <v>4.9481116575435999</v>
      </c>
      <c r="E155" s="6">
        <v>6.8437709361303698</v>
      </c>
      <c r="F155" s="6">
        <v>0.72300953724517603</v>
      </c>
      <c r="G155" s="7">
        <v>0.47311119213375902</v>
      </c>
    </row>
    <row r="156" spans="1:7" x14ac:dyDescent="0.25">
      <c r="A156" s="91"/>
      <c r="B156" s="93"/>
      <c r="C156" s="5" t="s">
        <v>11</v>
      </c>
      <c r="D156" s="6">
        <v>14.415936820142401</v>
      </c>
      <c r="E156" s="6">
        <v>127.00304340120501</v>
      </c>
      <c r="F156" s="6">
        <v>0.113508593448443</v>
      </c>
      <c r="G156" s="7">
        <v>0.91009114730797003</v>
      </c>
    </row>
    <row r="157" spans="1:7" x14ac:dyDescent="0.25">
      <c r="A157" s="91"/>
      <c r="B157" s="93"/>
      <c r="C157" s="5" t="s">
        <v>12</v>
      </c>
      <c r="D157" s="6">
        <v>16.571552118180801</v>
      </c>
      <c r="E157" s="6">
        <v>97.536676903017295</v>
      </c>
      <c r="F157" s="6">
        <v>0.16990072498223599</v>
      </c>
      <c r="G157" s="7">
        <v>0.86578774722334995</v>
      </c>
    </row>
    <row r="158" spans="1:7" x14ac:dyDescent="0.25">
      <c r="A158" s="92"/>
      <c r="B158" s="94"/>
      <c r="C158" s="8" t="s">
        <v>13</v>
      </c>
      <c r="D158" s="9">
        <v>205.914869624608</v>
      </c>
      <c r="E158" s="9">
        <v>203.07938694498</v>
      </c>
      <c r="F158" s="9">
        <v>1.0139624347024301</v>
      </c>
      <c r="G158" s="10">
        <v>0.31558145590884601</v>
      </c>
    </row>
  </sheetData>
  <mergeCells count="28">
    <mergeCell ref="A1:G1"/>
    <mergeCell ref="B56:B63"/>
    <mergeCell ref="B64:B71"/>
    <mergeCell ref="A4:A37"/>
    <mergeCell ref="A38:A71"/>
    <mergeCell ref="B4:B13"/>
    <mergeCell ref="B14:B21"/>
    <mergeCell ref="B22:B29"/>
    <mergeCell ref="B30:B37"/>
    <mergeCell ref="B38:B47"/>
    <mergeCell ref="B48:B55"/>
    <mergeCell ref="D74:F74"/>
    <mergeCell ref="A76:A81"/>
    <mergeCell ref="B76:B78"/>
    <mergeCell ref="B79:B81"/>
    <mergeCell ref="A82:A87"/>
    <mergeCell ref="B82:B84"/>
    <mergeCell ref="B85:B87"/>
    <mergeCell ref="A91:A124"/>
    <mergeCell ref="B91:B100"/>
    <mergeCell ref="B101:B108"/>
    <mergeCell ref="B109:B116"/>
    <mergeCell ref="B117:B124"/>
    <mergeCell ref="A125:A158"/>
    <mergeCell ref="B125:B134"/>
    <mergeCell ref="B135:B142"/>
    <mergeCell ref="B143:B150"/>
    <mergeCell ref="B151:B1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423A-6541-4116-B288-8594BC3705F5}">
  <dimension ref="A1:G15"/>
  <sheetViews>
    <sheetView workbookViewId="0">
      <selection activeCell="A2" sqref="A2:A3"/>
    </sheetView>
  </sheetViews>
  <sheetFormatPr defaultRowHeight="15" x14ac:dyDescent="0.25"/>
  <cols>
    <col min="2" max="2" width="17.5703125" customWidth="1"/>
    <col min="3" max="3" width="13.42578125" customWidth="1"/>
    <col min="4" max="4" width="16.5703125" customWidth="1"/>
    <col min="5" max="5" width="17" customWidth="1"/>
    <col min="6" max="6" width="13.85546875" customWidth="1"/>
    <col min="7" max="7" width="17.42578125" customWidth="1"/>
  </cols>
  <sheetData>
    <row r="1" spans="1:7" ht="32.450000000000003" customHeight="1" x14ac:dyDescent="0.25">
      <c r="A1" s="102" t="s">
        <v>126</v>
      </c>
      <c r="B1" s="102"/>
      <c r="C1" s="102"/>
      <c r="D1" s="102"/>
      <c r="E1" s="102"/>
      <c r="F1" s="102"/>
      <c r="G1" s="102"/>
    </row>
    <row r="2" spans="1:7" x14ac:dyDescent="0.25">
      <c r="A2" s="97" t="s">
        <v>127</v>
      </c>
      <c r="B2" s="99" t="s">
        <v>70</v>
      </c>
      <c r="C2" s="100"/>
      <c r="D2" s="101"/>
      <c r="E2" s="99" t="s">
        <v>41</v>
      </c>
      <c r="F2" s="100"/>
      <c r="G2" s="101"/>
    </row>
    <row r="3" spans="1:7" x14ac:dyDescent="0.25">
      <c r="A3" s="98"/>
      <c r="B3" s="47" t="s">
        <v>39</v>
      </c>
      <c r="C3" s="49" t="s">
        <v>40</v>
      </c>
      <c r="D3" s="48" t="s">
        <v>42</v>
      </c>
      <c r="E3" s="47" t="s">
        <v>39</v>
      </c>
      <c r="F3" s="49" t="s">
        <v>40</v>
      </c>
      <c r="G3" s="50" t="s">
        <v>42</v>
      </c>
    </row>
    <row r="4" spans="1:7" x14ac:dyDescent="0.25">
      <c r="A4" s="41">
        <v>1</v>
      </c>
      <c r="B4" s="41">
        <f>619-E4</f>
        <v>413</v>
      </c>
      <c r="C4" s="5">
        <f>1556-F4</f>
        <v>1037</v>
      </c>
      <c r="D4" s="7">
        <f>100*(C4/(B4+C4))</f>
        <v>71.517241379310349</v>
      </c>
      <c r="E4" s="41">
        <v>206</v>
      </c>
      <c r="F4" s="5">
        <v>519</v>
      </c>
      <c r="G4" s="7">
        <f>100*(F4/(E4+F4))</f>
        <v>71.58620689655173</v>
      </c>
    </row>
    <row r="5" spans="1:7" x14ac:dyDescent="0.25">
      <c r="A5" s="41">
        <v>2</v>
      </c>
      <c r="B5" s="41">
        <f t="shared" ref="B5:B13" si="0">619-E5</f>
        <v>409</v>
      </c>
      <c r="C5" s="5">
        <f t="shared" ref="C5:C13" si="1">1556-F5</f>
        <v>1041</v>
      </c>
      <c r="D5" s="7">
        <f t="shared" ref="D5:D13" si="2">100*(C5/(B5+C5))</f>
        <v>71.793103448275858</v>
      </c>
      <c r="E5" s="41">
        <v>210</v>
      </c>
      <c r="F5" s="5">
        <v>515</v>
      </c>
      <c r="G5" s="7">
        <f t="shared" ref="G5:G13" si="3">100*(F5/(E5+F5))</f>
        <v>71.034482758620683</v>
      </c>
    </row>
    <row r="6" spans="1:7" x14ac:dyDescent="0.25">
      <c r="A6" s="41">
        <v>3</v>
      </c>
      <c r="B6" s="41">
        <f t="shared" si="0"/>
        <v>427</v>
      </c>
      <c r="C6" s="5">
        <f t="shared" si="1"/>
        <v>1023</v>
      </c>
      <c r="D6" s="7">
        <f t="shared" si="2"/>
        <v>70.551724137931032</v>
      </c>
      <c r="E6" s="41">
        <v>192</v>
      </c>
      <c r="F6" s="5">
        <v>533</v>
      </c>
      <c r="G6" s="7">
        <f t="shared" si="3"/>
        <v>73.517241379310349</v>
      </c>
    </row>
    <row r="7" spans="1:7" x14ac:dyDescent="0.25">
      <c r="A7" s="41">
        <v>4</v>
      </c>
      <c r="B7" s="41">
        <f t="shared" si="0"/>
        <v>403</v>
      </c>
      <c r="C7" s="5">
        <f t="shared" si="1"/>
        <v>1047</v>
      </c>
      <c r="D7" s="7">
        <f t="shared" si="2"/>
        <v>72.206896551724142</v>
      </c>
      <c r="E7" s="41">
        <v>216</v>
      </c>
      <c r="F7" s="5">
        <v>509</v>
      </c>
      <c r="G7" s="7">
        <f t="shared" si="3"/>
        <v>70.206896551724142</v>
      </c>
    </row>
    <row r="8" spans="1:7" x14ac:dyDescent="0.25">
      <c r="A8" s="41">
        <v>5</v>
      </c>
      <c r="B8" s="41">
        <f t="shared" si="0"/>
        <v>412</v>
      </c>
      <c r="C8" s="5">
        <f t="shared" si="1"/>
        <v>1038</v>
      </c>
      <c r="D8" s="7">
        <f t="shared" si="2"/>
        <v>71.58620689655173</v>
      </c>
      <c r="E8" s="41">
        <v>207</v>
      </c>
      <c r="F8" s="5">
        <v>518</v>
      </c>
      <c r="G8" s="7">
        <f t="shared" si="3"/>
        <v>71.448275862068968</v>
      </c>
    </row>
    <row r="9" spans="1:7" x14ac:dyDescent="0.25">
      <c r="A9" s="41">
        <v>6</v>
      </c>
      <c r="B9" s="41">
        <f t="shared" si="0"/>
        <v>422</v>
      </c>
      <c r="C9" s="5">
        <f t="shared" si="1"/>
        <v>1028</v>
      </c>
      <c r="D9" s="7">
        <f t="shared" si="2"/>
        <v>70.896551724137936</v>
      </c>
      <c r="E9" s="41">
        <v>197</v>
      </c>
      <c r="F9" s="5">
        <v>528</v>
      </c>
      <c r="G9" s="7">
        <f t="shared" si="3"/>
        <v>72.827586206896555</v>
      </c>
    </row>
    <row r="10" spans="1:7" x14ac:dyDescent="0.25">
      <c r="A10" s="41">
        <v>7</v>
      </c>
      <c r="B10" s="41">
        <f t="shared" si="0"/>
        <v>422</v>
      </c>
      <c r="C10" s="5">
        <f t="shared" si="1"/>
        <v>1028</v>
      </c>
      <c r="D10" s="7">
        <f t="shared" si="2"/>
        <v>70.896551724137936</v>
      </c>
      <c r="E10" s="41">
        <v>197</v>
      </c>
      <c r="F10" s="5">
        <v>528</v>
      </c>
      <c r="G10" s="7">
        <f t="shared" si="3"/>
        <v>72.827586206896555</v>
      </c>
    </row>
    <row r="11" spans="1:7" x14ac:dyDescent="0.25">
      <c r="A11" s="41">
        <v>8</v>
      </c>
      <c r="B11" s="41">
        <f t="shared" si="0"/>
        <v>413</v>
      </c>
      <c r="C11" s="5">
        <f t="shared" si="1"/>
        <v>1037</v>
      </c>
      <c r="D11" s="7">
        <f t="shared" si="2"/>
        <v>71.517241379310349</v>
      </c>
      <c r="E11" s="41">
        <v>206</v>
      </c>
      <c r="F11" s="5">
        <v>519</v>
      </c>
      <c r="G11" s="7">
        <f t="shared" si="3"/>
        <v>71.58620689655173</v>
      </c>
    </row>
    <row r="12" spans="1:7" x14ac:dyDescent="0.25">
      <c r="A12" s="41">
        <v>9</v>
      </c>
      <c r="B12" s="41">
        <f t="shared" si="0"/>
        <v>417</v>
      </c>
      <c r="C12" s="5">
        <f t="shared" si="1"/>
        <v>1033</v>
      </c>
      <c r="D12" s="7">
        <f t="shared" si="2"/>
        <v>71.241379310344826</v>
      </c>
      <c r="E12" s="41">
        <v>202</v>
      </c>
      <c r="F12" s="5">
        <v>523</v>
      </c>
      <c r="G12" s="7">
        <f t="shared" si="3"/>
        <v>72.137931034482762</v>
      </c>
    </row>
    <row r="13" spans="1:7" x14ac:dyDescent="0.25">
      <c r="A13" s="43">
        <v>10</v>
      </c>
      <c r="B13" s="43">
        <f t="shared" si="0"/>
        <v>406</v>
      </c>
      <c r="C13" s="8">
        <f t="shared" si="1"/>
        <v>1044</v>
      </c>
      <c r="D13" s="10">
        <f t="shared" si="2"/>
        <v>72</v>
      </c>
      <c r="E13" s="43">
        <v>213</v>
      </c>
      <c r="F13" s="8">
        <v>512</v>
      </c>
      <c r="G13" s="10">
        <f t="shared" si="3"/>
        <v>70.620689655172413</v>
      </c>
    </row>
    <row r="14" spans="1:7" x14ac:dyDescent="0.25">
      <c r="A14" s="51" t="s">
        <v>43</v>
      </c>
      <c r="B14" s="52"/>
      <c r="C14" s="52"/>
      <c r="D14" s="53">
        <f>AVERAGE(D4:D13)</f>
        <v>71.420689655172424</v>
      </c>
      <c r="E14" s="52"/>
      <c r="F14" s="52"/>
      <c r="G14" s="53">
        <f>AVERAGE(G4:G13)</f>
        <v>71.779310344827593</v>
      </c>
    </row>
    <row r="15" spans="1:7" x14ac:dyDescent="0.25">
      <c r="A15" s="54" t="s">
        <v>44</v>
      </c>
      <c r="B15" s="46"/>
      <c r="C15" s="46"/>
      <c r="D15" s="55">
        <f>_xlfn.STDEV.P(D4:D13)</f>
        <v>0.49750865646541903</v>
      </c>
      <c r="E15" s="46"/>
      <c r="F15" s="46"/>
      <c r="G15" s="55">
        <f>_xlfn.STDEV.P(G4:G13)</f>
        <v>0.99501731293083884</v>
      </c>
    </row>
  </sheetData>
  <mergeCells count="4">
    <mergeCell ref="A2:A3"/>
    <mergeCell ref="B2:D2"/>
    <mergeCell ref="E2:G2"/>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2F6C-1C8A-497D-8B6F-8A13D07676BA}">
  <dimension ref="A1:I6"/>
  <sheetViews>
    <sheetView workbookViewId="0">
      <selection activeCell="C20" sqref="C20"/>
    </sheetView>
  </sheetViews>
  <sheetFormatPr defaultRowHeight="15" x14ac:dyDescent="0.25"/>
  <cols>
    <col min="1" max="1" width="18" customWidth="1"/>
    <col min="3" max="3" width="13.42578125" customWidth="1"/>
    <col min="4" max="4" width="18.85546875" customWidth="1"/>
    <col min="5" max="5" width="14.5703125" customWidth="1"/>
    <col min="6" max="6" width="10.85546875" customWidth="1"/>
    <col min="7" max="7" width="14.5703125" customWidth="1"/>
    <col min="9" max="9" width="12.42578125" customWidth="1"/>
  </cols>
  <sheetData>
    <row r="1" spans="1:9" ht="29.1" customHeight="1" x14ac:dyDescent="0.25">
      <c r="A1" s="103" t="s">
        <v>128</v>
      </c>
      <c r="B1" s="103"/>
      <c r="C1" s="103"/>
      <c r="D1" s="103"/>
      <c r="E1" s="103"/>
      <c r="F1" s="103"/>
      <c r="G1" s="103"/>
      <c r="H1" s="103"/>
      <c r="I1" s="103"/>
    </row>
    <row r="2" spans="1:9" x14ac:dyDescent="0.25">
      <c r="A2" s="14" t="s">
        <v>45</v>
      </c>
      <c r="B2" s="15" t="s">
        <v>127</v>
      </c>
      <c r="C2" s="15" t="s">
        <v>46</v>
      </c>
      <c r="D2" s="15" t="s">
        <v>54</v>
      </c>
      <c r="E2" s="57" t="s">
        <v>56</v>
      </c>
      <c r="F2" s="15" t="s">
        <v>48</v>
      </c>
      <c r="G2" s="15" t="s">
        <v>49</v>
      </c>
      <c r="H2" s="15" t="s">
        <v>36</v>
      </c>
      <c r="I2" s="45" t="s">
        <v>5</v>
      </c>
    </row>
    <row r="3" spans="1:9" ht="17.25" x14ac:dyDescent="0.25">
      <c r="A3" s="41" t="s">
        <v>47</v>
      </c>
      <c r="B3" s="5">
        <v>9</v>
      </c>
      <c r="C3" s="5">
        <v>6</v>
      </c>
      <c r="D3" s="5">
        <v>169320808</v>
      </c>
      <c r="E3" s="56" t="s">
        <v>57</v>
      </c>
      <c r="F3" s="5" t="s">
        <v>50</v>
      </c>
      <c r="G3" s="5" t="s">
        <v>52</v>
      </c>
      <c r="H3" s="5">
        <v>1.62</v>
      </c>
      <c r="I3" s="42" t="s">
        <v>60</v>
      </c>
    </row>
    <row r="4" spans="1:9" ht="17.25" x14ac:dyDescent="0.25">
      <c r="A4" s="41" t="s">
        <v>47</v>
      </c>
      <c r="B4" s="5">
        <v>9</v>
      </c>
      <c r="C4" s="5">
        <v>6</v>
      </c>
      <c r="D4" s="5">
        <v>169320811</v>
      </c>
      <c r="E4" s="56" t="s">
        <v>58</v>
      </c>
      <c r="F4" s="5" t="s">
        <v>51</v>
      </c>
      <c r="G4" s="5" t="s">
        <v>53</v>
      </c>
      <c r="H4" s="5">
        <v>1.62</v>
      </c>
      <c r="I4" s="42" t="s">
        <v>60</v>
      </c>
    </row>
    <row r="5" spans="1:9" x14ac:dyDescent="0.25">
      <c r="A5" s="41"/>
      <c r="B5" s="15" t="s">
        <v>127</v>
      </c>
      <c r="C5" s="15" t="s">
        <v>46</v>
      </c>
      <c r="D5" s="15" t="s">
        <v>54</v>
      </c>
      <c r="E5" s="15" t="s">
        <v>56</v>
      </c>
      <c r="F5" s="15" t="s">
        <v>48</v>
      </c>
      <c r="G5" s="15" t="s">
        <v>49</v>
      </c>
      <c r="H5" s="15" t="s">
        <v>55</v>
      </c>
      <c r="I5" s="45" t="s">
        <v>5</v>
      </c>
    </row>
    <row r="6" spans="1:9" ht="17.25" x14ac:dyDescent="0.25">
      <c r="A6" s="43" t="s">
        <v>124</v>
      </c>
      <c r="B6" s="8">
        <v>5</v>
      </c>
      <c r="C6" s="8">
        <v>1</v>
      </c>
      <c r="D6" s="8">
        <v>99342068</v>
      </c>
      <c r="E6" s="58" t="s">
        <v>59</v>
      </c>
      <c r="F6" s="8" t="s">
        <v>51</v>
      </c>
      <c r="G6" s="8" t="s">
        <v>50</v>
      </c>
      <c r="H6" s="8">
        <v>4.3</v>
      </c>
      <c r="I6" s="44" t="s">
        <v>61</v>
      </c>
    </row>
  </sheetData>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B54C-91ED-4D4D-9992-A2E66B0E5014}">
  <dimension ref="A1:O338"/>
  <sheetViews>
    <sheetView workbookViewId="0">
      <selection sqref="A1:N1"/>
    </sheetView>
  </sheetViews>
  <sheetFormatPr defaultColWidth="9.140625" defaultRowHeight="15" x14ac:dyDescent="0.25"/>
  <cols>
    <col min="1" max="1" width="14.5703125" style="1" customWidth="1"/>
    <col min="2" max="2" width="8.7109375" style="1"/>
    <col min="3" max="3" width="15.28515625" style="1" customWidth="1"/>
    <col min="4" max="4" width="15.5703125" style="1" customWidth="1"/>
    <col min="5" max="5" width="12.85546875" style="1" bestFit="1" customWidth="1"/>
    <col min="6" max="6" width="10.85546875" style="1" customWidth="1"/>
    <col min="7" max="12" width="9.140625" style="1"/>
    <col min="13" max="13" width="16.7109375" style="1" customWidth="1"/>
    <col min="14" max="14" width="17.7109375" style="1" customWidth="1"/>
    <col min="15" max="16384" width="9.140625" style="1"/>
  </cols>
  <sheetData>
    <row r="1" spans="1:14" ht="29.45" customHeight="1" x14ac:dyDescent="0.25">
      <c r="A1" s="102" t="s">
        <v>130</v>
      </c>
      <c r="B1" s="102"/>
      <c r="C1" s="102"/>
      <c r="D1" s="102"/>
      <c r="E1" s="102"/>
      <c r="F1" s="102"/>
      <c r="G1" s="102"/>
      <c r="H1" s="102"/>
      <c r="I1" s="102"/>
      <c r="J1" s="102"/>
      <c r="K1" s="102"/>
      <c r="L1" s="102"/>
      <c r="M1" s="102"/>
      <c r="N1" s="102"/>
    </row>
    <row r="2" spans="1:14" ht="18.75" x14ac:dyDescent="0.35">
      <c r="A2" s="15" t="s">
        <v>0</v>
      </c>
      <c r="B2" s="15" t="s">
        <v>127</v>
      </c>
      <c r="C2" s="15" t="s">
        <v>21</v>
      </c>
      <c r="D2" s="15" t="s">
        <v>22</v>
      </c>
      <c r="E2" s="15" t="s">
        <v>25</v>
      </c>
      <c r="F2" s="15" t="s">
        <v>2</v>
      </c>
      <c r="G2" s="15" t="s">
        <v>20</v>
      </c>
      <c r="H2" s="15" t="s">
        <v>3</v>
      </c>
      <c r="I2" s="15" t="s">
        <v>4</v>
      </c>
      <c r="J2" s="21" t="s">
        <v>5</v>
      </c>
      <c r="K2" s="15" t="s">
        <v>24</v>
      </c>
      <c r="L2" s="15" t="s">
        <v>36</v>
      </c>
      <c r="M2" s="15" t="s">
        <v>37</v>
      </c>
      <c r="N2" s="45" t="s">
        <v>38</v>
      </c>
    </row>
    <row r="3" spans="1:14" ht="14.45" customHeight="1" x14ac:dyDescent="0.25">
      <c r="A3" s="84" t="s">
        <v>14</v>
      </c>
      <c r="B3" s="84">
        <v>1</v>
      </c>
      <c r="C3" s="104">
        <v>4.9999999999999998E-8</v>
      </c>
      <c r="D3" s="83">
        <v>10</v>
      </c>
      <c r="E3" s="115">
        <v>3.54796E-4</v>
      </c>
      <c r="F3" s="28" t="s">
        <v>6</v>
      </c>
      <c r="G3" s="23">
        <v>-3.4479620832689499</v>
      </c>
      <c r="H3" s="23">
        <v>0.95180960302555795</v>
      </c>
      <c r="I3" s="23">
        <v>-3.6225334061652301</v>
      </c>
      <c r="J3" s="23">
        <v>2.91731771181381E-4</v>
      </c>
      <c r="K3" s="34"/>
      <c r="L3" s="6"/>
      <c r="M3" s="6"/>
      <c r="N3" s="13"/>
    </row>
    <row r="4" spans="1:14" x14ac:dyDescent="0.25">
      <c r="A4" s="84"/>
      <c r="B4" s="84"/>
      <c r="C4" s="105"/>
      <c r="D4" s="107"/>
      <c r="E4" s="116"/>
      <c r="F4" s="28" t="s">
        <v>0</v>
      </c>
      <c r="G4" s="23">
        <v>3.6313840957943301E-2</v>
      </c>
      <c r="H4" s="23">
        <v>8.8961344460258898E-2</v>
      </c>
      <c r="I4" s="23">
        <v>0.40819797832715399</v>
      </c>
      <c r="J4" s="23">
        <v>0.68312833228678305</v>
      </c>
      <c r="K4" s="34">
        <v>0.76677669950557203</v>
      </c>
      <c r="L4" s="6">
        <f>EXP(G4)</f>
        <v>1.0369812426134886</v>
      </c>
      <c r="M4" s="2">
        <v>0.871054834772931</v>
      </c>
      <c r="N4" s="7">
        <v>1.23451471310175</v>
      </c>
    </row>
    <row r="5" spans="1:14" x14ac:dyDescent="0.25">
      <c r="A5" s="84"/>
      <c r="B5" s="84"/>
      <c r="C5" s="105"/>
      <c r="D5" s="107"/>
      <c r="E5" s="116"/>
      <c r="F5" s="28" t="s">
        <v>7</v>
      </c>
      <c r="G5" s="23">
        <v>-0.40997603864673299</v>
      </c>
      <c r="H5" s="23">
        <v>0.18213648112511599</v>
      </c>
      <c r="I5" s="23">
        <v>-2.25092763467361</v>
      </c>
      <c r="J5" s="23">
        <v>2.4390121125015402E-2</v>
      </c>
      <c r="K5" s="34"/>
      <c r="L5" s="6"/>
      <c r="M5" s="6"/>
      <c r="N5" s="7"/>
    </row>
    <row r="6" spans="1:14" x14ac:dyDescent="0.25">
      <c r="A6" s="84"/>
      <c r="B6" s="84"/>
      <c r="C6" s="105"/>
      <c r="D6" s="107"/>
      <c r="E6" s="116"/>
      <c r="F6" s="28" t="s">
        <v>8</v>
      </c>
      <c r="G6" s="23">
        <v>-1.0523458385614399</v>
      </c>
      <c r="H6" s="23">
        <v>0.201916979036351</v>
      </c>
      <c r="I6" s="23">
        <v>-5.21177487690119</v>
      </c>
      <c r="J6" s="23">
        <v>1.87042442967085E-7</v>
      </c>
      <c r="K6" s="34"/>
      <c r="L6" s="6"/>
      <c r="M6" s="6"/>
      <c r="N6" s="7"/>
    </row>
    <row r="7" spans="1:14" x14ac:dyDescent="0.25">
      <c r="A7" s="84"/>
      <c r="B7" s="84"/>
      <c r="C7" s="105"/>
      <c r="D7" s="107"/>
      <c r="E7" s="116"/>
      <c r="F7" s="28" t="s">
        <v>9</v>
      </c>
      <c r="G7" s="23">
        <v>-0.32069257505864701</v>
      </c>
      <c r="H7" s="23">
        <v>0.29900322711453198</v>
      </c>
      <c r="I7" s="23">
        <v>-1.0725388423176001</v>
      </c>
      <c r="J7" s="23">
        <v>0.28347807737757802</v>
      </c>
      <c r="K7" s="34"/>
      <c r="L7" s="6"/>
      <c r="M7" s="6"/>
      <c r="N7" s="7"/>
    </row>
    <row r="8" spans="1:14" x14ac:dyDescent="0.25">
      <c r="A8" s="84"/>
      <c r="B8" s="84"/>
      <c r="C8" s="105"/>
      <c r="D8" s="107"/>
      <c r="E8" s="116"/>
      <c r="F8" s="28" t="s">
        <v>10</v>
      </c>
      <c r="G8" s="23">
        <v>6.2687221075840405E-2</v>
      </c>
      <c r="H8" s="23">
        <v>1.2484905654116101E-2</v>
      </c>
      <c r="I8" s="23">
        <v>5.0210408322287297</v>
      </c>
      <c r="J8" s="23">
        <v>5.1392232031532298E-7</v>
      </c>
      <c r="K8" s="34"/>
      <c r="L8" s="6"/>
      <c r="M8" s="6"/>
      <c r="N8" s="7"/>
    </row>
    <row r="9" spans="1:14" x14ac:dyDescent="0.25">
      <c r="A9" s="84"/>
      <c r="B9" s="84"/>
      <c r="C9" s="105"/>
      <c r="D9" s="107"/>
      <c r="E9" s="116"/>
      <c r="F9" s="28" t="s">
        <v>68</v>
      </c>
      <c r="G9" s="23">
        <v>1.11938590773899</v>
      </c>
      <c r="H9" s="23">
        <v>0.21103115902449299</v>
      </c>
      <c r="I9" s="23">
        <v>5.3043631704125298</v>
      </c>
      <c r="J9" s="23">
        <v>1.13067014891573E-7</v>
      </c>
      <c r="K9" s="34"/>
      <c r="L9" s="6"/>
      <c r="M9" s="6"/>
      <c r="N9" s="7"/>
    </row>
    <row r="10" spans="1:14" x14ac:dyDescent="0.25">
      <c r="A10" s="84"/>
      <c r="B10" s="84"/>
      <c r="C10" s="105"/>
      <c r="D10" s="107"/>
      <c r="E10" s="116"/>
      <c r="F10" s="28" t="s">
        <v>69</v>
      </c>
      <c r="G10" s="23">
        <v>2.6455614894466999</v>
      </c>
      <c r="H10" s="23">
        <v>0.74447347874400505</v>
      </c>
      <c r="I10" s="23">
        <v>3.55360071914181</v>
      </c>
      <c r="J10" s="23">
        <v>3.7999565891329399E-4</v>
      </c>
      <c r="K10" s="34"/>
      <c r="L10" s="6"/>
      <c r="M10" s="6"/>
      <c r="N10" s="7"/>
    </row>
    <row r="11" spans="1:14" x14ac:dyDescent="0.25">
      <c r="A11" s="84"/>
      <c r="B11" s="84"/>
      <c r="C11" s="105"/>
      <c r="D11" s="107"/>
      <c r="E11" s="116"/>
      <c r="F11" s="28" t="s">
        <v>11</v>
      </c>
      <c r="G11" s="23">
        <v>-11.842768074032399</v>
      </c>
      <c r="H11" s="23">
        <v>6.7857198668256702</v>
      </c>
      <c r="I11" s="23">
        <v>-1.74524859653134</v>
      </c>
      <c r="J11" s="23">
        <v>8.09416054138858E-2</v>
      </c>
      <c r="K11" s="34"/>
      <c r="L11" s="6"/>
      <c r="M11" s="6"/>
      <c r="N11" s="7"/>
    </row>
    <row r="12" spans="1:14" x14ac:dyDescent="0.25">
      <c r="A12" s="84"/>
      <c r="B12" s="84"/>
      <c r="C12" s="105"/>
      <c r="D12" s="107"/>
      <c r="E12" s="116"/>
      <c r="F12" s="28" t="s">
        <v>12</v>
      </c>
      <c r="G12" s="23">
        <v>-1.3321602973413</v>
      </c>
      <c r="H12" s="23">
        <v>6.4630472808064896</v>
      </c>
      <c r="I12" s="23">
        <v>-0.20611953455724399</v>
      </c>
      <c r="J12" s="23">
        <v>0.83669754002137098</v>
      </c>
      <c r="K12" s="34"/>
      <c r="L12" s="6"/>
      <c r="M12" s="6"/>
      <c r="N12" s="7"/>
    </row>
    <row r="13" spans="1:14" x14ac:dyDescent="0.25">
      <c r="A13" s="84"/>
      <c r="B13" s="85"/>
      <c r="C13" s="106"/>
      <c r="D13" s="85"/>
      <c r="E13" s="117"/>
      <c r="F13" s="29" t="s">
        <v>13</v>
      </c>
      <c r="G13" s="24">
        <v>4.7850705260011601</v>
      </c>
      <c r="H13" s="24">
        <v>7.6030837552200197</v>
      </c>
      <c r="I13" s="24">
        <v>0.62935917583650103</v>
      </c>
      <c r="J13" s="24">
        <v>0.52911393828030495</v>
      </c>
      <c r="K13" s="24"/>
      <c r="L13" s="9"/>
      <c r="M13" s="9"/>
      <c r="N13" s="10"/>
    </row>
    <row r="14" spans="1:14" ht="14.45" customHeight="1" x14ac:dyDescent="0.25">
      <c r="A14" s="84"/>
      <c r="B14" s="84">
        <v>2</v>
      </c>
      <c r="C14" s="104">
        <v>4.9999999999999998E-8</v>
      </c>
      <c r="D14" s="83">
        <v>10</v>
      </c>
      <c r="E14" s="115">
        <v>1.8276899999999999E-2</v>
      </c>
      <c r="F14" s="28" t="s">
        <v>6</v>
      </c>
      <c r="G14" s="23">
        <v>-2.37511289514757</v>
      </c>
      <c r="H14" s="23">
        <v>0.96260256386513299</v>
      </c>
      <c r="I14" s="23">
        <v>-2.4673868367966798</v>
      </c>
      <c r="J14" s="23">
        <v>1.3610323369722999E-2</v>
      </c>
      <c r="K14" s="25"/>
      <c r="L14" s="12"/>
      <c r="M14" s="12"/>
      <c r="N14" s="13"/>
    </row>
    <row r="15" spans="1:14" x14ac:dyDescent="0.25">
      <c r="A15" s="84"/>
      <c r="B15" s="84"/>
      <c r="C15" s="105"/>
      <c r="D15" s="107"/>
      <c r="E15" s="116"/>
      <c r="F15" s="32" t="s">
        <v>0</v>
      </c>
      <c r="G15" s="27">
        <v>0.25931869560603699</v>
      </c>
      <c r="H15" s="27">
        <v>8.8280237993890898E-2</v>
      </c>
      <c r="I15" s="27">
        <v>2.93744898630634</v>
      </c>
      <c r="J15" s="27">
        <v>3.30924611667639E-3</v>
      </c>
      <c r="K15" s="27">
        <v>7.2803414566880598E-3</v>
      </c>
      <c r="L15" s="17">
        <f>EXP(G15)</f>
        <v>1.2960467834324179</v>
      </c>
      <c r="M15" s="69">
        <v>1.0901222086676401</v>
      </c>
      <c r="N15" s="18">
        <v>1.5408715409097</v>
      </c>
    </row>
    <row r="16" spans="1:14" x14ac:dyDescent="0.25">
      <c r="A16" s="84"/>
      <c r="B16" s="84"/>
      <c r="C16" s="105"/>
      <c r="D16" s="107"/>
      <c r="E16" s="116"/>
      <c r="F16" s="28" t="s">
        <v>7</v>
      </c>
      <c r="G16" s="23">
        <v>-0.18073296704427699</v>
      </c>
      <c r="H16" s="23">
        <v>0.179280014968626</v>
      </c>
      <c r="I16" s="23">
        <v>-1.0081043727930601</v>
      </c>
      <c r="J16" s="23">
        <v>0.31340435862108701</v>
      </c>
      <c r="K16" s="23"/>
      <c r="L16" s="6"/>
      <c r="M16" s="6"/>
      <c r="N16" s="7"/>
    </row>
    <row r="17" spans="1:14" x14ac:dyDescent="0.25">
      <c r="A17" s="84"/>
      <c r="B17" s="84"/>
      <c r="C17" s="105"/>
      <c r="D17" s="107"/>
      <c r="E17" s="116"/>
      <c r="F17" s="28" t="s">
        <v>8</v>
      </c>
      <c r="G17" s="23">
        <v>-0.96034881091301605</v>
      </c>
      <c r="H17" s="23">
        <v>0.19681517367904899</v>
      </c>
      <c r="I17" s="23">
        <v>-4.8794449785618497</v>
      </c>
      <c r="J17" s="23">
        <v>1.0638479628226401E-6</v>
      </c>
      <c r="K17" s="23"/>
      <c r="L17" s="6"/>
      <c r="M17" s="6"/>
      <c r="N17" s="7"/>
    </row>
    <row r="18" spans="1:14" x14ac:dyDescent="0.25">
      <c r="A18" s="84"/>
      <c r="B18" s="84"/>
      <c r="C18" s="105"/>
      <c r="D18" s="107"/>
      <c r="E18" s="116"/>
      <c r="F18" s="28" t="s">
        <v>9</v>
      </c>
      <c r="G18" s="23">
        <v>-0.13533764056929501</v>
      </c>
      <c r="H18" s="23">
        <v>0.29491296467224698</v>
      </c>
      <c r="I18" s="23">
        <v>-0.45890705659448899</v>
      </c>
      <c r="J18" s="23">
        <v>0.64630091113490296</v>
      </c>
      <c r="K18" s="23"/>
      <c r="L18" s="6"/>
      <c r="M18" s="6"/>
      <c r="N18" s="7"/>
    </row>
    <row r="19" spans="1:14" x14ac:dyDescent="0.25">
      <c r="A19" s="84"/>
      <c r="B19" s="84"/>
      <c r="C19" s="105"/>
      <c r="D19" s="107"/>
      <c r="E19" s="116"/>
      <c r="F19" s="28" t="s">
        <v>10</v>
      </c>
      <c r="G19" s="23">
        <v>4.5823830434744799E-2</v>
      </c>
      <c r="H19" s="23">
        <v>1.2411118144689599E-2</v>
      </c>
      <c r="I19" s="23">
        <v>3.6921597152269201</v>
      </c>
      <c r="J19" s="23">
        <v>2.2235774650954999E-4</v>
      </c>
      <c r="K19" s="23"/>
      <c r="L19" s="6"/>
      <c r="M19" s="6"/>
      <c r="N19" s="7"/>
    </row>
    <row r="20" spans="1:14" x14ac:dyDescent="0.25">
      <c r="A20" s="84"/>
      <c r="B20" s="84"/>
      <c r="C20" s="105"/>
      <c r="D20" s="107"/>
      <c r="E20" s="116"/>
      <c r="F20" s="28" t="s">
        <v>68</v>
      </c>
      <c r="G20" s="23">
        <v>1.19426732924679</v>
      </c>
      <c r="H20" s="23">
        <v>0.22555782374196501</v>
      </c>
      <c r="I20" s="23">
        <v>5.2947280188915702</v>
      </c>
      <c r="J20" s="23">
        <v>1.19193677989341E-7</v>
      </c>
      <c r="K20" s="23"/>
      <c r="L20" s="6"/>
      <c r="M20" s="6"/>
      <c r="N20" s="7"/>
    </row>
    <row r="21" spans="1:14" x14ac:dyDescent="0.25">
      <c r="A21" s="84"/>
      <c r="B21" s="84"/>
      <c r="C21" s="105"/>
      <c r="D21" s="107"/>
      <c r="E21" s="116"/>
      <c r="F21" s="28" t="s">
        <v>69</v>
      </c>
      <c r="G21" s="23">
        <v>2.68013789712362</v>
      </c>
      <c r="H21" s="23">
        <v>0.73623084007745199</v>
      </c>
      <c r="I21" s="23">
        <v>3.6403499435607301</v>
      </c>
      <c r="J21" s="23">
        <v>2.7226774627025498E-4</v>
      </c>
      <c r="K21" s="23"/>
      <c r="L21" s="6"/>
      <c r="M21" s="6"/>
      <c r="N21" s="7"/>
    </row>
    <row r="22" spans="1:14" x14ac:dyDescent="0.25">
      <c r="A22" s="84"/>
      <c r="B22" s="84"/>
      <c r="C22" s="105"/>
      <c r="D22" s="107"/>
      <c r="E22" s="116"/>
      <c r="F22" s="28" t="s">
        <v>11</v>
      </c>
      <c r="G22" s="23">
        <v>-9.0587576413609394</v>
      </c>
      <c r="H22" s="23">
        <v>6.4151009995070396</v>
      </c>
      <c r="I22" s="23">
        <v>-1.41209898987671</v>
      </c>
      <c r="J22" s="23">
        <v>0.15792081615390799</v>
      </c>
      <c r="K22" s="23"/>
      <c r="L22" s="6"/>
      <c r="M22" s="6"/>
      <c r="N22" s="7"/>
    </row>
    <row r="23" spans="1:14" x14ac:dyDescent="0.25">
      <c r="A23" s="84"/>
      <c r="B23" s="84"/>
      <c r="C23" s="105"/>
      <c r="D23" s="107"/>
      <c r="E23" s="116"/>
      <c r="F23" s="28" t="s">
        <v>12</v>
      </c>
      <c r="G23" s="23">
        <v>-10.268548414226601</v>
      </c>
      <c r="H23" s="23">
        <v>6.2782217185809097</v>
      </c>
      <c r="I23" s="23">
        <v>-1.63558231526549</v>
      </c>
      <c r="J23" s="23">
        <v>0.101927034075392</v>
      </c>
      <c r="K23" s="23"/>
      <c r="L23" s="6"/>
      <c r="M23" s="6"/>
      <c r="N23" s="7"/>
    </row>
    <row r="24" spans="1:14" x14ac:dyDescent="0.25">
      <c r="A24" s="84"/>
      <c r="B24" s="84"/>
      <c r="C24" s="106"/>
      <c r="D24" s="85"/>
      <c r="E24" s="117"/>
      <c r="F24" s="28" t="s">
        <v>13</v>
      </c>
      <c r="G24" s="23">
        <v>-2.3787127248625399</v>
      </c>
      <c r="H24" s="23">
        <v>7.26657308968531</v>
      </c>
      <c r="I24" s="23">
        <v>-0.32735000329647201</v>
      </c>
      <c r="J24" s="23">
        <v>0.74340317664621003</v>
      </c>
      <c r="K24" s="24"/>
      <c r="L24" s="9"/>
      <c r="M24" s="9"/>
      <c r="N24" s="10"/>
    </row>
    <row r="25" spans="1:14" ht="14.45" customHeight="1" x14ac:dyDescent="0.25">
      <c r="A25" s="84"/>
      <c r="B25" s="83">
        <v>3</v>
      </c>
      <c r="C25" s="104">
        <v>4.9999999999999998E-8</v>
      </c>
      <c r="D25" s="83">
        <v>10</v>
      </c>
      <c r="E25" s="115">
        <v>2.83958E-3</v>
      </c>
      <c r="F25" s="30" t="s">
        <v>6</v>
      </c>
      <c r="G25" s="25">
        <v>-3.49831349336357</v>
      </c>
      <c r="H25" s="25">
        <v>0.99798335982059605</v>
      </c>
      <c r="I25" s="25">
        <v>-3.5053825887361998</v>
      </c>
      <c r="J25" s="25">
        <v>4.55951558180334E-4</v>
      </c>
      <c r="K25" s="25"/>
      <c r="L25" s="12"/>
      <c r="M25" s="12"/>
      <c r="N25" s="13"/>
    </row>
    <row r="26" spans="1:14" x14ac:dyDescent="0.25">
      <c r="A26" s="84"/>
      <c r="B26" s="84"/>
      <c r="C26" s="105"/>
      <c r="D26" s="107"/>
      <c r="E26" s="116"/>
      <c r="F26" s="28" t="s">
        <v>0</v>
      </c>
      <c r="G26" s="23">
        <v>0.104142768774884</v>
      </c>
      <c r="H26" s="23">
        <v>9.1843992501384003E-2</v>
      </c>
      <c r="I26" s="23">
        <v>1.13390942552192</v>
      </c>
      <c r="J26" s="23">
        <v>0.25683254300399</v>
      </c>
      <c r="K26" s="23">
        <v>0.34453146012730401</v>
      </c>
      <c r="L26" s="6">
        <f>EXP(G26)</f>
        <v>1.1097588825221301</v>
      </c>
      <c r="M26" s="2">
        <v>0.92693555109737502</v>
      </c>
      <c r="N26" s="7">
        <v>1.32864182997005</v>
      </c>
    </row>
    <row r="27" spans="1:14" x14ac:dyDescent="0.25">
      <c r="A27" s="84"/>
      <c r="B27" s="84"/>
      <c r="C27" s="105"/>
      <c r="D27" s="107"/>
      <c r="E27" s="116"/>
      <c r="F27" s="28" t="s">
        <v>7</v>
      </c>
      <c r="G27" s="23">
        <v>-0.216105655699635</v>
      </c>
      <c r="H27" s="23">
        <v>0.188724766631579</v>
      </c>
      <c r="I27" s="23">
        <v>-1.1450837087085</v>
      </c>
      <c r="J27" s="23">
        <v>0.25217448333717501</v>
      </c>
      <c r="K27" s="23"/>
      <c r="L27" s="6"/>
      <c r="M27" s="6"/>
      <c r="N27" s="7"/>
    </row>
    <row r="28" spans="1:14" x14ac:dyDescent="0.25">
      <c r="A28" s="84"/>
      <c r="B28" s="84"/>
      <c r="C28" s="105"/>
      <c r="D28" s="107"/>
      <c r="E28" s="116"/>
      <c r="F28" s="28" t="s">
        <v>8</v>
      </c>
      <c r="G28" s="23">
        <v>-1.31725255700391</v>
      </c>
      <c r="H28" s="23">
        <v>0.21444099959174501</v>
      </c>
      <c r="I28" s="23">
        <v>-6.1427271814238296</v>
      </c>
      <c r="J28" s="23">
        <v>8.1116538844468697E-10</v>
      </c>
      <c r="K28" s="23"/>
      <c r="L28" s="6"/>
      <c r="M28" s="6"/>
      <c r="N28" s="7"/>
    </row>
    <row r="29" spans="1:14" x14ac:dyDescent="0.25">
      <c r="A29" s="84"/>
      <c r="B29" s="84"/>
      <c r="C29" s="105"/>
      <c r="D29" s="107"/>
      <c r="E29" s="116"/>
      <c r="F29" s="28" t="s">
        <v>9</v>
      </c>
      <c r="G29" s="23">
        <v>-0.65374192502459605</v>
      </c>
      <c r="H29" s="23">
        <v>0.291514433197331</v>
      </c>
      <c r="I29" s="23">
        <v>-2.2425713809582399</v>
      </c>
      <c r="J29" s="23">
        <v>2.4924467480488901E-2</v>
      </c>
      <c r="K29" s="23"/>
      <c r="L29" s="6"/>
      <c r="M29" s="6"/>
      <c r="N29" s="7"/>
    </row>
    <row r="30" spans="1:14" x14ac:dyDescent="0.25">
      <c r="A30" s="84"/>
      <c r="B30" s="84"/>
      <c r="C30" s="105"/>
      <c r="D30" s="107"/>
      <c r="E30" s="116"/>
      <c r="F30" s="28" t="s">
        <v>10</v>
      </c>
      <c r="G30" s="23">
        <v>6.5411316666302594E-2</v>
      </c>
      <c r="H30" s="23">
        <v>1.2919265657805899E-2</v>
      </c>
      <c r="I30" s="23">
        <v>5.0630831812627601</v>
      </c>
      <c r="J30" s="23">
        <v>4.1252974723160701E-7</v>
      </c>
      <c r="K30" s="23"/>
      <c r="L30" s="6"/>
      <c r="M30" s="6"/>
      <c r="N30" s="7"/>
    </row>
    <row r="31" spans="1:14" x14ac:dyDescent="0.25">
      <c r="A31" s="84"/>
      <c r="B31" s="84"/>
      <c r="C31" s="105"/>
      <c r="D31" s="107"/>
      <c r="E31" s="116"/>
      <c r="F31" s="28" t="s">
        <v>68</v>
      </c>
      <c r="G31" s="23">
        <v>1.2237406987095301</v>
      </c>
      <c r="H31" s="23">
        <v>0.22963215424239</v>
      </c>
      <c r="I31" s="23">
        <v>5.3291347753407399</v>
      </c>
      <c r="J31" s="23">
        <v>9.8681748942545E-8</v>
      </c>
      <c r="K31" s="23"/>
      <c r="L31" s="6"/>
      <c r="M31" s="6"/>
      <c r="N31" s="7"/>
    </row>
    <row r="32" spans="1:14" x14ac:dyDescent="0.25">
      <c r="A32" s="84"/>
      <c r="B32" s="84"/>
      <c r="C32" s="105"/>
      <c r="D32" s="107"/>
      <c r="E32" s="116"/>
      <c r="F32" s="28" t="s">
        <v>69</v>
      </c>
      <c r="G32" s="23">
        <v>2.8946353399785698</v>
      </c>
      <c r="H32" s="23">
        <v>0.73984033168879404</v>
      </c>
      <c r="I32" s="23">
        <v>3.9125135735316601</v>
      </c>
      <c r="J32" s="23">
        <v>9.1340402432691707E-5</v>
      </c>
      <c r="K32" s="23"/>
      <c r="L32" s="6"/>
      <c r="M32" s="6"/>
      <c r="N32" s="7"/>
    </row>
    <row r="33" spans="1:14" x14ac:dyDescent="0.25">
      <c r="A33" s="84"/>
      <c r="B33" s="84"/>
      <c r="C33" s="105"/>
      <c r="D33" s="107"/>
      <c r="E33" s="116"/>
      <c r="F33" s="28" t="s">
        <v>11</v>
      </c>
      <c r="G33" s="23">
        <v>-7.5659843504256603</v>
      </c>
      <c r="H33" s="23">
        <v>6.9955434174630904</v>
      </c>
      <c r="I33" s="23">
        <v>-1.08154347688538</v>
      </c>
      <c r="J33" s="23">
        <v>0.27945543194102301</v>
      </c>
      <c r="K33" s="23"/>
      <c r="L33" s="6"/>
      <c r="M33" s="6"/>
      <c r="N33" s="7"/>
    </row>
    <row r="34" spans="1:14" x14ac:dyDescent="0.25">
      <c r="A34" s="84"/>
      <c r="B34" s="84"/>
      <c r="C34" s="105"/>
      <c r="D34" s="107"/>
      <c r="E34" s="116"/>
      <c r="F34" s="28" t="s">
        <v>12</v>
      </c>
      <c r="G34" s="23">
        <v>10.6660677283894</v>
      </c>
      <c r="H34" s="23">
        <v>7.9918238478033699</v>
      </c>
      <c r="I34" s="23">
        <v>1.3346224756093801</v>
      </c>
      <c r="J34" s="23">
        <v>0.18199993814044199</v>
      </c>
      <c r="K34" s="23"/>
      <c r="L34" s="6"/>
      <c r="M34" s="6"/>
      <c r="N34" s="7"/>
    </row>
    <row r="35" spans="1:14" x14ac:dyDescent="0.25">
      <c r="A35" s="84"/>
      <c r="B35" s="85"/>
      <c r="C35" s="106"/>
      <c r="D35" s="85"/>
      <c r="E35" s="117"/>
      <c r="F35" s="29" t="s">
        <v>13</v>
      </c>
      <c r="G35" s="24">
        <v>7.8329956067176703</v>
      </c>
      <c r="H35" s="24">
        <v>7.7263668486095103</v>
      </c>
      <c r="I35" s="24">
        <v>1.0138006336221701</v>
      </c>
      <c r="J35" s="24">
        <v>0.31067789290779402</v>
      </c>
      <c r="K35" s="24"/>
      <c r="L35" s="9"/>
      <c r="M35" s="9"/>
      <c r="N35" s="10"/>
    </row>
    <row r="36" spans="1:14" ht="14.45" customHeight="1" x14ac:dyDescent="0.25">
      <c r="A36" s="84"/>
      <c r="B36" s="84">
        <v>4</v>
      </c>
      <c r="C36" s="104">
        <v>4.9999999999999998E-8</v>
      </c>
      <c r="D36" s="83">
        <v>10</v>
      </c>
      <c r="E36" s="115">
        <v>1.1480199999999999E-2</v>
      </c>
      <c r="F36" s="28" t="s">
        <v>6</v>
      </c>
      <c r="G36" s="23">
        <v>-2.0077197872461898</v>
      </c>
      <c r="H36" s="23">
        <v>0.98869019081671305</v>
      </c>
      <c r="I36" s="23">
        <v>-2.03068646366129</v>
      </c>
      <c r="J36" s="23">
        <v>4.2286810363472802E-2</v>
      </c>
      <c r="K36" s="23"/>
      <c r="L36" s="6"/>
      <c r="M36" s="6"/>
      <c r="N36" s="7"/>
    </row>
    <row r="37" spans="1:14" x14ac:dyDescent="0.25">
      <c r="A37" s="84"/>
      <c r="B37" s="84"/>
      <c r="C37" s="105"/>
      <c r="D37" s="107"/>
      <c r="E37" s="116"/>
      <c r="F37" s="32" t="s">
        <v>0</v>
      </c>
      <c r="G37" s="27">
        <v>0.22296191840803001</v>
      </c>
      <c r="H37" s="27">
        <v>9.6211841410890994E-2</v>
      </c>
      <c r="I37" s="27">
        <v>2.3174062063299301</v>
      </c>
      <c r="J37" s="27">
        <v>2.0481614584281899E-2</v>
      </c>
      <c r="K37" s="27">
        <v>3.9525922881947499E-2</v>
      </c>
      <c r="L37" s="17">
        <f>EXP(G37)</f>
        <v>1.2497729794850974</v>
      </c>
      <c r="M37" s="69">
        <v>1.0349849359771901</v>
      </c>
      <c r="N37" s="18">
        <v>1.5091357379599599</v>
      </c>
    </row>
    <row r="38" spans="1:14" x14ac:dyDescent="0.25">
      <c r="A38" s="84"/>
      <c r="B38" s="84"/>
      <c r="C38" s="105"/>
      <c r="D38" s="107"/>
      <c r="E38" s="116"/>
      <c r="F38" s="28" t="s">
        <v>7</v>
      </c>
      <c r="G38" s="23">
        <v>-0.343929740782218</v>
      </c>
      <c r="H38" s="23">
        <v>0.18041552765840599</v>
      </c>
      <c r="I38" s="23">
        <v>-1.9063200670477001</v>
      </c>
      <c r="J38" s="23">
        <v>5.6608692260272299E-2</v>
      </c>
      <c r="K38" s="23"/>
      <c r="L38" s="6"/>
      <c r="M38" s="6"/>
      <c r="N38" s="7"/>
    </row>
    <row r="39" spans="1:14" x14ac:dyDescent="0.25">
      <c r="A39" s="84"/>
      <c r="B39" s="84"/>
      <c r="C39" s="105"/>
      <c r="D39" s="107"/>
      <c r="E39" s="116"/>
      <c r="F39" s="28" t="s">
        <v>8</v>
      </c>
      <c r="G39" s="23">
        <v>-1.1104250331375201</v>
      </c>
      <c r="H39" s="23">
        <v>0.207231238552219</v>
      </c>
      <c r="I39" s="23">
        <v>-5.3583863171174997</v>
      </c>
      <c r="J39" s="23">
        <v>8.3968545435186106E-8</v>
      </c>
      <c r="K39" s="23"/>
      <c r="L39" s="6"/>
      <c r="M39" s="6"/>
      <c r="N39" s="7"/>
    </row>
    <row r="40" spans="1:14" x14ac:dyDescent="0.25">
      <c r="A40" s="84"/>
      <c r="B40" s="84"/>
      <c r="C40" s="105"/>
      <c r="D40" s="107"/>
      <c r="E40" s="116"/>
      <c r="F40" s="28" t="s">
        <v>9</v>
      </c>
      <c r="G40" s="23">
        <v>-0.421707624483176</v>
      </c>
      <c r="H40" s="23">
        <v>0.28363473304266801</v>
      </c>
      <c r="I40" s="23">
        <v>-1.4867982491401599</v>
      </c>
      <c r="J40" s="23">
        <v>0.13706810409214201</v>
      </c>
      <c r="K40" s="23"/>
      <c r="L40" s="6"/>
      <c r="M40" s="6"/>
      <c r="N40" s="7"/>
    </row>
    <row r="41" spans="1:14" x14ac:dyDescent="0.25">
      <c r="A41" s="84"/>
      <c r="B41" s="84"/>
      <c r="C41" s="105"/>
      <c r="D41" s="107"/>
      <c r="E41" s="116"/>
      <c r="F41" s="28" t="s">
        <v>10</v>
      </c>
      <c r="G41" s="23">
        <v>4.1347371187004697E-2</v>
      </c>
      <c r="H41" s="23">
        <v>1.2478356924330501E-2</v>
      </c>
      <c r="I41" s="23">
        <v>3.3135268880139899</v>
      </c>
      <c r="J41" s="23">
        <v>9.2127248636488597E-4</v>
      </c>
      <c r="K41" s="23"/>
      <c r="L41" s="6"/>
      <c r="M41" s="6"/>
      <c r="N41" s="7"/>
    </row>
    <row r="42" spans="1:14" x14ac:dyDescent="0.25">
      <c r="A42" s="84"/>
      <c r="B42" s="84"/>
      <c r="C42" s="105"/>
      <c r="D42" s="107"/>
      <c r="E42" s="116"/>
      <c r="F42" s="28" t="s">
        <v>68</v>
      </c>
      <c r="G42" s="23">
        <v>1.4149911554128101</v>
      </c>
      <c r="H42" s="23">
        <v>0.22159807302451301</v>
      </c>
      <c r="I42" s="23">
        <v>6.3853946746923702</v>
      </c>
      <c r="J42" s="23">
        <v>1.70955975434332E-10</v>
      </c>
      <c r="K42" s="23"/>
      <c r="L42" s="6"/>
      <c r="M42" s="6"/>
      <c r="N42" s="7"/>
    </row>
    <row r="43" spans="1:14" x14ac:dyDescent="0.25">
      <c r="A43" s="84"/>
      <c r="B43" s="84"/>
      <c r="C43" s="105"/>
      <c r="D43" s="107"/>
      <c r="E43" s="116"/>
      <c r="F43" s="28" t="s">
        <v>69</v>
      </c>
      <c r="G43" s="23">
        <v>3.0611907180205802</v>
      </c>
      <c r="H43" s="23">
        <v>0.73894458862734202</v>
      </c>
      <c r="I43" s="23">
        <v>4.1426525955173803</v>
      </c>
      <c r="J43" s="23">
        <v>3.43311792043194E-5</v>
      </c>
      <c r="K43" s="23"/>
      <c r="L43" s="6"/>
      <c r="M43" s="6"/>
      <c r="N43" s="7"/>
    </row>
    <row r="44" spans="1:14" x14ac:dyDescent="0.25">
      <c r="A44" s="84"/>
      <c r="B44" s="84"/>
      <c r="C44" s="105"/>
      <c r="D44" s="107"/>
      <c r="E44" s="116"/>
      <c r="F44" s="28" t="s">
        <v>11</v>
      </c>
      <c r="G44" s="23">
        <v>-1.3474199888453999</v>
      </c>
      <c r="H44" s="23">
        <v>6.4560973606921799</v>
      </c>
      <c r="I44" s="23">
        <v>-0.208705029302864</v>
      </c>
      <c r="J44" s="23">
        <v>0.83467851378484204</v>
      </c>
      <c r="K44" s="23"/>
      <c r="L44" s="6"/>
      <c r="M44" s="6"/>
      <c r="N44" s="7"/>
    </row>
    <row r="45" spans="1:14" x14ac:dyDescent="0.25">
      <c r="A45" s="84"/>
      <c r="B45" s="84"/>
      <c r="C45" s="105"/>
      <c r="D45" s="107"/>
      <c r="E45" s="116"/>
      <c r="F45" s="28" t="s">
        <v>12</v>
      </c>
      <c r="G45" s="23">
        <v>3.50831663324186</v>
      </c>
      <c r="H45" s="23">
        <v>7.4248341689892898</v>
      </c>
      <c r="I45" s="23">
        <v>0.47251110979619798</v>
      </c>
      <c r="J45" s="23">
        <v>0.63656201370184196</v>
      </c>
      <c r="K45" s="23"/>
      <c r="L45" s="6"/>
      <c r="M45" s="6"/>
      <c r="N45" s="7"/>
    </row>
    <row r="46" spans="1:14" x14ac:dyDescent="0.25">
      <c r="A46" s="84"/>
      <c r="B46" s="84"/>
      <c r="C46" s="106"/>
      <c r="D46" s="85"/>
      <c r="E46" s="117"/>
      <c r="F46" s="28" t="s">
        <v>13</v>
      </c>
      <c r="G46" s="23">
        <v>6.2167194735292801</v>
      </c>
      <c r="H46" s="23">
        <v>6.8403771640291602</v>
      </c>
      <c r="I46" s="23">
        <v>0.90882700243790004</v>
      </c>
      <c r="J46" s="23">
        <v>0.36344145078144502</v>
      </c>
      <c r="K46" s="24"/>
      <c r="L46" s="9"/>
      <c r="M46" s="9"/>
      <c r="N46" s="10"/>
    </row>
    <row r="47" spans="1:14" ht="14.45" customHeight="1" x14ac:dyDescent="0.25">
      <c r="A47" s="84"/>
      <c r="B47" s="83">
        <v>5</v>
      </c>
      <c r="C47" s="104">
        <v>4.9999999999999998E-8</v>
      </c>
      <c r="D47" s="83">
        <v>10</v>
      </c>
      <c r="E47" s="115">
        <v>3.7189300000000001E-3</v>
      </c>
      <c r="F47" s="30" t="s">
        <v>6</v>
      </c>
      <c r="G47" s="25">
        <v>-3.7248352108768499</v>
      </c>
      <c r="H47" s="25">
        <v>1.0018818577239701</v>
      </c>
      <c r="I47" s="25">
        <v>-3.7178387672761599</v>
      </c>
      <c r="J47" s="25">
        <v>2.00934439384369E-4</v>
      </c>
      <c r="K47" s="23"/>
      <c r="L47" s="6"/>
      <c r="M47" s="6"/>
      <c r="N47" s="7"/>
    </row>
    <row r="48" spans="1:14" x14ac:dyDescent="0.25">
      <c r="A48" s="84"/>
      <c r="B48" s="84"/>
      <c r="C48" s="105"/>
      <c r="D48" s="107"/>
      <c r="E48" s="116"/>
      <c r="F48" s="28" t="s">
        <v>0</v>
      </c>
      <c r="G48" s="23">
        <v>0.128147131105704</v>
      </c>
      <c r="H48" s="23">
        <v>9.7086630075818095E-2</v>
      </c>
      <c r="I48" s="23">
        <v>1.3199256273044999</v>
      </c>
      <c r="J48" s="23">
        <v>0.18685985032136701</v>
      </c>
      <c r="K48" s="23">
        <v>0.26694264331623901</v>
      </c>
      <c r="L48" s="6">
        <f>EXP(G48)</f>
        <v>1.1367202372994427</v>
      </c>
      <c r="M48" s="2">
        <v>0.93974874124128704</v>
      </c>
      <c r="N48" s="7">
        <v>1.3749766319105901</v>
      </c>
    </row>
    <row r="49" spans="1:14" x14ac:dyDescent="0.25">
      <c r="A49" s="84"/>
      <c r="B49" s="84"/>
      <c r="C49" s="105"/>
      <c r="D49" s="107"/>
      <c r="E49" s="116"/>
      <c r="F49" s="28" t="s">
        <v>7</v>
      </c>
      <c r="G49" s="23">
        <v>-0.159396735809444</v>
      </c>
      <c r="H49" s="23">
        <v>0.181166550996193</v>
      </c>
      <c r="I49" s="23">
        <v>-0.87983535002989599</v>
      </c>
      <c r="J49" s="23">
        <v>0.37894851150490599</v>
      </c>
      <c r="K49" s="23"/>
      <c r="L49" s="6"/>
      <c r="M49" s="6"/>
      <c r="N49" s="7"/>
    </row>
    <row r="50" spans="1:14" x14ac:dyDescent="0.25">
      <c r="A50" s="84"/>
      <c r="B50" s="84"/>
      <c r="C50" s="105"/>
      <c r="D50" s="107"/>
      <c r="E50" s="116"/>
      <c r="F50" s="28" t="s">
        <v>8</v>
      </c>
      <c r="G50" s="23">
        <v>-0.91189871160543701</v>
      </c>
      <c r="H50" s="23">
        <v>0.203601540601276</v>
      </c>
      <c r="I50" s="23">
        <v>-4.4788399385997604</v>
      </c>
      <c r="J50" s="23">
        <v>7.5049780231595799E-6</v>
      </c>
      <c r="K50" s="23"/>
      <c r="L50" s="6"/>
      <c r="M50" s="6"/>
      <c r="N50" s="7"/>
    </row>
    <row r="51" spans="1:14" x14ac:dyDescent="0.25">
      <c r="A51" s="84"/>
      <c r="B51" s="84"/>
      <c r="C51" s="105"/>
      <c r="D51" s="107"/>
      <c r="E51" s="116"/>
      <c r="F51" s="28" t="s">
        <v>9</v>
      </c>
      <c r="G51" s="23">
        <v>-0.32398504051153998</v>
      </c>
      <c r="H51" s="23">
        <v>0.282894340903451</v>
      </c>
      <c r="I51" s="23">
        <v>-1.14525104841921</v>
      </c>
      <c r="J51" s="23">
        <v>0.25210517741030197</v>
      </c>
      <c r="K51" s="23"/>
      <c r="L51" s="6"/>
      <c r="M51" s="6"/>
      <c r="N51" s="7"/>
    </row>
    <row r="52" spans="1:14" x14ac:dyDescent="0.25">
      <c r="A52" s="84"/>
      <c r="B52" s="84"/>
      <c r="C52" s="105"/>
      <c r="D52" s="107"/>
      <c r="E52" s="116"/>
      <c r="F52" s="28" t="s">
        <v>10</v>
      </c>
      <c r="G52" s="23">
        <v>6.3170459614828506E-2</v>
      </c>
      <c r="H52" s="23">
        <v>1.3020768345779501E-2</v>
      </c>
      <c r="I52" s="23">
        <v>4.8515155125468699</v>
      </c>
      <c r="J52" s="23">
        <v>1.2252162482400199E-6</v>
      </c>
      <c r="K52" s="23"/>
      <c r="L52" s="6"/>
      <c r="M52" s="6"/>
      <c r="N52" s="7"/>
    </row>
    <row r="53" spans="1:14" x14ac:dyDescent="0.25">
      <c r="A53" s="84"/>
      <c r="B53" s="84"/>
      <c r="C53" s="105"/>
      <c r="D53" s="107"/>
      <c r="E53" s="116"/>
      <c r="F53" s="28" t="s">
        <v>68</v>
      </c>
      <c r="G53" s="23">
        <v>1.28823366582085</v>
      </c>
      <c r="H53" s="23">
        <v>0.21507948809753</v>
      </c>
      <c r="I53" s="23">
        <v>5.9895700757697998</v>
      </c>
      <c r="J53" s="23">
        <v>2.10396464042812E-9</v>
      </c>
      <c r="K53" s="23"/>
      <c r="L53" s="6"/>
      <c r="M53" s="6"/>
      <c r="N53" s="7"/>
    </row>
    <row r="54" spans="1:14" x14ac:dyDescent="0.25">
      <c r="A54" s="84"/>
      <c r="B54" s="84"/>
      <c r="C54" s="105"/>
      <c r="D54" s="107"/>
      <c r="E54" s="116"/>
      <c r="F54" s="28" t="s">
        <v>69</v>
      </c>
      <c r="G54" s="23">
        <v>3.3306077125816</v>
      </c>
      <c r="H54" s="23">
        <v>1.03345071539925</v>
      </c>
      <c r="I54" s="23">
        <v>3.2228026580782698</v>
      </c>
      <c r="J54" s="23">
        <v>1.2694297774855101E-3</v>
      </c>
      <c r="K54" s="23"/>
      <c r="L54" s="6"/>
      <c r="M54" s="6"/>
      <c r="N54" s="7"/>
    </row>
    <row r="55" spans="1:14" x14ac:dyDescent="0.25">
      <c r="A55" s="84"/>
      <c r="B55" s="84"/>
      <c r="C55" s="105"/>
      <c r="D55" s="107"/>
      <c r="E55" s="116"/>
      <c r="F55" s="28" t="s">
        <v>11</v>
      </c>
      <c r="G55" s="23">
        <v>-3.60845723199512</v>
      </c>
      <c r="H55" s="23">
        <v>6.6850216493183803</v>
      </c>
      <c r="I55" s="23">
        <v>-0.53978243022788897</v>
      </c>
      <c r="J55" s="23">
        <v>0.58934708519270096</v>
      </c>
      <c r="K55" s="23"/>
      <c r="L55" s="6"/>
      <c r="M55" s="6"/>
      <c r="N55" s="7"/>
    </row>
    <row r="56" spans="1:14" x14ac:dyDescent="0.25">
      <c r="A56" s="84"/>
      <c r="B56" s="84"/>
      <c r="C56" s="105"/>
      <c r="D56" s="107"/>
      <c r="E56" s="116"/>
      <c r="F56" s="28" t="s">
        <v>12</v>
      </c>
      <c r="G56" s="23">
        <v>-10.7807255486793</v>
      </c>
      <c r="H56" s="23">
        <v>6.82462558438709</v>
      </c>
      <c r="I56" s="23">
        <v>-1.5796801473391699</v>
      </c>
      <c r="J56" s="23">
        <v>0.11418013431636299</v>
      </c>
      <c r="K56" s="23"/>
      <c r="L56" s="6"/>
      <c r="M56" s="6"/>
      <c r="N56" s="7"/>
    </row>
    <row r="57" spans="1:14" x14ac:dyDescent="0.25">
      <c r="A57" s="84"/>
      <c r="B57" s="85"/>
      <c r="C57" s="106"/>
      <c r="D57" s="85"/>
      <c r="E57" s="117"/>
      <c r="F57" s="29" t="s">
        <v>13</v>
      </c>
      <c r="G57" s="24">
        <v>-1.3932172601951101</v>
      </c>
      <c r="H57" s="24">
        <v>7.3319522060470401</v>
      </c>
      <c r="I57" s="24">
        <v>-0.19001995935626201</v>
      </c>
      <c r="J57" s="24">
        <v>0.849293490170138</v>
      </c>
      <c r="K57" s="24"/>
      <c r="L57" s="9"/>
      <c r="M57" s="9"/>
      <c r="N57" s="10"/>
    </row>
    <row r="58" spans="1:14" ht="14.45" customHeight="1" x14ac:dyDescent="0.25">
      <c r="A58" s="84"/>
      <c r="B58" s="84">
        <v>6</v>
      </c>
      <c r="C58" s="104">
        <v>4.9999999999999998E-8</v>
      </c>
      <c r="D58" s="83">
        <v>10</v>
      </c>
      <c r="E58" s="115">
        <v>6.7501699999999998E-3</v>
      </c>
      <c r="F58" s="28" t="s">
        <v>6</v>
      </c>
      <c r="G58" s="23">
        <v>-3.6445087928750399</v>
      </c>
      <c r="H58" s="23">
        <v>0.96392193183795605</v>
      </c>
      <c r="I58" s="23">
        <v>-3.78091697314728</v>
      </c>
      <c r="J58" s="23">
        <v>1.5625178147838701E-4</v>
      </c>
      <c r="K58" s="23"/>
      <c r="L58" s="6"/>
      <c r="M58" s="6"/>
      <c r="N58" s="7"/>
    </row>
    <row r="59" spans="1:14" x14ac:dyDescent="0.25">
      <c r="A59" s="84"/>
      <c r="B59" s="84"/>
      <c r="C59" s="105"/>
      <c r="D59" s="107"/>
      <c r="E59" s="116"/>
      <c r="F59" s="28" t="s">
        <v>0</v>
      </c>
      <c r="G59" s="23">
        <v>0.154376246982417</v>
      </c>
      <c r="H59" s="23">
        <v>9.1237570364185006E-2</v>
      </c>
      <c r="I59" s="23">
        <v>1.69202496697585</v>
      </c>
      <c r="J59" s="23">
        <v>9.0641213330513198E-2</v>
      </c>
      <c r="K59" s="23">
        <v>0.146625492152301</v>
      </c>
      <c r="L59" s="6">
        <f>EXP(G59)</f>
        <v>1.1669298580302327</v>
      </c>
      <c r="M59" s="2">
        <v>0.97584677667999598</v>
      </c>
      <c r="N59" s="7">
        <v>1.39542872247941</v>
      </c>
    </row>
    <row r="60" spans="1:14" x14ac:dyDescent="0.25">
      <c r="A60" s="84"/>
      <c r="B60" s="84"/>
      <c r="C60" s="105"/>
      <c r="D60" s="107"/>
      <c r="E60" s="116"/>
      <c r="F60" s="28" t="s">
        <v>7</v>
      </c>
      <c r="G60" s="23">
        <v>-0.37352679707657899</v>
      </c>
      <c r="H60" s="23">
        <v>0.182171789406741</v>
      </c>
      <c r="I60" s="23">
        <v>-2.05040966163314</v>
      </c>
      <c r="J60" s="23">
        <v>4.0324471158029403E-2</v>
      </c>
      <c r="K60" s="23"/>
      <c r="L60" s="6"/>
      <c r="M60" s="6"/>
      <c r="N60" s="7"/>
    </row>
    <row r="61" spans="1:14" x14ac:dyDescent="0.25">
      <c r="A61" s="84"/>
      <c r="B61" s="84"/>
      <c r="C61" s="105"/>
      <c r="D61" s="107"/>
      <c r="E61" s="116"/>
      <c r="F61" s="28" t="s">
        <v>8</v>
      </c>
      <c r="G61" s="23">
        <v>-1.01708582280154</v>
      </c>
      <c r="H61" s="23">
        <v>0.20516505438754201</v>
      </c>
      <c r="I61" s="23">
        <v>-4.9574028376213697</v>
      </c>
      <c r="J61" s="23">
        <v>7.1441749644105602E-7</v>
      </c>
      <c r="K61" s="23"/>
      <c r="L61" s="6"/>
      <c r="M61" s="6"/>
      <c r="N61" s="7"/>
    </row>
    <row r="62" spans="1:14" x14ac:dyDescent="0.25">
      <c r="A62" s="84"/>
      <c r="B62" s="84"/>
      <c r="C62" s="105"/>
      <c r="D62" s="107"/>
      <c r="E62" s="116"/>
      <c r="F62" s="28" t="s">
        <v>9</v>
      </c>
      <c r="G62" s="23">
        <v>-0.45370074514007003</v>
      </c>
      <c r="H62" s="23">
        <v>0.28486935290583698</v>
      </c>
      <c r="I62" s="23">
        <v>-1.59266253288412</v>
      </c>
      <c r="J62" s="23">
        <v>0.11123591700381801</v>
      </c>
      <c r="K62" s="23"/>
      <c r="L62" s="6"/>
      <c r="M62" s="6"/>
      <c r="N62" s="7"/>
    </row>
    <row r="63" spans="1:14" x14ac:dyDescent="0.25">
      <c r="A63" s="84"/>
      <c r="B63" s="84"/>
      <c r="C63" s="105"/>
      <c r="D63" s="107"/>
      <c r="E63" s="116"/>
      <c r="F63" s="28" t="s">
        <v>10</v>
      </c>
      <c r="G63" s="23">
        <v>6.5906940211339193E-2</v>
      </c>
      <c r="H63" s="23">
        <v>1.2594105586113499E-2</v>
      </c>
      <c r="I63" s="23">
        <v>5.2331576673463402</v>
      </c>
      <c r="J63" s="23">
        <v>1.6663848042744399E-7</v>
      </c>
      <c r="K63" s="23"/>
      <c r="L63" s="6"/>
      <c r="M63" s="6"/>
      <c r="N63" s="7"/>
    </row>
    <row r="64" spans="1:14" x14ac:dyDescent="0.25">
      <c r="A64" s="84"/>
      <c r="B64" s="84"/>
      <c r="C64" s="105"/>
      <c r="D64" s="107"/>
      <c r="E64" s="116"/>
      <c r="F64" s="28" t="s">
        <v>68</v>
      </c>
      <c r="G64" s="23">
        <v>1.1155245672196299</v>
      </c>
      <c r="H64" s="23">
        <v>0.21853138499465799</v>
      </c>
      <c r="I64" s="23">
        <v>5.1046423709202999</v>
      </c>
      <c r="J64" s="23">
        <v>3.31420681597215E-7</v>
      </c>
      <c r="K64" s="23"/>
      <c r="L64" s="6"/>
      <c r="M64" s="6"/>
      <c r="N64" s="7"/>
    </row>
    <row r="65" spans="1:14" x14ac:dyDescent="0.25">
      <c r="A65" s="84"/>
      <c r="B65" s="84"/>
      <c r="C65" s="105"/>
      <c r="D65" s="107"/>
      <c r="E65" s="116"/>
      <c r="F65" s="28" t="s">
        <v>69</v>
      </c>
      <c r="G65" s="23">
        <v>2.66249457035731</v>
      </c>
      <c r="H65" s="23">
        <v>0.74177393614645104</v>
      </c>
      <c r="I65" s="23">
        <v>3.5893611794842601</v>
      </c>
      <c r="J65" s="23">
        <v>3.3148929907951801E-4</v>
      </c>
      <c r="K65" s="23"/>
      <c r="L65" s="6"/>
      <c r="M65" s="6"/>
      <c r="N65" s="7"/>
    </row>
    <row r="66" spans="1:14" x14ac:dyDescent="0.25">
      <c r="A66" s="84"/>
      <c r="B66" s="84"/>
      <c r="C66" s="105"/>
      <c r="D66" s="107"/>
      <c r="E66" s="116"/>
      <c r="F66" s="28" t="s">
        <v>11</v>
      </c>
      <c r="G66" s="23">
        <v>1.3164782650018301</v>
      </c>
      <c r="H66" s="23">
        <v>7.5146340800108504</v>
      </c>
      <c r="I66" s="23">
        <v>0.17518860545767601</v>
      </c>
      <c r="J66" s="23">
        <v>0.86093143740323597</v>
      </c>
      <c r="K66" s="23"/>
      <c r="L66" s="6"/>
      <c r="M66" s="6"/>
      <c r="N66" s="7"/>
    </row>
    <row r="67" spans="1:14" x14ac:dyDescent="0.25">
      <c r="A67" s="84"/>
      <c r="B67" s="84"/>
      <c r="C67" s="105"/>
      <c r="D67" s="107"/>
      <c r="E67" s="116"/>
      <c r="F67" s="28" t="s">
        <v>12</v>
      </c>
      <c r="G67" s="23">
        <v>-1.1170388869621499</v>
      </c>
      <c r="H67" s="23">
        <v>6.7521806983079902</v>
      </c>
      <c r="I67" s="23">
        <v>-0.16543379640922101</v>
      </c>
      <c r="J67" s="23">
        <v>0.86860255445675005</v>
      </c>
      <c r="K67" s="23"/>
      <c r="L67" s="6"/>
      <c r="M67" s="6"/>
      <c r="N67" s="7"/>
    </row>
    <row r="68" spans="1:14" x14ac:dyDescent="0.25">
      <c r="A68" s="84"/>
      <c r="B68" s="84"/>
      <c r="C68" s="106"/>
      <c r="D68" s="85"/>
      <c r="E68" s="117"/>
      <c r="F68" s="28" t="s">
        <v>13</v>
      </c>
      <c r="G68" s="23">
        <v>-7.7884732685307503</v>
      </c>
      <c r="H68" s="23">
        <v>9.9646147492122896</v>
      </c>
      <c r="I68" s="23">
        <v>-0.78161308435395704</v>
      </c>
      <c r="J68" s="23">
        <v>0.43444199497387698</v>
      </c>
      <c r="K68" s="24"/>
      <c r="L68" s="9"/>
      <c r="M68" s="9"/>
      <c r="N68" s="10"/>
    </row>
    <row r="69" spans="1:14" ht="14.45" customHeight="1" x14ac:dyDescent="0.25">
      <c r="A69" s="84"/>
      <c r="B69" s="83">
        <v>7</v>
      </c>
      <c r="C69" s="104">
        <v>4.9999999999999998E-8</v>
      </c>
      <c r="D69" s="83">
        <v>10</v>
      </c>
      <c r="E69" s="115">
        <v>1.35882E-2</v>
      </c>
      <c r="F69" s="30" t="s">
        <v>6</v>
      </c>
      <c r="G69" s="25">
        <v>-3.8435125260249698</v>
      </c>
      <c r="H69" s="25">
        <v>1.0087655453234601</v>
      </c>
      <c r="I69" s="25">
        <v>-3.810114792127</v>
      </c>
      <c r="J69" s="25">
        <v>1.3890228189494499E-4</v>
      </c>
      <c r="K69" s="23"/>
      <c r="L69" s="6"/>
      <c r="M69" s="6"/>
      <c r="N69" s="7"/>
    </row>
    <row r="70" spans="1:14" x14ac:dyDescent="0.25">
      <c r="A70" s="84"/>
      <c r="B70" s="84"/>
      <c r="C70" s="105"/>
      <c r="D70" s="107"/>
      <c r="E70" s="116"/>
      <c r="F70" s="32" t="s">
        <v>0</v>
      </c>
      <c r="G70" s="27">
        <v>0.249802483030132</v>
      </c>
      <c r="H70" s="27">
        <v>9.96403285430221E-2</v>
      </c>
      <c r="I70" s="27">
        <v>2.5070419445904801</v>
      </c>
      <c r="J70" s="27">
        <v>1.2174626353913901E-2</v>
      </c>
      <c r="K70" s="27">
        <v>2.5268092432651601E-2</v>
      </c>
      <c r="L70" s="17">
        <f>EXP(G70)</f>
        <v>1.2837718249233667</v>
      </c>
      <c r="M70" s="69">
        <v>1.0560198811991699</v>
      </c>
      <c r="N70" s="18">
        <v>1.5606415519955299</v>
      </c>
    </row>
    <row r="71" spans="1:14" x14ac:dyDescent="0.25">
      <c r="A71" s="84"/>
      <c r="B71" s="84"/>
      <c r="C71" s="105"/>
      <c r="D71" s="107"/>
      <c r="E71" s="116"/>
      <c r="F71" s="28" t="s">
        <v>7</v>
      </c>
      <c r="G71" s="23">
        <v>-4.3820080569175503E-2</v>
      </c>
      <c r="H71" s="23">
        <v>0.18265888192471</v>
      </c>
      <c r="I71" s="23">
        <v>-0.23990117593754701</v>
      </c>
      <c r="J71" s="23">
        <v>0.81040686920998195</v>
      </c>
      <c r="K71" s="23"/>
      <c r="L71" s="6"/>
      <c r="M71" s="6"/>
      <c r="N71" s="7"/>
    </row>
    <row r="72" spans="1:14" x14ac:dyDescent="0.25">
      <c r="A72" s="84"/>
      <c r="B72" s="84"/>
      <c r="C72" s="105"/>
      <c r="D72" s="107"/>
      <c r="E72" s="116"/>
      <c r="F72" s="28" t="s">
        <v>8</v>
      </c>
      <c r="G72" s="23">
        <v>-1.0428210831259299</v>
      </c>
      <c r="H72" s="23">
        <v>0.20139110151880901</v>
      </c>
      <c r="I72" s="23">
        <v>-5.1780891770361404</v>
      </c>
      <c r="J72" s="23">
        <v>2.2417007712677901E-7</v>
      </c>
      <c r="K72" s="23"/>
      <c r="L72" s="6"/>
      <c r="M72" s="6"/>
      <c r="N72" s="7"/>
    </row>
    <row r="73" spans="1:14" x14ac:dyDescent="0.25">
      <c r="A73" s="84"/>
      <c r="B73" s="84"/>
      <c r="C73" s="105"/>
      <c r="D73" s="107"/>
      <c r="E73" s="116"/>
      <c r="F73" s="28" t="s">
        <v>9</v>
      </c>
      <c r="G73" s="23">
        <v>-5.6101496842660597E-3</v>
      </c>
      <c r="H73" s="23">
        <v>0.30530665354322101</v>
      </c>
      <c r="I73" s="23">
        <v>-1.83754583110383E-2</v>
      </c>
      <c r="J73" s="23">
        <v>0.98533933056800904</v>
      </c>
      <c r="K73" s="23"/>
      <c r="L73" s="6"/>
      <c r="M73" s="6"/>
      <c r="N73" s="7"/>
    </row>
    <row r="74" spans="1:14" x14ac:dyDescent="0.25">
      <c r="A74" s="84"/>
      <c r="B74" s="84"/>
      <c r="C74" s="105"/>
      <c r="D74" s="107"/>
      <c r="E74" s="116"/>
      <c r="F74" s="28" t="s">
        <v>10</v>
      </c>
      <c r="G74" s="23">
        <v>6.6037932205189706E-2</v>
      </c>
      <c r="H74" s="23">
        <v>1.31996251057564E-2</v>
      </c>
      <c r="I74" s="23">
        <v>5.0030157429539504</v>
      </c>
      <c r="J74" s="23">
        <v>5.6440329724824296E-7</v>
      </c>
      <c r="K74" s="23"/>
      <c r="L74" s="6"/>
      <c r="M74" s="6"/>
      <c r="N74" s="7"/>
    </row>
    <row r="75" spans="1:14" x14ac:dyDescent="0.25">
      <c r="A75" s="84"/>
      <c r="B75" s="84"/>
      <c r="C75" s="105"/>
      <c r="D75" s="107"/>
      <c r="E75" s="116"/>
      <c r="F75" s="28" t="s">
        <v>68</v>
      </c>
      <c r="G75" s="23">
        <v>1.0971686658850299</v>
      </c>
      <c r="H75" s="23">
        <v>0.21119990814630901</v>
      </c>
      <c r="I75" s="23">
        <v>5.1949296546330199</v>
      </c>
      <c r="J75" s="23">
        <v>2.0479726506084501E-7</v>
      </c>
      <c r="K75" s="23"/>
      <c r="L75" s="6"/>
      <c r="M75" s="6"/>
      <c r="N75" s="7"/>
    </row>
    <row r="76" spans="1:14" x14ac:dyDescent="0.25">
      <c r="A76" s="84"/>
      <c r="B76" s="84"/>
      <c r="C76" s="105"/>
      <c r="D76" s="107"/>
      <c r="E76" s="116"/>
      <c r="F76" s="28" t="s">
        <v>69</v>
      </c>
      <c r="G76" s="23">
        <v>2.4425162990195801</v>
      </c>
      <c r="H76" s="23">
        <v>0.75068827276545302</v>
      </c>
      <c r="I76" s="23">
        <v>3.2537024856157899</v>
      </c>
      <c r="J76" s="23">
        <v>1.1391151135619699E-3</v>
      </c>
      <c r="K76" s="23"/>
      <c r="L76" s="6"/>
      <c r="M76" s="6"/>
      <c r="N76" s="7"/>
    </row>
    <row r="77" spans="1:14" x14ac:dyDescent="0.25">
      <c r="A77" s="84"/>
      <c r="B77" s="84"/>
      <c r="C77" s="105"/>
      <c r="D77" s="107"/>
      <c r="E77" s="116"/>
      <c r="F77" s="28" t="s">
        <v>11</v>
      </c>
      <c r="G77" s="23">
        <v>9.0190432674562793</v>
      </c>
      <c r="H77" s="23">
        <v>7.6630380287357802</v>
      </c>
      <c r="I77" s="23">
        <v>1.17695400096353</v>
      </c>
      <c r="J77" s="23">
        <v>0.23921386657011501</v>
      </c>
      <c r="K77" s="23"/>
      <c r="L77" s="6"/>
      <c r="M77" s="6"/>
      <c r="N77" s="7"/>
    </row>
    <row r="78" spans="1:14" x14ac:dyDescent="0.25">
      <c r="A78" s="84"/>
      <c r="B78" s="84"/>
      <c r="C78" s="105"/>
      <c r="D78" s="107"/>
      <c r="E78" s="116"/>
      <c r="F78" s="28" t="s">
        <v>12</v>
      </c>
      <c r="G78" s="23">
        <v>2.6377041858250498</v>
      </c>
      <c r="H78" s="23">
        <v>7.0319463637176698</v>
      </c>
      <c r="I78" s="23">
        <v>0.37510300127354002</v>
      </c>
      <c r="J78" s="23">
        <v>0.70758386503760295</v>
      </c>
      <c r="K78" s="23"/>
      <c r="L78" s="6"/>
      <c r="M78" s="6"/>
      <c r="N78" s="7"/>
    </row>
    <row r="79" spans="1:14" x14ac:dyDescent="0.25">
      <c r="A79" s="84"/>
      <c r="B79" s="85"/>
      <c r="C79" s="106"/>
      <c r="D79" s="85"/>
      <c r="E79" s="117"/>
      <c r="F79" s="29" t="s">
        <v>13</v>
      </c>
      <c r="G79" s="24">
        <v>5.5182738822751398</v>
      </c>
      <c r="H79" s="24">
        <v>7.7594996949413</v>
      </c>
      <c r="I79" s="24">
        <v>0.711163618689579</v>
      </c>
      <c r="J79" s="24">
        <v>0.47698285045119998</v>
      </c>
      <c r="K79" s="24"/>
      <c r="L79" s="9"/>
      <c r="M79" s="9"/>
      <c r="N79" s="10"/>
    </row>
    <row r="80" spans="1:14" ht="14.45" customHeight="1" x14ac:dyDescent="0.25">
      <c r="A80" s="84"/>
      <c r="B80" s="84">
        <v>8</v>
      </c>
      <c r="C80" s="104">
        <v>4.9999999999999998E-8</v>
      </c>
      <c r="D80" s="83">
        <v>10</v>
      </c>
      <c r="E80" s="115">
        <v>1.93294E-2</v>
      </c>
      <c r="F80" s="28" t="s">
        <v>6</v>
      </c>
      <c r="G80" s="23">
        <v>-1.8435294637878601</v>
      </c>
      <c r="H80" s="23">
        <v>0.98182200771942796</v>
      </c>
      <c r="I80" s="23">
        <v>-1.8776615815222999</v>
      </c>
      <c r="J80" s="23">
        <v>6.0427475537601902E-2</v>
      </c>
      <c r="K80" s="23"/>
      <c r="L80" s="6"/>
      <c r="M80" s="6"/>
      <c r="N80" s="7"/>
    </row>
    <row r="81" spans="1:14" x14ac:dyDescent="0.25">
      <c r="A81" s="84"/>
      <c r="B81" s="84"/>
      <c r="C81" s="105"/>
      <c r="D81" s="107"/>
      <c r="E81" s="116"/>
      <c r="F81" s="32" t="s">
        <v>0</v>
      </c>
      <c r="G81" s="27">
        <v>0.25293585172872601</v>
      </c>
      <c r="H81" s="27">
        <v>8.5096387261045597E-2</v>
      </c>
      <c r="I81" s="27">
        <v>2.9723453588318498</v>
      </c>
      <c r="J81" s="27">
        <v>2.9553404512734499E-3</v>
      </c>
      <c r="K81" s="27">
        <v>6.6344377477567202E-3</v>
      </c>
      <c r="L81" s="17">
        <f>EXP(G81)</f>
        <v>1.2878006639985824</v>
      </c>
      <c r="M81" s="69">
        <v>1.0899666026489101</v>
      </c>
      <c r="N81" s="18">
        <v>1.52154298852833</v>
      </c>
    </row>
    <row r="82" spans="1:14" x14ac:dyDescent="0.25">
      <c r="A82" s="84"/>
      <c r="B82" s="84"/>
      <c r="C82" s="105"/>
      <c r="D82" s="107"/>
      <c r="E82" s="116"/>
      <c r="F82" s="28" t="s">
        <v>7</v>
      </c>
      <c r="G82" s="23">
        <v>-0.58840919598071095</v>
      </c>
      <c r="H82" s="23">
        <v>0.18668409080289899</v>
      </c>
      <c r="I82" s="23">
        <v>-3.1518979118684101</v>
      </c>
      <c r="J82" s="23">
        <v>1.62212976159597E-3</v>
      </c>
      <c r="K82" s="23"/>
      <c r="L82" s="6"/>
      <c r="M82" s="6"/>
      <c r="N82" s="7"/>
    </row>
    <row r="83" spans="1:14" x14ac:dyDescent="0.25">
      <c r="A83" s="84"/>
      <c r="B83" s="84"/>
      <c r="C83" s="105"/>
      <c r="D83" s="107"/>
      <c r="E83" s="116"/>
      <c r="F83" s="28" t="s">
        <v>8</v>
      </c>
      <c r="G83" s="23">
        <v>-1.39804547068343</v>
      </c>
      <c r="H83" s="23">
        <v>0.21481727280629401</v>
      </c>
      <c r="I83" s="23">
        <v>-6.5080682406022197</v>
      </c>
      <c r="J83" s="23">
        <v>7.6123338835685805E-11</v>
      </c>
      <c r="K83" s="23"/>
      <c r="L83" s="6"/>
      <c r="M83" s="6"/>
      <c r="N83" s="7"/>
    </row>
    <row r="84" spans="1:14" x14ac:dyDescent="0.25">
      <c r="A84" s="84"/>
      <c r="B84" s="84"/>
      <c r="C84" s="105"/>
      <c r="D84" s="107"/>
      <c r="E84" s="116"/>
      <c r="F84" s="28" t="s">
        <v>9</v>
      </c>
      <c r="G84" s="23">
        <v>-0.78934046230232202</v>
      </c>
      <c r="H84" s="23">
        <v>0.28596157425319901</v>
      </c>
      <c r="I84" s="23">
        <v>-2.7603025489131499</v>
      </c>
      <c r="J84" s="23">
        <v>5.7747854165439002E-3</v>
      </c>
      <c r="K84" s="23"/>
      <c r="L84" s="6"/>
      <c r="M84" s="6"/>
      <c r="N84" s="7"/>
    </row>
    <row r="85" spans="1:14" x14ac:dyDescent="0.25">
      <c r="A85" s="84"/>
      <c r="B85" s="84"/>
      <c r="C85" s="105"/>
      <c r="D85" s="107"/>
      <c r="E85" s="116"/>
      <c r="F85" s="28" t="s">
        <v>10</v>
      </c>
      <c r="G85" s="23">
        <v>4.67627090479696E-2</v>
      </c>
      <c r="H85" s="23">
        <v>1.27556704021052E-2</v>
      </c>
      <c r="I85" s="23">
        <v>3.6660330326700801</v>
      </c>
      <c r="J85" s="23">
        <v>2.4634211908666499E-4</v>
      </c>
      <c r="K85" s="23"/>
      <c r="L85" s="6"/>
      <c r="M85" s="6"/>
      <c r="N85" s="7"/>
    </row>
    <row r="86" spans="1:14" x14ac:dyDescent="0.25">
      <c r="A86" s="84"/>
      <c r="B86" s="84"/>
      <c r="C86" s="105"/>
      <c r="D86" s="107"/>
      <c r="E86" s="116"/>
      <c r="F86" s="28" t="s">
        <v>68</v>
      </c>
      <c r="G86" s="23">
        <v>1.03489782796737</v>
      </c>
      <c r="H86" s="23">
        <v>0.21836699504693199</v>
      </c>
      <c r="I86" s="23">
        <v>4.7392593727131302</v>
      </c>
      <c r="J86" s="23">
        <v>2.1450079200643899E-6</v>
      </c>
      <c r="K86" s="23"/>
      <c r="L86" s="6"/>
      <c r="M86" s="6"/>
      <c r="N86" s="7"/>
    </row>
    <row r="87" spans="1:14" x14ac:dyDescent="0.25">
      <c r="A87" s="84"/>
      <c r="B87" s="84"/>
      <c r="C87" s="105"/>
      <c r="D87" s="107"/>
      <c r="E87" s="116"/>
      <c r="F87" s="28" t="s">
        <v>69</v>
      </c>
      <c r="G87" s="23">
        <v>2.8367170377489601</v>
      </c>
      <c r="H87" s="23">
        <v>0.74709577995815202</v>
      </c>
      <c r="I87" s="23">
        <v>3.7969924524374301</v>
      </c>
      <c r="J87" s="23">
        <v>1.46462246935735E-4</v>
      </c>
      <c r="K87" s="23"/>
      <c r="L87" s="6"/>
      <c r="M87" s="6"/>
      <c r="N87" s="7"/>
    </row>
    <row r="88" spans="1:14" x14ac:dyDescent="0.25">
      <c r="A88" s="84"/>
      <c r="B88" s="84"/>
      <c r="C88" s="105"/>
      <c r="D88" s="107"/>
      <c r="E88" s="116"/>
      <c r="F88" s="28" t="s">
        <v>11</v>
      </c>
      <c r="G88" s="23">
        <v>-22.738258911623099</v>
      </c>
      <c r="H88" s="23">
        <v>6.6587110903757898</v>
      </c>
      <c r="I88" s="23">
        <v>-3.4148138585691101</v>
      </c>
      <c r="J88" s="23">
        <v>6.3825613018540501E-4</v>
      </c>
      <c r="K88" s="23"/>
      <c r="L88" s="6"/>
      <c r="M88" s="6"/>
      <c r="N88" s="7"/>
    </row>
    <row r="89" spans="1:14" x14ac:dyDescent="0.25">
      <c r="A89" s="84"/>
      <c r="B89" s="84"/>
      <c r="C89" s="105"/>
      <c r="D89" s="107"/>
      <c r="E89" s="116"/>
      <c r="F89" s="28" t="s">
        <v>12</v>
      </c>
      <c r="G89" s="23">
        <v>-10.4527227861275</v>
      </c>
      <c r="H89" s="23">
        <v>6.7453242945022902</v>
      </c>
      <c r="I89" s="23">
        <v>-1.54962494459264</v>
      </c>
      <c r="J89" s="23">
        <v>0.12123156222230699</v>
      </c>
      <c r="K89" s="23"/>
      <c r="L89" s="6"/>
      <c r="M89" s="6"/>
      <c r="N89" s="7"/>
    </row>
    <row r="90" spans="1:14" x14ac:dyDescent="0.25">
      <c r="A90" s="84"/>
      <c r="B90" s="84"/>
      <c r="C90" s="106"/>
      <c r="D90" s="85"/>
      <c r="E90" s="117"/>
      <c r="F90" s="28" t="s">
        <v>13</v>
      </c>
      <c r="G90" s="23">
        <v>3.5333319974909299</v>
      </c>
      <c r="H90" s="23">
        <v>6.6185841400269796</v>
      </c>
      <c r="I90" s="23">
        <v>0.533850129081615</v>
      </c>
      <c r="J90" s="23">
        <v>0.59344522815019396</v>
      </c>
      <c r="K90" s="24"/>
      <c r="L90" s="9"/>
      <c r="M90" s="9"/>
      <c r="N90" s="10"/>
    </row>
    <row r="91" spans="1:14" ht="14.45" customHeight="1" x14ac:dyDescent="0.25">
      <c r="A91" s="84"/>
      <c r="B91" s="83">
        <v>9</v>
      </c>
      <c r="C91" s="104">
        <v>4.9999999999999998E-8</v>
      </c>
      <c r="D91" s="83">
        <v>10</v>
      </c>
      <c r="E91" s="115">
        <v>1.6598999999999999E-2</v>
      </c>
      <c r="F91" s="30" t="s">
        <v>6</v>
      </c>
      <c r="G91" s="25">
        <v>-3.0818053794045301</v>
      </c>
      <c r="H91" s="25">
        <v>0.95610941645790304</v>
      </c>
      <c r="I91" s="25">
        <v>-3.22327688270417</v>
      </c>
      <c r="J91" s="25">
        <v>1.2673298618753001E-3</v>
      </c>
      <c r="K91" s="23"/>
      <c r="L91" s="6"/>
      <c r="M91" s="6"/>
      <c r="N91" s="7"/>
    </row>
    <row r="92" spans="1:14" x14ac:dyDescent="0.25">
      <c r="A92" s="84"/>
      <c r="B92" s="84"/>
      <c r="C92" s="105"/>
      <c r="D92" s="107"/>
      <c r="E92" s="116"/>
      <c r="F92" s="32" t="s">
        <v>0</v>
      </c>
      <c r="G92" s="27">
        <v>0.255214621385352</v>
      </c>
      <c r="H92" s="27">
        <v>9.2598072658269096E-2</v>
      </c>
      <c r="I92" s="27">
        <v>2.7561547887418301</v>
      </c>
      <c r="J92" s="27">
        <v>5.8485312456430204E-3</v>
      </c>
      <c r="K92" s="27">
        <v>1.23718930196295E-2</v>
      </c>
      <c r="L92" s="17">
        <f>EXP(G92)</f>
        <v>1.2907386112566719</v>
      </c>
      <c r="M92" s="69">
        <v>1.0765082742021099</v>
      </c>
      <c r="N92" s="18">
        <v>1.54760299020717</v>
      </c>
    </row>
    <row r="93" spans="1:14" x14ac:dyDescent="0.25">
      <c r="A93" s="84"/>
      <c r="B93" s="84"/>
      <c r="C93" s="105"/>
      <c r="D93" s="107"/>
      <c r="E93" s="116"/>
      <c r="F93" s="28" t="s">
        <v>7</v>
      </c>
      <c r="G93" s="23">
        <v>-3.7679597734497597E-2</v>
      </c>
      <c r="H93" s="23">
        <v>0.18486912483884599</v>
      </c>
      <c r="I93" s="23">
        <v>-0.20381768868838199</v>
      </c>
      <c r="J93" s="23">
        <v>0.83849596941107996</v>
      </c>
      <c r="K93" s="23"/>
      <c r="L93" s="6"/>
      <c r="M93" s="6"/>
      <c r="N93" s="7"/>
    </row>
    <row r="94" spans="1:14" x14ac:dyDescent="0.25">
      <c r="A94" s="84"/>
      <c r="B94" s="84"/>
      <c r="C94" s="105"/>
      <c r="D94" s="107"/>
      <c r="E94" s="116"/>
      <c r="F94" s="28" t="s">
        <v>8</v>
      </c>
      <c r="G94" s="23">
        <v>-1.07350997844826</v>
      </c>
      <c r="H94" s="23">
        <v>0.21011267740543199</v>
      </c>
      <c r="I94" s="23">
        <v>-5.1092108848664299</v>
      </c>
      <c r="J94" s="23">
        <v>3.2350711006416901E-7</v>
      </c>
      <c r="K94" s="23"/>
      <c r="L94" s="6"/>
      <c r="M94" s="6"/>
      <c r="N94" s="7"/>
    </row>
    <row r="95" spans="1:14" x14ac:dyDescent="0.25">
      <c r="A95" s="84"/>
      <c r="B95" s="84"/>
      <c r="C95" s="105"/>
      <c r="D95" s="107"/>
      <c r="E95" s="116"/>
      <c r="F95" s="28" t="s">
        <v>9</v>
      </c>
      <c r="G95" s="23">
        <v>-0.37815711948766201</v>
      </c>
      <c r="H95" s="23">
        <v>0.281031998305317</v>
      </c>
      <c r="I95" s="23">
        <v>-1.34560164596214</v>
      </c>
      <c r="J95" s="23">
        <v>0.17843102056225199</v>
      </c>
      <c r="K95" s="23"/>
      <c r="L95" s="6"/>
      <c r="M95" s="6"/>
      <c r="N95" s="7"/>
    </row>
    <row r="96" spans="1:14" x14ac:dyDescent="0.25">
      <c r="A96" s="84"/>
      <c r="B96" s="84"/>
      <c r="C96" s="105"/>
      <c r="D96" s="107"/>
      <c r="E96" s="116"/>
      <c r="F96" s="28" t="s">
        <v>10</v>
      </c>
      <c r="G96" s="23">
        <v>5.4983971069135197E-2</v>
      </c>
      <c r="H96" s="23">
        <v>1.24268518558023E-2</v>
      </c>
      <c r="I96" s="23">
        <v>4.4246098454503002</v>
      </c>
      <c r="J96" s="23">
        <v>9.6616734017212796E-6</v>
      </c>
      <c r="K96" s="23"/>
      <c r="L96" s="6"/>
      <c r="M96" s="6"/>
      <c r="N96" s="7"/>
    </row>
    <row r="97" spans="1:14" x14ac:dyDescent="0.25">
      <c r="A97" s="84"/>
      <c r="B97" s="84"/>
      <c r="C97" s="105"/>
      <c r="D97" s="107"/>
      <c r="E97" s="116"/>
      <c r="F97" s="28" t="s">
        <v>68</v>
      </c>
      <c r="G97" s="23">
        <v>1.5433477610828601</v>
      </c>
      <c r="H97" s="23">
        <v>0.232112758387127</v>
      </c>
      <c r="I97" s="23">
        <v>6.6491293792166397</v>
      </c>
      <c r="J97" s="23">
        <v>2.9483175288820401E-11</v>
      </c>
      <c r="K97" s="23"/>
      <c r="L97" s="6"/>
      <c r="M97" s="6"/>
      <c r="N97" s="7"/>
    </row>
    <row r="98" spans="1:14" x14ac:dyDescent="0.25">
      <c r="A98" s="84"/>
      <c r="B98" s="84"/>
      <c r="C98" s="105"/>
      <c r="D98" s="107"/>
      <c r="E98" s="116"/>
      <c r="F98" s="28" t="s">
        <v>69</v>
      </c>
      <c r="G98" s="23">
        <v>2.35711192154562</v>
      </c>
      <c r="H98" s="23">
        <v>0.63123935870603898</v>
      </c>
      <c r="I98" s="23">
        <v>3.73410163519811</v>
      </c>
      <c r="J98" s="23">
        <v>1.8838641307339501E-4</v>
      </c>
      <c r="K98" s="23"/>
      <c r="L98" s="6"/>
      <c r="M98" s="6"/>
      <c r="N98" s="7"/>
    </row>
    <row r="99" spans="1:14" x14ac:dyDescent="0.25">
      <c r="A99" s="84"/>
      <c r="B99" s="84"/>
      <c r="C99" s="105"/>
      <c r="D99" s="107"/>
      <c r="E99" s="116"/>
      <c r="F99" s="28" t="s">
        <v>11</v>
      </c>
      <c r="G99" s="23">
        <v>-8.4092702773263301</v>
      </c>
      <c r="H99" s="23">
        <v>7.1112660218287003</v>
      </c>
      <c r="I99" s="23">
        <v>-1.1825278721838399</v>
      </c>
      <c r="J99" s="23">
        <v>0.23699631289318901</v>
      </c>
      <c r="K99" s="23"/>
      <c r="L99" s="6"/>
      <c r="M99" s="6"/>
      <c r="N99" s="7"/>
    </row>
    <row r="100" spans="1:14" x14ac:dyDescent="0.25">
      <c r="A100" s="84"/>
      <c r="B100" s="84"/>
      <c r="C100" s="105"/>
      <c r="D100" s="107"/>
      <c r="E100" s="116"/>
      <c r="F100" s="28" t="s">
        <v>12</v>
      </c>
      <c r="G100" s="23">
        <v>-11.2893962801984</v>
      </c>
      <c r="H100" s="23">
        <v>6.30916504003177</v>
      </c>
      <c r="I100" s="23">
        <v>-1.7893645527683899</v>
      </c>
      <c r="J100" s="23">
        <v>7.35561241460813E-2</v>
      </c>
      <c r="K100" s="23"/>
      <c r="L100" s="6"/>
      <c r="M100" s="6"/>
      <c r="N100" s="7"/>
    </row>
    <row r="101" spans="1:14" x14ac:dyDescent="0.25">
      <c r="A101" s="84"/>
      <c r="B101" s="85"/>
      <c r="C101" s="106"/>
      <c r="D101" s="85"/>
      <c r="E101" s="117"/>
      <c r="F101" s="29" t="s">
        <v>13</v>
      </c>
      <c r="G101" s="24">
        <v>2.2780713185392201</v>
      </c>
      <c r="H101" s="24">
        <v>6.6832979592347197</v>
      </c>
      <c r="I101" s="24">
        <v>0.34086035553621702</v>
      </c>
      <c r="J101" s="24">
        <v>0.73320871109891494</v>
      </c>
      <c r="K101" s="24"/>
      <c r="L101" s="9"/>
      <c r="M101" s="9"/>
      <c r="N101" s="10"/>
    </row>
    <row r="102" spans="1:14" x14ac:dyDescent="0.25">
      <c r="A102" s="84"/>
      <c r="B102" s="84">
        <v>10</v>
      </c>
      <c r="C102" s="104">
        <v>4.9999999999999998E-8</v>
      </c>
      <c r="D102" s="83">
        <v>10</v>
      </c>
      <c r="E102" s="115">
        <v>1.32637E-2</v>
      </c>
      <c r="F102" s="28" t="s">
        <v>6</v>
      </c>
      <c r="G102" s="23">
        <v>-2.2804559619167999</v>
      </c>
      <c r="H102" s="23">
        <v>0.94530443080172699</v>
      </c>
      <c r="I102" s="23">
        <v>-2.4124037586311902</v>
      </c>
      <c r="J102" s="23">
        <v>1.5847720765585101E-2</v>
      </c>
      <c r="K102" s="23"/>
      <c r="L102" s="6"/>
      <c r="M102" s="6"/>
      <c r="N102" s="7"/>
    </row>
    <row r="103" spans="1:14" x14ac:dyDescent="0.25">
      <c r="A103" s="84"/>
      <c r="B103" s="84"/>
      <c r="C103" s="105"/>
      <c r="D103" s="107"/>
      <c r="E103" s="116"/>
      <c r="F103" s="32" t="s">
        <v>0</v>
      </c>
      <c r="G103" s="27">
        <v>0.21999041940738201</v>
      </c>
      <c r="H103" s="27">
        <v>8.8296360646240996E-2</v>
      </c>
      <c r="I103" s="27">
        <v>2.49150041742686</v>
      </c>
      <c r="J103" s="27">
        <v>1.2720481761913901E-2</v>
      </c>
      <c r="K103" s="27">
        <v>2.5912092477972701E-2</v>
      </c>
      <c r="L103" s="17">
        <f>EXP(G103)</f>
        <v>1.2460647924910415</v>
      </c>
      <c r="M103" s="69">
        <v>1.0480476537494099</v>
      </c>
      <c r="N103" s="18">
        <v>1.48149386063008</v>
      </c>
    </row>
    <row r="104" spans="1:14" x14ac:dyDescent="0.25">
      <c r="A104" s="84"/>
      <c r="B104" s="84"/>
      <c r="C104" s="105"/>
      <c r="D104" s="107"/>
      <c r="E104" s="116"/>
      <c r="F104" s="28" t="s">
        <v>7</v>
      </c>
      <c r="G104" s="23">
        <v>-5.1165748615236303E-2</v>
      </c>
      <c r="H104" s="23">
        <v>0.17770898008269401</v>
      </c>
      <c r="I104" s="23">
        <v>-0.28791875678667</v>
      </c>
      <c r="J104" s="23">
        <v>0.77340892875540401</v>
      </c>
      <c r="K104" s="23"/>
      <c r="L104" s="6"/>
      <c r="M104" s="6"/>
      <c r="N104" s="7"/>
    </row>
    <row r="105" spans="1:14" x14ac:dyDescent="0.25">
      <c r="A105" s="84"/>
      <c r="B105" s="84"/>
      <c r="C105" s="105"/>
      <c r="D105" s="107"/>
      <c r="E105" s="116"/>
      <c r="F105" s="28" t="s">
        <v>8</v>
      </c>
      <c r="G105" s="23">
        <v>-1.15021534859353</v>
      </c>
      <c r="H105" s="23">
        <v>0.20528965183004799</v>
      </c>
      <c r="I105" s="23">
        <v>-5.6028900548078102</v>
      </c>
      <c r="J105" s="23">
        <v>2.1080695058333701E-8</v>
      </c>
      <c r="K105" s="23"/>
      <c r="L105" s="6"/>
      <c r="M105" s="6"/>
      <c r="N105" s="7"/>
    </row>
    <row r="106" spans="1:14" x14ac:dyDescent="0.25">
      <c r="A106" s="84"/>
      <c r="B106" s="84"/>
      <c r="C106" s="105"/>
      <c r="D106" s="107"/>
      <c r="E106" s="116"/>
      <c r="F106" s="28" t="s">
        <v>9</v>
      </c>
      <c r="G106" s="23">
        <v>-0.48422203621603799</v>
      </c>
      <c r="H106" s="23">
        <v>0.28326357576412797</v>
      </c>
      <c r="I106" s="23">
        <v>-1.70943982087993</v>
      </c>
      <c r="J106" s="23">
        <v>8.7369510023953406E-2</v>
      </c>
      <c r="K106" s="23"/>
      <c r="L106" s="6"/>
      <c r="M106" s="6"/>
      <c r="N106" s="7"/>
    </row>
    <row r="107" spans="1:14" x14ac:dyDescent="0.25">
      <c r="A107" s="84"/>
      <c r="B107" s="84"/>
      <c r="C107" s="105"/>
      <c r="D107" s="107"/>
      <c r="E107" s="116"/>
      <c r="F107" s="28" t="s">
        <v>10</v>
      </c>
      <c r="G107" s="23">
        <v>4.52283956206921E-2</v>
      </c>
      <c r="H107" s="23">
        <v>1.2083221150955699E-2</v>
      </c>
      <c r="I107" s="23">
        <v>3.7430743884973801</v>
      </c>
      <c r="J107" s="23">
        <v>1.8178238437536101E-4</v>
      </c>
      <c r="K107" s="23"/>
      <c r="L107" s="6"/>
      <c r="M107" s="6"/>
      <c r="N107" s="7"/>
    </row>
    <row r="108" spans="1:14" x14ac:dyDescent="0.25">
      <c r="A108" s="84"/>
      <c r="B108" s="84"/>
      <c r="C108" s="105"/>
      <c r="D108" s="107"/>
      <c r="E108" s="116"/>
      <c r="F108" s="28" t="s">
        <v>68</v>
      </c>
      <c r="G108" s="23">
        <v>1.2388282012338001</v>
      </c>
      <c r="H108" s="23">
        <v>0.21974148664193999</v>
      </c>
      <c r="I108" s="23">
        <v>5.6376618733467296</v>
      </c>
      <c r="J108" s="23">
        <v>1.72374546270035E-8</v>
      </c>
      <c r="K108" s="23"/>
      <c r="L108" s="6"/>
      <c r="M108" s="6"/>
      <c r="N108" s="7"/>
    </row>
    <row r="109" spans="1:14" x14ac:dyDescent="0.25">
      <c r="A109" s="84"/>
      <c r="B109" s="84"/>
      <c r="C109" s="105"/>
      <c r="D109" s="107"/>
      <c r="E109" s="116"/>
      <c r="F109" s="28" t="s">
        <v>69</v>
      </c>
      <c r="G109" s="23">
        <v>2.5877186213119101</v>
      </c>
      <c r="H109" s="23">
        <v>0.73982985514715105</v>
      </c>
      <c r="I109" s="23">
        <v>3.4977212710579502</v>
      </c>
      <c r="J109" s="23">
        <v>4.6925127172579698E-4</v>
      </c>
      <c r="K109" s="23"/>
      <c r="L109" s="6"/>
      <c r="M109" s="6"/>
      <c r="N109" s="7"/>
    </row>
    <row r="110" spans="1:14" x14ac:dyDescent="0.25">
      <c r="A110" s="84"/>
      <c r="B110" s="84"/>
      <c r="C110" s="105"/>
      <c r="D110" s="107"/>
      <c r="E110" s="116"/>
      <c r="F110" s="28" t="s">
        <v>11</v>
      </c>
      <c r="G110" s="23">
        <v>-5.2160417761422497</v>
      </c>
      <c r="H110" s="23">
        <v>6.6173179237277804</v>
      </c>
      <c r="I110" s="23">
        <v>-0.78824107232917495</v>
      </c>
      <c r="J110" s="23">
        <v>0.43055570887647598</v>
      </c>
      <c r="K110" s="23"/>
      <c r="L110" s="6"/>
      <c r="M110" s="6"/>
      <c r="N110" s="7"/>
    </row>
    <row r="111" spans="1:14" x14ac:dyDescent="0.25">
      <c r="A111" s="84"/>
      <c r="B111" s="84"/>
      <c r="C111" s="105"/>
      <c r="D111" s="107"/>
      <c r="E111" s="116"/>
      <c r="F111" s="28" t="s">
        <v>12</v>
      </c>
      <c r="G111" s="23">
        <v>13.6066852180923</v>
      </c>
      <c r="H111" s="23">
        <v>7.8609355588753704</v>
      </c>
      <c r="I111" s="23">
        <v>1.7309244066667999</v>
      </c>
      <c r="J111" s="23">
        <v>8.3465247898238795E-2</v>
      </c>
      <c r="K111" s="23"/>
      <c r="L111" s="6"/>
      <c r="M111" s="6"/>
      <c r="N111" s="7"/>
    </row>
    <row r="112" spans="1:14" x14ac:dyDescent="0.25">
      <c r="A112" s="85"/>
      <c r="B112" s="85"/>
      <c r="C112" s="106"/>
      <c r="D112" s="85"/>
      <c r="E112" s="117"/>
      <c r="F112" s="29" t="s">
        <v>13</v>
      </c>
      <c r="G112" s="24">
        <v>4.4265380810753703</v>
      </c>
      <c r="H112" s="24">
        <v>6.8268051441651396</v>
      </c>
      <c r="I112" s="24">
        <v>0.64840551145050995</v>
      </c>
      <c r="J112" s="24">
        <v>0.516722706547875</v>
      </c>
      <c r="K112" s="24"/>
      <c r="L112" s="9"/>
      <c r="M112" s="9"/>
      <c r="N112" s="10"/>
    </row>
    <row r="113" spans="1:14" ht="14.45" customHeight="1" x14ac:dyDescent="0.25">
      <c r="A113" s="84" t="s">
        <v>15</v>
      </c>
      <c r="B113" s="84">
        <v>1</v>
      </c>
      <c r="C113" s="104">
        <v>1.4E-2</v>
      </c>
      <c r="D113" s="83">
        <v>274</v>
      </c>
      <c r="E113" s="115">
        <v>4.6258899999999997E-3</v>
      </c>
      <c r="F113" s="28" t="s">
        <v>6</v>
      </c>
      <c r="G113" s="23">
        <v>-3.3724098764417998</v>
      </c>
      <c r="H113" s="23">
        <v>0.95346624359677401</v>
      </c>
      <c r="I113" s="23">
        <v>-3.5369997617535001</v>
      </c>
      <c r="J113" s="23">
        <v>4.0470003110114599E-4</v>
      </c>
      <c r="K113" s="23"/>
      <c r="L113" s="6"/>
      <c r="M113" s="6"/>
      <c r="N113" s="7"/>
    </row>
    <row r="114" spans="1:14" x14ac:dyDescent="0.25">
      <c r="A114" s="84"/>
      <c r="B114" s="84"/>
      <c r="C114" s="105"/>
      <c r="D114" s="107"/>
      <c r="E114" s="116"/>
      <c r="F114" s="28" t="s">
        <v>0</v>
      </c>
      <c r="G114" s="23">
        <v>0.134184372002247</v>
      </c>
      <c r="H114" s="23">
        <v>9.1296102872928095E-2</v>
      </c>
      <c r="I114" s="23">
        <v>1.46977108309885</v>
      </c>
      <c r="J114" s="23">
        <v>0.14162376338159999</v>
      </c>
      <c r="K114" s="23">
        <v>0.23967098418424601</v>
      </c>
      <c r="L114" s="6">
        <f>EXP(G114)</f>
        <v>1.1436036487030503</v>
      </c>
      <c r="M114" s="2">
        <v>0.95623043326101997</v>
      </c>
      <c r="N114" s="7">
        <v>1.3676916011095199</v>
      </c>
    </row>
    <row r="115" spans="1:14" x14ac:dyDescent="0.25">
      <c r="A115" s="84"/>
      <c r="B115" s="84"/>
      <c r="C115" s="105"/>
      <c r="D115" s="107"/>
      <c r="E115" s="116"/>
      <c r="F115" s="28" t="s">
        <v>7</v>
      </c>
      <c r="G115" s="23">
        <v>-0.42538970599228798</v>
      </c>
      <c r="H115" s="23">
        <v>0.18259784191928199</v>
      </c>
      <c r="I115" s="23">
        <v>-2.3296535244941898</v>
      </c>
      <c r="J115" s="23">
        <v>1.9824470771443298E-2</v>
      </c>
      <c r="K115" s="23"/>
      <c r="L115" s="6"/>
      <c r="M115" s="6"/>
      <c r="N115" s="7"/>
    </row>
    <row r="116" spans="1:14" x14ac:dyDescent="0.25">
      <c r="A116" s="84"/>
      <c r="B116" s="84"/>
      <c r="C116" s="105"/>
      <c r="D116" s="107"/>
      <c r="E116" s="116"/>
      <c r="F116" s="28" t="s">
        <v>8</v>
      </c>
      <c r="G116" s="23">
        <v>-1.0520027354089501</v>
      </c>
      <c r="H116" s="23">
        <v>0.20229103282821501</v>
      </c>
      <c r="I116" s="23">
        <v>-5.200441763043</v>
      </c>
      <c r="J116" s="23">
        <v>1.9881540852013601E-7</v>
      </c>
      <c r="K116" s="23"/>
      <c r="L116" s="6"/>
      <c r="M116" s="6"/>
      <c r="N116" s="7"/>
    </row>
    <row r="117" spans="1:14" x14ac:dyDescent="0.25">
      <c r="A117" s="84"/>
      <c r="B117" s="84"/>
      <c r="C117" s="105"/>
      <c r="D117" s="107"/>
      <c r="E117" s="116"/>
      <c r="F117" s="28" t="s">
        <v>9</v>
      </c>
      <c r="G117" s="23">
        <v>-0.33622398093755901</v>
      </c>
      <c r="H117" s="23">
        <v>0.29900208759542302</v>
      </c>
      <c r="I117" s="23">
        <v>-1.1244870684398001</v>
      </c>
      <c r="J117" s="23">
        <v>0.26080645342566999</v>
      </c>
      <c r="K117" s="23"/>
      <c r="L117" s="6"/>
      <c r="M117" s="6"/>
      <c r="N117" s="7"/>
    </row>
    <row r="118" spans="1:14" x14ac:dyDescent="0.25">
      <c r="A118" s="84"/>
      <c r="B118" s="84"/>
      <c r="C118" s="105"/>
      <c r="D118" s="107"/>
      <c r="E118" s="116"/>
      <c r="F118" s="28" t="s">
        <v>10</v>
      </c>
      <c r="G118" s="23">
        <v>6.1932250817563803E-2</v>
      </c>
      <c r="H118" s="23">
        <v>1.24973941103177E-2</v>
      </c>
      <c r="I118" s="23">
        <v>4.9556131679030102</v>
      </c>
      <c r="J118" s="23">
        <v>7.2102540797010398E-7</v>
      </c>
      <c r="K118" s="23"/>
      <c r="L118" s="6"/>
      <c r="M118" s="6"/>
      <c r="N118" s="7"/>
    </row>
    <row r="119" spans="1:14" x14ac:dyDescent="0.25">
      <c r="A119" s="84"/>
      <c r="B119" s="84"/>
      <c r="C119" s="105"/>
      <c r="D119" s="107"/>
      <c r="E119" s="116"/>
      <c r="F119" s="28" t="s">
        <v>68</v>
      </c>
      <c r="G119" s="23">
        <v>1.1212176422600499</v>
      </c>
      <c r="H119" s="23">
        <v>0.21082243554716701</v>
      </c>
      <c r="I119" s="23">
        <v>5.3183032410665696</v>
      </c>
      <c r="J119" s="23">
        <v>1.04739402605866E-7</v>
      </c>
      <c r="K119" s="23"/>
      <c r="L119" s="6"/>
      <c r="M119" s="6"/>
      <c r="N119" s="7"/>
    </row>
    <row r="120" spans="1:14" x14ac:dyDescent="0.25">
      <c r="A120" s="84"/>
      <c r="B120" s="84"/>
      <c r="C120" s="105"/>
      <c r="D120" s="107"/>
      <c r="E120" s="116"/>
      <c r="F120" s="28" t="s">
        <v>69</v>
      </c>
      <c r="G120" s="23">
        <v>2.6182913863697799</v>
      </c>
      <c r="H120" s="23">
        <v>0.74425222642811495</v>
      </c>
      <c r="I120" s="23">
        <v>3.5180161958476499</v>
      </c>
      <c r="J120" s="23">
        <v>4.3478582594812102E-4</v>
      </c>
      <c r="K120" s="23"/>
      <c r="L120" s="6"/>
      <c r="M120" s="6"/>
      <c r="N120" s="7"/>
    </row>
    <row r="121" spans="1:14" x14ac:dyDescent="0.25">
      <c r="A121" s="84"/>
      <c r="B121" s="84"/>
      <c r="C121" s="105"/>
      <c r="D121" s="107"/>
      <c r="E121" s="116"/>
      <c r="F121" s="28" t="s">
        <v>11</v>
      </c>
      <c r="G121" s="23">
        <v>-11.8289560041584</v>
      </c>
      <c r="H121" s="23">
        <v>6.8087598081342096</v>
      </c>
      <c r="I121" s="23">
        <v>-1.7373143329313401</v>
      </c>
      <c r="J121" s="23">
        <v>8.2331703004011395E-2</v>
      </c>
      <c r="K121" s="23"/>
      <c r="L121" s="6"/>
      <c r="M121" s="6"/>
      <c r="N121" s="7"/>
    </row>
    <row r="122" spans="1:14" x14ac:dyDescent="0.25">
      <c r="A122" s="84"/>
      <c r="B122" s="84"/>
      <c r="C122" s="105"/>
      <c r="D122" s="107"/>
      <c r="E122" s="116"/>
      <c r="F122" s="28" t="s">
        <v>12</v>
      </c>
      <c r="G122" s="23">
        <v>-1.6737540938736399</v>
      </c>
      <c r="H122" s="23">
        <v>6.4661999951326896</v>
      </c>
      <c r="I122" s="23">
        <v>-0.258846632509593</v>
      </c>
      <c r="J122" s="23">
        <v>0.79575357612679198</v>
      </c>
      <c r="K122" s="23"/>
      <c r="L122" s="6"/>
      <c r="M122" s="6"/>
      <c r="N122" s="7"/>
    </row>
    <row r="123" spans="1:14" x14ac:dyDescent="0.25">
      <c r="A123" s="84"/>
      <c r="B123" s="85"/>
      <c r="C123" s="106"/>
      <c r="D123" s="85"/>
      <c r="E123" s="117"/>
      <c r="F123" s="29" t="s">
        <v>13</v>
      </c>
      <c r="G123" s="24">
        <v>4.2799401882855701</v>
      </c>
      <c r="H123" s="24">
        <v>7.6336932836804596</v>
      </c>
      <c r="I123" s="24">
        <v>0.56066441619227203</v>
      </c>
      <c r="J123" s="24">
        <v>0.57502632934278497</v>
      </c>
      <c r="K123" s="24"/>
      <c r="L123" s="9"/>
      <c r="M123" s="9"/>
      <c r="N123" s="10"/>
    </row>
    <row r="124" spans="1:14" ht="14.45" customHeight="1" x14ac:dyDescent="0.25">
      <c r="A124" s="84"/>
      <c r="B124" s="84">
        <v>2</v>
      </c>
      <c r="C124" s="104">
        <v>1.4E-2</v>
      </c>
      <c r="D124" s="83">
        <v>274</v>
      </c>
      <c r="E124" s="115">
        <v>1.63148E-3</v>
      </c>
      <c r="F124" s="28" t="s">
        <v>6</v>
      </c>
      <c r="G124" s="23">
        <v>-2.39695070296403</v>
      </c>
      <c r="H124" s="23">
        <v>0.95770941076787197</v>
      </c>
      <c r="I124" s="23">
        <v>-2.5027953949436501</v>
      </c>
      <c r="J124" s="23">
        <v>1.2321675362640901E-2</v>
      </c>
      <c r="K124" s="23"/>
      <c r="L124" s="6"/>
      <c r="M124" s="6"/>
      <c r="N124" s="7"/>
    </row>
    <row r="125" spans="1:14" x14ac:dyDescent="0.25">
      <c r="A125" s="84"/>
      <c r="B125" s="84"/>
      <c r="C125" s="105"/>
      <c r="D125" s="107"/>
      <c r="E125" s="116"/>
      <c r="F125" s="28" t="s">
        <v>0</v>
      </c>
      <c r="G125" s="23">
        <v>6.8255598137670404E-2</v>
      </c>
      <c r="H125" s="23">
        <v>7.7443480793604996E-2</v>
      </c>
      <c r="I125" s="23">
        <v>0.88136015373041898</v>
      </c>
      <c r="J125" s="23">
        <v>0.378122917292049</v>
      </c>
      <c r="K125" s="23">
        <v>0.48548304713027202</v>
      </c>
      <c r="L125" s="6">
        <f>EXP(G125)</f>
        <v>1.0706389268249288</v>
      </c>
      <c r="M125" s="2">
        <v>0.91986012365837</v>
      </c>
      <c r="N125" s="7">
        <v>1.24613263084335</v>
      </c>
    </row>
    <row r="126" spans="1:14" x14ac:dyDescent="0.25">
      <c r="A126" s="84"/>
      <c r="B126" s="84"/>
      <c r="C126" s="105"/>
      <c r="D126" s="107"/>
      <c r="E126" s="116"/>
      <c r="F126" s="28" t="s">
        <v>7</v>
      </c>
      <c r="G126" s="23">
        <v>-0.17155013221238999</v>
      </c>
      <c r="H126" s="23">
        <v>0.178079431750855</v>
      </c>
      <c r="I126" s="23">
        <v>-0.96333490356371099</v>
      </c>
      <c r="J126" s="23">
        <v>0.33537948268837697</v>
      </c>
      <c r="K126" s="23"/>
      <c r="L126" s="6"/>
      <c r="M126" s="6"/>
      <c r="N126" s="7"/>
    </row>
    <row r="127" spans="1:14" x14ac:dyDescent="0.25">
      <c r="A127" s="84"/>
      <c r="B127" s="84"/>
      <c r="C127" s="105"/>
      <c r="D127" s="107"/>
      <c r="E127" s="116"/>
      <c r="F127" s="28" t="s">
        <v>8</v>
      </c>
      <c r="G127" s="23">
        <v>-0.96123917965600003</v>
      </c>
      <c r="H127" s="23">
        <v>0.196164393931825</v>
      </c>
      <c r="I127" s="23">
        <v>-4.9001715366860603</v>
      </c>
      <c r="J127" s="23">
        <v>9.5753016225217598E-7</v>
      </c>
      <c r="K127" s="23"/>
      <c r="L127" s="6"/>
      <c r="M127" s="6"/>
      <c r="N127" s="7"/>
    </row>
    <row r="128" spans="1:14" x14ac:dyDescent="0.25">
      <c r="A128" s="84"/>
      <c r="B128" s="84"/>
      <c r="C128" s="105"/>
      <c r="D128" s="107"/>
      <c r="E128" s="116"/>
      <c r="F128" s="28" t="s">
        <v>9</v>
      </c>
      <c r="G128" s="23">
        <v>-0.12025226682238201</v>
      </c>
      <c r="H128" s="23">
        <v>0.29292508345284801</v>
      </c>
      <c r="I128" s="23">
        <v>-0.41052225847275198</v>
      </c>
      <c r="J128" s="23">
        <v>0.68142287891427999</v>
      </c>
      <c r="K128" s="23"/>
      <c r="L128" s="6"/>
      <c r="M128" s="6"/>
      <c r="N128" s="7"/>
    </row>
    <row r="129" spans="1:14" x14ac:dyDescent="0.25">
      <c r="A129" s="84"/>
      <c r="B129" s="84"/>
      <c r="C129" s="105"/>
      <c r="D129" s="107"/>
      <c r="E129" s="116"/>
      <c r="F129" s="28" t="s">
        <v>10</v>
      </c>
      <c r="G129" s="23">
        <v>4.5831928012279199E-2</v>
      </c>
      <c r="H129" s="23">
        <v>1.2354873291964901E-2</v>
      </c>
      <c r="I129" s="23">
        <v>3.7096234764371401</v>
      </c>
      <c r="J129" s="23">
        <v>2.0756770762233299E-4</v>
      </c>
      <c r="K129" s="23"/>
      <c r="L129" s="6"/>
      <c r="M129" s="6"/>
      <c r="N129" s="7"/>
    </row>
    <row r="130" spans="1:14" x14ac:dyDescent="0.25">
      <c r="A130" s="84"/>
      <c r="B130" s="84"/>
      <c r="C130" s="105"/>
      <c r="D130" s="107"/>
      <c r="E130" s="116"/>
      <c r="F130" s="28" t="s">
        <v>68</v>
      </c>
      <c r="G130" s="23">
        <v>1.21181169159904</v>
      </c>
      <c r="H130" s="23">
        <v>0.224143024394893</v>
      </c>
      <c r="I130" s="23">
        <v>5.4064216134787104</v>
      </c>
      <c r="J130" s="23">
        <v>6.4296346832128099E-8</v>
      </c>
      <c r="K130" s="23"/>
      <c r="L130" s="6"/>
      <c r="M130" s="6"/>
      <c r="N130" s="7"/>
    </row>
    <row r="131" spans="1:14" x14ac:dyDescent="0.25">
      <c r="A131" s="84"/>
      <c r="B131" s="84"/>
      <c r="C131" s="105"/>
      <c r="D131" s="107"/>
      <c r="E131" s="116"/>
      <c r="F131" s="28" t="s">
        <v>69</v>
      </c>
      <c r="G131" s="23">
        <v>2.6690628053818402</v>
      </c>
      <c r="H131" s="23">
        <v>0.73608901456318698</v>
      </c>
      <c r="I131" s="23">
        <v>3.6260054865317102</v>
      </c>
      <c r="J131" s="23">
        <v>2.87839240699328E-4</v>
      </c>
      <c r="K131" s="23"/>
      <c r="L131" s="6"/>
      <c r="M131" s="6"/>
      <c r="N131" s="7"/>
    </row>
    <row r="132" spans="1:14" x14ac:dyDescent="0.25">
      <c r="A132" s="84"/>
      <c r="B132" s="84"/>
      <c r="C132" s="105"/>
      <c r="D132" s="107"/>
      <c r="E132" s="116"/>
      <c r="F132" s="28" t="s">
        <v>11</v>
      </c>
      <c r="G132" s="23">
        <v>-7.2822518004988801</v>
      </c>
      <c r="H132" s="23">
        <v>6.3812089894253896</v>
      </c>
      <c r="I132" s="23">
        <v>-1.1412025233097101</v>
      </c>
      <c r="J132" s="23">
        <v>0.253785654540789</v>
      </c>
      <c r="K132" s="23"/>
      <c r="L132" s="6"/>
      <c r="M132" s="6"/>
      <c r="N132" s="7"/>
    </row>
    <row r="133" spans="1:14" x14ac:dyDescent="0.25">
      <c r="A133" s="84"/>
      <c r="B133" s="84"/>
      <c r="C133" s="105"/>
      <c r="D133" s="107"/>
      <c r="E133" s="116"/>
      <c r="F133" s="28" t="s">
        <v>12</v>
      </c>
      <c r="G133" s="23">
        <v>-8.9702486930831604</v>
      </c>
      <c r="H133" s="23">
        <v>6.2371431483443898</v>
      </c>
      <c r="I133" s="23">
        <v>-1.4381983032511101</v>
      </c>
      <c r="J133" s="23">
        <v>0.15037779652392499</v>
      </c>
      <c r="K133" s="23"/>
      <c r="L133" s="6"/>
      <c r="M133" s="6"/>
      <c r="N133" s="7"/>
    </row>
    <row r="134" spans="1:14" x14ac:dyDescent="0.25">
      <c r="A134" s="84"/>
      <c r="B134" s="84"/>
      <c r="C134" s="106"/>
      <c r="D134" s="85"/>
      <c r="E134" s="117"/>
      <c r="F134" s="28" t="s">
        <v>13</v>
      </c>
      <c r="G134" s="23">
        <v>-0.41091862601488199</v>
      </c>
      <c r="H134" s="23">
        <v>7.1778107946257004</v>
      </c>
      <c r="I134" s="23">
        <v>-5.7248461651086303E-2</v>
      </c>
      <c r="J134" s="23">
        <v>0.95434727461643598</v>
      </c>
      <c r="K134" s="24"/>
      <c r="L134" s="9"/>
      <c r="M134" s="9"/>
      <c r="N134" s="10"/>
    </row>
    <row r="135" spans="1:14" ht="14.45" customHeight="1" x14ac:dyDescent="0.25">
      <c r="A135" s="84"/>
      <c r="B135" s="83">
        <v>3</v>
      </c>
      <c r="C135" s="104">
        <v>1.4E-2</v>
      </c>
      <c r="D135" s="83">
        <v>274</v>
      </c>
      <c r="E135" s="115">
        <v>2.4836400000000001E-3</v>
      </c>
      <c r="F135" s="30" t="s">
        <v>6</v>
      </c>
      <c r="G135" s="25">
        <v>-3.5537306348850599</v>
      </c>
      <c r="H135" s="25">
        <v>1.0026282553791701</v>
      </c>
      <c r="I135" s="25">
        <v>-3.5444150070767102</v>
      </c>
      <c r="J135" s="25">
        <v>3.9348534670750798E-4</v>
      </c>
      <c r="K135" s="23"/>
      <c r="L135" s="6"/>
      <c r="M135" s="6"/>
      <c r="N135" s="7"/>
    </row>
    <row r="136" spans="1:14" x14ac:dyDescent="0.25">
      <c r="A136" s="84"/>
      <c r="B136" s="84"/>
      <c r="C136" s="105"/>
      <c r="D136" s="107"/>
      <c r="E136" s="116"/>
      <c r="F136" s="28" t="s">
        <v>0</v>
      </c>
      <c r="G136" s="23">
        <v>9.4065780195185203E-2</v>
      </c>
      <c r="H136" s="23">
        <v>8.8844885588033204E-2</v>
      </c>
      <c r="I136" s="23">
        <v>1.0587641547692599</v>
      </c>
      <c r="J136" s="23">
        <v>0.28970720212871498</v>
      </c>
      <c r="K136" s="23">
        <v>0.40338977511593199</v>
      </c>
      <c r="L136" s="6">
        <f>EXP(G136)</f>
        <v>1.0986320117684876</v>
      </c>
      <c r="M136" s="2">
        <v>0.92305154220143704</v>
      </c>
      <c r="N136" s="7">
        <v>1.3076109945197301</v>
      </c>
    </row>
    <row r="137" spans="1:14" x14ac:dyDescent="0.25">
      <c r="A137" s="84"/>
      <c r="B137" s="84"/>
      <c r="C137" s="105"/>
      <c r="D137" s="107"/>
      <c r="E137" s="116"/>
      <c r="F137" s="28" t="s">
        <v>7</v>
      </c>
      <c r="G137" s="23">
        <v>-0.208668863569441</v>
      </c>
      <c r="H137" s="23">
        <v>0.18848581890951299</v>
      </c>
      <c r="I137" s="23">
        <v>-1.10707991071528</v>
      </c>
      <c r="J137" s="23">
        <v>0.26825938032321101</v>
      </c>
      <c r="K137" s="23"/>
      <c r="L137" s="6"/>
      <c r="M137" s="6"/>
      <c r="N137" s="7"/>
    </row>
    <row r="138" spans="1:14" x14ac:dyDescent="0.25">
      <c r="A138" s="84"/>
      <c r="B138" s="84"/>
      <c r="C138" s="105"/>
      <c r="D138" s="107"/>
      <c r="E138" s="116"/>
      <c r="F138" s="28" t="s">
        <v>8</v>
      </c>
      <c r="G138" s="23">
        <v>-1.3248708871646699</v>
      </c>
      <c r="H138" s="23">
        <v>0.21489900436034701</v>
      </c>
      <c r="I138" s="23">
        <v>-6.1650862046019599</v>
      </c>
      <c r="J138" s="23">
        <v>7.0444752753926097E-10</v>
      </c>
      <c r="K138" s="23"/>
      <c r="L138" s="6"/>
      <c r="M138" s="6"/>
      <c r="N138" s="7"/>
    </row>
    <row r="139" spans="1:14" x14ac:dyDescent="0.25">
      <c r="A139" s="84"/>
      <c r="B139" s="84"/>
      <c r="C139" s="105"/>
      <c r="D139" s="107"/>
      <c r="E139" s="116"/>
      <c r="F139" s="28" t="s">
        <v>9</v>
      </c>
      <c r="G139" s="23">
        <v>-0.65826938527174905</v>
      </c>
      <c r="H139" s="23">
        <v>0.29083359010439203</v>
      </c>
      <c r="I139" s="23">
        <v>-2.2633884381631102</v>
      </c>
      <c r="J139" s="23">
        <v>2.3611754842325802E-2</v>
      </c>
      <c r="K139" s="23"/>
      <c r="L139" s="6"/>
      <c r="M139" s="6"/>
      <c r="N139" s="7"/>
    </row>
    <row r="140" spans="1:14" x14ac:dyDescent="0.25">
      <c r="A140" s="84"/>
      <c r="B140" s="84"/>
      <c r="C140" s="105"/>
      <c r="D140" s="107"/>
      <c r="E140" s="116"/>
      <c r="F140" s="28" t="s">
        <v>10</v>
      </c>
      <c r="G140" s="23">
        <v>6.6182718581407299E-2</v>
      </c>
      <c r="H140" s="23">
        <v>1.30099476354498E-2</v>
      </c>
      <c r="I140" s="23">
        <v>5.0870857005658499</v>
      </c>
      <c r="J140" s="23">
        <v>3.6360755354432399E-7</v>
      </c>
      <c r="K140" s="23"/>
      <c r="L140" s="6"/>
      <c r="M140" s="6"/>
      <c r="N140" s="7"/>
    </row>
    <row r="141" spans="1:14" x14ac:dyDescent="0.25">
      <c r="A141" s="84"/>
      <c r="B141" s="84"/>
      <c r="C141" s="105"/>
      <c r="D141" s="107"/>
      <c r="E141" s="116"/>
      <c r="F141" s="28" t="s">
        <v>68</v>
      </c>
      <c r="G141" s="23">
        <v>1.2391080002539401</v>
      </c>
      <c r="H141" s="23">
        <v>0.22983544073796899</v>
      </c>
      <c r="I141" s="23">
        <v>5.3912834168452797</v>
      </c>
      <c r="J141" s="23">
        <v>6.9956239022008101E-8</v>
      </c>
      <c r="K141" s="23"/>
      <c r="L141" s="6"/>
      <c r="M141" s="6"/>
      <c r="N141" s="7"/>
    </row>
    <row r="142" spans="1:14" x14ac:dyDescent="0.25">
      <c r="A142" s="84"/>
      <c r="B142" s="84"/>
      <c r="C142" s="105"/>
      <c r="D142" s="107"/>
      <c r="E142" s="116"/>
      <c r="F142" s="28" t="s">
        <v>69</v>
      </c>
      <c r="G142" s="23">
        <v>2.92739917195851</v>
      </c>
      <c r="H142" s="23">
        <v>0.740688249177199</v>
      </c>
      <c r="I142" s="23">
        <v>3.95226895419286</v>
      </c>
      <c r="J142" s="23">
        <v>7.7413661157401206E-5</v>
      </c>
      <c r="K142" s="23"/>
      <c r="L142" s="6"/>
      <c r="M142" s="6"/>
      <c r="N142" s="7"/>
    </row>
    <row r="143" spans="1:14" x14ac:dyDescent="0.25">
      <c r="A143" s="84"/>
      <c r="B143" s="84"/>
      <c r="C143" s="105"/>
      <c r="D143" s="107"/>
      <c r="E143" s="116"/>
      <c r="F143" s="28" t="s">
        <v>11</v>
      </c>
      <c r="G143" s="23">
        <v>-7.2276433486694298</v>
      </c>
      <c r="H143" s="23">
        <v>7.0024160939484004</v>
      </c>
      <c r="I143" s="23">
        <v>-1.03216422042039</v>
      </c>
      <c r="J143" s="23">
        <v>0.30199519323097901</v>
      </c>
      <c r="K143" s="23"/>
      <c r="L143" s="6"/>
      <c r="M143" s="6"/>
      <c r="N143" s="7"/>
    </row>
    <row r="144" spans="1:14" x14ac:dyDescent="0.25">
      <c r="A144" s="84"/>
      <c r="B144" s="84"/>
      <c r="C144" s="105"/>
      <c r="D144" s="107"/>
      <c r="E144" s="116"/>
      <c r="F144" s="28" t="s">
        <v>12</v>
      </c>
      <c r="G144" s="23">
        <v>11.6149955297397</v>
      </c>
      <c r="H144" s="23">
        <v>7.9928581216524002</v>
      </c>
      <c r="I144" s="23">
        <v>1.4531717381889999</v>
      </c>
      <c r="J144" s="23">
        <v>0.146176076936326</v>
      </c>
      <c r="K144" s="23"/>
      <c r="L144" s="6"/>
      <c r="M144" s="6"/>
      <c r="N144" s="7"/>
    </row>
    <row r="145" spans="1:14" x14ac:dyDescent="0.25">
      <c r="A145" s="84"/>
      <c r="B145" s="85"/>
      <c r="C145" s="106"/>
      <c r="D145" s="85"/>
      <c r="E145" s="117"/>
      <c r="F145" s="29" t="s">
        <v>13</v>
      </c>
      <c r="G145" s="24">
        <v>7.8627694944992301</v>
      </c>
      <c r="H145" s="24">
        <v>7.8330883316974296</v>
      </c>
      <c r="I145" s="24">
        <v>1.00378920312716</v>
      </c>
      <c r="J145" s="24">
        <v>0.31548022963281003</v>
      </c>
      <c r="K145" s="24"/>
      <c r="L145" s="9"/>
      <c r="M145" s="9"/>
      <c r="N145" s="10"/>
    </row>
    <row r="146" spans="1:14" ht="14.45" customHeight="1" x14ac:dyDescent="0.25">
      <c r="A146" s="84"/>
      <c r="B146" s="84">
        <v>4</v>
      </c>
      <c r="C146" s="104">
        <v>1.4E-2</v>
      </c>
      <c r="D146" s="83">
        <v>274</v>
      </c>
      <c r="E146" s="115">
        <v>3.0082899999999998E-3</v>
      </c>
      <c r="F146" s="28" t="s">
        <v>6</v>
      </c>
      <c r="G146" s="23">
        <v>-2.0298701590534201</v>
      </c>
      <c r="H146" s="23">
        <v>0.98414754391578396</v>
      </c>
      <c r="I146" s="23">
        <v>-2.0625669104216402</v>
      </c>
      <c r="J146" s="23">
        <v>3.9153794294014298E-2</v>
      </c>
      <c r="K146" s="23"/>
      <c r="L146" s="6"/>
      <c r="M146" s="6"/>
      <c r="N146" s="7"/>
    </row>
    <row r="147" spans="1:14" x14ac:dyDescent="0.25">
      <c r="A147" s="84"/>
      <c r="B147" s="84"/>
      <c r="C147" s="105"/>
      <c r="D147" s="107"/>
      <c r="E147" s="116"/>
      <c r="F147" s="28" t="s">
        <v>0</v>
      </c>
      <c r="G147" s="23">
        <v>0.102987459736701</v>
      </c>
      <c r="H147" s="23">
        <v>8.6647030230684693E-2</v>
      </c>
      <c r="I147" s="23">
        <v>1.18858614614387</v>
      </c>
      <c r="J147" s="23">
        <v>0.234602562134268</v>
      </c>
      <c r="K147" s="23">
        <v>0.35842058103846502</v>
      </c>
      <c r="L147" s="6">
        <f>EXP(G147)</f>
        <v>1.1084775083890321</v>
      </c>
      <c r="M147" s="2">
        <v>0.93534379695448799</v>
      </c>
      <c r="N147" s="7">
        <v>1.3136573534010501</v>
      </c>
    </row>
    <row r="148" spans="1:14" x14ac:dyDescent="0.25">
      <c r="A148" s="84"/>
      <c r="B148" s="84"/>
      <c r="C148" s="105"/>
      <c r="D148" s="107"/>
      <c r="E148" s="116"/>
      <c r="F148" s="28" t="s">
        <v>7</v>
      </c>
      <c r="G148" s="23">
        <v>-0.32338075538665301</v>
      </c>
      <c r="H148" s="23">
        <v>0.17973590394831199</v>
      </c>
      <c r="I148" s="23">
        <v>-1.7991995382271999</v>
      </c>
      <c r="J148" s="23">
        <v>7.1987122479048093E-2</v>
      </c>
      <c r="K148" s="23"/>
      <c r="L148" s="6"/>
      <c r="M148" s="6"/>
      <c r="N148" s="7"/>
    </row>
    <row r="149" spans="1:14" x14ac:dyDescent="0.25">
      <c r="A149" s="84"/>
      <c r="B149" s="84"/>
      <c r="C149" s="105"/>
      <c r="D149" s="107"/>
      <c r="E149" s="116"/>
      <c r="F149" s="28" t="s">
        <v>8</v>
      </c>
      <c r="G149" s="23">
        <v>-1.09983953782348</v>
      </c>
      <c r="H149" s="23">
        <v>0.20632061523468201</v>
      </c>
      <c r="I149" s="23">
        <v>-5.3307302160399601</v>
      </c>
      <c r="J149" s="23">
        <v>9.7818643223456105E-8</v>
      </c>
      <c r="K149" s="23"/>
      <c r="L149" s="6"/>
      <c r="M149" s="6"/>
      <c r="N149" s="7"/>
    </row>
    <row r="150" spans="1:14" x14ac:dyDescent="0.25">
      <c r="A150" s="84"/>
      <c r="B150" s="84"/>
      <c r="C150" s="105"/>
      <c r="D150" s="107"/>
      <c r="E150" s="116"/>
      <c r="F150" s="28" t="s">
        <v>9</v>
      </c>
      <c r="G150" s="23">
        <v>-0.395393637072528</v>
      </c>
      <c r="H150" s="23">
        <v>0.28214227525089902</v>
      </c>
      <c r="I150" s="23">
        <v>-1.4013980596169699</v>
      </c>
      <c r="J150" s="23">
        <v>0.16109507220411501</v>
      </c>
      <c r="K150" s="23"/>
      <c r="L150" s="6"/>
      <c r="M150" s="6"/>
      <c r="N150" s="7"/>
    </row>
    <row r="151" spans="1:14" x14ac:dyDescent="0.25">
      <c r="A151" s="84"/>
      <c r="B151" s="84"/>
      <c r="C151" s="105"/>
      <c r="D151" s="107"/>
      <c r="E151" s="116"/>
      <c r="F151" s="28" t="s">
        <v>10</v>
      </c>
      <c r="G151" s="23">
        <v>4.1189648015886898E-2</v>
      </c>
      <c r="H151" s="23">
        <v>1.24271917121461E-2</v>
      </c>
      <c r="I151" s="23">
        <v>3.3144775561504201</v>
      </c>
      <c r="J151" s="23">
        <v>9.1814550318902299E-4</v>
      </c>
      <c r="K151" s="23"/>
      <c r="L151" s="6"/>
      <c r="M151" s="6"/>
      <c r="N151" s="7"/>
    </row>
    <row r="152" spans="1:14" x14ac:dyDescent="0.25">
      <c r="A152" s="84"/>
      <c r="B152" s="84"/>
      <c r="C152" s="105"/>
      <c r="D152" s="107"/>
      <c r="E152" s="116"/>
      <c r="F152" s="28" t="s">
        <v>68</v>
      </c>
      <c r="G152" s="23">
        <v>1.4375227944837801</v>
      </c>
      <c r="H152" s="23">
        <v>0.22135136102099701</v>
      </c>
      <c r="I152" s="23">
        <v>6.4943029392415799</v>
      </c>
      <c r="J152" s="23">
        <v>8.3418740573508104E-11</v>
      </c>
      <c r="K152" s="23"/>
      <c r="L152" s="6"/>
      <c r="M152" s="6"/>
      <c r="N152" s="7"/>
    </row>
    <row r="153" spans="1:14" x14ac:dyDescent="0.25">
      <c r="A153" s="84"/>
      <c r="B153" s="84"/>
      <c r="C153" s="105"/>
      <c r="D153" s="107"/>
      <c r="E153" s="116"/>
      <c r="F153" s="28" t="s">
        <v>69</v>
      </c>
      <c r="G153" s="23">
        <v>3.0542676956234001</v>
      </c>
      <c r="H153" s="23">
        <v>0.73693205140210605</v>
      </c>
      <c r="I153" s="23">
        <v>4.1445716600496203</v>
      </c>
      <c r="J153" s="23">
        <v>3.40449483127506E-5</v>
      </c>
      <c r="K153" s="23"/>
      <c r="L153" s="6"/>
      <c r="M153" s="6"/>
      <c r="N153" s="7"/>
    </row>
    <row r="154" spans="1:14" x14ac:dyDescent="0.25">
      <c r="A154" s="84"/>
      <c r="B154" s="84"/>
      <c r="C154" s="105"/>
      <c r="D154" s="107"/>
      <c r="E154" s="116"/>
      <c r="F154" s="28" t="s">
        <v>11</v>
      </c>
      <c r="G154" s="23">
        <v>-1.20827289454153</v>
      </c>
      <c r="H154" s="23">
        <v>6.4582209027577999</v>
      </c>
      <c r="I154" s="23">
        <v>-0.18709067291668099</v>
      </c>
      <c r="J154" s="23">
        <v>0.85158954097623896</v>
      </c>
      <c r="K154" s="23"/>
      <c r="L154" s="6"/>
      <c r="M154" s="6"/>
      <c r="N154" s="7"/>
    </row>
    <row r="155" spans="1:14" x14ac:dyDescent="0.25">
      <c r="A155" s="84"/>
      <c r="B155" s="84"/>
      <c r="C155" s="105"/>
      <c r="D155" s="107"/>
      <c r="E155" s="116"/>
      <c r="F155" s="28" t="s">
        <v>12</v>
      </c>
      <c r="G155" s="23">
        <v>3.0699592308232999</v>
      </c>
      <c r="H155" s="23">
        <v>7.4116816079951402</v>
      </c>
      <c r="I155" s="23">
        <v>0.41420549251760502</v>
      </c>
      <c r="J155" s="23">
        <v>0.67872361967892203</v>
      </c>
      <c r="K155" s="23"/>
      <c r="L155" s="6"/>
      <c r="M155" s="6"/>
      <c r="N155" s="7"/>
    </row>
    <row r="156" spans="1:14" x14ac:dyDescent="0.25">
      <c r="A156" s="84"/>
      <c r="B156" s="84"/>
      <c r="C156" s="106"/>
      <c r="D156" s="85"/>
      <c r="E156" s="117"/>
      <c r="F156" s="28" t="s">
        <v>13</v>
      </c>
      <c r="G156" s="23">
        <v>7.2470688049119598</v>
      </c>
      <c r="H156" s="23">
        <v>6.8417031120618796</v>
      </c>
      <c r="I156" s="23">
        <v>1.0592492375378599</v>
      </c>
      <c r="J156" s="23">
        <v>0.28948628655909697</v>
      </c>
      <c r="K156" s="24"/>
      <c r="L156" s="9"/>
      <c r="M156" s="9"/>
      <c r="N156" s="10"/>
    </row>
    <row r="157" spans="1:14" ht="14.45" customHeight="1" x14ac:dyDescent="0.25">
      <c r="A157" s="84"/>
      <c r="B157" s="83">
        <v>5</v>
      </c>
      <c r="C157" s="104">
        <v>1.4E-2</v>
      </c>
      <c r="D157" s="83">
        <v>274</v>
      </c>
      <c r="E157" s="115">
        <v>2.9309100000000001E-3</v>
      </c>
      <c r="F157" s="30" t="s">
        <v>6</v>
      </c>
      <c r="G157" s="25">
        <v>-3.7440156275351399</v>
      </c>
      <c r="H157" s="25">
        <v>1.0024466298499599</v>
      </c>
      <c r="I157" s="25">
        <v>-3.7348777641115198</v>
      </c>
      <c r="J157" s="25">
        <v>1.8780638516240501E-4</v>
      </c>
      <c r="K157" s="23"/>
      <c r="L157" s="6"/>
      <c r="M157" s="6"/>
      <c r="N157" s="7"/>
    </row>
    <row r="158" spans="1:14" x14ac:dyDescent="0.25">
      <c r="A158" s="84"/>
      <c r="B158" s="84"/>
      <c r="C158" s="105"/>
      <c r="D158" s="107"/>
      <c r="E158" s="116"/>
      <c r="F158" s="28" t="s">
        <v>0</v>
      </c>
      <c r="G158" s="23">
        <v>0.105366836769223</v>
      </c>
      <c r="H158" s="23">
        <v>8.9903252352932103E-2</v>
      </c>
      <c r="I158" s="23">
        <v>1.1720025028192</v>
      </c>
      <c r="J158" s="23">
        <v>0.24119605130736901</v>
      </c>
      <c r="K158" s="23">
        <v>0.36344610470973399</v>
      </c>
      <c r="L158" s="6">
        <f>EXP(G158)</f>
        <v>1.1111181345904166</v>
      </c>
      <c r="M158" s="2">
        <v>0.93160770713255003</v>
      </c>
      <c r="N158" s="7">
        <v>1.32521865438383</v>
      </c>
    </row>
    <row r="159" spans="1:14" x14ac:dyDescent="0.25">
      <c r="A159" s="84"/>
      <c r="B159" s="84"/>
      <c r="C159" s="105"/>
      <c r="D159" s="107"/>
      <c r="E159" s="116"/>
      <c r="F159" s="28" t="s">
        <v>7</v>
      </c>
      <c r="G159" s="23">
        <v>-0.15910000886449599</v>
      </c>
      <c r="H159" s="23">
        <v>0.18106123978935301</v>
      </c>
      <c r="I159" s="23">
        <v>-0.87870827047021705</v>
      </c>
      <c r="J159" s="23">
        <v>0.37955947321094002</v>
      </c>
      <c r="K159" s="23"/>
      <c r="L159" s="6"/>
      <c r="M159" s="6"/>
      <c r="N159" s="7"/>
    </row>
    <row r="160" spans="1:14" x14ac:dyDescent="0.25">
      <c r="A160" s="84"/>
      <c r="B160" s="84"/>
      <c r="C160" s="105"/>
      <c r="D160" s="107"/>
      <c r="E160" s="116"/>
      <c r="F160" s="28" t="s">
        <v>8</v>
      </c>
      <c r="G160" s="23">
        <v>-0.91783193440732302</v>
      </c>
      <c r="H160" s="23">
        <v>0.203625471057093</v>
      </c>
      <c r="I160" s="23">
        <v>-4.5074514973128297</v>
      </c>
      <c r="J160" s="23">
        <v>6.5610922481921702E-6</v>
      </c>
      <c r="K160" s="23"/>
      <c r="L160" s="6"/>
      <c r="M160" s="6"/>
      <c r="N160" s="7"/>
    </row>
    <row r="161" spans="1:15" x14ac:dyDescent="0.25">
      <c r="A161" s="84"/>
      <c r="B161" s="84"/>
      <c r="C161" s="105"/>
      <c r="D161" s="107"/>
      <c r="E161" s="116"/>
      <c r="F161" s="28" t="s">
        <v>9</v>
      </c>
      <c r="G161" s="23">
        <v>-0.309263477789679</v>
      </c>
      <c r="H161" s="23">
        <v>0.282606767725956</v>
      </c>
      <c r="I161" s="23">
        <v>-1.0943243867732599</v>
      </c>
      <c r="J161" s="23">
        <v>0.27381273337859802</v>
      </c>
      <c r="K161" s="23"/>
      <c r="L161" s="6"/>
      <c r="M161" s="6"/>
      <c r="N161" s="7"/>
    </row>
    <row r="162" spans="1:15" x14ac:dyDescent="0.25">
      <c r="A162" s="84"/>
      <c r="B162" s="84"/>
      <c r="C162" s="105"/>
      <c r="D162" s="107"/>
      <c r="E162" s="116"/>
      <c r="F162" s="28" t="s">
        <v>10</v>
      </c>
      <c r="G162" s="23">
        <v>6.3397407291744604E-2</v>
      </c>
      <c r="H162" s="23">
        <v>1.30315166226598E-2</v>
      </c>
      <c r="I162" s="23">
        <v>4.8649293192402601</v>
      </c>
      <c r="J162" s="23">
        <v>1.14497717005626E-6</v>
      </c>
      <c r="K162" s="23"/>
      <c r="L162" s="6"/>
      <c r="M162" s="6"/>
      <c r="N162" s="7"/>
    </row>
    <row r="163" spans="1:15" x14ac:dyDescent="0.25">
      <c r="A163" s="84"/>
      <c r="B163" s="84"/>
      <c r="C163" s="105"/>
      <c r="D163" s="107"/>
      <c r="E163" s="116"/>
      <c r="F163" s="28" t="s">
        <v>68</v>
      </c>
      <c r="G163" s="23">
        <v>1.30043455209665</v>
      </c>
      <c r="H163" s="23">
        <v>0.21511286231344801</v>
      </c>
      <c r="I163" s="23">
        <v>6.0453593435140203</v>
      </c>
      <c r="J163" s="23">
        <v>1.4907735909741899E-9</v>
      </c>
      <c r="K163" s="23"/>
      <c r="L163" s="6"/>
      <c r="M163" s="6"/>
      <c r="N163" s="7"/>
    </row>
    <row r="164" spans="1:15" x14ac:dyDescent="0.25">
      <c r="A164" s="84"/>
      <c r="B164" s="84"/>
      <c r="C164" s="105"/>
      <c r="D164" s="107"/>
      <c r="E164" s="116"/>
      <c r="F164" s="28" t="s">
        <v>69</v>
      </c>
      <c r="G164" s="23">
        <v>3.3638279338839099</v>
      </c>
      <c r="H164" s="23">
        <v>1.0328269631167599</v>
      </c>
      <c r="I164" s="23">
        <v>3.2569133591680002</v>
      </c>
      <c r="J164" s="23">
        <v>1.1263080578197901E-3</v>
      </c>
      <c r="K164" s="23"/>
      <c r="L164" s="6"/>
      <c r="M164" s="6"/>
      <c r="N164" s="7"/>
    </row>
    <row r="165" spans="1:15" x14ac:dyDescent="0.25">
      <c r="A165" s="84"/>
      <c r="B165" s="84"/>
      <c r="C165" s="105"/>
      <c r="D165" s="107"/>
      <c r="E165" s="116"/>
      <c r="F165" s="28" t="s">
        <v>11</v>
      </c>
      <c r="G165" s="23">
        <v>-2.87257315080338</v>
      </c>
      <c r="H165" s="23">
        <v>6.6714659192719896</v>
      </c>
      <c r="I165" s="23">
        <v>-0.430576006167598</v>
      </c>
      <c r="J165" s="23">
        <v>0.66677669054552002</v>
      </c>
      <c r="K165" s="23"/>
      <c r="L165" s="6"/>
      <c r="M165" s="6"/>
      <c r="N165" s="7"/>
    </row>
    <row r="166" spans="1:15" x14ac:dyDescent="0.25">
      <c r="A166" s="84"/>
      <c r="B166" s="84"/>
      <c r="C166" s="105"/>
      <c r="D166" s="107"/>
      <c r="E166" s="116"/>
      <c r="F166" s="28" t="s">
        <v>12</v>
      </c>
      <c r="G166" s="23">
        <v>-10.5981768166618</v>
      </c>
      <c r="H166" s="23">
        <v>6.8164860638454599</v>
      </c>
      <c r="I166" s="23">
        <v>-1.5547859582482499</v>
      </c>
      <c r="J166" s="23">
        <v>0.119997054438681</v>
      </c>
      <c r="K166" s="23"/>
      <c r="L166" s="6"/>
      <c r="M166" s="6"/>
      <c r="N166" s="7"/>
    </row>
    <row r="167" spans="1:15" x14ac:dyDescent="0.25">
      <c r="A167" s="84"/>
      <c r="B167" s="85"/>
      <c r="C167" s="106"/>
      <c r="D167" s="85"/>
      <c r="E167" s="117"/>
      <c r="F167" s="29" t="s">
        <v>13</v>
      </c>
      <c r="G167" s="24">
        <v>-1.21243120190257</v>
      </c>
      <c r="H167" s="24">
        <v>7.3116683339351303</v>
      </c>
      <c r="I167" s="24">
        <v>-0.16582141674498499</v>
      </c>
      <c r="J167" s="24">
        <v>0.86829749132829503</v>
      </c>
      <c r="K167" s="24"/>
      <c r="L167" s="9"/>
      <c r="M167" s="9"/>
      <c r="N167" s="10"/>
    </row>
    <row r="168" spans="1:15" ht="14.45" customHeight="1" x14ac:dyDescent="0.25">
      <c r="A168" s="84"/>
      <c r="B168" s="84">
        <v>6</v>
      </c>
      <c r="C168" s="104">
        <v>1.4E-2</v>
      </c>
      <c r="D168" s="83">
        <v>274</v>
      </c>
      <c r="E168" s="115">
        <v>3.62276E-3</v>
      </c>
      <c r="F168" s="28" t="s">
        <v>6</v>
      </c>
      <c r="G168" s="23">
        <v>-3.75875303500814</v>
      </c>
      <c r="H168" s="23">
        <v>0.96788472449863205</v>
      </c>
      <c r="I168" s="23">
        <v>-3.8834718018255598</v>
      </c>
      <c r="J168" s="23">
        <v>1.02975479063616E-4</v>
      </c>
      <c r="K168" s="23"/>
      <c r="L168" s="6"/>
      <c r="M168" s="6"/>
      <c r="N168" s="7"/>
    </row>
    <row r="169" spans="1:15" x14ac:dyDescent="0.25">
      <c r="A169" s="84"/>
      <c r="B169" s="84"/>
      <c r="C169" s="105"/>
      <c r="D169" s="107"/>
      <c r="E169" s="116"/>
      <c r="F169" s="28" t="s">
        <v>0</v>
      </c>
      <c r="G169" s="23">
        <v>0.118419677912028</v>
      </c>
      <c r="H169" s="23">
        <v>9.1383321028347994E-2</v>
      </c>
      <c r="I169" s="23">
        <v>1.2958565806039399</v>
      </c>
      <c r="J169" s="23">
        <v>0.195024900520015</v>
      </c>
      <c r="K169" s="23">
        <v>0.30646770081716601</v>
      </c>
      <c r="L169" s="6">
        <f>EXP(G169)</f>
        <v>1.1257164505747561</v>
      </c>
      <c r="M169" s="2">
        <v>0.94111374685858096</v>
      </c>
      <c r="N169" s="7">
        <v>1.34653047800953</v>
      </c>
    </row>
    <row r="170" spans="1:15" x14ac:dyDescent="0.25">
      <c r="A170" s="84"/>
      <c r="B170" s="84"/>
      <c r="C170" s="105"/>
      <c r="D170" s="107"/>
      <c r="E170" s="116"/>
      <c r="F170" s="28" t="s">
        <v>7</v>
      </c>
      <c r="G170" s="23">
        <v>-0.35719562437991698</v>
      </c>
      <c r="H170" s="23">
        <v>0.18227072071900699</v>
      </c>
      <c r="I170" s="23">
        <v>-1.9596983156201899</v>
      </c>
      <c r="J170" s="23">
        <v>5.0031062163123599E-2</v>
      </c>
      <c r="K170" s="23"/>
      <c r="L170" s="6"/>
      <c r="M170" s="6"/>
      <c r="N170" s="7"/>
    </row>
    <row r="171" spans="1:15" x14ac:dyDescent="0.25">
      <c r="A171" s="84"/>
      <c r="B171" s="84"/>
      <c r="C171" s="105"/>
      <c r="D171" s="107"/>
      <c r="E171" s="116"/>
      <c r="F171" s="28" t="s">
        <v>8</v>
      </c>
      <c r="G171" s="23">
        <v>-1.03228974134784</v>
      </c>
      <c r="H171" s="23">
        <v>0.20578411992244999</v>
      </c>
      <c r="I171" s="23">
        <v>-5.0163722144199401</v>
      </c>
      <c r="J171" s="23">
        <v>5.2656270273793995E-7</v>
      </c>
      <c r="K171" s="23"/>
      <c r="L171" s="6"/>
      <c r="M171" s="6"/>
      <c r="N171" s="7"/>
    </row>
    <row r="172" spans="1:15" x14ac:dyDescent="0.25">
      <c r="A172" s="84"/>
      <c r="B172" s="84"/>
      <c r="C172" s="105"/>
      <c r="D172" s="107"/>
      <c r="E172" s="116"/>
      <c r="F172" s="28" t="s">
        <v>9</v>
      </c>
      <c r="G172" s="23">
        <v>-0.44630522342683998</v>
      </c>
      <c r="H172" s="23">
        <v>0.28325093042014998</v>
      </c>
      <c r="I172" s="23">
        <v>-1.57565315942592</v>
      </c>
      <c r="J172" s="23">
        <v>0.115105757829147</v>
      </c>
      <c r="K172" s="23"/>
      <c r="L172" s="6"/>
      <c r="M172" s="6"/>
      <c r="N172" s="7"/>
    </row>
    <row r="173" spans="1:15" x14ac:dyDescent="0.25">
      <c r="A173" s="84"/>
      <c r="B173" s="84"/>
      <c r="C173" s="105"/>
      <c r="D173" s="107"/>
      <c r="E173" s="116"/>
      <c r="F173" s="28" t="s">
        <v>10</v>
      </c>
      <c r="G173" s="23">
        <v>6.7439888126146194E-2</v>
      </c>
      <c r="H173" s="23">
        <v>1.26677347796844E-2</v>
      </c>
      <c r="I173" s="23">
        <v>5.3237527702507297</v>
      </c>
      <c r="J173" s="23">
        <v>1.01648037730831E-7</v>
      </c>
      <c r="K173" s="23"/>
      <c r="L173" s="6"/>
      <c r="M173" s="6"/>
      <c r="N173" s="7"/>
      <c r="O173" s="67"/>
    </row>
    <row r="174" spans="1:15" x14ac:dyDescent="0.25">
      <c r="A174" s="84"/>
      <c r="B174" s="84"/>
      <c r="C174" s="105"/>
      <c r="D174" s="107"/>
      <c r="E174" s="116"/>
      <c r="F174" s="28" t="s">
        <v>68</v>
      </c>
      <c r="G174" s="23">
        <v>1.1240889532252401</v>
      </c>
      <c r="H174" s="23">
        <v>0.21795056786751399</v>
      </c>
      <c r="I174" s="23">
        <v>5.15754083241728</v>
      </c>
      <c r="J174" s="23">
        <v>2.5021429629925598E-7</v>
      </c>
      <c r="K174" s="23"/>
      <c r="L174" s="6"/>
      <c r="M174" s="6"/>
      <c r="N174" s="7"/>
    </row>
    <row r="175" spans="1:15" x14ac:dyDescent="0.25">
      <c r="A175" s="84"/>
      <c r="B175" s="84"/>
      <c r="C175" s="105"/>
      <c r="D175" s="107"/>
      <c r="E175" s="116"/>
      <c r="F175" s="28" t="s">
        <v>69</v>
      </c>
      <c r="G175" s="23">
        <v>2.6764539789186998</v>
      </c>
      <c r="H175" s="23">
        <v>0.741370816854798</v>
      </c>
      <c r="I175" s="23">
        <v>3.6101420747492199</v>
      </c>
      <c r="J175" s="23">
        <v>3.0602933295955102E-4</v>
      </c>
      <c r="K175" s="23"/>
      <c r="L175" s="6"/>
      <c r="M175" s="6"/>
      <c r="N175" s="7"/>
    </row>
    <row r="176" spans="1:15" x14ac:dyDescent="0.25">
      <c r="A176" s="84"/>
      <c r="B176" s="84"/>
      <c r="C176" s="105"/>
      <c r="D176" s="107"/>
      <c r="E176" s="116"/>
      <c r="F176" s="28" t="s">
        <v>11</v>
      </c>
      <c r="G176" s="23">
        <v>1.0628313510577201</v>
      </c>
      <c r="H176" s="23">
        <v>7.5307782946814896</v>
      </c>
      <c r="I176" s="23">
        <v>0.141131674505453</v>
      </c>
      <c r="J176" s="23">
        <v>0.88776592143967903</v>
      </c>
      <c r="K176" s="23"/>
      <c r="L176" s="6"/>
      <c r="M176" s="6"/>
      <c r="N176" s="7"/>
      <c r="O176" s="67"/>
    </row>
    <row r="177" spans="1:14" x14ac:dyDescent="0.25">
      <c r="A177" s="84"/>
      <c r="B177" s="84"/>
      <c r="C177" s="105"/>
      <c r="D177" s="107"/>
      <c r="E177" s="116"/>
      <c r="F177" s="28" t="s">
        <v>12</v>
      </c>
      <c r="G177" s="23">
        <v>-0.36943907820475003</v>
      </c>
      <c r="H177" s="23">
        <v>6.7486219879255103</v>
      </c>
      <c r="I177" s="23">
        <v>-5.4742891047349002E-2</v>
      </c>
      <c r="J177" s="23">
        <v>0.95634329845948396</v>
      </c>
      <c r="K177" s="23"/>
      <c r="L177" s="6"/>
      <c r="M177" s="6"/>
      <c r="N177" s="7"/>
    </row>
    <row r="178" spans="1:14" x14ac:dyDescent="0.25">
      <c r="A178" s="84"/>
      <c r="B178" s="84"/>
      <c r="C178" s="106"/>
      <c r="D178" s="85"/>
      <c r="E178" s="117"/>
      <c r="F178" s="28" t="s">
        <v>13</v>
      </c>
      <c r="G178" s="23">
        <v>-7.3664439376273902</v>
      </c>
      <c r="H178" s="23">
        <v>9.8986443450510002</v>
      </c>
      <c r="I178" s="23">
        <v>-0.74418715137597302</v>
      </c>
      <c r="J178" s="23">
        <v>0.45676326008881302</v>
      </c>
      <c r="K178" s="24"/>
      <c r="L178" s="9"/>
      <c r="M178" s="9"/>
      <c r="N178" s="10"/>
    </row>
    <row r="179" spans="1:14" ht="14.45" customHeight="1" x14ac:dyDescent="0.25">
      <c r="A179" s="84"/>
      <c r="B179" s="83">
        <v>7</v>
      </c>
      <c r="C179" s="104">
        <v>1.4E-2</v>
      </c>
      <c r="D179" s="83">
        <v>274</v>
      </c>
      <c r="E179" s="115">
        <v>1.8352700000000001E-4</v>
      </c>
      <c r="F179" s="30" t="s">
        <v>6</v>
      </c>
      <c r="G179" s="25">
        <v>-3.6925322996482599</v>
      </c>
      <c r="H179" s="25">
        <v>1.0008113395062599</v>
      </c>
      <c r="I179" s="25">
        <v>-3.6895388310347501</v>
      </c>
      <c r="J179" s="25">
        <v>2.2466093646519099E-4</v>
      </c>
      <c r="K179" s="23"/>
      <c r="L179" s="6"/>
      <c r="M179" s="6"/>
      <c r="N179" s="7"/>
    </row>
    <row r="180" spans="1:14" x14ac:dyDescent="0.25">
      <c r="A180" s="84"/>
      <c r="B180" s="84"/>
      <c r="C180" s="105"/>
      <c r="D180" s="107"/>
      <c r="E180" s="116"/>
      <c r="F180" s="28" t="s">
        <v>0</v>
      </c>
      <c r="G180" s="23">
        <v>-2.5034866346632701E-2</v>
      </c>
      <c r="H180" s="23">
        <v>8.5426903850867E-2</v>
      </c>
      <c r="I180" s="23">
        <v>-0.29305599545474598</v>
      </c>
      <c r="J180" s="23">
        <v>0.76947935133427303</v>
      </c>
      <c r="K180" s="23">
        <v>0.85497705703808102</v>
      </c>
      <c r="L180" s="6">
        <f>EXP(G180)</f>
        <v>0.97527590712768231</v>
      </c>
      <c r="M180" s="2">
        <v>0.82491772573688105</v>
      </c>
      <c r="N180" s="7">
        <v>1.15303987455766</v>
      </c>
    </row>
    <row r="181" spans="1:14" x14ac:dyDescent="0.25">
      <c r="A181" s="84"/>
      <c r="B181" s="84"/>
      <c r="C181" s="105"/>
      <c r="D181" s="107"/>
      <c r="E181" s="116"/>
      <c r="F181" s="28" t="s">
        <v>7</v>
      </c>
      <c r="G181" s="23">
        <v>-7.18986599457139E-2</v>
      </c>
      <c r="H181" s="23">
        <v>0.18173152281005001</v>
      </c>
      <c r="I181" s="23">
        <v>-0.39563119724069101</v>
      </c>
      <c r="J181" s="23">
        <v>0.69237711896465703</v>
      </c>
      <c r="K181" s="23"/>
      <c r="L181" s="6"/>
      <c r="M181" s="6"/>
      <c r="N181" s="7"/>
    </row>
    <row r="182" spans="1:14" x14ac:dyDescent="0.25">
      <c r="A182" s="84"/>
      <c r="B182" s="84"/>
      <c r="C182" s="105"/>
      <c r="D182" s="107"/>
      <c r="E182" s="116"/>
      <c r="F182" s="28" t="s">
        <v>8</v>
      </c>
      <c r="G182" s="23">
        <v>-1.0037869380370199</v>
      </c>
      <c r="H182" s="23">
        <v>0.20142318465551901</v>
      </c>
      <c r="I182" s="23">
        <v>-4.9834726809315999</v>
      </c>
      <c r="J182" s="23">
        <v>6.2453134908964903E-7</v>
      </c>
      <c r="K182" s="23"/>
      <c r="L182" s="6"/>
      <c r="M182" s="6"/>
      <c r="N182" s="7"/>
    </row>
    <row r="183" spans="1:14" x14ac:dyDescent="0.25">
      <c r="A183" s="84"/>
      <c r="B183" s="84"/>
      <c r="C183" s="105"/>
      <c r="D183" s="107"/>
      <c r="E183" s="116"/>
      <c r="F183" s="28" t="s">
        <v>9</v>
      </c>
      <c r="G183" s="23">
        <v>-2.0360861316091099E-2</v>
      </c>
      <c r="H183" s="23">
        <v>0.30513536378294698</v>
      </c>
      <c r="I183" s="23">
        <v>-6.67273077222688E-2</v>
      </c>
      <c r="J183" s="23">
        <v>0.94679879433673897</v>
      </c>
      <c r="K183" s="23"/>
      <c r="L183" s="6"/>
      <c r="M183" s="6"/>
      <c r="N183" s="7"/>
    </row>
    <row r="184" spans="1:14" x14ac:dyDescent="0.25">
      <c r="A184" s="84"/>
      <c r="B184" s="84"/>
      <c r="C184" s="105"/>
      <c r="D184" s="107"/>
      <c r="E184" s="116"/>
      <c r="F184" s="28" t="s">
        <v>10</v>
      </c>
      <c r="G184" s="23">
        <v>6.4077153119315097E-2</v>
      </c>
      <c r="H184" s="23">
        <v>1.3093771323882701E-2</v>
      </c>
      <c r="I184" s="23">
        <v>4.89371255494894</v>
      </c>
      <c r="J184" s="23">
        <v>9.8951334194118894E-7</v>
      </c>
      <c r="K184" s="23"/>
      <c r="L184" s="6"/>
      <c r="M184" s="6"/>
      <c r="N184" s="7"/>
    </row>
    <row r="185" spans="1:14" x14ac:dyDescent="0.25">
      <c r="A185" s="84"/>
      <c r="B185" s="84"/>
      <c r="C185" s="105"/>
      <c r="D185" s="107"/>
      <c r="E185" s="116"/>
      <c r="F185" s="28" t="s">
        <v>68</v>
      </c>
      <c r="G185" s="23">
        <v>1.10656365154991</v>
      </c>
      <c r="H185" s="23">
        <v>0.210324967938218</v>
      </c>
      <c r="I185" s="23">
        <v>5.2612091773857301</v>
      </c>
      <c r="J185" s="23">
        <v>1.43111109022923E-7</v>
      </c>
      <c r="K185" s="23"/>
      <c r="L185" s="6"/>
      <c r="M185" s="6"/>
      <c r="N185" s="7"/>
    </row>
    <row r="186" spans="1:14" x14ac:dyDescent="0.25">
      <c r="A186" s="84"/>
      <c r="B186" s="84"/>
      <c r="C186" s="105"/>
      <c r="D186" s="107"/>
      <c r="E186" s="116"/>
      <c r="F186" s="28" t="s">
        <v>69</v>
      </c>
      <c r="G186" s="23">
        <v>2.46332046626486</v>
      </c>
      <c r="H186" s="23">
        <v>0.74957528271650498</v>
      </c>
      <c r="I186" s="23">
        <v>3.2862882795943298</v>
      </c>
      <c r="J186" s="23">
        <v>1.0151705704249999E-3</v>
      </c>
      <c r="K186" s="23"/>
      <c r="L186" s="6"/>
      <c r="M186" s="6"/>
      <c r="N186" s="7"/>
    </row>
    <row r="187" spans="1:14" x14ac:dyDescent="0.25">
      <c r="A187" s="84"/>
      <c r="B187" s="84"/>
      <c r="C187" s="105"/>
      <c r="D187" s="107"/>
      <c r="E187" s="116"/>
      <c r="F187" s="28" t="s">
        <v>11</v>
      </c>
      <c r="G187" s="23">
        <v>9.2950942411473498</v>
      </c>
      <c r="H187" s="23">
        <v>7.6468144858839304</v>
      </c>
      <c r="I187" s="23">
        <v>1.21555116294585</v>
      </c>
      <c r="J187" s="23">
        <v>0.22415594764100899</v>
      </c>
      <c r="K187" s="23"/>
      <c r="L187" s="6"/>
      <c r="M187" s="6"/>
      <c r="N187" s="7"/>
    </row>
    <row r="188" spans="1:14" x14ac:dyDescent="0.25">
      <c r="A188" s="84"/>
      <c r="B188" s="84"/>
      <c r="C188" s="105"/>
      <c r="D188" s="107"/>
      <c r="E188" s="116"/>
      <c r="F188" s="28" t="s">
        <v>12</v>
      </c>
      <c r="G188" s="23">
        <v>3.2616311720414699</v>
      </c>
      <c r="H188" s="23">
        <v>7.0412567883570096</v>
      </c>
      <c r="I188" s="23">
        <v>0.46321718836255199</v>
      </c>
      <c r="J188" s="23">
        <v>0.64320869702807904</v>
      </c>
      <c r="K188" s="23"/>
      <c r="L188" s="6"/>
      <c r="M188" s="6"/>
      <c r="N188" s="7"/>
    </row>
    <row r="189" spans="1:14" x14ac:dyDescent="0.25">
      <c r="A189" s="84"/>
      <c r="B189" s="85"/>
      <c r="C189" s="106"/>
      <c r="D189" s="85"/>
      <c r="E189" s="117"/>
      <c r="F189" s="29" t="s">
        <v>13</v>
      </c>
      <c r="G189" s="24">
        <v>6.5149227750786904</v>
      </c>
      <c r="H189" s="24">
        <v>7.6208884432899104</v>
      </c>
      <c r="I189" s="24">
        <v>0.85487706893478999</v>
      </c>
      <c r="J189" s="24">
        <v>0.39261920657724703</v>
      </c>
      <c r="K189" s="24"/>
      <c r="L189" s="9"/>
      <c r="M189" s="9"/>
      <c r="N189" s="10"/>
    </row>
    <row r="190" spans="1:14" ht="14.45" customHeight="1" x14ac:dyDescent="0.25">
      <c r="A190" s="84"/>
      <c r="B190" s="84">
        <v>8</v>
      </c>
      <c r="C190" s="104">
        <v>1.4E-2</v>
      </c>
      <c r="D190" s="83">
        <v>274</v>
      </c>
      <c r="E190" s="115">
        <v>1.6831000000000001E-3</v>
      </c>
      <c r="F190" s="28" t="s">
        <v>6</v>
      </c>
      <c r="G190" s="23">
        <v>-1.8122259263020899</v>
      </c>
      <c r="H190" s="23">
        <v>0.973845285726754</v>
      </c>
      <c r="I190" s="23">
        <v>-1.86089715980879</v>
      </c>
      <c r="J190" s="23">
        <v>6.2758700949763394E-2</v>
      </c>
      <c r="K190" s="23"/>
      <c r="L190" s="6"/>
      <c r="M190" s="6"/>
      <c r="N190" s="7"/>
    </row>
    <row r="191" spans="1:14" x14ac:dyDescent="0.25">
      <c r="A191" s="84"/>
      <c r="B191" s="84"/>
      <c r="C191" s="105"/>
      <c r="D191" s="107"/>
      <c r="E191" s="116"/>
      <c r="F191" s="28" t="s">
        <v>0</v>
      </c>
      <c r="G191" s="23">
        <v>7.3026233314424802E-2</v>
      </c>
      <c r="H191" s="23">
        <v>8.2834118181780797E-2</v>
      </c>
      <c r="I191" s="23">
        <v>0.88159607318046895</v>
      </c>
      <c r="J191" s="23">
        <v>0.37799527940490901</v>
      </c>
      <c r="K191" s="23">
        <v>0.48548304713027202</v>
      </c>
      <c r="L191" s="6">
        <f>EXP(G191)</f>
        <v>1.0757587572622698</v>
      </c>
      <c r="M191" s="2">
        <v>0.91454497178152605</v>
      </c>
      <c r="N191" s="7">
        <v>1.2653908363472199</v>
      </c>
    </row>
    <row r="192" spans="1:14" x14ac:dyDescent="0.25">
      <c r="A192" s="84"/>
      <c r="B192" s="84"/>
      <c r="C192" s="105"/>
      <c r="D192" s="107"/>
      <c r="E192" s="116"/>
      <c r="F192" s="28" t="s">
        <v>7</v>
      </c>
      <c r="G192" s="23">
        <v>-0.59286753953680404</v>
      </c>
      <c r="H192" s="23">
        <v>0.185505378837342</v>
      </c>
      <c r="I192" s="23">
        <v>-3.19595875468739</v>
      </c>
      <c r="J192" s="23">
        <v>1.3936703278441299E-3</v>
      </c>
      <c r="K192" s="23"/>
      <c r="L192" s="6"/>
      <c r="M192" s="6"/>
      <c r="N192" s="7"/>
    </row>
    <row r="193" spans="1:14" x14ac:dyDescent="0.25">
      <c r="A193" s="84"/>
      <c r="B193" s="84"/>
      <c r="C193" s="105"/>
      <c r="D193" s="107"/>
      <c r="E193" s="116"/>
      <c r="F193" s="28" t="s">
        <v>8</v>
      </c>
      <c r="G193" s="23">
        <v>-1.4147012027122401</v>
      </c>
      <c r="H193" s="23">
        <v>0.214143531351489</v>
      </c>
      <c r="I193" s="23">
        <v>-6.6063223753893601</v>
      </c>
      <c r="J193" s="23">
        <v>3.9398446757584701E-11</v>
      </c>
      <c r="K193" s="23"/>
      <c r="L193" s="6"/>
      <c r="M193" s="6"/>
      <c r="N193" s="7"/>
    </row>
    <row r="194" spans="1:14" x14ac:dyDescent="0.25">
      <c r="A194" s="84"/>
      <c r="B194" s="84"/>
      <c r="C194" s="105"/>
      <c r="D194" s="107"/>
      <c r="E194" s="116"/>
      <c r="F194" s="28" t="s">
        <v>9</v>
      </c>
      <c r="G194" s="23">
        <v>-0.78915856604770196</v>
      </c>
      <c r="H194" s="23">
        <v>0.28373177161359597</v>
      </c>
      <c r="I194" s="23">
        <v>-2.78135424016746</v>
      </c>
      <c r="J194" s="23">
        <v>5.4132633325734703E-3</v>
      </c>
      <c r="K194" s="23"/>
      <c r="L194" s="6"/>
      <c r="M194" s="6"/>
      <c r="N194" s="7"/>
    </row>
    <row r="195" spans="1:14" x14ac:dyDescent="0.25">
      <c r="A195" s="84"/>
      <c r="B195" s="84"/>
      <c r="C195" s="105"/>
      <c r="D195" s="107"/>
      <c r="E195" s="116"/>
      <c r="F195" s="28" t="s">
        <v>10</v>
      </c>
      <c r="G195" s="23">
        <v>4.6123228611510997E-2</v>
      </c>
      <c r="H195" s="23">
        <v>1.26624953690395E-2</v>
      </c>
      <c r="I195" s="23">
        <v>3.64250704677728</v>
      </c>
      <c r="J195" s="23">
        <v>2.6999558432114202E-4</v>
      </c>
      <c r="K195" s="23"/>
      <c r="L195" s="6"/>
      <c r="M195" s="6"/>
      <c r="N195" s="7"/>
    </row>
    <row r="196" spans="1:14" x14ac:dyDescent="0.25">
      <c r="A196" s="84"/>
      <c r="B196" s="84"/>
      <c r="C196" s="105"/>
      <c r="D196" s="107"/>
      <c r="E196" s="116"/>
      <c r="F196" s="28" t="s">
        <v>68</v>
      </c>
      <c r="G196" s="23">
        <v>1.05329006871918</v>
      </c>
      <c r="H196" s="23">
        <v>0.21690324244489001</v>
      </c>
      <c r="I196" s="23">
        <v>4.8560365296835002</v>
      </c>
      <c r="J196" s="23">
        <v>1.19758618065809E-6</v>
      </c>
      <c r="K196" s="23"/>
      <c r="L196" s="6"/>
      <c r="M196" s="6"/>
      <c r="N196" s="7"/>
    </row>
    <row r="197" spans="1:14" x14ac:dyDescent="0.25">
      <c r="A197" s="84"/>
      <c r="B197" s="84"/>
      <c r="C197" s="105"/>
      <c r="D197" s="107"/>
      <c r="E197" s="116"/>
      <c r="F197" s="28" t="s">
        <v>69</v>
      </c>
      <c r="G197" s="23">
        <v>2.7903106861508502</v>
      </c>
      <c r="H197" s="23">
        <v>0.74366435860094404</v>
      </c>
      <c r="I197" s="23">
        <v>3.75211028184847</v>
      </c>
      <c r="J197" s="23">
        <v>1.7535229175105499E-4</v>
      </c>
      <c r="K197" s="23"/>
      <c r="L197" s="6"/>
      <c r="M197" s="6"/>
      <c r="N197" s="7"/>
    </row>
    <row r="198" spans="1:14" x14ac:dyDescent="0.25">
      <c r="A198" s="84"/>
      <c r="B198" s="84"/>
      <c r="C198" s="105"/>
      <c r="D198" s="107"/>
      <c r="E198" s="116"/>
      <c r="F198" s="28" t="s">
        <v>11</v>
      </c>
      <c r="G198" s="23">
        <v>-21.6629291132855</v>
      </c>
      <c r="H198" s="23">
        <v>6.60475454616574</v>
      </c>
      <c r="I198" s="23">
        <v>-3.2798991941133502</v>
      </c>
      <c r="J198" s="23">
        <v>1.0384418381973099E-3</v>
      </c>
      <c r="K198" s="23"/>
      <c r="L198" s="6"/>
      <c r="M198" s="6"/>
      <c r="N198" s="7"/>
    </row>
    <row r="199" spans="1:14" x14ac:dyDescent="0.25">
      <c r="A199" s="84"/>
      <c r="B199" s="84"/>
      <c r="C199" s="105"/>
      <c r="D199" s="107"/>
      <c r="E199" s="116"/>
      <c r="F199" s="28" t="s">
        <v>12</v>
      </c>
      <c r="G199" s="23">
        <v>-10.732277159400001</v>
      </c>
      <c r="H199" s="23">
        <v>6.7153660152360404</v>
      </c>
      <c r="I199" s="23">
        <v>-1.598167119268</v>
      </c>
      <c r="J199" s="23">
        <v>0.110005789288632</v>
      </c>
      <c r="K199" s="23"/>
      <c r="L199" s="6"/>
      <c r="M199" s="6"/>
      <c r="N199" s="7"/>
    </row>
    <row r="200" spans="1:14" x14ac:dyDescent="0.25">
      <c r="A200" s="84"/>
      <c r="B200" s="84"/>
      <c r="C200" s="106"/>
      <c r="D200" s="85"/>
      <c r="E200" s="117"/>
      <c r="F200" s="28" t="s">
        <v>13</v>
      </c>
      <c r="G200" s="23">
        <v>3.5747202219519099</v>
      </c>
      <c r="H200" s="23">
        <v>6.6031718770636303</v>
      </c>
      <c r="I200" s="23">
        <v>0.541364103268133</v>
      </c>
      <c r="J200" s="23">
        <v>0.58825664439259195</v>
      </c>
      <c r="K200" s="24"/>
      <c r="L200" s="9"/>
      <c r="M200" s="9"/>
      <c r="N200" s="10"/>
    </row>
    <row r="201" spans="1:14" ht="14.45" customHeight="1" x14ac:dyDescent="0.25">
      <c r="A201" s="84"/>
      <c r="B201" s="83">
        <v>9</v>
      </c>
      <c r="C201" s="104">
        <v>1.4E-2</v>
      </c>
      <c r="D201" s="83">
        <v>274</v>
      </c>
      <c r="E201" s="115">
        <v>9.5247400000000006E-5</v>
      </c>
      <c r="F201" s="30" t="s">
        <v>6</v>
      </c>
      <c r="G201" s="25">
        <v>-3.09508783661872</v>
      </c>
      <c r="H201" s="25">
        <v>0.94983725604456404</v>
      </c>
      <c r="I201" s="25">
        <v>-3.25854541598809</v>
      </c>
      <c r="J201" s="25">
        <v>1.11984950233244E-3</v>
      </c>
      <c r="K201" s="23"/>
      <c r="L201" s="6"/>
      <c r="M201" s="6"/>
      <c r="N201" s="7"/>
    </row>
    <row r="202" spans="1:14" x14ac:dyDescent="0.25">
      <c r="A202" s="84"/>
      <c r="B202" s="84"/>
      <c r="C202" s="105"/>
      <c r="D202" s="107"/>
      <c r="E202" s="116"/>
      <c r="F202" s="28" t="s">
        <v>0</v>
      </c>
      <c r="G202" s="23">
        <v>2.01382850997451E-2</v>
      </c>
      <c r="H202" s="23">
        <v>9.5868988394480506E-2</v>
      </c>
      <c r="I202" s="23">
        <v>0.21006047353791099</v>
      </c>
      <c r="J202" s="23">
        <v>0.83362047472088596</v>
      </c>
      <c r="K202" s="23">
        <v>0.89810410782137495</v>
      </c>
      <c r="L202" s="6">
        <f>EXP(G202)</f>
        <v>1.0203424284258082</v>
      </c>
      <c r="M202" s="2">
        <v>0.84555256691312297</v>
      </c>
      <c r="N202" s="7">
        <v>1.2312643152062199</v>
      </c>
    </row>
    <row r="203" spans="1:14" x14ac:dyDescent="0.25">
      <c r="A203" s="84"/>
      <c r="B203" s="84"/>
      <c r="C203" s="105"/>
      <c r="D203" s="107"/>
      <c r="E203" s="116"/>
      <c r="F203" s="28" t="s">
        <v>7</v>
      </c>
      <c r="G203" s="23">
        <v>-3.6938153742910797E-2</v>
      </c>
      <c r="H203" s="23">
        <v>0.18406873532507001</v>
      </c>
      <c r="I203" s="23">
        <v>-0.20067587077010601</v>
      </c>
      <c r="J203" s="23">
        <v>0.84095202823274195</v>
      </c>
      <c r="K203" s="23"/>
      <c r="L203" s="6"/>
      <c r="M203" s="6"/>
      <c r="N203" s="7"/>
    </row>
    <row r="204" spans="1:14" x14ac:dyDescent="0.25">
      <c r="A204" s="84"/>
      <c r="B204" s="84"/>
      <c r="C204" s="105"/>
      <c r="D204" s="107"/>
      <c r="E204" s="116"/>
      <c r="F204" s="28" t="s">
        <v>8</v>
      </c>
      <c r="G204" s="23">
        <v>-1.0446115883529199</v>
      </c>
      <c r="H204" s="23">
        <v>0.20848173710118101</v>
      </c>
      <c r="I204" s="23">
        <v>-5.0105664068116997</v>
      </c>
      <c r="J204" s="23">
        <v>5.4270066766255404E-7</v>
      </c>
      <c r="K204" s="23"/>
      <c r="L204" s="6"/>
      <c r="M204" s="6"/>
      <c r="N204" s="7"/>
    </row>
    <row r="205" spans="1:14" x14ac:dyDescent="0.25">
      <c r="A205" s="84"/>
      <c r="B205" s="84"/>
      <c r="C205" s="105"/>
      <c r="D205" s="107"/>
      <c r="E205" s="116"/>
      <c r="F205" s="28" t="s">
        <v>9</v>
      </c>
      <c r="G205" s="23">
        <v>-0.38354739799925203</v>
      </c>
      <c r="H205" s="23">
        <v>0.27912149293824501</v>
      </c>
      <c r="I205" s="23">
        <v>-1.3741234827950399</v>
      </c>
      <c r="J205" s="23">
        <v>0.16940335032210399</v>
      </c>
      <c r="K205" s="23"/>
      <c r="L205" s="6"/>
      <c r="M205" s="6"/>
      <c r="N205" s="7"/>
    </row>
    <row r="206" spans="1:14" x14ac:dyDescent="0.25">
      <c r="A206" s="84"/>
      <c r="B206" s="84"/>
      <c r="C206" s="105"/>
      <c r="D206" s="107"/>
      <c r="E206" s="116"/>
      <c r="F206" s="28" t="s">
        <v>10</v>
      </c>
      <c r="G206" s="23">
        <v>5.4884540748173401E-2</v>
      </c>
      <c r="H206" s="23">
        <v>1.2350005606959501E-2</v>
      </c>
      <c r="I206" s="23">
        <v>4.4440903506347196</v>
      </c>
      <c r="J206" s="23">
        <v>8.8264509273115392E-6</v>
      </c>
      <c r="K206" s="23"/>
      <c r="L206" s="6"/>
      <c r="M206" s="6"/>
      <c r="N206" s="7"/>
    </row>
    <row r="207" spans="1:14" x14ac:dyDescent="0.25">
      <c r="A207" s="84"/>
      <c r="B207" s="84"/>
      <c r="C207" s="105"/>
      <c r="D207" s="107"/>
      <c r="E207" s="116"/>
      <c r="F207" s="28" t="s">
        <v>68</v>
      </c>
      <c r="G207" s="23">
        <v>1.5417925759466899</v>
      </c>
      <c r="H207" s="23">
        <v>0.230587433045542</v>
      </c>
      <c r="I207" s="23">
        <v>6.6863686176782204</v>
      </c>
      <c r="J207" s="23">
        <v>2.2877634396293799E-11</v>
      </c>
      <c r="K207" s="23"/>
      <c r="L207" s="6"/>
      <c r="M207" s="6"/>
      <c r="N207" s="7"/>
    </row>
    <row r="208" spans="1:14" x14ac:dyDescent="0.25">
      <c r="A208" s="84"/>
      <c r="B208" s="84"/>
      <c r="C208" s="105"/>
      <c r="D208" s="107"/>
      <c r="E208" s="116"/>
      <c r="F208" s="28" t="s">
        <v>69</v>
      </c>
      <c r="G208" s="23">
        <v>2.27078772925092</v>
      </c>
      <c r="H208" s="23">
        <v>0.62313244791421796</v>
      </c>
      <c r="I208" s="23">
        <v>3.6441493888687999</v>
      </c>
      <c r="J208" s="23">
        <v>2.6827757133567699E-4</v>
      </c>
      <c r="K208" s="23"/>
      <c r="L208" s="6"/>
      <c r="M208" s="6"/>
      <c r="N208" s="7"/>
    </row>
    <row r="209" spans="1:14" x14ac:dyDescent="0.25">
      <c r="A209" s="84"/>
      <c r="B209" s="84"/>
      <c r="C209" s="105"/>
      <c r="D209" s="107"/>
      <c r="E209" s="116"/>
      <c r="F209" s="28" t="s">
        <v>11</v>
      </c>
      <c r="G209" s="23">
        <v>-7.22521568227332</v>
      </c>
      <c r="H209" s="23">
        <v>7.08219542643835</v>
      </c>
      <c r="I209" s="23">
        <v>-1.0201943390747299</v>
      </c>
      <c r="J209" s="23">
        <v>0.30763630187219998</v>
      </c>
      <c r="K209" s="23"/>
      <c r="L209" s="6"/>
      <c r="M209" s="6"/>
      <c r="N209" s="7"/>
    </row>
    <row r="210" spans="1:14" x14ac:dyDescent="0.25">
      <c r="A210" s="84"/>
      <c r="B210" s="84"/>
      <c r="C210" s="105"/>
      <c r="D210" s="107"/>
      <c r="E210" s="116"/>
      <c r="F210" s="28" t="s">
        <v>12</v>
      </c>
      <c r="G210" s="23">
        <v>-10.6404650890545</v>
      </c>
      <c r="H210" s="23">
        <v>6.2904945288990701</v>
      </c>
      <c r="I210" s="23">
        <v>-1.69151487854751</v>
      </c>
      <c r="J210" s="23">
        <v>9.0738508567032999E-2</v>
      </c>
      <c r="K210" s="23"/>
      <c r="L210" s="6"/>
      <c r="M210" s="6"/>
      <c r="N210" s="7"/>
    </row>
    <row r="211" spans="1:14" x14ac:dyDescent="0.25">
      <c r="A211" s="84"/>
      <c r="B211" s="85"/>
      <c r="C211" s="106"/>
      <c r="D211" s="85"/>
      <c r="E211" s="117"/>
      <c r="F211" s="29" t="s">
        <v>13</v>
      </c>
      <c r="G211" s="24">
        <v>3.8618685350475102</v>
      </c>
      <c r="H211" s="24">
        <v>6.5847878491939298</v>
      </c>
      <c r="I211" s="24">
        <v>0.58648336491512798</v>
      </c>
      <c r="J211" s="24">
        <v>0.55755073716711701</v>
      </c>
      <c r="K211" s="24"/>
      <c r="L211" s="9"/>
      <c r="M211" s="9"/>
      <c r="N211" s="10"/>
    </row>
    <row r="212" spans="1:14" x14ac:dyDescent="0.25">
      <c r="A212" s="84"/>
      <c r="B212" s="84">
        <v>10</v>
      </c>
      <c r="C212" s="104">
        <v>1.4E-2</v>
      </c>
      <c r="D212" s="83">
        <v>274</v>
      </c>
      <c r="E212" s="115">
        <v>4.4058299999999998E-5</v>
      </c>
      <c r="F212" s="28" t="s">
        <v>6</v>
      </c>
      <c r="G212" s="23">
        <v>-2.25478739727652</v>
      </c>
      <c r="H212" s="23">
        <v>0.94159255036470701</v>
      </c>
      <c r="I212" s="23">
        <v>-2.39465297001678</v>
      </c>
      <c r="J212" s="23">
        <v>1.6636102403571801E-2</v>
      </c>
      <c r="K212" s="23"/>
      <c r="L212" s="6"/>
      <c r="M212" s="6"/>
      <c r="N212" s="7"/>
    </row>
    <row r="213" spans="1:14" x14ac:dyDescent="0.25">
      <c r="A213" s="84"/>
      <c r="B213" s="84"/>
      <c r="C213" s="105"/>
      <c r="D213" s="107"/>
      <c r="E213" s="116"/>
      <c r="F213" s="28" t="s">
        <v>0</v>
      </c>
      <c r="G213" s="23">
        <v>1.4125886916848299E-2</v>
      </c>
      <c r="H213" s="23">
        <v>9.7717163197089701E-2</v>
      </c>
      <c r="I213" s="23">
        <v>0.14455891324185499</v>
      </c>
      <c r="J213" s="23">
        <v>0.88505913887843801</v>
      </c>
      <c r="K213" s="23">
        <v>0.91265655475107199</v>
      </c>
      <c r="L213" s="6">
        <f>EXP(G213)</f>
        <v>1.0142261287026766</v>
      </c>
      <c r="M213" s="2">
        <v>0.837444897062258</v>
      </c>
      <c r="N213" s="7">
        <v>1.22832519568489</v>
      </c>
    </row>
    <row r="214" spans="1:14" x14ac:dyDescent="0.25">
      <c r="A214" s="84"/>
      <c r="B214" s="84"/>
      <c r="C214" s="105"/>
      <c r="D214" s="107"/>
      <c r="E214" s="116"/>
      <c r="F214" s="28" t="s">
        <v>7</v>
      </c>
      <c r="G214" s="23">
        <v>-4.0837737326015103E-2</v>
      </c>
      <c r="H214" s="23">
        <v>0.177088956474938</v>
      </c>
      <c r="I214" s="23">
        <v>-0.23060578219508901</v>
      </c>
      <c r="J214" s="23">
        <v>0.81762107513792004</v>
      </c>
      <c r="K214" s="23"/>
      <c r="L214" s="6"/>
      <c r="M214" s="6"/>
      <c r="N214" s="7"/>
    </row>
    <row r="215" spans="1:14" x14ac:dyDescent="0.25">
      <c r="A215" s="84"/>
      <c r="B215" s="84"/>
      <c r="C215" s="105"/>
      <c r="D215" s="107"/>
      <c r="E215" s="116"/>
      <c r="F215" s="28" t="s">
        <v>8</v>
      </c>
      <c r="G215" s="23">
        <v>-1.1367866793845001</v>
      </c>
      <c r="H215" s="23">
        <v>0.204136790597229</v>
      </c>
      <c r="I215" s="23">
        <v>-5.5687496411532598</v>
      </c>
      <c r="J215" s="23">
        <v>2.5657382979480199E-8</v>
      </c>
      <c r="K215" s="23"/>
      <c r="L215" s="6"/>
      <c r="M215" s="6"/>
      <c r="N215" s="7"/>
    </row>
    <row r="216" spans="1:14" x14ac:dyDescent="0.25">
      <c r="A216" s="84"/>
      <c r="B216" s="84"/>
      <c r="C216" s="105"/>
      <c r="D216" s="107"/>
      <c r="E216" s="116"/>
      <c r="F216" s="28" t="s">
        <v>9</v>
      </c>
      <c r="G216" s="23">
        <v>-0.50528291642663103</v>
      </c>
      <c r="H216" s="23">
        <v>0.28142906489737601</v>
      </c>
      <c r="I216" s="23">
        <v>-1.7954183822871499</v>
      </c>
      <c r="J216" s="23">
        <v>7.2587065852264293E-2</v>
      </c>
      <c r="K216" s="23"/>
      <c r="L216" s="6"/>
      <c r="M216" s="6"/>
      <c r="N216" s="7"/>
    </row>
    <row r="217" spans="1:14" x14ac:dyDescent="0.25">
      <c r="A217" s="84"/>
      <c r="B217" s="84"/>
      <c r="C217" s="105"/>
      <c r="D217" s="107"/>
      <c r="E217" s="116"/>
      <c r="F217" s="28" t="s">
        <v>10</v>
      </c>
      <c r="G217" s="23">
        <v>4.4736129287580001E-2</v>
      </c>
      <c r="H217" s="23">
        <v>1.20254285187369E-2</v>
      </c>
      <c r="I217" s="23">
        <v>3.7201276626339199</v>
      </c>
      <c r="J217" s="23">
        <v>1.99122100929684E-4</v>
      </c>
      <c r="K217" s="23"/>
      <c r="L217" s="6"/>
      <c r="M217" s="6"/>
      <c r="N217" s="7"/>
    </row>
    <row r="218" spans="1:14" x14ac:dyDescent="0.25">
      <c r="A218" s="84"/>
      <c r="B218" s="84"/>
      <c r="C218" s="105"/>
      <c r="D218" s="107"/>
      <c r="E218" s="116"/>
      <c r="F218" s="28" t="s">
        <v>68</v>
      </c>
      <c r="G218" s="23">
        <v>1.24252213295971</v>
      </c>
      <c r="H218" s="23">
        <v>0.21888399600508901</v>
      </c>
      <c r="I218" s="23">
        <v>5.6766239452738603</v>
      </c>
      <c r="J218" s="23">
        <v>1.3737902460252999E-8</v>
      </c>
      <c r="K218" s="23"/>
      <c r="L218" s="6"/>
      <c r="M218" s="6"/>
      <c r="N218" s="7"/>
    </row>
    <row r="219" spans="1:14" x14ac:dyDescent="0.25">
      <c r="A219" s="84"/>
      <c r="B219" s="84"/>
      <c r="C219" s="105"/>
      <c r="D219" s="107"/>
      <c r="E219" s="116"/>
      <c r="F219" s="28" t="s">
        <v>69</v>
      </c>
      <c r="G219" s="23">
        <v>2.60108639889099</v>
      </c>
      <c r="H219" s="23">
        <v>0.74047684563163696</v>
      </c>
      <c r="I219" s="23">
        <v>3.5127180738139501</v>
      </c>
      <c r="J219" s="23">
        <v>4.4354784696833501E-4</v>
      </c>
      <c r="K219" s="23"/>
      <c r="L219" s="6"/>
      <c r="M219" s="6"/>
      <c r="N219" s="7"/>
    </row>
    <row r="220" spans="1:14" x14ac:dyDescent="0.25">
      <c r="A220" s="84"/>
      <c r="B220" s="84"/>
      <c r="C220" s="105"/>
      <c r="D220" s="107"/>
      <c r="E220" s="116"/>
      <c r="F220" s="28" t="s">
        <v>11</v>
      </c>
      <c r="G220" s="23">
        <v>-5.34659610508748</v>
      </c>
      <c r="H220" s="23">
        <v>6.62618340398644</v>
      </c>
      <c r="I220" s="23">
        <v>-0.8068892421346</v>
      </c>
      <c r="J220" s="23">
        <v>0.41973029732106798</v>
      </c>
      <c r="K220" s="23"/>
      <c r="L220" s="6"/>
      <c r="M220" s="6"/>
      <c r="N220" s="7"/>
    </row>
    <row r="221" spans="1:14" x14ac:dyDescent="0.25">
      <c r="A221" s="84"/>
      <c r="B221" s="84"/>
      <c r="C221" s="105"/>
      <c r="D221" s="107"/>
      <c r="E221" s="116"/>
      <c r="F221" s="28" t="s">
        <v>12</v>
      </c>
      <c r="G221" s="23">
        <v>14.3501649106115</v>
      </c>
      <c r="H221" s="23">
        <v>7.8905433245475303</v>
      </c>
      <c r="I221" s="23">
        <v>1.81865358573827</v>
      </c>
      <c r="J221" s="23">
        <v>6.8964297037870298E-2</v>
      </c>
      <c r="K221" s="23"/>
      <c r="L221" s="6"/>
      <c r="M221" s="6"/>
      <c r="N221" s="7"/>
    </row>
    <row r="222" spans="1:14" x14ac:dyDescent="0.25">
      <c r="A222" s="85"/>
      <c r="B222" s="85"/>
      <c r="C222" s="106"/>
      <c r="D222" s="85"/>
      <c r="E222" s="117"/>
      <c r="F222" s="29" t="s">
        <v>13</v>
      </c>
      <c r="G222" s="24">
        <v>5.4152046603747896</v>
      </c>
      <c r="H222" s="24">
        <v>6.8827420627512401</v>
      </c>
      <c r="I222" s="24">
        <v>0.78678012498556005</v>
      </c>
      <c r="J222" s="24">
        <v>0.43141059007641902</v>
      </c>
      <c r="K222" s="24"/>
      <c r="L222" s="9"/>
      <c r="M222" s="9"/>
      <c r="N222" s="10"/>
    </row>
    <row r="223" spans="1:14" ht="14.45" customHeight="1" x14ac:dyDescent="0.25">
      <c r="A223" s="84" t="s">
        <v>23</v>
      </c>
      <c r="B223" s="84">
        <v>1</v>
      </c>
      <c r="C223" s="108">
        <v>2.1500500000000001E-3</v>
      </c>
      <c r="D223" s="111">
        <v>1320</v>
      </c>
      <c r="E223" s="115">
        <v>1.5077300000000001E-3</v>
      </c>
      <c r="F223" s="28" t="s">
        <v>6</v>
      </c>
      <c r="G223" s="23">
        <v>-3.4563644191143399</v>
      </c>
      <c r="H223" s="23">
        <v>0.95080907660063196</v>
      </c>
      <c r="I223" s="23">
        <v>-3.6351823979969402</v>
      </c>
      <c r="J223" s="23">
        <v>2.77784027874879E-4</v>
      </c>
      <c r="K223" s="23"/>
      <c r="L223" s="23"/>
      <c r="M223" s="23"/>
      <c r="N223" s="64"/>
    </row>
    <row r="224" spans="1:14" x14ac:dyDescent="0.25">
      <c r="A224" s="84"/>
      <c r="B224" s="84"/>
      <c r="C224" s="109">
        <v>8.1000499999999993E-3</v>
      </c>
      <c r="D224" s="114">
        <v>4380</v>
      </c>
      <c r="E224" s="116">
        <v>2.7370699999999999E-3</v>
      </c>
      <c r="F224" s="28" t="s">
        <v>0</v>
      </c>
      <c r="G224" s="23">
        <v>8.1101793625092095E-2</v>
      </c>
      <c r="H224" s="23">
        <v>9.6454613564118705E-2</v>
      </c>
      <c r="I224" s="23">
        <v>0.84082855789141997</v>
      </c>
      <c r="J224" s="23">
        <v>0.40044398604795101</v>
      </c>
      <c r="K224" s="23">
        <v>0.47879172244863699</v>
      </c>
      <c r="L224" s="23">
        <v>1.0844812911430199</v>
      </c>
      <c r="M224" s="23">
        <v>0.89767318270780905</v>
      </c>
      <c r="N224" s="64">
        <v>1.31016464955715</v>
      </c>
    </row>
    <row r="225" spans="1:15" x14ac:dyDescent="0.25">
      <c r="A225" s="84"/>
      <c r="B225" s="84"/>
      <c r="C225" s="109">
        <v>8.1000499999999993E-3</v>
      </c>
      <c r="D225" s="114">
        <v>4380</v>
      </c>
      <c r="E225" s="116">
        <v>2.7370699999999999E-3</v>
      </c>
      <c r="F225" s="28" t="s">
        <v>7</v>
      </c>
      <c r="G225" s="23">
        <v>-0.41362115253753001</v>
      </c>
      <c r="H225" s="23">
        <v>0.182131748495515</v>
      </c>
      <c r="I225" s="23">
        <v>-2.2709997348305002</v>
      </c>
      <c r="J225" s="23">
        <v>2.31469940006492E-2</v>
      </c>
      <c r="K225" s="23"/>
      <c r="L225" s="23"/>
      <c r="M225" s="23"/>
      <c r="N225" s="64"/>
    </row>
    <row r="226" spans="1:15" x14ac:dyDescent="0.25">
      <c r="A226" s="84"/>
      <c r="B226" s="84"/>
      <c r="C226" s="109">
        <v>8.1000499999999993E-3</v>
      </c>
      <c r="D226" s="114">
        <v>4380</v>
      </c>
      <c r="E226" s="116">
        <v>2.7370699999999999E-3</v>
      </c>
      <c r="F226" s="28" t="s">
        <v>8</v>
      </c>
      <c r="G226" s="23">
        <v>-1.0508342336397001</v>
      </c>
      <c r="H226" s="23">
        <v>0.20196069572907899</v>
      </c>
      <c r="I226" s="23">
        <v>-5.20316207986005</v>
      </c>
      <c r="J226" s="23">
        <v>1.9592584928820599E-7</v>
      </c>
      <c r="K226" s="23"/>
      <c r="L226" s="23"/>
      <c r="M226" s="23"/>
      <c r="N226" s="64"/>
    </row>
    <row r="227" spans="1:15" x14ac:dyDescent="0.25">
      <c r="A227" s="84"/>
      <c r="B227" s="84"/>
      <c r="C227" s="109">
        <v>8.1000499999999993E-3</v>
      </c>
      <c r="D227" s="114">
        <v>4380</v>
      </c>
      <c r="E227" s="116">
        <v>2.7370699999999999E-3</v>
      </c>
      <c r="F227" s="28" t="s">
        <v>9</v>
      </c>
      <c r="G227" s="23">
        <v>-0.33148796149019499</v>
      </c>
      <c r="H227" s="23">
        <v>0.299327248777771</v>
      </c>
      <c r="I227" s="23">
        <v>-1.10744331778595</v>
      </c>
      <c r="J227" s="23">
        <v>0.26810230615227298</v>
      </c>
      <c r="K227" s="23"/>
      <c r="L227" s="23"/>
      <c r="M227" s="23"/>
      <c r="N227" s="64"/>
    </row>
    <row r="228" spans="1:15" x14ac:dyDescent="0.25">
      <c r="A228" s="84"/>
      <c r="B228" s="84"/>
      <c r="C228" s="109">
        <v>8.1000499999999993E-3</v>
      </c>
      <c r="D228" s="114">
        <v>4380</v>
      </c>
      <c r="E228" s="116">
        <v>2.7370699999999999E-3</v>
      </c>
      <c r="F228" s="28" t="s">
        <v>10</v>
      </c>
      <c r="G228" s="23">
        <v>6.2590870755541206E-2</v>
      </c>
      <c r="H228" s="23">
        <v>1.24618678890707E-2</v>
      </c>
      <c r="I228" s="23">
        <v>5.02259142150226</v>
      </c>
      <c r="J228" s="23">
        <v>5.0978917762041097E-7</v>
      </c>
      <c r="K228" s="23"/>
      <c r="L228" s="23"/>
      <c r="M228" s="23"/>
      <c r="N228" s="64"/>
    </row>
    <row r="229" spans="1:15" x14ac:dyDescent="0.25">
      <c r="A229" s="84"/>
      <c r="B229" s="84"/>
      <c r="C229" s="109">
        <v>8.1000499999999993E-3</v>
      </c>
      <c r="D229" s="114">
        <v>4380</v>
      </c>
      <c r="E229" s="116">
        <v>2.7370699999999999E-3</v>
      </c>
      <c r="F229" s="28" t="s">
        <v>68</v>
      </c>
      <c r="G229" s="23">
        <v>1.12894885224863</v>
      </c>
      <c r="H229" s="23">
        <v>0.21093805808427399</v>
      </c>
      <c r="I229" s="23">
        <v>5.3520396580004004</v>
      </c>
      <c r="J229" s="23">
        <v>8.6968331992010297E-8</v>
      </c>
      <c r="K229" s="23"/>
      <c r="L229" s="23"/>
      <c r="M229" s="23"/>
      <c r="N229" s="64"/>
    </row>
    <row r="230" spans="1:15" x14ac:dyDescent="0.25">
      <c r="A230" s="84"/>
      <c r="B230" s="84"/>
      <c r="C230" s="109">
        <v>8.1000499999999993E-3</v>
      </c>
      <c r="D230" s="114">
        <v>4380</v>
      </c>
      <c r="E230" s="116">
        <v>2.7370699999999999E-3</v>
      </c>
      <c r="F230" s="28" t="s">
        <v>69</v>
      </c>
      <c r="G230" s="23">
        <v>2.6473064781329301</v>
      </c>
      <c r="H230" s="23">
        <v>0.74457933537597298</v>
      </c>
      <c r="I230" s="23">
        <v>3.5554390947422401</v>
      </c>
      <c r="J230" s="23">
        <v>3.7734835419197301E-4</v>
      </c>
      <c r="K230" s="23"/>
      <c r="L230" s="23"/>
      <c r="M230" s="23"/>
      <c r="N230" s="64"/>
    </row>
    <row r="231" spans="1:15" x14ac:dyDescent="0.25">
      <c r="A231" s="84"/>
      <c r="B231" s="84"/>
      <c r="C231" s="109">
        <v>8.1000499999999993E-3</v>
      </c>
      <c r="D231" s="114">
        <v>4380</v>
      </c>
      <c r="E231" s="116">
        <v>2.7370699999999999E-3</v>
      </c>
      <c r="F231" s="28" t="s">
        <v>11</v>
      </c>
      <c r="G231" s="23">
        <v>-11.7509836412585</v>
      </c>
      <c r="H231" s="23">
        <v>6.7809480841576599</v>
      </c>
      <c r="I231" s="23">
        <v>-1.7329411013649101</v>
      </c>
      <c r="J231" s="23">
        <v>8.31061379456772E-2</v>
      </c>
      <c r="K231" s="23"/>
      <c r="L231" s="23"/>
      <c r="M231" s="23"/>
      <c r="N231" s="64"/>
      <c r="O231" s="67"/>
    </row>
    <row r="232" spans="1:15" x14ac:dyDescent="0.25">
      <c r="A232" s="84"/>
      <c r="B232" s="84"/>
      <c r="C232" s="109">
        <v>8.1000499999999993E-3</v>
      </c>
      <c r="D232" s="114">
        <v>4380</v>
      </c>
      <c r="E232" s="116">
        <v>2.7370699999999999E-3</v>
      </c>
      <c r="F232" s="28" t="s">
        <v>12</v>
      </c>
      <c r="G232" s="23">
        <v>-1.1271694133527801</v>
      </c>
      <c r="H232" s="23">
        <v>6.4655216179107402</v>
      </c>
      <c r="I232" s="23">
        <v>-0.17433541792363699</v>
      </c>
      <c r="J232" s="23">
        <v>0.86160186593880095</v>
      </c>
      <c r="K232" s="23"/>
      <c r="L232" s="23"/>
      <c r="M232" s="23"/>
      <c r="N232" s="64"/>
    </row>
    <row r="233" spans="1:15" x14ac:dyDescent="0.25">
      <c r="A233" s="84"/>
      <c r="B233" s="85"/>
      <c r="C233" s="110">
        <v>8.1000499999999993E-3</v>
      </c>
      <c r="D233" s="113">
        <v>4380</v>
      </c>
      <c r="E233" s="117">
        <v>2.7370699999999999E-3</v>
      </c>
      <c r="F233" s="29" t="s">
        <v>13</v>
      </c>
      <c r="G233" s="24">
        <v>4.9119917644067401</v>
      </c>
      <c r="H233" s="24">
        <v>7.5817680834682903</v>
      </c>
      <c r="I233" s="24">
        <v>0.64786890212549797</v>
      </c>
      <c r="J233" s="24">
        <v>0.51706974585022303</v>
      </c>
      <c r="K233" s="24"/>
      <c r="L233" s="24"/>
      <c r="M233" s="24"/>
      <c r="N233" s="68"/>
    </row>
    <row r="234" spans="1:15" x14ac:dyDescent="0.25">
      <c r="A234" s="84"/>
      <c r="B234" s="84">
        <v>2</v>
      </c>
      <c r="C234" s="108">
        <v>3.5500499999999999E-3</v>
      </c>
      <c r="D234" s="111">
        <v>2111</v>
      </c>
      <c r="E234" s="115">
        <v>5.3418099999999998E-3</v>
      </c>
      <c r="F234" s="28" t="s">
        <v>6</v>
      </c>
      <c r="G234" s="23">
        <v>-2.3751069100034901</v>
      </c>
      <c r="H234" s="23">
        <v>0.95733859830251</v>
      </c>
      <c r="I234" s="23">
        <v>-2.48094761269929</v>
      </c>
      <c r="J234" s="23">
        <v>1.3103362945996601E-2</v>
      </c>
      <c r="K234" s="23"/>
      <c r="L234" s="23"/>
      <c r="M234" s="23"/>
      <c r="N234" s="64"/>
    </row>
    <row r="235" spans="1:15" x14ac:dyDescent="0.25">
      <c r="A235" s="84"/>
      <c r="B235" s="84"/>
      <c r="C235" s="109"/>
      <c r="D235" s="112">
        <v>787</v>
      </c>
      <c r="E235" s="116">
        <v>4.2452699999999998E-3</v>
      </c>
      <c r="F235" s="28" t="s">
        <v>0</v>
      </c>
      <c r="G235" s="23">
        <v>0.15218456380054199</v>
      </c>
      <c r="H235" s="23">
        <v>9.5520643241119196E-2</v>
      </c>
      <c r="I235" s="23">
        <v>1.5932112539944701</v>
      </c>
      <c r="J235" s="23">
        <v>0.111112807404482</v>
      </c>
      <c r="K235" s="23">
        <v>0.177136359630334</v>
      </c>
      <c r="L235" s="23">
        <v>1.1643756259987701</v>
      </c>
      <c r="M235" s="23">
        <v>0.96557125760456297</v>
      </c>
      <c r="N235" s="64">
        <v>1.4041124233373501</v>
      </c>
    </row>
    <row r="236" spans="1:15" x14ac:dyDescent="0.25">
      <c r="A236" s="84"/>
      <c r="B236" s="84"/>
      <c r="C236" s="109"/>
      <c r="D236" s="112">
        <v>787</v>
      </c>
      <c r="E236" s="116">
        <v>4.2452699999999998E-3</v>
      </c>
      <c r="F236" s="28" t="s">
        <v>7</v>
      </c>
      <c r="G236" s="23">
        <v>-0.17042729469639201</v>
      </c>
      <c r="H236" s="23">
        <v>0.17825310750930201</v>
      </c>
      <c r="I236" s="23">
        <v>-0.95609718718366998</v>
      </c>
      <c r="J236" s="23">
        <v>0.339023135764355</v>
      </c>
      <c r="K236" s="23"/>
      <c r="L236" s="23"/>
      <c r="M236" s="23"/>
      <c r="N236" s="64"/>
    </row>
    <row r="237" spans="1:15" x14ac:dyDescent="0.25">
      <c r="A237" s="84"/>
      <c r="B237" s="84"/>
      <c r="C237" s="109"/>
      <c r="D237" s="112">
        <v>787</v>
      </c>
      <c r="E237" s="116">
        <v>4.2452699999999998E-3</v>
      </c>
      <c r="F237" s="28" t="s">
        <v>8</v>
      </c>
      <c r="G237" s="23">
        <v>-0.94242624913531303</v>
      </c>
      <c r="H237" s="23">
        <v>0.195556692240069</v>
      </c>
      <c r="I237" s="23">
        <v>-4.8191971256006498</v>
      </c>
      <c r="J237" s="23">
        <v>1.4413708555220699E-6</v>
      </c>
      <c r="K237" s="23"/>
      <c r="L237" s="23"/>
      <c r="M237" s="23"/>
      <c r="N237" s="64"/>
    </row>
    <row r="238" spans="1:15" x14ac:dyDescent="0.25">
      <c r="A238" s="84"/>
      <c r="B238" s="84"/>
      <c r="C238" s="109"/>
      <c r="D238" s="112">
        <v>787</v>
      </c>
      <c r="E238" s="116">
        <v>4.2452699999999998E-3</v>
      </c>
      <c r="F238" s="28" t="s">
        <v>9</v>
      </c>
      <c r="G238" s="23">
        <v>-0.126147184358614</v>
      </c>
      <c r="H238" s="23">
        <v>0.29330127265790301</v>
      </c>
      <c r="I238" s="23">
        <v>-0.430094227738822</v>
      </c>
      <c r="J238" s="23">
        <v>0.66712709875933995</v>
      </c>
      <c r="K238" s="23"/>
      <c r="L238" s="23"/>
      <c r="M238" s="23"/>
      <c r="N238" s="64"/>
    </row>
    <row r="239" spans="1:15" x14ac:dyDescent="0.25">
      <c r="A239" s="84"/>
      <c r="B239" s="84"/>
      <c r="C239" s="109"/>
      <c r="D239" s="112">
        <v>787</v>
      </c>
      <c r="E239" s="116">
        <v>4.2452699999999998E-3</v>
      </c>
      <c r="F239" s="28" t="s">
        <v>10</v>
      </c>
      <c r="G239" s="23">
        <v>4.54293760307612E-2</v>
      </c>
      <c r="H239" s="23">
        <v>1.23400718769238E-2</v>
      </c>
      <c r="I239" s="23">
        <v>3.6814514926541899</v>
      </c>
      <c r="J239" s="23">
        <v>2.31909915228734E-4</v>
      </c>
      <c r="K239" s="23"/>
      <c r="L239" s="23"/>
      <c r="M239" s="23"/>
      <c r="N239" s="64"/>
    </row>
    <row r="240" spans="1:15" x14ac:dyDescent="0.25">
      <c r="A240" s="84"/>
      <c r="B240" s="84"/>
      <c r="C240" s="109"/>
      <c r="D240" s="112">
        <v>787</v>
      </c>
      <c r="E240" s="116">
        <v>4.2452699999999998E-3</v>
      </c>
      <c r="F240" s="28" t="s">
        <v>68</v>
      </c>
      <c r="G240" s="23">
        <v>1.22808041931187</v>
      </c>
      <c r="H240" s="23">
        <v>0.224665250210833</v>
      </c>
      <c r="I240" s="23">
        <v>5.4662677835553</v>
      </c>
      <c r="J240" s="23">
        <v>4.59609848285749E-8</v>
      </c>
      <c r="K240" s="23"/>
      <c r="L240" s="23"/>
      <c r="M240" s="23"/>
      <c r="N240" s="64"/>
    </row>
    <row r="241" spans="1:14" x14ac:dyDescent="0.25">
      <c r="A241" s="84"/>
      <c r="B241" s="84"/>
      <c r="C241" s="109"/>
      <c r="D241" s="112">
        <v>787</v>
      </c>
      <c r="E241" s="116">
        <v>4.2452699999999998E-3</v>
      </c>
      <c r="F241" s="28" t="s">
        <v>69</v>
      </c>
      <c r="G241" s="23">
        <v>2.66174964131211</v>
      </c>
      <c r="H241" s="23">
        <v>0.73603654663020102</v>
      </c>
      <c r="I241" s="23">
        <v>3.61632809335135</v>
      </c>
      <c r="J241" s="23">
        <v>2.9881159975395099E-4</v>
      </c>
      <c r="K241" s="23"/>
      <c r="L241" s="23"/>
      <c r="M241" s="23"/>
      <c r="N241" s="64"/>
    </row>
    <row r="242" spans="1:14" x14ac:dyDescent="0.25">
      <c r="A242" s="84"/>
      <c r="B242" s="84"/>
      <c r="C242" s="109"/>
      <c r="D242" s="112">
        <v>787</v>
      </c>
      <c r="E242" s="116">
        <v>4.2452699999999998E-3</v>
      </c>
      <c r="F242" s="28" t="s">
        <v>11</v>
      </c>
      <c r="G242" s="23">
        <v>-6.9493013447518797</v>
      </c>
      <c r="H242" s="23">
        <v>6.3731312158898499</v>
      </c>
      <c r="I242" s="23">
        <v>-1.0904061299452801</v>
      </c>
      <c r="J242" s="23">
        <v>0.27553428279756897</v>
      </c>
      <c r="K242" s="23"/>
      <c r="L242" s="23"/>
      <c r="M242" s="23"/>
      <c r="N242" s="64"/>
    </row>
    <row r="243" spans="1:14" x14ac:dyDescent="0.25">
      <c r="A243" s="84"/>
      <c r="B243" s="84"/>
      <c r="C243" s="109"/>
      <c r="D243" s="112">
        <v>787</v>
      </c>
      <c r="E243" s="116">
        <v>4.2452699999999998E-3</v>
      </c>
      <c r="F243" s="28" t="s">
        <v>12</v>
      </c>
      <c r="G243" s="23">
        <v>-9.1439760322788004</v>
      </c>
      <c r="H243" s="23">
        <v>6.2611589481069396</v>
      </c>
      <c r="I243" s="23">
        <v>-1.4604286695266699</v>
      </c>
      <c r="J243" s="23">
        <v>0.14417229822894301</v>
      </c>
      <c r="K243" s="23"/>
      <c r="L243" s="23"/>
      <c r="M243" s="23"/>
      <c r="N243" s="64"/>
    </row>
    <row r="244" spans="1:14" x14ac:dyDescent="0.25">
      <c r="A244" s="84"/>
      <c r="B244" s="85"/>
      <c r="C244" s="110"/>
      <c r="D244" s="113">
        <v>787</v>
      </c>
      <c r="E244" s="117">
        <v>4.2452699999999998E-3</v>
      </c>
      <c r="F244" s="29" t="s">
        <v>13</v>
      </c>
      <c r="G244" s="24">
        <v>-0.612518859791785</v>
      </c>
      <c r="H244" s="24">
        <v>7.2663527406920903</v>
      </c>
      <c r="I244" s="24">
        <v>-8.4295227833027606E-2</v>
      </c>
      <c r="J244" s="24">
        <v>0.93282170653727303</v>
      </c>
      <c r="K244" s="24"/>
      <c r="L244" s="24"/>
      <c r="M244" s="24"/>
      <c r="N244" s="68"/>
    </row>
    <row r="245" spans="1:14" x14ac:dyDescent="0.25">
      <c r="A245" s="84"/>
      <c r="B245" s="84">
        <v>3</v>
      </c>
      <c r="C245" s="108">
        <v>1.50005E-3</v>
      </c>
      <c r="D245" s="111">
        <v>949</v>
      </c>
      <c r="E245" s="115">
        <v>1.01315E-2</v>
      </c>
      <c r="F245" s="28" t="s">
        <v>6</v>
      </c>
      <c r="G245" s="23">
        <v>-3.56036282988005</v>
      </c>
      <c r="H245" s="23">
        <v>0.99929596351150696</v>
      </c>
      <c r="I245" s="23">
        <v>-3.56287122122359</v>
      </c>
      <c r="J245" s="23">
        <v>3.6682065207463101E-4</v>
      </c>
      <c r="K245" s="23"/>
      <c r="L245" s="23"/>
      <c r="M245" s="23"/>
      <c r="N245" s="64"/>
    </row>
    <row r="246" spans="1:14" x14ac:dyDescent="0.25">
      <c r="A246" s="84"/>
      <c r="B246" s="84"/>
      <c r="C246" s="109">
        <v>0.2472</v>
      </c>
      <c r="D246" s="112">
        <v>67954</v>
      </c>
      <c r="E246" s="116">
        <v>7.5434899999999999E-3</v>
      </c>
      <c r="F246" s="31" t="s">
        <v>0</v>
      </c>
      <c r="G246" s="26">
        <v>-0.19412361172152001</v>
      </c>
      <c r="H246" s="26">
        <v>9.0797316691023006E-2</v>
      </c>
      <c r="I246" s="26">
        <v>-2.1379884207603799</v>
      </c>
      <c r="J246" s="26">
        <v>3.2517683035544601E-2</v>
      </c>
      <c r="K246" s="26">
        <v>6.3874020248391103E-2</v>
      </c>
      <c r="L246" s="26">
        <v>0.82355577702046801</v>
      </c>
      <c r="M246" s="26">
        <v>0.68929447258786503</v>
      </c>
      <c r="N246" s="65">
        <v>0.98396860099198002</v>
      </c>
    </row>
    <row r="247" spans="1:14" x14ac:dyDescent="0.25">
      <c r="A247" s="84"/>
      <c r="B247" s="84"/>
      <c r="C247" s="109">
        <v>5.5004999999999995E-4</v>
      </c>
      <c r="D247" s="112">
        <v>365</v>
      </c>
      <c r="E247" s="116">
        <v>1.55838E-2</v>
      </c>
      <c r="F247" s="28" t="s">
        <v>7</v>
      </c>
      <c r="G247" s="23">
        <v>-0.21353887701604299</v>
      </c>
      <c r="H247" s="23">
        <v>0.189298449604</v>
      </c>
      <c r="I247" s="23">
        <v>-1.1280540197912501</v>
      </c>
      <c r="J247" s="23">
        <v>0.25929710600119499</v>
      </c>
      <c r="K247" s="23"/>
      <c r="L247" s="23"/>
      <c r="M247" s="23"/>
      <c r="N247" s="64"/>
    </row>
    <row r="248" spans="1:14" x14ac:dyDescent="0.25">
      <c r="A248" s="84"/>
      <c r="B248" s="84"/>
      <c r="C248" s="109">
        <v>0.2472</v>
      </c>
      <c r="D248" s="112">
        <v>67954</v>
      </c>
      <c r="E248" s="116">
        <v>7.5434899999999999E-3</v>
      </c>
      <c r="F248" s="28" t="s">
        <v>8</v>
      </c>
      <c r="G248" s="23">
        <v>-1.3069063831355301</v>
      </c>
      <c r="H248" s="23">
        <v>0.214853333860201</v>
      </c>
      <c r="I248" s="23">
        <v>-6.0827838211991603</v>
      </c>
      <c r="J248" s="23">
        <v>1.1811355519725099E-9</v>
      </c>
      <c r="K248" s="23"/>
      <c r="L248" s="23"/>
      <c r="M248" s="23"/>
      <c r="N248" s="64"/>
    </row>
    <row r="249" spans="1:14" x14ac:dyDescent="0.25">
      <c r="A249" s="84"/>
      <c r="B249" s="84"/>
      <c r="C249" s="109">
        <v>5.5004999999999995E-4</v>
      </c>
      <c r="D249" s="112">
        <v>365</v>
      </c>
      <c r="E249" s="116">
        <v>1.55838E-2</v>
      </c>
      <c r="F249" s="28" t="s">
        <v>9</v>
      </c>
      <c r="G249" s="23">
        <v>-0.68653485751889598</v>
      </c>
      <c r="H249" s="23">
        <v>0.29142504301977501</v>
      </c>
      <c r="I249" s="23">
        <v>-2.3557853862006901</v>
      </c>
      <c r="J249" s="23">
        <v>1.8483593006659398E-2</v>
      </c>
      <c r="K249" s="23"/>
      <c r="L249" s="23"/>
      <c r="M249" s="23"/>
      <c r="N249" s="64"/>
    </row>
    <row r="250" spans="1:14" x14ac:dyDescent="0.25">
      <c r="A250" s="84"/>
      <c r="B250" s="84"/>
      <c r="C250" s="109">
        <v>0.2472</v>
      </c>
      <c r="D250" s="112">
        <v>67954</v>
      </c>
      <c r="E250" s="116">
        <v>7.5434899999999999E-3</v>
      </c>
      <c r="F250" s="28" t="s">
        <v>10</v>
      </c>
      <c r="G250" s="23">
        <v>6.6268642070314507E-2</v>
      </c>
      <c r="H250" s="23">
        <v>1.2952283406234199E-2</v>
      </c>
      <c r="I250" s="23">
        <v>5.1163675154311496</v>
      </c>
      <c r="J250" s="23">
        <v>3.1147588411796102E-7</v>
      </c>
      <c r="K250" s="23"/>
      <c r="L250" s="23"/>
      <c r="M250" s="23"/>
      <c r="N250" s="64"/>
    </row>
    <row r="251" spans="1:14" x14ac:dyDescent="0.25">
      <c r="A251" s="84"/>
      <c r="B251" s="84"/>
      <c r="C251" s="109">
        <v>5.5004999999999995E-4</v>
      </c>
      <c r="D251" s="112">
        <v>365</v>
      </c>
      <c r="E251" s="116">
        <v>1.55838E-2</v>
      </c>
      <c r="F251" s="28" t="s">
        <v>68</v>
      </c>
      <c r="G251" s="23">
        <v>1.3060754514535799</v>
      </c>
      <c r="H251" s="23">
        <v>0.234068905915192</v>
      </c>
      <c r="I251" s="23">
        <v>5.5798759187894804</v>
      </c>
      <c r="J251" s="23">
        <v>2.4069022246051801E-8</v>
      </c>
      <c r="K251" s="23"/>
      <c r="L251" s="23"/>
      <c r="M251" s="23"/>
      <c r="N251" s="64"/>
    </row>
    <row r="252" spans="1:14" x14ac:dyDescent="0.25">
      <c r="A252" s="84"/>
      <c r="B252" s="84"/>
      <c r="C252" s="109">
        <v>0.2472</v>
      </c>
      <c r="D252" s="112">
        <v>67954</v>
      </c>
      <c r="E252" s="116">
        <v>7.5434899999999999E-3</v>
      </c>
      <c r="F252" s="28" t="s">
        <v>69</v>
      </c>
      <c r="G252" s="23">
        <v>2.93368636935792</v>
      </c>
      <c r="H252" s="23">
        <v>0.74001050964640402</v>
      </c>
      <c r="I252" s="23">
        <v>3.9643847365893601</v>
      </c>
      <c r="J252" s="23">
        <v>7.3585491218699798E-5</v>
      </c>
      <c r="K252" s="23"/>
      <c r="L252" s="23"/>
      <c r="M252" s="23"/>
      <c r="N252" s="64"/>
    </row>
    <row r="253" spans="1:14" x14ac:dyDescent="0.25">
      <c r="A253" s="84"/>
      <c r="B253" s="84"/>
      <c r="C253" s="109">
        <v>5.5004999999999995E-4</v>
      </c>
      <c r="D253" s="112">
        <v>365</v>
      </c>
      <c r="E253" s="116">
        <v>1.55838E-2</v>
      </c>
      <c r="F253" s="28" t="s">
        <v>11</v>
      </c>
      <c r="G253" s="23">
        <v>-8.0456191520601408</v>
      </c>
      <c r="H253" s="23">
        <v>6.93221081727377</v>
      </c>
      <c r="I253" s="23">
        <v>-1.1606137441769599</v>
      </c>
      <c r="J253" s="23">
        <v>0.24579901353966799</v>
      </c>
      <c r="K253" s="23"/>
      <c r="L253" s="23"/>
      <c r="M253" s="23"/>
      <c r="N253" s="64"/>
    </row>
    <row r="254" spans="1:14" x14ac:dyDescent="0.25">
      <c r="A254" s="84"/>
      <c r="B254" s="84"/>
      <c r="C254" s="109">
        <v>0.2472</v>
      </c>
      <c r="D254" s="112">
        <v>67954</v>
      </c>
      <c r="E254" s="116">
        <v>7.5434899999999999E-3</v>
      </c>
      <c r="F254" s="28" t="s">
        <v>12</v>
      </c>
      <c r="G254" s="23">
        <v>11.1840106182915</v>
      </c>
      <c r="H254" s="23">
        <v>7.9977710857981403</v>
      </c>
      <c r="I254" s="23">
        <v>1.39839093896439</v>
      </c>
      <c r="J254" s="23">
        <v>0.16199570264725499</v>
      </c>
      <c r="K254" s="23"/>
      <c r="L254" s="23"/>
      <c r="M254" s="23"/>
      <c r="N254" s="64"/>
    </row>
    <row r="255" spans="1:14" x14ac:dyDescent="0.25">
      <c r="A255" s="84"/>
      <c r="B255" s="85"/>
      <c r="C255" s="110">
        <v>5.5004999999999995E-4</v>
      </c>
      <c r="D255" s="113">
        <v>365</v>
      </c>
      <c r="E255" s="117">
        <v>1.55838E-2</v>
      </c>
      <c r="F255" s="29" t="s">
        <v>13</v>
      </c>
      <c r="G255" s="24">
        <v>9.0145313730929999</v>
      </c>
      <c r="H255" s="24">
        <v>7.6036999170098101</v>
      </c>
      <c r="I255" s="24">
        <v>1.18554538862417</v>
      </c>
      <c r="J255" s="24">
        <v>0.23580187994659399</v>
      </c>
      <c r="K255" s="24"/>
      <c r="L255" s="24"/>
      <c r="M255" s="24"/>
      <c r="N255" s="68"/>
    </row>
    <row r="256" spans="1:14" x14ac:dyDescent="0.25">
      <c r="A256" s="84"/>
      <c r="B256" s="84">
        <v>4</v>
      </c>
      <c r="C256" s="108">
        <v>0.2472</v>
      </c>
      <c r="D256" s="111">
        <v>67954</v>
      </c>
      <c r="E256" s="115">
        <v>8.1638400000000003E-3</v>
      </c>
      <c r="F256" s="28" t="s">
        <v>6</v>
      </c>
      <c r="G256" s="23">
        <v>-1.93216539580447</v>
      </c>
      <c r="H256" s="23">
        <v>0.98664647992460097</v>
      </c>
      <c r="I256" s="23">
        <v>-1.9583158052234999</v>
      </c>
      <c r="J256" s="23">
        <v>5.01929673334588E-2</v>
      </c>
      <c r="K256" s="23"/>
      <c r="L256" s="23"/>
      <c r="M256" s="23"/>
      <c r="N256" s="64"/>
    </row>
    <row r="257" spans="1:14" x14ac:dyDescent="0.25">
      <c r="A257" s="84"/>
      <c r="B257" s="84"/>
      <c r="C257" s="109">
        <v>5.5004999999999995E-4</v>
      </c>
      <c r="D257" s="112">
        <v>365</v>
      </c>
      <c r="E257" s="116">
        <v>1.55838E-2</v>
      </c>
      <c r="F257" s="28" t="s">
        <v>0</v>
      </c>
      <c r="G257" s="23">
        <v>0.17311830202828801</v>
      </c>
      <c r="H257" s="23">
        <v>8.8443933427657606E-2</v>
      </c>
      <c r="I257" s="23">
        <v>1.9573790459001801</v>
      </c>
      <c r="J257" s="23">
        <v>5.03029202090748E-2</v>
      </c>
      <c r="K257" s="23">
        <v>9.0710183983577497E-2</v>
      </c>
      <c r="L257" s="23">
        <v>1.18900639956164</v>
      </c>
      <c r="M257" s="23">
        <v>0.99976798292012703</v>
      </c>
      <c r="N257" s="64">
        <v>1.4140643052694</v>
      </c>
    </row>
    <row r="258" spans="1:14" x14ac:dyDescent="0.25">
      <c r="A258" s="84"/>
      <c r="B258" s="84"/>
      <c r="C258" s="109">
        <v>0.2472</v>
      </c>
      <c r="D258" s="112">
        <v>67954</v>
      </c>
      <c r="E258" s="116">
        <v>7.5434899999999999E-3</v>
      </c>
      <c r="F258" s="28" t="s">
        <v>7</v>
      </c>
      <c r="G258" s="23">
        <v>-0.33257252231770901</v>
      </c>
      <c r="H258" s="23">
        <v>0.180135658256381</v>
      </c>
      <c r="I258" s="23">
        <v>-1.84623369707496</v>
      </c>
      <c r="J258" s="23">
        <v>6.4858280144592106E-2</v>
      </c>
      <c r="K258" s="23"/>
      <c r="L258" s="23"/>
      <c r="M258" s="23"/>
      <c r="N258" s="64"/>
    </row>
    <row r="259" spans="1:14" x14ac:dyDescent="0.25">
      <c r="A259" s="84"/>
      <c r="B259" s="84"/>
      <c r="C259" s="109">
        <v>5.5004999999999995E-4</v>
      </c>
      <c r="D259" s="112">
        <v>365</v>
      </c>
      <c r="E259" s="116">
        <v>1.55838E-2</v>
      </c>
      <c r="F259" s="28" t="s">
        <v>8</v>
      </c>
      <c r="G259" s="23">
        <v>-1.0824532402782501</v>
      </c>
      <c r="H259" s="23">
        <v>0.20637021512565801</v>
      </c>
      <c r="I259" s="23">
        <v>-5.2452009105051696</v>
      </c>
      <c r="J259" s="23">
        <v>1.5611211611523E-7</v>
      </c>
      <c r="K259" s="23"/>
      <c r="L259" s="23"/>
      <c r="M259" s="23"/>
      <c r="N259" s="64"/>
    </row>
    <row r="260" spans="1:14" x14ac:dyDescent="0.25">
      <c r="A260" s="84"/>
      <c r="B260" s="84"/>
      <c r="C260" s="109">
        <v>0.2472</v>
      </c>
      <c r="D260" s="112">
        <v>67954</v>
      </c>
      <c r="E260" s="116">
        <v>7.5434899999999999E-3</v>
      </c>
      <c r="F260" s="28" t="s">
        <v>9</v>
      </c>
      <c r="G260" s="23">
        <v>-0.40804164787164598</v>
      </c>
      <c r="H260" s="23">
        <v>0.28283563508041398</v>
      </c>
      <c r="I260" s="23">
        <v>-1.4426811803810899</v>
      </c>
      <c r="J260" s="23">
        <v>0.14911030308600001</v>
      </c>
      <c r="K260" s="23"/>
      <c r="L260" s="23"/>
      <c r="M260" s="23"/>
      <c r="N260" s="64"/>
    </row>
    <row r="261" spans="1:14" x14ac:dyDescent="0.25">
      <c r="A261" s="84"/>
      <c r="B261" s="84"/>
      <c r="C261" s="109">
        <v>5.5004999999999995E-4</v>
      </c>
      <c r="D261" s="112">
        <v>365</v>
      </c>
      <c r="E261" s="116">
        <v>1.55838E-2</v>
      </c>
      <c r="F261" s="28" t="s">
        <v>10</v>
      </c>
      <c r="G261" s="23">
        <v>4.0179608983772902E-2</v>
      </c>
      <c r="H261" s="23">
        <v>1.24449080600948E-2</v>
      </c>
      <c r="I261" s="23">
        <v>3.2285982981755299</v>
      </c>
      <c r="J261" s="23">
        <v>1.2439849818202901E-3</v>
      </c>
      <c r="K261" s="23"/>
      <c r="L261" s="23"/>
      <c r="M261" s="23"/>
      <c r="N261" s="64"/>
    </row>
    <row r="262" spans="1:14" x14ac:dyDescent="0.25">
      <c r="A262" s="84"/>
      <c r="B262" s="84"/>
      <c r="C262" s="109">
        <v>0.2472</v>
      </c>
      <c r="D262" s="112">
        <v>67954</v>
      </c>
      <c r="E262" s="116">
        <v>7.5434899999999999E-3</v>
      </c>
      <c r="F262" s="28" t="s">
        <v>68</v>
      </c>
      <c r="G262" s="23">
        <v>1.4335577191020099</v>
      </c>
      <c r="H262" s="23">
        <v>0.22172417417691001</v>
      </c>
      <c r="I262" s="23">
        <v>6.4655003200426799</v>
      </c>
      <c r="J262" s="23">
        <v>1.00964190062665E-10</v>
      </c>
      <c r="K262" s="23"/>
      <c r="L262" s="23"/>
      <c r="M262" s="23"/>
      <c r="N262" s="64"/>
    </row>
    <row r="263" spans="1:14" x14ac:dyDescent="0.25">
      <c r="A263" s="84"/>
      <c r="B263" s="84"/>
      <c r="C263" s="109">
        <v>5.5004999999999995E-4</v>
      </c>
      <c r="D263" s="112">
        <v>365</v>
      </c>
      <c r="E263" s="116">
        <v>1.55838E-2</v>
      </c>
      <c r="F263" s="28" t="s">
        <v>69</v>
      </c>
      <c r="G263" s="23">
        <v>3.0522013431599802</v>
      </c>
      <c r="H263" s="23">
        <v>0.73722422597377701</v>
      </c>
      <c r="I263" s="23">
        <v>4.1401262134710999</v>
      </c>
      <c r="J263" s="23">
        <v>3.4711478536458499E-5</v>
      </c>
      <c r="K263" s="23"/>
      <c r="L263" s="23"/>
      <c r="M263" s="23"/>
      <c r="N263" s="64"/>
    </row>
    <row r="264" spans="1:14" x14ac:dyDescent="0.25">
      <c r="A264" s="84"/>
      <c r="B264" s="84"/>
      <c r="C264" s="109">
        <v>0.2472</v>
      </c>
      <c r="D264" s="112">
        <v>67954</v>
      </c>
      <c r="E264" s="116">
        <v>7.5434899999999999E-3</v>
      </c>
      <c r="F264" s="28" t="s">
        <v>11</v>
      </c>
      <c r="G264" s="23">
        <v>-3.6249453928285802</v>
      </c>
      <c r="H264" s="23">
        <v>6.5779043243918496</v>
      </c>
      <c r="I264" s="23">
        <v>-0.55107906926933303</v>
      </c>
      <c r="J264" s="23">
        <v>0.58157947295301204</v>
      </c>
      <c r="K264" s="23"/>
      <c r="L264" s="23"/>
      <c r="M264" s="23"/>
      <c r="N264" s="64"/>
    </row>
    <row r="265" spans="1:14" x14ac:dyDescent="0.25">
      <c r="A265" s="84"/>
      <c r="B265" s="84"/>
      <c r="C265" s="109">
        <v>5.5004999999999995E-4</v>
      </c>
      <c r="D265" s="112">
        <v>365</v>
      </c>
      <c r="E265" s="116">
        <v>1.55838E-2</v>
      </c>
      <c r="F265" s="28" t="s">
        <v>12</v>
      </c>
      <c r="G265" s="23">
        <v>3.15835007195159</v>
      </c>
      <c r="H265" s="23">
        <v>7.4384161229921997</v>
      </c>
      <c r="I265" s="23">
        <v>0.42459980992312402</v>
      </c>
      <c r="J265" s="23">
        <v>0.67112843160165703</v>
      </c>
      <c r="K265" s="23"/>
      <c r="L265" s="23"/>
      <c r="M265" s="23"/>
      <c r="N265" s="64"/>
    </row>
    <row r="266" spans="1:14" x14ac:dyDescent="0.25">
      <c r="A266" s="84"/>
      <c r="B266" s="85"/>
      <c r="C266" s="110">
        <v>0.2472</v>
      </c>
      <c r="D266" s="113">
        <v>67954</v>
      </c>
      <c r="E266" s="117">
        <v>7.5434899999999999E-3</v>
      </c>
      <c r="F266" s="29" t="s">
        <v>13</v>
      </c>
      <c r="G266" s="24">
        <v>6.9277772593076197</v>
      </c>
      <c r="H266" s="24">
        <v>6.9048353553869699</v>
      </c>
      <c r="I266" s="24">
        <v>1.0033225852232299</v>
      </c>
      <c r="J266" s="24">
        <v>0.31570524240389097</v>
      </c>
      <c r="K266" s="24"/>
      <c r="L266" s="24"/>
      <c r="M266" s="24"/>
      <c r="N266" s="68"/>
    </row>
    <row r="267" spans="1:14" x14ac:dyDescent="0.25">
      <c r="A267" s="84"/>
      <c r="B267" s="84">
        <v>5</v>
      </c>
      <c r="C267" s="108">
        <v>1.1850100000000001E-2</v>
      </c>
      <c r="D267" s="111">
        <v>6093</v>
      </c>
      <c r="E267" s="115">
        <v>6.1263200000000002E-3</v>
      </c>
      <c r="F267" s="28" t="s">
        <v>6</v>
      </c>
      <c r="G267" s="23">
        <v>-3.6463489810779199</v>
      </c>
      <c r="H267" s="23">
        <v>1.00341992405295</v>
      </c>
      <c r="I267" s="23">
        <v>-3.6339212464008099</v>
      </c>
      <c r="J267" s="23">
        <v>2.79146099139832E-4</v>
      </c>
      <c r="K267" s="23"/>
      <c r="L267" s="23"/>
      <c r="M267" s="23"/>
      <c r="N267" s="64"/>
    </row>
    <row r="268" spans="1:14" x14ac:dyDescent="0.25">
      <c r="A268" s="84"/>
      <c r="B268" s="84"/>
      <c r="C268" s="109">
        <v>2.1250100000000001E-2</v>
      </c>
      <c r="D268" s="112">
        <v>10245</v>
      </c>
      <c r="E268" s="116">
        <v>9.4931300000000007E-3</v>
      </c>
      <c r="F268" s="28" t="s">
        <v>0</v>
      </c>
      <c r="G268" s="23">
        <v>-0.15034707328494101</v>
      </c>
      <c r="H268" s="23">
        <v>8.8831585769144406E-2</v>
      </c>
      <c r="I268" s="23">
        <v>-1.69249565887142</v>
      </c>
      <c r="J268" s="23">
        <v>9.0551507128210196E-2</v>
      </c>
      <c r="K268" s="23">
        <v>0.14648037917798701</v>
      </c>
      <c r="L268" s="23">
        <v>0.86040936256973899</v>
      </c>
      <c r="M268" s="23">
        <v>0.72291983879948396</v>
      </c>
      <c r="N268" s="64">
        <v>1.0240475243106499</v>
      </c>
    </row>
    <row r="269" spans="1:14" x14ac:dyDescent="0.25">
      <c r="A269" s="84"/>
      <c r="B269" s="84"/>
      <c r="C269" s="109">
        <v>0.34420000000000001</v>
      </c>
      <c r="D269" s="112">
        <v>85143</v>
      </c>
      <c r="E269" s="116">
        <v>6.1519799999999996E-3</v>
      </c>
      <c r="F269" s="28" t="s">
        <v>7</v>
      </c>
      <c r="G269" s="23">
        <v>-0.16806988193025199</v>
      </c>
      <c r="H269" s="23">
        <v>0.18114177784164101</v>
      </c>
      <c r="I269" s="23">
        <v>-0.92783610679355999</v>
      </c>
      <c r="J269" s="23">
        <v>0.353492591421807</v>
      </c>
      <c r="K269" s="23"/>
      <c r="L269" s="23"/>
      <c r="M269" s="23"/>
      <c r="N269" s="64"/>
    </row>
    <row r="270" spans="1:14" x14ac:dyDescent="0.25">
      <c r="A270" s="84"/>
      <c r="B270" s="84"/>
      <c r="C270" s="109">
        <v>2.8500499999999998E-3</v>
      </c>
      <c r="D270" s="112">
        <v>1633</v>
      </c>
      <c r="E270" s="116">
        <v>2.6046699999999999E-2</v>
      </c>
      <c r="F270" s="28" t="s">
        <v>8</v>
      </c>
      <c r="G270" s="23">
        <v>-0.92063485989998695</v>
      </c>
      <c r="H270" s="23">
        <v>0.203784460264919</v>
      </c>
      <c r="I270" s="23">
        <v>-4.5176892227364398</v>
      </c>
      <c r="J270" s="23">
        <v>6.2518151581456297E-6</v>
      </c>
      <c r="K270" s="23"/>
      <c r="L270" s="23"/>
      <c r="M270" s="23"/>
      <c r="N270" s="64"/>
    </row>
    <row r="271" spans="1:14" x14ac:dyDescent="0.25">
      <c r="A271" s="84"/>
      <c r="B271" s="84"/>
      <c r="C271" s="109">
        <v>4.9999999999999998E-8</v>
      </c>
      <c r="D271" s="112">
        <v>1</v>
      </c>
      <c r="E271" s="116">
        <v>1.10914E-2</v>
      </c>
      <c r="F271" s="28" t="s">
        <v>9</v>
      </c>
      <c r="G271" s="23">
        <v>-0.32405729349890999</v>
      </c>
      <c r="H271" s="23">
        <v>0.283082175538728</v>
      </c>
      <c r="I271" s="23">
        <v>-1.1447463722581701</v>
      </c>
      <c r="J271" s="23">
        <v>0.25231423600825098</v>
      </c>
      <c r="K271" s="23"/>
      <c r="L271" s="23"/>
      <c r="M271" s="23"/>
      <c r="N271" s="64"/>
    </row>
    <row r="272" spans="1:14" x14ac:dyDescent="0.25">
      <c r="A272" s="84"/>
      <c r="B272" s="84"/>
      <c r="C272" s="109">
        <v>2.0300100000000001E-2</v>
      </c>
      <c r="D272" s="112">
        <v>9703</v>
      </c>
      <c r="E272" s="116">
        <v>6.1869100000000003E-3</v>
      </c>
      <c r="F272" s="28" t="s">
        <v>10</v>
      </c>
      <c r="G272" s="23">
        <v>6.2325773091747499E-2</v>
      </c>
      <c r="H272" s="23">
        <v>1.3051079579531701E-2</v>
      </c>
      <c r="I272" s="23">
        <v>4.7755262476135902</v>
      </c>
      <c r="J272" s="23">
        <v>1.7923790968520501E-6</v>
      </c>
      <c r="K272" s="23"/>
      <c r="L272" s="23"/>
      <c r="M272" s="23"/>
      <c r="N272" s="64"/>
    </row>
    <row r="273" spans="1:14" x14ac:dyDescent="0.25">
      <c r="A273" s="84"/>
      <c r="B273" s="84"/>
      <c r="C273" s="109">
        <v>1.1850100000000001E-2</v>
      </c>
      <c r="D273" s="112">
        <v>6093</v>
      </c>
      <c r="E273" s="116">
        <v>9.3358799999999995E-3</v>
      </c>
      <c r="F273" s="28" t="s">
        <v>68</v>
      </c>
      <c r="G273" s="23">
        <v>1.29255777616695</v>
      </c>
      <c r="H273" s="23">
        <v>0.21542093245050301</v>
      </c>
      <c r="I273" s="23">
        <v>6.0001493887505202</v>
      </c>
      <c r="J273" s="23">
        <v>1.9713607663174602E-9</v>
      </c>
      <c r="K273" s="23"/>
      <c r="L273" s="23"/>
      <c r="M273" s="23"/>
      <c r="N273" s="64"/>
    </row>
    <row r="274" spans="1:14" x14ac:dyDescent="0.25">
      <c r="A274" s="84"/>
      <c r="B274" s="84"/>
      <c r="C274" s="109">
        <v>2.1250100000000001E-2</v>
      </c>
      <c r="D274" s="112">
        <v>10245</v>
      </c>
      <c r="E274" s="116">
        <v>9.4931300000000007E-3</v>
      </c>
      <c r="F274" s="28" t="s">
        <v>69</v>
      </c>
      <c r="G274" s="23">
        <v>3.3370422416608201</v>
      </c>
      <c r="H274" s="23">
        <v>1.0310538631594499</v>
      </c>
      <c r="I274" s="23">
        <v>3.2365353168215099</v>
      </c>
      <c r="J274" s="23">
        <v>1.2099025394069201E-3</v>
      </c>
      <c r="K274" s="23"/>
      <c r="L274" s="23"/>
      <c r="M274" s="23"/>
      <c r="N274" s="64"/>
    </row>
    <row r="275" spans="1:14" x14ac:dyDescent="0.25">
      <c r="A275" s="84"/>
      <c r="B275" s="84"/>
      <c r="C275" s="109">
        <v>0.34420000000000001</v>
      </c>
      <c r="D275" s="112">
        <v>85143</v>
      </c>
      <c r="E275" s="116">
        <v>6.1519799999999996E-3</v>
      </c>
      <c r="F275" s="28" t="s">
        <v>11</v>
      </c>
      <c r="G275" s="23">
        <v>-1.7304169005379599</v>
      </c>
      <c r="H275" s="23">
        <v>6.7204436690909297</v>
      </c>
      <c r="I275" s="23">
        <v>-0.25748551520439</v>
      </c>
      <c r="J275" s="23">
        <v>0.79680399564430904</v>
      </c>
      <c r="K275" s="23"/>
      <c r="L275" s="23"/>
      <c r="M275" s="23"/>
      <c r="N275" s="64"/>
    </row>
    <row r="276" spans="1:14" x14ac:dyDescent="0.25">
      <c r="A276" s="84"/>
      <c r="B276" s="84"/>
      <c r="C276" s="109">
        <v>2.8500499999999998E-3</v>
      </c>
      <c r="D276" s="112">
        <v>1633</v>
      </c>
      <c r="E276" s="116">
        <v>2.6046699999999999E-2</v>
      </c>
      <c r="F276" s="28" t="s">
        <v>12</v>
      </c>
      <c r="G276" s="23">
        <v>-10.0716717361768</v>
      </c>
      <c r="H276" s="23">
        <v>6.8064411708127199</v>
      </c>
      <c r="I276" s="23">
        <v>-1.4797265536307</v>
      </c>
      <c r="J276" s="23">
        <v>0.13894623623302399</v>
      </c>
      <c r="K276" s="23"/>
      <c r="L276" s="23"/>
      <c r="M276" s="23"/>
      <c r="N276" s="64"/>
    </row>
    <row r="277" spans="1:14" x14ac:dyDescent="0.25">
      <c r="A277" s="84"/>
      <c r="B277" s="85"/>
      <c r="C277" s="110">
        <v>4.9999999999999998E-8</v>
      </c>
      <c r="D277" s="113">
        <v>1</v>
      </c>
      <c r="E277" s="117">
        <v>1.10914E-2</v>
      </c>
      <c r="F277" s="29" t="s">
        <v>13</v>
      </c>
      <c r="G277" s="24">
        <v>-1.4914900063062699</v>
      </c>
      <c r="H277" s="24">
        <v>7.2533325456970701</v>
      </c>
      <c r="I277" s="24">
        <v>-0.205628240110275</v>
      </c>
      <c r="J277" s="24">
        <v>0.837081316480488</v>
      </c>
      <c r="K277" s="24"/>
      <c r="L277" s="24"/>
      <c r="M277" s="24"/>
      <c r="N277" s="68"/>
    </row>
    <row r="278" spans="1:14" x14ac:dyDescent="0.25">
      <c r="A278" s="84"/>
      <c r="B278" s="84">
        <v>6</v>
      </c>
      <c r="C278" s="108">
        <v>0.10034999999999999</v>
      </c>
      <c r="D278" s="111">
        <v>35432</v>
      </c>
      <c r="E278" s="115">
        <v>8.8149600000000002E-3</v>
      </c>
      <c r="F278" s="28" t="s">
        <v>6</v>
      </c>
      <c r="G278" s="23">
        <v>-3.7976485504097099</v>
      </c>
      <c r="H278" s="23">
        <v>0.97095896292069905</v>
      </c>
      <c r="I278" s="23">
        <v>-3.9112348672143402</v>
      </c>
      <c r="J278" s="23">
        <v>9.1825421933988097E-5</v>
      </c>
      <c r="K278" s="23"/>
      <c r="L278" s="23"/>
      <c r="M278" s="23"/>
      <c r="N278" s="64"/>
    </row>
    <row r="279" spans="1:14" x14ac:dyDescent="0.25">
      <c r="A279" s="84"/>
      <c r="B279" s="84"/>
      <c r="C279" s="109"/>
      <c r="D279" s="112">
        <v>6093</v>
      </c>
      <c r="E279" s="116">
        <v>9.3358799999999995E-3</v>
      </c>
      <c r="F279" s="31" t="s">
        <v>0</v>
      </c>
      <c r="G279" s="26">
        <v>-0.17836884403174499</v>
      </c>
      <c r="H279" s="26">
        <v>8.8477184875953005E-2</v>
      </c>
      <c r="I279" s="26">
        <v>-2.0159868816104698</v>
      </c>
      <c r="J279" s="26">
        <v>4.38013475698215E-2</v>
      </c>
      <c r="K279" s="26">
        <v>8.3071521253109695E-2</v>
      </c>
      <c r="L279" s="26">
        <v>0.836633648706952</v>
      </c>
      <c r="M279" s="26">
        <v>0.70343182741922305</v>
      </c>
      <c r="N279" s="65">
        <v>0.99505856127768699</v>
      </c>
    </row>
    <row r="280" spans="1:14" x14ac:dyDescent="0.25">
      <c r="A280" s="84"/>
      <c r="B280" s="84"/>
      <c r="C280" s="109"/>
      <c r="D280" s="112">
        <v>10245</v>
      </c>
      <c r="E280" s="116">
        <v>9.4931300000000007E-3</v>
      </c>
      <c r="F280" s="28" t="s">
        <v>7</v>
      </c>
      <c r="G280" s="23">
        <v>-0.37759723308418602</v>
      </c>
      <c r="H280" s="23">
        <v>0.18252829302767901</v>
      </c>
      <c r="I280" s="23">
        <v>-2.0687052227400602</v>
      </c>
      <c r="J280" s="23">
        <v>3.8573756819307602E-2</v>
      </c>
      <c r="K280" s="23"/>
      <c r="L280" s="23"/>
      <c r="M280" s="23"/>
      <c r="N280" s="64"/>
    </row>
    <row r="281" spans="1:14" x14ac:dyDescent="0.25">
      <c r="A281" s="84"/>
      <c r="B281" s="84"/>
      <c r="C281" s="109"/>
      <c r="D281" s="112">
        <v>85143</v>
      </c>
      <c r="E281" s="116">
        <v>6.1519799999999996E-3</v>
      </c>
      <c r="F281" s="28" t="s">
        <v>8</v>
      </c>
      <c r="G281" s="23">
        <v>-1.01822537159055</v>
      </c>
      <c r="H281" s="23">
        <v>0.20538246738728499</v>
      </c>
      <c r="I281" s="23">
        <v>-4.9577034716917296</v>
      </c>
      <c r="J281" s="23">
        <v>7.1331321903867902E-7</v>
      </c>
      <c r="K281" s="23"/>
      <c r="L281" s="23"/>
      <c r="M281" s="23"/>
      <c r="N281" s="64"/>
    </row>
    <row r="282" spans="1:14" x14ac:dyDescent="0.25">
      <c r="A282" s="84"/>
      <c r="B282" s="84"/>
      <c r="C282" s="109"/>
      <c r="D282" s="112">
        <v>1633</v>
      </c>
      <c r="E282" s="116">
        <v>2.6046699999999999E-2</v>
      </c>
      <c r="F282" s="28" t="s">
        <v>9</v>
      </c>
      <c r="G282" s="23">
        <v>-0.41743225166137199</v>
      </c>
      <c r="H282" s="23">
        <v>0.28493684262352997</v>
      </c>
      <c r="I282" s="23">
        <v>-1.4649992181351601</v>
      </c>
      <c r="J282" s="23">
        <v>0.14292113107127</v>
      </c>
      <c r="K282" s="23"/>
      <c r="L282" s="23"/>
      <c r="M282" s="23"/>
      <c r="N282" s="64"/>
    </row>
    <row r="283" spans="1:14" x14ac:dyDescent="0.25">
      <c r="A283" s="84"/>
      <c r="B283" s="84"/>
      <c r="C283" s="109"/>
      <c r="D283" s="112">
        <v>1</v>
      </c>
      <c r="E283" s="116">
        <v>1.10914E-2</v>
      </c>
      <c r="F283" s="28" t="s">
        <v>10</v>
      </c>
      <c r="G283" s="23">
        <v>6.8012332473218404E-2</v>
      </c>
      <c r="H283" s="23">
        <v>1.27067045056689E-2</v>
      </c>
      <c r="I283" s="23">
        <v>5.3524761233627096</v>
      </c>
      <c r="J283" s="23">
        <v>8.6758753951278199E-8</v>
      </c>
      <c r="K283" s="23"/>
      <c r="L283" s="23"/>
      <c r="M283" s="23"/>
      <c r="N283" s="64"/>
    </row>
    <row r="284" spans="1:14" x14ac:dyDescent="0.25">
      <c r="A284" s="84"/>
      <c r="B284" s="84"/>
      <c r="C284" s="109"/>
      <c r="D284" s="112">
        <v>9703</v>
      </c>
      <c r="E284" s="116">
        <v>6.1869100000000003E-3</v>
      </c>
      <c r="F284" s="28" t="s">
        <v>68</v>
      </c>
      <c r="G284" s="23">
        <v>1.14416290879953</v>
      </c>
      <c r="H284" s="23">
        <v>0.21873927059788401</v>
      </c>
      <c r="I284" s="23">
        <v>5.2307155714297204</v>
      </c>
      <c r="J284" s="23">
        <v>1.68855141443883E-7</v>
      </c>
      <c r="K284" s="23"/>
      <c r="L284" s="23"/>
      <c r="M284" s="23"/>
      <c r="N284" s="64"/>
    </row>
    <row r="285" spans="1:14" x14ac:dyDescent="0.25">
      <c r="A285" s="84"/>
      <c r="B285" s="84"/>
      <c r="C285" s="109"/>
      <c r="D285" s="112">
        <v>6093</v>
      </c>
      <c r="E285" s="116">
        <v>9.3358799999999995E-3</v>
      </c>
      <c r="F285" s="28" t="s">
        <v>69</v>
      </c>
      <c r="G285" s="23">
        <v>2.6537247862137199</v>
      </c>
      <c r="H285" s="23">
        <v>0.74071907765006995</v>
      </c>
      <c r="I285" s="23">
        <v>3.58263323611517</v>
      </c>
      <c r="J285" s="23">
        <v>3.4014802692596203E-4</v>
      </c>
      <c r="K285" s="23"/>
      <c r="L285" s="23"/>
      <c r="M285" s="23"/>
      <c r="N285" s="64"/>
    </row>
    <row r="286" spans="1:14" x14ac:dyDescent="0.25">
      <c r="A286" s="84"/>
      <c r="B286" s="84"/>
      <c r="C286" s="109"/>
      <c r="D286" s="112">
        <v>10245</v>
      </c>
      <c r="E286" s="116">
        <v>9.4931300000000007E-3</v>
      </c>
      <c r="F286" s="28" t="s">
        <v>11</v>
      </c>
      <c r="G286" s="23">
        <v>2.7333439410913001</v>
      </c>
      <c r="H286" s="23">
        <v>7.5315791878263996</v>
      </c>
      <c r="I286" s="23">
        <v>0.36291777234571398</v>
      </c>
      <c r="J286" s="23">
        <v>0.71666631017777005</v>
      </c>
      <c r="K286" s="23"/>
      <c r="L286" s="23"/>
      <c r="M286" s="23"/>
      <c r="N286" s="64"/>
    </row>
    <row r="287" spans="1:14" x14ac:dyDescent="0.25">
      <c r="A287" s="84"/>
      <c r="B287" s="84"/>
      <c r="C287" s="109"/>
      <c r="D287" s="112">
        <v>85143</v>
      </c>
      <c r="E287" s="116">
        <v>6.1519799999999996E-3</v>
      </c>
      <c r="F287" s="28" t="s">
        <v>12</v>
      </c>
      <c r="G287" s="23">
        <v>2.8501189055592398E-2</v>
      </c>
      <c r="H287" s="23">
        <v>6.7356811273555</v>
      </c>
      <c r="I287" s="23">
        <v>4.2313744544469397E-3</v>
      </c>
      <c r="J287" s="23">
        <v>0.99662386172651896</v>
      </c>
      <c r="K287" s="23"/>
      <c r="L287" s="23"/>
      <c r="M287" s="23"/>
      <c r="N287" s="64"/>
    </row>
    <row r="288" spans="1:14" x14ac:dyDescent="0.25">
      <c r="A288" s="84"/>
      <c r="B288" s="85"/>
      <c r="C288" s="110"/>
      <c r="D288" s="113">
        <v>1633</v>
      </c>
      <c r="E288" s="117">
        <v>2.6046699999999999E-2</v>
      </c>
      <c r="F288" s="29" t="s">
        <v>13</v>
      </c>
      <c r="G288" s="24">
        <v>-7.5893548771427097</v>
      </c>
      <c r="H288" s="24">
        <v>9.7510913629414606</v>
      </c>
      <c r="I288" s="24">
        <v>-0.77830825234451995</v>
      </c>
      <c r="J288" s="24">
        <v>0.43638731167046901</v>
      </c>
      <c r="K288" s="24"/>
      <c r="L288" s="24"/>
      <c r="M288" s="24"/>
      <c r="N288" s="68"/>
    </row>
    <row r="289" spans="1:14" x14ac:dyDescent="0.25">
      <c r="A289" s="84"/>
      <c r="B289" s="84">
        <v>7</v>
      </c>
      <c r="C289" s="108">
        <v>0.49764999999999998</v>
      </c>
      <c r="D289" s="111">
        <v>106044</v>
      </c>
      <c r="E289" s="115">
        <v>4.65198E-3</v>
      </c>
      <c r="F289" s="28" t="s">
        <v>6</v>
      </c>
      <c r="G289" s="23">
        <v>-3.7793341256068702</v>
      </c>
      <c r="H289" s="23">
        <v>1.0053717323337801</v>
      </c>
      <c r="I289" s="23">
        <v>-3.7591410262091398</v>
      </c>
      <c r="J289" s="23">
        <v>1.70497717164091E-4</v>
      </c>
      <c r="K289" s="23"/>
      <c r="L289" s="23"/>
      <c r="M289" s="23"/>
      <c r="N289" s="64"/>
    </row>
    <row r="290" spans="1:14" x14ac:dyDescent="0.25">
      <c r="A290" s="84"/>
      <c r="B290" s="84"/>
      <c r="C290" s="109"/>
      <c r="D290" s="112">
        <v>9703</v>
      </c>
      <c r="E290" s="116">
        <v>6.1869100000000003E-3</v>
      </c>
      <c r="F290" s="28" t="s">
        <v>0</v>
      </c>
      <c r="G290" s="23">
        <v>-0.131985433043805</v>
      </c>
      <c r="H290" s="23">
        <v>8.9579158061589004E-2</v>
      </c>
      <c r="I290" s="23">
        <v>-1.47339443571305</v>
      </c>
      <c r="J290" s="23">
        <v>0.14064470978353899</v>
      </c>
      <c r="K290" s="23">
        <v>0.21145270406911701</v>
      </c>
      <c r="L290" s="23">
        <v>0.87635414029288805</v>
      </c>
      <c r="M290" s="23">
        <v>0.73523858132386</v>
      </c>
      <c r="N290" s="64">
        <v>1.0445542422782601</v>
      </c>
    </row>
    <row r="291" spans="1:14" x14ac:dyDescent="0.25">
      <c r="A291" s="84"/>
      <c r="B291" s="84"/>
      <c r="C291" s="109"/>
      <c r="D291" s="112">
        <v>6093</v>
      </c>
      <c r="E291" s="116">
        <v>9.3358799999999995E-3</v>
      </c>
      <c r="F291" s="28" t="s">
        <v>7</v>
      </c>
      <c r="G291" s="23">
        <v>-7.1036417793171602E-2</v>
      </c>
      <c r="H291" s="23">
        <v>0.18201313390343801</v>
      </c>
      <c r="I291" s="23">
        <v>-0.39028182345817902</v>
      </c>
      <c r="J291" s="23">
        <v>0.69632816251384699</v>
      </c>
      <c r="K291" s="23"/>
      <c r="L291" s="23"/>
      <c r="M291" s="23"/>
      <c r="N291" s="64"/>
    </row>
    <row r="292" spans="1:14" x14ac:dyDescent="0.25">
      <c r="A292" s="84"/>
      <c r="B292" s="84"/>
      <c r="C292" s="109"/>
      <c r="D292" s="112">
        <v>10245</v>
      </c>
      <c r="E292" s="116">
        <v>9.4931300000000007E-3</v>
      </c>
      <c r="F292" s="28" t="s">
        <v>8</v>
      </c>
      <c r="G292" s="23">
        <v>-1.0105524222478499</v>
      </c>
      <c r="H292" s="23">
        <v>0.19995529849069199</v>
      </c>
      <c r="I292" s="23">
        <v>-5.05389169417231</v>
      </c>
      <c r="J292" s="23">
        <v>4.32897154055012E-7</v>
      </c>
      <c r="K292" s="23"/>
      <c r="L292" s="23"/>
      <c r="M292" s="23"/>
      <c r="N292" s="64"/>
    </row>
    <row r="293" spans="1:14" x14ac:dyDescent="0.25">
      <c r="A293" s="84"/>
      <c r="B293" s="84"/>
      <c r="C293" s="109"/>
      <c r="D293" s="112">
        <v>85143</v>
      </c>
      <c r="E293" s="116">
        <v>6.1519799999999996E-3</v>
      </c>
      <c r="F293" s="28" t="s">
        <v>9</v>
      </c>
      <c r="G293" s="23">
        <v>-1.2751717927574799E-2</v>
      </c>
      <c r="H293" s="23">
        <v>0.30533369247456599</v>
      </c>
      <c r="I293" s="23">
        <v>-4.1763219198736101E-2</v>
      </c>
      <c r="J293" s="23">
        <v>0.96668745624362795</v>
      </c>
      <c r="K293" s="23"/>
      <c r="L293" s="23"/>
      <c r="M293" s="23"/>
      <c r="N293" s="64"/>
    </row>
    <row r="294" spans="1:14" x14ac:dyDescent="0.25">
      <c r="A294" s="84"/>
      <c r="B294" s="84"/>
      <c r="C294" s="109"/>
      <c r="D294" s="112">
        <v>1633</v>
      </c>
      <c r="E294" s="116">
        <v>2.6046699999999999E-2</v>
      </c>
      <c r="F294" s="28" t="s">
        <v>10</v>
      </c>
      <c r="G294" s="23">
        <v>6.5194460856425898E-2</v>
      </c>
      <c r="H294" s="23">
        <v>1.3153681896907601E-2</v>
      </c>
      <c r="I294" s="23">
        <v>4.9563659336898596</v>
      </c>
      <c r="J294" s="23">
        <v>7.1823886316227003E-7</v>
      </c>
      <c r="K294" s="23"/>
      <c r="L294" s="23"/>
      <c r="M294" s="23"/>
      <c r="N294" s="64"/>
    </row>
    <row r="295" spans="1:14" x14ac:dyDescent="0.25">
      <c r="A295" s="84"/>
      <c r="B295" s="84"/>
      <c r="C295" s="109"/>
      <c r="D295" s="112">
        <v>1</v>
      </c>
      <c r="E295" s="116">
        <v>1.10914E-2</v>
      </c>
      <c r="F295" s="28" t="s">
        <v>68</v>
      </c>
      <c r="G295" s="23">
        <v>1.12308014908581</v>
      </c>
      <c r="H295" s="23">
        <v>0.21084333233626701</v>
      </c>
      <c r="I295" s="23">
        <v>5.3266097468742704</v>
      </c>
      <c r="J295" s="23">
        <v>1.00062831152325E-7</v>
      </c>
      <c r="K295" s="23"/>
      <c r="L295" s="23"/>
      <c r="M295" s="23"/>
      <c r="N295" s="64"/>
    </row>
    <row r="296" spans="1:14" x14ac:dyDescent="0.25">
      <c r="A296" s="84"/>
      <c r="B296" s="84"/>
      <c r="C296" s="109"/>
      <c r="D296" s="112">
        <v>9703</v>
      </c>
      <c r="E296" s="116">
        <v>6.1869100000000003E-3</v>
      </c>
      <c r="F296" s="28" t="s">
        <v>69</v>
      </c>
      <c r="G296" s="23">
        <v>2.51981793224985</v>
      </c>
      <c r="H296" s="23">
        <v>0.75190366622096905</v>
      </c>
      <c r="I296" s="23">
        <v>3.351251025167</v>
      </c>
      <c r="J296" s="23">
        <v>8.0447342418057499E-4</v>
      </c>
      <c r="K296" s="23"/>
      <c r="L296" s="23"/>
      <c r="M296" s="23"/>
      <c r="N296" s="64"/>
    </row>
    <row r="297" spans="1:14" x14ac:dyDescent="0.25">
      <c r="A297" s="84"/>
      <c r="B297" s="84"/>
      <c r="C297" s="109"/>
      <c r="D297" s="112">
        <v>6093</v>
      </c>
      <c r="E297" s="116">
        <v>9.3358799999999995E-3</v>
      </c>
      <c r="F297" s="28" t="s">
        <v>11</v>
      </c>
      <c r="G297" s="23">
        <v>11.6194561698378</v>
      </c>
      <c r="H297" s="23">
        <v>7.8370316979539103</v>
      </c>
      <c r="I297" s="23">
        <v>1.4826348313573099</v>
      </c>
      <c r="J297" s="23">
        <v>0.13817145765354699</v>
      </c>
      <c r="K297" s="23"/>
      <c r="L297" s="23"/>
      <c r="M297" s="23"/>
      <c r="N297" s="64"/>
    </row>
    <row r="298" spans="1:14" x14ac:dyDescent="0.25">
      <c r="A298" s="84"/>
      <c r="B298" s="84"/>
      <c r="C298" s="109"/>
      <c r="D298" s="112">
        <v>10245</v>
      </c>
      <c r="E298" s="116">
        <v>9.4931300000000007E-3</v>
      </c>
      <c r="F298" s="28" t="s">
        <v>12</v>
      </c>
      <c r="G298" s="23">
        <v>3.6101834959341299</v>
      </c>
      <c r="H298" s="23">
        <v>7.0443718798921502</v>
      </c>
      <c r="I298" s="23">
        <v>0.51249189530144501</v>
      </c>
      <c r="J298" s="23">
        <v>0.60830679108511798</v>
      </c>
      <c r="K298" s="23"/>
      <c r="L298" s="23"/>
      <c r="M298" s="23"/>
      <c r="N298" s="64"/>
    </row>
    <row r="299" spans="1:14" x14ac:dyDescent="0.25">
      <c r="A299" s="84"/>
      <c r="B299" s="85"/>
      <c r="C299" s="110"/>
      <c r="D299" s="113">
        <v>85143</v>
      </c>
      <c r="E299" s="117">
        <v>6.1519799999999996E-3</v>
      </c>
      <c r="F299" s="29" t="s">
        <v>13</v>
      </c>
      <c r="G299" s="24">
        <v>6.4598152865420504</v>
      </c>
      <c r="H299" s="24">
        <v>7.5192537693167001</v>
      </c>
      <c r="I299" s="24">
        <v>0.85910324145491301</v>
      </c>
      <c r="J299" s="24">
        <v>0.390283559138141</v>
      </c>
      <c r="K299" s="24"/>
      <c r="L299" s="24"/>
      <c r="M299" s="24"/>
      <c r="N299" s="68"/>
    </row>
    <row r="300" spans="1:14" x14ac:dyDescent="0.25">
      <c r="A300" s="84"/>
      <c r="B300" s="84">
        <v>8</v>
      </c>
      <c r="C300" s="108">
        <v>5.6500500000000002E-3</v>
      </c>
      <c r="D300" s="111">
        <v>3080</v>
      </c>
      <c r="E300" s="115">
        <v>2.46346E-2</v>
      </c>
      <c r="F300" s="28" t="s">
        <v>6</v>
      </c>
      <c r="G300" s="23">
        <v>-1.9496876782811501</v>
      </c>
      <c r="H300" s="23">
        <v>0.98285049818883197</v>
      </c>
      <c r="I300" s="23">
        <v>-1.9837072696956199</v>
      </c>
      <c r="J300" s="23">
        <v>4.7288482680906303E-2</v>
      </c>
      <c r="K300" s="23"/>
      <c r="L300" s="23"/>
      <c r="M300" s="23"/>
      <c r="N300" s="64"/>
    </row>
    <row r="301" spans="1:14" x14ac:dyDescent="0.25">
      <c r="A301" s="84"/>
      <c r="B301" s="84"/>
      <c r="C301" s="109">
        <v>4.9999999999999998E-8</v>
      </c>
      <c r="D301" s="112">
        <v>1</v>
      </c>
      <c r="E301" s="116">
        <v>1.10914E-2</v>
      </c>
      <c r="F301" s="32" t="s">
        <v>0</v>
      </c>
      <c r="G301" s="27">
        <v>0.317502262236045</v>
      </c>
      <c r="H301" s="27">
        <v>9.5120838813661401E-2</v>
      </c>
      <c r="I301" s="27">
        <v>3.3378833302555502</v>
      </c>
      <c r="J301" s="27">
        <v>8.4419187882982499E-4</v>
      </c>
      <c r="K301" s="27">
        <v>2.0635801482506801E-3</v>
      </c>
      <c r="L301" s="27">
        <v>1.37369199224659</v>
      </c>
      <c r="M301" s="27">
        <v>1.1400421461157599</v>
      </c>
      <c r="N301" s="66">
        <v>1.65522800713264</v>
      </c>
    </row>
    <row r="302" spans="1:14" x14ac:dyDescent="0.25">
      <c r="A302" s="84"/>
      <c r="B302" s="84"/>
      <c r="C302" s="109">
        <v>2.0300100000000001E-2</v>
      </c>
      <c r="D302" s="112">
        <v>9703</v>
      </c>
      <c r="E302" s="116">
        <v>6.1869100000000003E-3</v>
      </c>
      <c r="F302" s="28" t="s">
        <v>7</v>
      </c>
      <c r="G302" s="23">
        <v>-0.59965439447296498</v>
      </c>
      <c r="H302" s="23">
        <v>0.18739739166302199</v>
      </c>
      <c r="I302" s="23">
        <v>-3.1999079024069998</v>
      </c>
      <c r="J302" s="23">
        <v>1.3747150781167599E-3</v>
      </c>
      <c r="K302" s="23"/>
      <c r="L302" s="23"/>
      <c r="M302" s="23"/>
      <c r="N302" s="64"/>
    </row>
    <row r="303" spans="1:14" x14ac:dyDescent="0.25">
      <c r="A303" s="84"/>
      <c r="B303" s="84"/>
      <c r="C303" s="109">
        <v>1.1850100000000001E-2</v>
      </c>
      <c r="D303" s="112">
        <v>6093</v>
      </c>
      <c r="E303" s="116">
        <v>9.3358799999999995E-3</v>
      </c>
      <c r="F303" s="28" t="s">
        <v>8</v>
      </c>
      <c r="G303" s="23">
        <v>-1.4221630968224199</v>
      </c>
      <c r="H303" s="23">
        <v>0.216266843078492</v>
      </c>
      <c r="I303" s="23">
        <v>-6.5759645657113204</v>
      </c>
      <c r="J303" s="23">
        <v>4.8338766639508702E-11</v>
      </c>
      <c r="K303" s="23"/>
      <c r="L303" s="23"/>
      <c r="M303" s="23"/>
      <c r="N303" s="64"/>
    </row>
    <row r="304" spans="1:14" x14ac:dyDescent="0.25">
      <c r="A304" s="84"/>
      <c r="B304" s="84"/>
      <c r="C304" s="109">
        <v>2.1250100000000001E-2</v>
      </c>
      <c r="D304" s="112">
        <v>10245</v>
      </c>
      <c r="E304" s="116">
        <v>9.4931300000000007E-3</v>
      </c>
      <c r="F304" s="28" t="s">
        <v>9</v>
      </c>
      <c r="G304" s="23">
        <v>-0.84116834063576096</v>
      </c>
      <c r="H304" s="23">
        <v>0.28810099178153697</v>
      </c>
      <c r="I304" s="23">
        <v>-2.91969956588559</v>
      </c>
      <c r="J304" s="23">
        <v>3.5036898040056502E-3</v>
      </c>
      <c r="K304" s="23"/>
      <c r="L304" s="23"/>
      <c r="M304" s="23"/>
      <c r="N304" s="64"/>
    </row>
    <row r="305" spans="1:14" x14ac:dyDescent="0.25">
      <c r="A305" s="84"/>
      <c r="B305" s="84"/>
      <c r="C305" s="109">
        <v>0.34420000000000001</v>
      </c>
      <c r="D305" s="112">
        <v>85143</v>
      </c>
      <c r="E305" s="116">
        <v>6.1519799999999996E-3</v>
      </c>
      <c r="F305" s="28" t="s">
        <v>10</v>
      </c>
      <c r="G305" s="23">
        <v>4.8404254882636798E-2</v>
      </c>
      <c r="H305" s="23">
        <v>1.2801628113149501E-2</v>
      </c>
      <c r="I305" s="23">
        <v>3.78110147043853</v>
      </c>
      <c r="J305" s="23">
        <v>1.56136014037435E-4</v>
      </c>
      <c r="K305" s="23"/>
      <c r="L305" s="23"/>
      <c r="M305" s="23"/>
      <c r="N305" s="64"/>
    </row>
    <row r="306" spans="1:14" x14ac:dyDescent="0.25">
      <c r="A306" s="84"/>
      <c r="B306" s="84"/>
      <c r="C306" s="109">
        <v>2.8500499999999998E-3</v>
      </c>
      <c r="D306" s="112">
        <v>1633</v>
      </c>
      <c r="E306" s="116">
        <v>2.6046699999999999E-2</v>
      </c>
      <c r="F306" s="28" t="s">
        <v>68</v>
      </c>
      <c r="G306" s="23">
        <v>1.0526810044586501</v>
      </c>
      <c r="H306" s="23">
        <v>0.21856671318989801</v>
      </c>
      <c r="I306" s="23">
        <v>4.8162915070422603</v>
      </c>
      <c r="J306" s="23">
        <v>1.4625082382524499E-6</v>
      </c>
      <c r="K306" s="23"/>
      <c r="L306" s="23"/>
      <c r="M306" s="23"/>
      <c r="N306" s="64"/>
    </row>
    <row r="307" spans="1:14" x14ac:dyDescent="0.25">
      <c r="A307" s="84"/>
      <c r="B307" s="84"/>
      <c r="C307" s="109">
        <v>4.9999999999999998E-8</v>
      </c>
      <c r="D307" s="112">
        <v>1</v>
      </c>
      <c r="E307" s="116">
        <v>1.10914E-2</v>
      </c>
      <c r="F307" s="28" t="s">
        <v>69</v>
      </c>
      <c r="G307" s="23">
        <v>2.8358563692738699</v>
      </c>
      <c r="H307" s="23">
        <v>0.74515768652299597</v>
      </c>
      <c r="I307" s="23">
        <v>3.8057131001444202</v>
      </c>
      <c r="J307" s="23">
        <v>1.4139621125465801E-4</v>
      </c>
      <c r="K307" s="23"/>
      <c r="L307" s="23"/>
      <c r="M307" s="23"/>
      <c r="N307" s="64"/>
    </row>
    <row r="308" spans="1:14" x14ac:dyDescent="0.25">
      <c r="A308" s="84"/>
      <c r="B308" s="84"/>
      <c r="C308" s="109">
        <v>2.0300100000000001E-2</v>
      </c>
      <c r="D308" s="112">
        <v>9703</v>
      </c>
      <c r="E308" s="116">
        <v>6.1869100000000003E-3</v>
      </c>
      <c r="F308" s="28" t="s">
        <v>11</v>
      </c>
      <c r="G308" s="23">
        <v>-23.542848204878698</v>
      </c>
      <c r="H308" s="23">
        <v>6.6892449316974396</v>
      </c>
      <c r="I308" s="23">
        <v>-3.5195075745125299</v>
      </c>
      <c r="J308" s="23">
        <v>4.32348690508584E-4</v>
      </c>
      <c r="K308" s="23"/>
      <c r="L308" s="23"/>
      <c r="M308" s="23"/>
      <c r="N308" s="64"/>
    </row>
    <row r="309" spans="1:14" x14ac:dyDescent="0.25">
      <c r="A309" s="84"/>
      <c r="B309" s="84"/>
      <c r="C309" s="109">
        <v>1.1850100000000001E-2</v>
      </c>
      <c r="D309" s="112">
        <v>6093</v>
      </c>
      <c r="E309" s="116">
        <v>9.3358799999999995E-3</v>
      </c>
      <c r="F309" s="28" t="s">
        <v>12</v>
      </c>
      <c r="G309" s="23">
        <v>-11.886408614454799</v>
      </c>
      <c r="H309" s="23">
        <v>6.7978241297147504</v>
      </c>
      <c r="I309" s="23">
        <v>-1.7485607729239001</v>
      </c>
      <c r="J309" s="23">
        <v>8.0366971958212796E-2</v>
      </c>
      <c r="K309" s="23"/>
      <c r="L309" s="23"/>
      <c r="M309" s="23"/>
      <c r="N309" s="64"/>
    </row>
    <row r="310" spans="1:14" x14ac:dyDescent="0.25">
      <c r="A310" s="84"/>
      <c r="B310" s="85"/>
      <c r="C310" s="110">
        <v>2.1250100000000001E-2</v>
      </c>
      <c r="D310" s="113">
        <v>10245</v>
      </c>
      <c r="E310" s="117">
        <v>9.4931300000000007E-3</v>
      </c>
      <c r="F310" s="29" t="s">
        <v>13</v>
      </c>
      <c r="G310" s="24">
        <v>3.2410909615208001</v>
      </c>
      <c r="H310" s="24">
        <v>6.6645556318027603</v>
      </c>
      <c r="I310" s="24">
        <v>0.48631763925182903</v>
      </c>
      <c r="J310" s="24">
        <v>0.62674197475608495</v>
      </c>
      <c r="K310" s="24"/>
      <c r="L310" s="24"/>
      <c r="M310" s="24"/>
      <c r="N310" s="68"/>
    </row>
    <row r="311" spans="1:14" x14ac:dyDescent="0.25">
      <c r="A311" s="84"/>
      <c r="B311" s="84">
        <v>9</v>
      </c>
      <c r="C311" s="108">
        <v>4.9999999999999998E-8</v>
      </c>
      <c r="D311" s="111">
        <v>1</v>
      </c>
      <c r="E311" s="115">
        <v>1.10914E-2</v>
      </c>
      <c r="F311" s="28" t="s">
        <v>6</v>
      </c>
      <c r="G311" s="23">
        <v>-3.1420040577086601</v>
      </c>
      <c r="H311" s="23">
        <v>0.95482802453372495</v>
      </c>
      <c r="I311" s="23">
        <v>-3.2906491818178498</v>
      </c>
      <c r="J311" s="23">
        <v>9.995648525985459E-4</v>
      </c>
      <c r="K311" s="23"/>
      <c r="L311" s="23"/>
      <c r="M311" s="23"/>
      <c r="N311" s="64"/>
    </row>
    <row r="312" spans="1:14" x14ac:dyDescent="0.25">
      <c r="A312" s="84"/>
      <c r="B312" s="84"/>
      <c r="C312" s="109">
        <v>2.8500499999999998E-3</v>
      </c>
      <c r="D312" s="112">
        <v>1633</v>
      </c>
      <c r="E312" s="116">
        <v>2.6046699999999999E-2</v>
      </c>
      <c r="F312" s="32" t="s">
        <v>0</v>
      </c>
      <c r="G312" s="27">
        <v>-0.20971020711882499</v>
      </c>
      <c r="H312" s="27">
        <v>9.2804683927142195E-2</v>
      </c>
      <c r="I312" s="27">
        <v>-2.2596942120233998</v>
      </c>
      <c r="J312" s="27">
        <v>2.38402357796315E-2</v>
      </c>
      <c r="K312" s="27">
        <v>4.7680471559262902E-2</v>
      </c>
      <c r="L312" s="27">
        <v>0.81081934948988099</v>
      </c>
      <c r="M312" s="27">
        <v>0.67596957455959605</v>
      </c>
      <c r="N312" s="66">
        <v>0.97257042661353199</v>
      </c>
    </row>
    <row r="313" spans="1:14" x14ac:dyDescent="0.25">
      <c r="A313" s="84"/>
      <c r="B313" s="84"/>
      <c r="C313" s="109">
        <v>4.9999999999999998E-8</v>
      </c>
      <c r="D313" s="112">
        <v>1</v>
      </c>
      <c r="E313" s="116">
        <v>1.10914E-2</v>
      </c>
      <c r="F313" s="28" t="s">
        <v>7</v>
      </c>
      <c r="G313" s="23">
        <v>-4.8667209162050702E-2</v>
      </c>
      <c r="H313" s="23">
        <v>0.18467707950408399</v>
      </c>
      <c r="I313" s="23">
        <v>-0.26352598434379298</v>
      </c>
      <c r="J313" s="23">
        <v>0.79214519851336496</v>
      </c>
      <c r="K313" s="23"/>
      <c r="L313" s="23"/>
      <c r="M313" s="23"/>
      <c r="N313" s="64"/>
    </row>
    <row r="314" spans="1:14" x14ac:dyDescent="0.25">
      <c r="A314" s="84"/>
      <c r="B314" s="84"/>
      <c r="C314" s="109">
        <v>2.0300100000000001E-2</v>
      </c>
      <c r="D314" s="112">
        <v>9703</v>
      </c>
      <c r="E314" s="116">
        <v>6.1869100000000003E-3</v>
      </c>
      <c r="F314" s="28" t="s">
        <v>8</v>
      </c>
      <c r="G314" s="23">
        <v>-1.0553230259842299</v>
      </c>
      <c r="H314" s="23">
        <v>0.20936700936630601</v>
      </c>
      <c r="I314" s="23">
        <v>-5.0405411491447101</v>
      </c>
      <c r="J314" s="23">
        <v>4.6421729476404599E-7</v>
      </c>
      <c r="K314" s="23"/>
      <c r="L314" s="23"/>
      <c r="M314" s="23"/>
      <c r="N314" s="64"/>
    </row>
    <row r="315" spans="1:14" x14ac:dyDescent="0.25">
      <c r="A315" s="84"/>
      <c r="B315" s="84"/>
      <c r="C315" s="109">
        <v>1.1850100000000001E-2</v>
      </c>
      <c r="D315" s="112">
        <v>6093</v>
      </c>
      <c r="E315" s="116">
        <v>9.3358799999999995E-3</v>
      </c>
      <c r="F315" s="28" t="s">
        <v>9</v>
      </c>
      <c r="G315" s="23">
        <v>-0.40258356920842697</v>
      </c>
      <c r="H315" s="23">
        <v>0.28017174376864401</v>
      </c>
      <c r="I315" s="23">
        <v>-1.4369170987523501</v>
      </c>
      <c r="J315" s="23">
        <v>0.150741550801304</v>
      </c>
      <c r="K315" s="23"/>
      <c r="L315" s="23"/>
      <c r="M315" s="23"/>
      <c r="N315" s="64"/>
    </row>
    <row r="316" spans="1:14" x14ac:dyDescent="0.25">
      <c r="A316" s="84"/>
      <c r="B316" s="84"/>
      <c r="C316" s="109">
        <v>2.1250100000000001E-2</v>
      </c>
      <c r="D316" s="112">
        <v>10245</v>
      </c>
      <c r="E316" s="116">
        <v>9.4931300000000007E-3</v>
      </c>
      <c r="F316" s="28" t="s">
        <v>10</v>
      </c>
      <c r="G316" s="23">
        <v>5.5672552306196298E-2</v>
      </c>
      <c r="H316" s="23">
        <v>1.24156266927886E-2</v>
      </c>
      <c r="I316" s="23">
        <v>4.4840710568829003</v>
      </c>
      <c r="J316" s="23">
        <v>7.3232257995195697E-6</v>
      </c>
      <c r="K316" s="23"/>
      <c r="L316" s="23"/>
      <c r="M316" s="23"/>
      <c r="N316" s="64"/>
    </row>
    <row r="317" spans="1:14" x14ac:dyDescent="0.25">
      <c r="A317" s="84"/>
      <c r="B317" s="84"/>
      <c r="C317" s="109">
        <v>0.34420000000000001</v>
      </c>
      <c r="D317" s="112">
        <v>85143</v>
      </c>
      <c r="E317" s="116">
        <v>6.1519799999999996E-3</v>
      </c>
      <c r="F317" s="28" t="s">
        <v>68</v>
      </c>
      <c r="G317" s="23">
        <v>1.57976989174309</v>
      </c>
      <c r="H317" s="23">
        <v>0.23269891904412099</v>
      </c>
      <c r="I317" s="23">
        <v>6.7889008605302301</v>
      </c>
      <c r="J317" s="23">
        <v>1.1299104910942701E-11</v>
      </c>
      <c r="K317" s="23"/>
      <c r="L317" s="23"/>
      <c r="M317" s="23"/>
      <c r="N317" s="64"/>
    </row>
    <row r="318" spans="1:14" x14ac:dyDescent="0.25">
      <c r="A318" s="84"/>
      <c r="B318" s="84"/>
      <c r="C318" s="109">
        <v>2.8500499999999998E-3</v>
      </c>
      <c r="D318" s="112">
        <v>1633</v>
      </c>
      <c r="E318" s="116">
        <v>2.6046699999999999E-2</v>
      </c>
      <c r="F318" s="28" t="s">
        <v>69</v>
      </c>
      <c r="G318" s="23">
        <v>2.32622875490926</v>
      </c>
      <c r="H318" s="23">
        <v>0.62766832880205903</v>
      </c>
      <c r="I318" s="23">
        <v>3.70614327370795</v>
      </c>
      <c r="J318" s="23">
        <v>2.1043928459285201E-4</v>
      </c>
      <c r="K318" s="23"/>
      <c r="L318" s="23"/>
      <c r="M318" s="23"/>
      <c r="N318" s="64"/>
    </row>
    <row r="319" spans="1:14" x14ac:dyDescent="0.25">
      <c r="A319" s="84"/>
      <c r="B319" s="84"/>
      <c r="C319" s="109">
        <v>4.9999999999999998E-8</v>
      </c>
      <c r="D319" s="112">
        <v>1</v>
      </c>
      <c r="E319" s="116">
        <v>1.10914E-2</v>
      </c>
      <c r="F319" s="28" t="s">
        <v>11</v>
      </c>
      <c r="G319" s="23">
        <v>-6.5634795908688197</v>
      </c>
      <c r="H319" s="23">
        <v>7.1891814492338799</v>
      </c>
      <c r="I319" s="23">
        <v>-0.91296618915749495</v>
      </c>
      <c r="J319" s="23">
        <v>0.36126032415225401</v>
      </c>
      <c r="K319" s="23"/>
      <c r="L319" s="23"/>
      <c r="M319" s="23"/>
      <c r="N319" s="64"/>
    </row>
    <row r="320" spans="1:14" x14ac:dyDescent="0.25">
      <c r="A320" s="84"/>
      <c r="B320" s="84"/>
      <c r="C320" s="109">
        <v>2.0300100000000001E-2</v>
      </c>
      <c r="D320" s="112">
        <v>9703</v>
      </c>
      <c r="E320" s="116">
        <v>6.1869100000000003E-3</v>
      </c>
      <c r="F320" s="28" t="s">
        <v>12</v>
      </c>
      <c r="G320" s="23">
        <v>-10.995733001335999</v>
      </c>
      <c r="H320" s="23">
        <v>6.3051831484556304</v>
      </c>
      <c r="I320" s="23">
        <v>-1.74391968360654</v>
      </c>
      <c r="J320" s="23">
        <v>8.1173095818536004E-2</v>
      </c>
      <c r="K320" s="23"/>
      <c r="L320" s="23"/>
      <c r="M320" s="23"/>
      <c r="N320" s="64"/>
    </row>
    <row r="321" spans="1:14" x14ac:dyDescent="0.25">
      <c r="A321" s="84"/>
      <c r="B321" s="85"/>
      <c r="C321" s="110">
        <v>1.1850100000000001E-2</v>
      </c>
      <c r="D321" s="113">
        <v>6093</v>
      </c>
      <c r="E321" s="117">
        <v>9.3358799999999995E-3</v>
      </c>
      <c r="F321" s="29" t="s">
        <v>13</v>
      </c>
      <c r="G321" s="24">
        <v>2.0854868948713099</v>
      </c>
      <c r="H321" s="24">
        <v>6.8326098372985697</v>
      </c>
      <c r="I321" s="24">
        <v>0.30522552063295499</v>
      </c>
      <c r="J321" s="24">
        <v>0.76019439657118204</v>
      </c>
      <c r="K321" s="24"/>
      <c r="L321" s="24"/>
      <c r="M321" s="24"/>
      <c r="N321" s="68"/>
    </row>
    <row r="322" spans="1:14" x14ac:dyDescent="0.25">
      <c r="A322" s="84"/>
      <c r="B322" s="84">
        <v>10</v>
      </c>
      <c r="C322" s="108">
        <v>1.90501E-2</v>
      </c>
      <c r="D322" s="111">
        <v>9199</v>
      </c>
      <c r="E322" s="115">
        <v>5.1735100000000001E-3</v>
      </c>
      <c r="F322" s="28" t="s">
        <v>6</v>
      </c>
      <c r="G322" s="23">
        <v>-2.2226425070071301</v>
      </c>
      <c r="H322" s="23">
        <v>0.94137029278484297</v>
      </c>
      <c r="I322" s="23">
        <v>-2.3610714338901801</v>
      </c>
      <c r="J322" s="23">
        <v>1.8222220192924399E-2</v>
      </c>
      <c r="K322" s="23"/>
      <c r="L322" s="23"/>
      <c r="M322" s="23"/>
      <c r="N322" s="64"/>
    </row>
    <row r="323" spans="1:14" x14ac:dyDescent="0.25">
      <c r="A323" s="84"/>
      <c r="B323" s="84"/>
      <c r="C323" s="109">
        <v>0.34420000000000001</v>
      </c>
      <c r="D323" s="112">
        <v>85143</v>
      </c>
      <c r="E323" s="116">
        <v>6.1519799999999996E-3</v>
      </c>
      <c r="F323" s="28" t="s">
        <v>0</v>
      </c>
      <c r="G323" s="23">
        <v>-0.12666071883605301</v>
      </c>
      <c r="H323" s="23">
        <v>8.1075086509238795E-2</v>
      </c>
      <c r="I323" s="23">
        <v>-1.56226436861858</v>
      </c>
      <c r="J323" s="23">
        <v>0.118225722295373</v>
      </c>
      <c r="K323" s="23">
        <v>0.18578327789273</v>
      </c>
      <c r="L323" s="23">
        <v>0.88103229192528398</v>
      </c>
      <c r="M323" s="23">
        <v>0.75158708419780496</v>
      </c>
      <c r="N323" s="64">
        <v>1.0327717382791399</v>
      </c>
    </row>
    <row r="324" spans="1:14" x14ac:dyDescent="0.25">
      <c r="A324" s="84"/>
      <c r="B324" s="84"/>
      <c r="C324" s="109">
        <v>2.8500499999999998E-3</v>
      </c>
      <c r="D324" s="112">
        <v>1633</v>
      </c>
      <c r="E324" s="116">
        <v>2.6046699999999999E-2</v>
      </c>
      <c r="F324" s="28" t="s">
        <v>7</v>
      </c>
      <c r="G324" s="23">
        <v>-2.0749609885550802E-2</v>
      </c>
      <c r="H324" s="23">
        <v>0.17770722788989499</v>
      </c>
      <c r="I324" s="23">
        <v>-0.11676289215657</v>
      </c>
      <c r="J324" s="23">
        <v>0.90704795032060404</v>
      </c>
      <c r="K324" s="23"/>
      <c r="L324" s="23"/>
      <c r="M324" s="23"/>
      <c r="N324" s="64"/>
    </row>
    <row r="325" spans="1:14" x14ac:dyDescent="0.25">
      <c r="A325" s="84"/>
      <c r="B325" s="84"/>
      <c r="C325" s="109">
        <v>4.9999999999999998E-8</v>
      </c>
      <c r="D325" s="112">
        <v>1</v>
      </c>
      <c r="E325" s="116">
        <v>1.10914E-2</v>
      </c>
      <c r="F325" s="28" t="s">
        <v>8</v>
      </c>
      <c r="G325" s="23">
        <v>-1.13574169656257</v>
      </c>
      <c r="H325" s="23">
        <v>0.20432290529327801</v>
      </c>
      <c r="I325" s="23">
        <v>-5.55856278047907</v>
      </c>
      <c r="J325" s="23">
        <v>2.7200512056750499E-8</v>
      </c>
      <c r="K325" s="23"/>
      <c r="L325" s="23"/>
      <c r="M325" s="23"/>
      <c r="N325" s="64"/>
    </row>
    <row r="326" spans="1:14" x14ac:dyDescent="0.25">
      <c r="A326" s="84"/>
      <c r="B326" s="84"/>
      <c r="C326" s="109">
        <v>2.0300100000000001E-2</v>
      </c>
      <c r="D326" s="112">
        <v>9703</v>
      </c>
      <c r="E326" s="116">
        <v>6.1869100000000003E-3</v>
      </c>
      <c r="F326" s="28" t="s">
        <v>9</v>
      </c>
      <c r="G326" s="23">
        <v>-0.50142163038978604</v>
      </c>
      <c r="H326" s="23">
        <v>0.281652710780469</v>
      </c>
      <c r="I326" s="23">
        <v>-1.78028334611206</v>
      </c>
      <c r="J326" s="23">
        <v>7.5029601225105103E-2</v>
      </c>
      <c r="K326" s="23"/>
      <c r="L326" s="23"/>
      <c r="M326" s="23"/>
      <c r="N326" s="64"/>
    </row>
    <row r="327" spans="1:14" x14ac:dyDescent="0.25">
      <c r="A327" s="84"/>
      <c r="B327" s="84"/>
      <c r="C327" s="109">
        <v>1.1850100000000001E-2</v>
      </c>
      <c r="D327" s="112">
        <v>6093</v>
      </c>
      <c r="E327" s="116">
        <v>9.3358799999999995E-3</v>
      </c>
      <c r="F327" s="28" t="s">
        <v>10</v>
      </c>
      <c r="G327" s="23">
        <v>4.3942267887721098E-2</v>
      </c>
      <c r="H327" s="23">
        <v>1.2036511833930799E-2</v>
      </c>
      <c r="I327" s="23">
        <v>3.6507476994994801</v>
      </c>
      <c r="J327" s="23">
        <v>2.6147800078221299E-4</v>
      </c>
      <c r="K327" s="23"/>
      <c r="L327" s="23"/>
      <c r="M327" s="23"/>
      <c r="N327" s="64"/>
    </row>
    <row r="328" spans="1:14" x14ac:dyDescent="0.25">
      <c r="A328" s="84"/>
      <c r="B328" s="84"/>
      <c r="C328" s="109">
        <v>2.1250100000000001E-2</v>
      </c>
      <c r="D328" s="112">
        <v>10245</v>
      </c>
      <c r="E328" s="116">
        <v>9.4931300000000007E-3</v>
      </c>
      <c r="F328" s="28" t="s">
        <v>68</v>
      </c>
      <c r="G328" s="23">
        <v>1.2394567593899599</v>
      </c>
      <c r="H328" s="23">
        <v>0.218643687138218</v>
      </c>
      <c r="I328" s="23">
        <v>5.6688431100524799</v>
      </c>
      <c r="J328" s="23">
        <v>1.43764933315905E-8</v>
      </c>
      <c r="K328" s="23"/>
      <c r="L328" s="23"/>
      <c r="M328" s="23"/>
      <c r="N328" s="64"/>
    </row>
    <row r="329" spans="1:14" x14ac:dyDescent="0.25">
      <c r="A329" s="84"/>
      <c r="B329" s="84"/>
      <c r="C329" s="109">
        <v>0.34420000000000001</v>
      </c>
      <c r="D329" s="112">
        <v>85143</v>
      </c>
      <c r="E329" s="116">
        <v>6.1519799999999996E-3</v>
      </c>
      <c r="F329" s="28" t="s">
        <v>69</v>
      </c>
      <c r="G329" s="23">
        <v>2.6097731101481498</v>
      </c>
      <c r="H329" s="23">
        <v>0.74088830010642104</v>
      </c>
      <c r="I329" s="23">
        <v>3.5224920001750402</v>
      </c>
      <c r="J329" s="23">
        <v>4.2750994388397599E-4</v>
      </c>
      <c r="K329" s="23"/>
      <c r="L329" s="23"/>
      <c r="M329" s="23"/>
      <c r="N329" s="64"/>
    </row>
    <row r="330" spans="1:14" x14ac:dyDescent="0.25">
      <c r="A330" s="84"/>
      <c r="B330" s="84"/>
      <c r="C330" s="109">
        <v>2.8500499999999998E-3</v>
      </c>
      <c r="D330" s="112">
        <v>1633</v>
      </c>
      <c r="E330" s="116">
        <v>2.6046699999999999E-2</v>
      </c>
      <c r="F330" s="28" t="s">
        <v>11</v>
      </c>
      <c r="G330" s="23">
        <v>-5.6508129837927701</v>
      </c>
      <c r="H330" s="23">
        <v>6.6288972576609204</v>
      </c>
      <c r="I330" s="23">
        <v>-0.85245143560826897</v>
      </c>
      <c r="J330" s="23">
        <v>0.39396358250201502</v>
      </c>
      <c r="K330" s="23"/>
      <c r="L330" s="23"/>
      <c r="M330" s="23"/>
      <c r="N330" s="64"/>
    </row>
    <row r="331" spans="1:14" x14ac:dyDescent="0.25">
      <c r="A331" s="84"/>
      <c r="B331" s="84"/>
      <c r="C331" s="109">
        <v>4.9999999999999998E-8</v>
      </c>
      <c r="D331" s="112">
        <v>1</v>
      </c>
      <c r="E331" s="116">
        <v>1.10914E-2</v>
      </c>
      <c r="F331" s="28" t="s">
        <v>12</v>
      </c>
      <c r="G331" s="23">
        <v>14.997969322408499</v>
      </c>
      <c r="H331" s="23">
        <v>7.9038533541836298</v>
      </c>
      <c r="I331" s="23">
        <v>1.8975515676122501</v>
      </c>
      <c r="J331" s="23">
        <v>5.7755179616858901E-2</v>
      </c>
      <c r="K331" s="23"/>
      <c r="L331" s="23"/>
      <c r="M331" s="23"/>
      <c r="N331" s="64"/>
    </row>
    <row r="332" spans="1:14" x14ac:dyDescent="0.25">
      <c r="A332" s="85"/>
      <c r="B332" s="85"/>
      <c r="C332" s="110">
        <v>2.0300100000000001E-2</v>
      </c>
      <c r="D332" s="113">
        <v>9703</v>
      </c>
      <c r="E332" s="117">
        <v>6.1869100000000003E-3</v>
      </c>
      <c r="F332" s="29" t="s">
        <v>13</v>
      </c>
      <c r="G332" s="24">
        <v>5.8283123084437998</v>
      </c>
      <c r="H332" s="24">
        <v>6.8598149321505604</v>
      </c>
      <c r="I332" s="24">
        <v>0.84963112942415997</v>
      </c>
      <c r="J332" s="24">
        <v>0.39553019928466698</v>
      </c>
      <c r="K332" s="24"/>
      <c r="L332" s="24"/>
      <c r="M332" s="24"/>
      <c r="N332" s="68"/>
    </row>
    <row r="334" spans="1:14" x14ac:dyDescent="0.25">
      <c r="A334" s="40" t="s">
        <v>62</v>
      </c>
    </row>
    <row r="335" spans="1:14" x14ac:dyDescent="0.25">
      <c r="A335" s="14" t="s">
        <v>0</v>
      </c>
      <c r="B335" s="15" t="s">
        <v>36</v>
      </c>
      <c r="C335" s="15" t="s">
        <v>37</v>
      </c>
      <c r="D335" s="15" t="s">
        <v>38</v>
      </c>
      <c r="E335" s="20" t="s">
        <v>5</v>
      </c>
    </row>
    <row r="336" spans="1:14" ht="17.25" x14ac:dyDescent="0.25">
      <c r="A336" s="41" t="s">
        <v>14</v>
      </c>
      <c r="B336" s="5">
        <v>1.2070000000000001</v>
      </c>
      <c r="C336" s="5">
        <v>1.1399999999999999</v>
      </c>
      <c r="D336" s="5">
        <v>1.278</v>
      </c>
      <c r="E336" s="61" t="s">
        <v>67</v>
      </c>
    </row>
    <row r="337" spans="1:5" x14ac:dyDescent="0.25">
      <c r="A337" s="41" t="s">
        <v>15</v>
      </c>
      <c r="B337" s="5">
        <v>1.073</v>
      </c>
      <c r="C337" s="5">
        <v>1.016</v>
      </c>
      <c r="D337" s="5">
        <v>1.1339999999999999</v>
      </c>
      <c r="E337" s="61">
        <v>1.0999999999999999E-2</v>
      </c>
    </row>
    <row r="338" spans="1:5" x14ac:dyDescent="0.25">
      <c r="A338" s="63" t="s">
        <v>23</v>
      </c>
      <c r="B338" s="29">
        <v>0.97399999999999998</v>
      </c>
      <c r="C338" s="29">
        <v>0.92</v>
      </c>
      <c r="D338" s="29">
        <v>1.03</v>
      </c>
      <c r="E338" s="62">
        <v>0.221</v>
      </c>
    </row>
  </sheetData>
  <mergeCells count="124">
    <mergeCell ref="A1:N1"/>
    <mergeCell ref="E267:E277"/>
    <mergeCell ref="E278:E288"/>
    <mergeCell ref="E289:E299"/>
    <mergeCell ref="E300:E310"/>
    <mergeCell ref="E311:E321"/>
    <mergeCell ref="E322:E332"/>
    <mergeCell ref="E201:E211"/>
    <mergeCell ref="E212:E222"/>
    <mergeCell ref="E223:E233"/>
    <mergeCell ref="E234:E244"/>
    <mergeCell ref="E245:E255"/>
    <mergeCell ref="E256:E266"/>
    <mergeCell ref="E135:E145"/>
    <mergeCell ref="E146:E156"/>
    <mergeCell ref="E157:E167"/>
    <mergeCell ref="E168:E178"/>
    <mergeCell ref="E179:E189"/>
    <mergeCell ref="E190:E200"/>
    <mergeCell ref="E69:E79"/>
    <mergeCell ref="E80:E90"/>
    <mergeCell ref="E91:E101"/>
    <mergeCell ref="E102:E112"/>
    <mergeCell ref="E113:E123"/>
    <mergeCell ref="E124:E134"/>
    <mergeCell ref="E3:E13"/>
    <mergeCell ref="E14:E24"/>
    <mergeCell ref="E25:E35"/>
    <mergeCell ref="E36:E46"/>
    <mergeCell ref="E47:E57"/>
    <mergeCell ref="E58:E68"/>
    <mergeCell ref="C300:C310"/>
    <mergeCell ref="D300:D310"/>
    <mergeCell ref="C135:C145"/>
    <mergeCell ref="D135:D145"/>
    <mergeCell ref="D47:D57"/>
    <mergeCell ref="C58:C68"/>
    <mergeCell ref="D58:D68"/>
    <mergeCell ref="C146:C156"/>
    <mergeCell ref="D146:D156"/>
    <mergeCell ref="C157:C167"/>
    <mergeCell ref="D157:D167"/>
    <mergeCell ref="C102:C112"/>
    <mergeCell ref="D102:D112"/>
    <mergeCell ref="C113:C123"/>
    <mergeCell ref="D113:D123"/>
    <mergeCell ref="C124:C134"/>
    <mergeCell ref="D124:D134"/>
    <mergeCell ref="C201:C211"/>
    <mergeCell ref="D201:D211"/>
    <mergeCell ref="C212:C222"/>
    <mergeCell ref="D212:D222"/>
    <mergeCell ref="C223:C233"/>
    <mergeCell ref="D223:D233"/>
    <mergeCell ref="C168:C178"/>
    <mergeCell ref="D168:D178"/>
    <mergeCell ref="C179:C189"/>
    <mergeCell ref="D179:D189"/>
    <mergeCell ref="C190:C200"/>
    <mergeCell ref="D190:D200"/>
    <mergeCell ref="C322:C332"/>
    <mergeCell ref="D322:D332"/>
    <mergeCell ref="C267:C277"/>
    <mergeCell ref="D267:D277"/>
    <mergeCell ref="C278:C288"/>
    <mergeCell ref="D278:D288"/>
    <mergeCell ref="C289:C299"/>
    <mergeCell ref="D289:D299"/>
    <mergeCell ref="C234:C244"/>
    <mergeCell ref="D234:D244"/>
    <mergeCell ref="C245:C255"/>
    <mergeCell ref="D245:D255"/>
    <mergeCell ref="C256:C266"/>
    <mergeCell ref="D256:D266"/>
    <mergeCell ref="C311:C321"/>
    <mergeCell ref="D311:D321"/>
    <mergeCell ref="C3:C13"/>
    <mergeCell ref="D3:D13"/>
    <mergeCell ref="C14:C24"/>
    <mergeCell ref="D14:D24"/>
    <mergeCell ref="C25:C35"/>
    <mergeCell ref="D25:D35"/>
    <mergeCell ref="B278:B288"/>
    <mergeCell ref="B289:B299"/>
    <mergeCell ref="B300:B310"/>
    <mergeCell ref="B14:B24"/>
    <mergeCell ref="B25:B35"/>
    <mergeCell ref="B36:B46"/>
    <mergeCell ref="B47:B57"/>
    <mergeCell ref="B58:B68"/>
    <mergeCell ref="B69:B79"/>
    <mergeCell ref="C69:C79"/>
    <mergeCell ref="D69:D79"/>
    <mergeCell ref="C80:C90"/>
    <mergeCell ref="D80:D90"/>
    <mergeCell ref="C91:C101"/>
    <mergeCell ref="D91:D101"/>
    <mergeCell ref="C36:C46"/>
    <mergeCell ref="D36:D46"/>
    <mergeCell ref="C47:C57"/>
    <mergeCell ref="B311:B321"/>
    <mergeCell ref="B322:B332"/>
    <mergeCell ref="A3:A112"/>
    <mergeCell ref="A113:A222"/>
    <mergeCell ref="A223:A332"/>
    <mergeCell ref="B212:B222"/>
    <mergeCell ref="B223:B233"/>
    <mergeCell ref="B234:B244"/>
    <mergeCell ref="B245:B255"/>
    <mergeCell ref="B256:B266"/>
    <mergeCell ref="B267:B277"/>
    <mergeCell ref="B146:B156"/>
    <mergeCell ref="B157:B167"/>
    <mergeCell ref="B168:B178"/>
    <mergeCell ref="B179:B189"/>
    <mergeCell ref="B190:B200"/>
    <mergeCell ref="B201:B211"/>
    <mergeCell ref="B80:B90"/>
    <mergeCell ref="B91:B101"/>
    <mergeCell ref="B102:B112"/>
    <mergeCell ref="B113:B123"/>
    <mergeCell ref="B124:B134"/>
    <mergeCell ref="B135:B145"/>
    <mergeCell ref="B3: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693F-456B-4215-ACBD-A3CAA7DA54F2}">
  <dimension ref="A1:S308"/>
  <sheetViews>
    <sheetView tabSelected="1" workbookViewId="0">
      <selection sqref="A1:K1"/>
    </sheetView>
  </sheetViews>
  <sheetFormatPr defaultColWidth="8.7109375" defaultRowHeight="15" x14ac:dyDescent="0.25"/>
  <cols>
    <col min="1" max="2" width="8.7109375" style="1"/>
    <col min="3" max="3" width="12.85546875" style="1" customWidth="1"/>
    <col min="4" max="4" width="12.7109375" style="1" customWidth="1"/>
    <col min="5" max="5" width="11" style="1" customWidth="1"/>
    <col min="6" max="9" width="8.7109375" style="1"/>
    <col min="10" max="11" width="11" style="1" bestFit="1" customWidth="1"/>
    <col min="12" max="16384" width="8.7109375" style="1"/>
  </cols>
  <sheetData>
    <row r="1" spans="1:16" ht="42.6" customHeight="1" x14ac:dyDescent="0.25">
      <c r="A1" s="102" t="s">
        <v>131</v>
      </c>
      <c r="B1" s="102"/>
      <c r="C1" s="102"/>
      <c r="D1" s="102"/>
      <c r="E1" s="102"/>
      <c r="F1" s="102"/>
      <c r="G1" s="102"/>
      <c r="H1" s="102"/>
      <c r="I1" s="102"/>
      <c r="J1" s="102"/>
      <c r="K1" s="102"/>
    </row>
    <row r="2" spans="1:16" ht="18.75" x14ac:dyDescent="0.35">
      <c r="A2" s="15" t="s">
        <v>0</v>
      </c>
      <c r="B2" s="15" t="s">
        <v>127</v>
      </c>
      <c r="C2" s="15" t="s">
        <v>21</v>
      </c>
      <c r="D2" s="15" t="s">
        <v>22</v>
      </c>
      <c r="E2" s="15" t="s">
        <v>25</v>
      </c>
      <c r="F2" s="15" t="s">
        <v>2</v>
      </c>
      <c r="G2" s="19" t="s">
        <v>20</v>
      </c>
      <c r="H2" s="15" t="s">
        <v>3</v>
      </c>
      <c r="I2" s="15" t="s">
        <v>16</v>
      </c>
      <c r="J2" s="21" t="s">
        <v>5</v>
      </c>
      <c r="K2" s="15" t="s">
        <v>24</v>
      </c>
    </row>
    <row r="3" spans="1:16" x14ac:dyDescent="0.25">
      <c r="A3" s="107" t="s">
        <v>14</v>
      </c>
      <c r="B3" s="83">
        <v>1</v>
      </c>
      <c r="C3" s="108">
        <v>5.5999999999999999E-3</v>
      </c>
      <c r="D3" s="111">
        <v>3325</v>
      </c>
      <c r="E3" s="115">
        <v>1.7961499999999998E-2</v>
      </c>
      <c r="F3" s="30" t="s">
        <v>6</v>
      </c>
      <c r="G3" s="25">
        <v>68.698700937825095</v>
      </c>
      <c r="H3" s="25">
        <v>0.98321102644343605</v>
      </c>
      <c r="I3" s="25">
        <v>69.871776343201205</v>
      </c>
      <c r="J3" s="25">
        <v>1.7787473715369601E-217</v>
      </c>
      <c r="K3" s="33"/>
    </row>
    <row r="4" spans="1:16" x14ac:dyDescent="0.25">
      <c r="A4" s="107"/>
      <c r="B4" s="84"/>
      <c r="C4" s="118"/>
      <c r="D4" s="120"/>
      <c r="E4" s="122">
        <v>3.2907499999999999E-2</v>
      </c>
      <c r="F4" s="32" t="s">
        <v>0</v>
      </c>
      <c r="G4" s="27">
        <v>-1.12172785353988</v>
      </c>
      <c r="H4" s="27">
        <v>0.42774677053814503</v>
      </c>
      <c r="I4" s="27">
        <v>-2.6224110403654199</v>
      </c>
      <c r="J4" s="27">
        <v>9.0859030503806504E-3</v>
      </c>
      <c r="K4" s="36">
        <v>2.5238619584390699E-2</v>
      </c>
      <c r="P4"/>
    </row>
    <row r="5" spans="1:16" x14ac:dyDescent="0.25">
      <c r="A5" s="107"/>
      <c r="B5" s="84"/>
      <c r="C5" s="118"/>
      <c r="D5" s="120"/>
      <c r="E5" s="122">
        <v>4.1573699999999996E-3</v>
      </c>
      <c r="F5" s="28" t="s">
        <v>7</v>
      </c>
      <c r="G5" s="23">
        <v>-0.22859242845991001</v>
      </c>
      <c r="H5" s="23">
        <v>1.0224041927082299</v>
      </c>
      <c r="I5" s="23">
        <v>-0.223583226761224</v>
      </c>
      <c r="J5" s="23">
        <v>0.82320304221874796</v>
      </c>
      <c r="K5" s="33"/>
      <c r="P5"/>
    </row>
    <row r="6" spans="1:16" x14ac:dyDescent="0.25">
      <c r="A6" s="107"/>
      <c r="B6" s="84"/>
      <c r="C6" s="118"/>
      <c r="D6" s="120"/>
      <c r="E6" s="122">
        <v>1.3492799999999999E-2</v>
      </c>
      <c r="F6" s="28" t="s">
        <v>8</v>
      </c>
      <c r="G6" s="23">
        <v>1.8131503521801999</v>
      </c>
      <c r="H6" s="23">
        <v>1.1202103609046099</v>
      </c>
      <c r="I6" s="23">
        <v>1.6185802376582299</v>
      </c>
      <c r="J6" s="23">
        <v>0.106376088177791</v>
      </c>
      <c r="K6" s="33"/>
      <c r="P6"/>
    </row>
    <row r="7" spans="1:16" x14ac:dyDescent="0.25">
      <c r="A7" s="107"/>
      <c r="B7" s="84"/>
      <c r="C7" s="118"/>
      <c r="D7" s="120"/>
      <c r="E7" s="122">
        <v>2.7036899999999999E-2</v>
      </c>
      <c r="F7" s="28" t="s">
        <v>9</v>
      </c>
      <c r="G7" s="23">
        <v>3.06434182712559</v>
      </c>
      <c r="H7" s="23">
        <v>1.83419194017965</v>
      </c>
      <c r="I7" s="23">
        <v>1.6706767487079099</v>
      </c>
      <c r="J7" s="23">
        <v>9.5617658480479401E-2</v>
      </c>
      <c r="K7" s="33"/>
      <c r="P7"/>
    </row>
    <row r="8" spans="1:16" x14ac:dyDescent="0.25">
      <c r="A8" s="107"/>
      <c r="B8" s="84"/>
      <c r="C8" s="118"/>
      <c r="D8" s="120"/>
      <c r="E8" s="122">
        <v>7.1392399999999998E-3</v>
      </c>
      <c r="F8" s="28" t="s">
        <v>30</v>
      </c>
      <c r="G8" s="23">
        <v>-6.3674541947518701</v>
      </c>
      <c r="H8" s="23">
        <v>1.09007115373236</v>
      </c>
      <c r="I8" s="23">
        <v>-5.8413197826123104</v>
      </c>
      <c r="J8" s="23">
        <v>1.1220278922624201E-8</v>
      </c>
      <c r="K8" s="33"/>
      <c r="P8"/>
    </row>
    <row r="9" spans="1:16" x14ac:dyDescent="0.25">
      <c r="A9" s="107"/>
      <c r="B9" s="84"/>
      <c r="C9" s="118"/>
      <c r="D9" s="120"/>
      <c r="E9" s="122">
        <v>4.58859E-3</v>
      </c>
      <c r="F9" s="28" t="s">
        <v>31</v>
      </c>
      <c r="G9" s="23">
        <v>-11.0569405296224</v>
      </c>
      <c r="H9" s="23">
        <v>1.7672517977189299</v>
      </c>
      <c r="I9" s="23">
        <v>-6.2565733665650098</v>
      </c>
      <c r="J9" s="23">
        <v>1.07204967314369E-9</v>
      </c>
      <c r="K9" s="33"/>
    </row>
    <row r="10" spans="1:16" x14ac:dyDescent="0.25">
      <c r="A10" s="107"/>
      <c r="B10" s="84"/>
      <c r="C10" s="118"/>
      <c r="D10" s="120"/>
      <c r="E10" s="122">
        <v>9.4128900000000001E-3</v>
      </c>
      <c r="F10" s="28" t="s">
        <v>11</v>
      </c>
      <c r="G10" s="23">
        <v>5.7785869676833599</v>
      </c>
      <c r="H10" s="23">
        <v>47.505183830532701</v>
      </c>
      <c r="I10" s="23">
        <v>0.12164118737646699</v>
      </c>
      <c r="J10" s="23">
        <v>0.90324817477863595</v>
      </c>
      <c r="K10" s="33"/>
    </row>
    <row r="11" spans="1:16" x14ac:dyDescent="0.25">
      <c r="A11" s="107"/>
      <c r="B11" s="84"/>
      <c r="C11" s="118"/>
      <c r="D11" s="120"/>
      <c r="E11" s="122">
        <v>2.4243000000000001E-2</v>
      </c>
      <c r="F11" s="28" t="s">
        <v>12</v>
      </c>
      <c r="G11" s="23">
        <v>27.808932371881401</v>
      </c>
      <c r="H11" s="23">
        <v>46.807798524837096</v>
      </c>
      <c r="I11" s="23">
        <v>0.59410895723125001</v>
      </c>
      <c r="J11" s="23">
        <v>0.55279651588984502</v>
      </c>
      <c r="K11" s="33"/>
    </row>
    <row r="12" spans="1:16" x14ac:dyDescent="0.25">
      <c r="A12" s="107"/>
      <c r="B12" s="85"/>
      <c r="C12" s="119"/>
      <c r="D12" s="121"/>
      <c r="E12" s="123">
        <v>3.7775299999999998E-2</v>
      </c>
      <c r="F12" s="29" t="s">
        <v>13</v>
      </c>
      <c r="G12" s="24">
        <v>6.7059402263023999</v>
      </c>
      <c r="H12" s="24">
        <v>51.442588698163398</v>
      </c>
      <c r="I12" s="24">
        <v>0.13035775212731099</v>
      </c>
      <c r="J12" s="24">
        <v>0.89635310270458102</v>
      </c>
      <c r="K12" s="33"/>
    </row>
    <row r="13" spans="1:16" ht="14.45" customHeight="1" x14ac:dyDescent="0.25">
      <c r="A13" s="107"/>
      <c r="B13" s="107">
        <v>2</v>
      </c>
      <c r="C13" s="108">
        <v>5.5999999999999999E-3</v>
      </c>
      <c r="D13" s="111">
        <v>3325</v>
      </c>
      <c r="E13" s="115">
        <v>3.2907499999999999E-2</v>
      </c>
      <c r="F13" s="28" t="s">
        <v>6</v>
      </c>
      <c r="G13" s="34">
        <v>70.620108722851896</v>
      </c>
      <c r="H13" s="34">
        <v>0.99629092197007096</v>
      </c>
      <c r="I13" s="34">
        <v>70.883019372702194</v>
      </c>
      <c r="J13" s="34">
        <v>1.17177909719976E-219</v>
      </c>
      <c r="K13" s="30"/>
    </row>
    <row r="14" spans="1:16" x14ac:dyDescent="0.25">
      <c r="A14" s="107"/>
      <c r="B14" s="107"/>
      <c r="C14" s="118"/>
      <c r="D14" s="120"/>
      <c r="E14" s="122">
        <v>3.2907499999999999E-2</v>
      </c>
      <c r="F14" s="32" t="s">
        <v>0</v>
      </c>
      <c r="G14" s="36">
        <v>-1.91458208903754</v>
      </c>
      <c r="H14" s="36">
        <v>0.53526245710367004</v>
      </c>
      <c r="I14" s="36">
        <v>-3.57690337446313</v>
      </c>
      <c r="J14" s="36">
        <v>3.9310099796737802E-4</v>
      </c>
      <c r="K14" s="27">
        <v>1.22844061864806E-3</v>
      </c>
    </row>
    <row r="15" spans="1:16" x14ac:dyDescent="0.25">
      <c r="A15" s="107"/>
      <c r="B15" s="107"/>
      <c r="C15" s="118"/>
      <c r="D15" s="120"/>
      <c r="E15" s="122">
        <v>3.2907499999999999E-2</v>
      </c>
      <c r="F15" s="28" t="s">
        <v>7</v>
      </c>
      <c r="G15" s="34">
        <v>0.18221929850990501</v>
      </c>
      <c r="H15" s="34">
        <v>0.99953520895757697</v>
      </c>
      <c r="I15" s="34">
        <v>0.18230403179087901</v>
      </c>
      <c r="J15" s="34">
        <v>0.85544238248400695</v>
      </c>
      <c r="K15" s="28"/>
    </row>
    <row r="16" spans="1:16" x14ac:dyDescent="0.25">
      <c r="A16" s="107"/>
      <c r="B16" s="107"/>
      <c r="C16" s="118"/>
      <c r="D16" s="120"/>
      <c r="E16" s="122">
        <v>3.2907499999999999E-2</v>
      </c>
      <c r="F16" s="28" t="s">
        <v>8</v>
      </c>
      <c r="G16" s="34">
        <v>2.73384880670493</v>
      </c>
      <c r="H16" s="34">
        <v>1.08537825721051</v>
      </c>
      <c r="I16" s="34">
        <v>2.5187982056422298</v>
      </c>
      <c r="J16" s="34">
        <v>1.21897090049722E-2</v>
      </c>
      <c r="K16" s="28"/>
    </row>
    <row r="17" spans="1:11" x14ac:dyDescent="0.25">
      <c r="A17" s="107"/>
      <c r="B17" s="107"/>
      <c r="C17" s="118"/>
      <c r="D17" s="120"/>
      <c r="E17" s="122">
        <v>3.2907499999999999E-2</v>
      </c>
      <c r="F17" s="28" t="s">
        <v>9</v>
      </c>
      <c r="G17" s="34">
        <v>-0.10215190958879899</v>
      </c>
      <c r="H17" s="34">
        <v>1.8669847027909201</v>
      </c>
      <c r="I17" s="34">
        <v>-5.4714915144239699E-2</v>
      </c>
      <c r="J17" s="34">
        <v>0.95639464695155596</v>
      </c>
      <c r="K17" s="28"/>
    </row>
    <row r="18" spans="1:11" x14ac:dyDescent="0.25">
      <c r="A18" s="107"/>
      <c r="B18" s="107"/>
      <c r="C18" s="118"/>
      <c r="D18" s="120"/>
      <c r="E18" s="122">
        <v>3.2907499999999999E-2</v>
      </c>
      <c r="F18" s="28" t="s">
        <v>30</v>
      </c>
      <c r="G18" s="34">
        <v>-5.8819773329853398</v>
      </c>
      <c r="H18" s="34">
        <v>1.0591938481243599</v>
      </c>
      <c r="I18" s="34">
        <v>-5.5532585875581102</v>
      </c>
      <c r="J18" s="34">
        <v>5.3103576185591702E-8</v>
      </c>
      <c r="K18" s="28"/>
    </row>
    <row r="19" spans="1:11" x14ac:dyDescent="0.25">
      <c r="A19" s="107"/>
      <c r="B19" s="107"/>
      <c r="C19" s="118"/>
      <c r="D19" s="120"/>
      <c r="E19" s="122">
        <v>3.2907499999999999E-2</v>
      </c>
      <c r="F19" s="28" t="s">
        <v>31</v>
      </c>
      <c r="G19" s="34">
        <v>-12.6439730574878</v>
      </c>
      <c r="H19" s="34">
        <v>1.6780954518839899</v>
      </c>
      <c r="I19" s="34">
        <v>-7.5347162423284599</v>
      </c>
      <c r="J19" s="34">
        <v>3.68485223668642E-13</v>
      </c>
      <c r="K19" s="28"/>
    </row>
    <row r="20" spans="1:11" x14ac:dyDescent="0.25">
      <c r="A20" s="107"/>
      <c r="B20" s="107"/>
      <c r="C20" s="118"/>
      <c r="D20" s="120"/>
      <c r="E20" s="122">
        <v>3.2907499999999999E-2</v>
      </c>
      <c r="F20" s="28" t="s">
        <v>11</v>
      </c>
      <c r="G20" s="34">
        <v>52.833252178046003</v>
      </c>
      <c r="H20" s="34">
        <v>49.536051963114602</v>
      </c>
      <c r="I20" s="34">
        <v>1.0665616270224101</v>
      </c>
      <c r="J20" s="34">
        <v>0.28685418610862101</v>
      </c>
      <c r="K20" s="28"/>
    </row>
    <row r="21" spans="1:11" x14ac:dyDescent="0.25">
      <c r="A21" s="107"/>
      <c r="B21" s="107"/>
      <c r="C21" s="118"/>
      <c r="D21" s="120"/>
      <c r="E21" s="122">
        <v>3.2907499999999999E-2</v>
      </c>
      <c r="F21" s="28" t="s">
        <v>12</v>
      </c>
      <c r="G21" s="34">
        <v>-28.565036372183201</v>
      </c>
      <c r="H21" s="34">
        <v>39.389561559661701</v>
      </c>
      <c r="I21" s="34">
        <v>-0.72519305219777397</v>
      </c>
      <c r="J21" s="34">
        <v>0.46878468020632702</v>
      </c>
      <c r="K21" s="28"/>
    </row>
    <row r="22" spans="1:11" x14ac:dyDescent="0.25">
      <c r="A22" s="107"/>
      <c r="B22" s="107"/>
      <c r="C22" s="119"/>
      <c r="D22" s="121"/>
      <c r="E22" s="123">
        <v>3.2907499999999999E-2</v>
      </c>
      <c r="F22" s="28" t="s">
        <v>13</v>
      </c>
      <c r="G22" s="34">
        <v>42.061573179001599</v>
      </c>
      <c r="H22" s="34">
        <v>37.337224321448502</v>
      </c>
      <c r="I22" s="34">
        <v>1.1265318711664201</v>
      </c>
      <c r="J22" s="34">
        <v>0.26065891543512298</v>
      </c>
      <c r="K22" s="29"/>
    </row>
    <row r="23" spans="1:11" ht="14.45" customHeight="1" x14ac:dyDescent="0.25">
      <c r="A23" s="107"/>
      <c r="B23" s="83">
        <v>3</v>
      </c>
      <c r="C23" s="108">
        <v>5.5999999999999999E-3</v>
      </c>
      <c r="D23" s="111">
        <v>3325</v>
      </c>
      <c r="E23" s="115">
        <v>4.1573699999999996E-3</v>
      </c>
      <c r="F23" s="30" t="s">
        <v>6</v>
      </c>
      <c r="G23" s="25">
        <v>71.166238949323898</v>
      </c>
      <c r="H23" s="25">
        <v>0.91333127526289604</v>
      </c>
      <c r="I23" s="25">
        <v>77.919415306170393</v>
      </c>
      <c r="J23" s="25">
        <v>3.9590822152770599E-234</v>
      </c>
      <c r="K23" s="33"/>
    </row>
    <row r="24" spans="1:11" x14ac:dyDescent="0.25">
      <c r="A24" s="107"/>
      <c r="B24" s="84"/>
      <c r="C24" s="118"/>
      <c r="D24" s="120"/>
      <c r="E24" s="122">
        <v>4.1573699999999996E-3</v>
      </c>
      <c r="F24" s="28" t="s">
        <v>0</v>
      </c>
      <c r="G24" s="23">
        <v>-0.69515395791234802</v>
      </c>
      <c r="H24" s="23">
        <v>0.55484681635414002</v>
      </c>
      <c r="I24" s="23">
        <v>-1.2528754557521999</v>
      </c>
      <c r="J24" s="23">
        <v>0.211029641216229</v>
      </c>
      <c r="K24" s="34">
        <v>0.37683864502898101</v>
      </c>
    </row>
    <row r="25" spans="1:11" x14ac:dyDescent="0.25">
      <c r="A25" s="107"/>
      <c r="B25" s="84"/>
      <c r="C25" s="118"/>
      <c r="D25" s="120"/>
      <c r="E25" s="122">
        <v>4.1573699999999996E-3</v>
      </c>
      <c r="F25" s="28" t="s">
        <v>7</v>
      </c>
      <c r="G25" s="23">
        <v>0.41538852172179802</v>
      </c>
      <c r="H25" s="23">
        <v>0.96006755553645895</v>
      </c>
      <c r="I25" s="23">
        <v>0.43266592994040998</v>
      </c>
      <c r="J25" s="23">
        <v>0.66550554061137002</v>
      </c>
      <c r="K25" s="34"/>
    </row>
    <row r="26" spans="1:11" x14ac:dyDescent="0.25">
      <c r="A26" s="107"/>
      <c r="B26" s="84"/>
      <c r="C26" s="118"/>
      <c r="D26" s="120"/>
      <c r="E26" s="122">
        <v>4.1573699999999996E-3</v>
      </c>
      <c r="F26" s="28" t="s">
        <v>8</v>
      </c>
      <c r="G26" s="23">
        <v>0.93152255181400201</v>
      </c>
      <c r="H26" s="23">
        <v>1.1082874655496</v>
      </c>
      <c r="I26" s="23">
        <v>0.84050625922405398</v>
      </c>
      <c r="J26" s="23">
        <v>0.401158751784709</v>
      </c>
      <c r="K26" s="34"/>
    </row>
    <row r="27" spans="1:11" x14ac:dyDescent="0.25">
      <c r="A27" s="107"/>
      <c r="B27" s="84"/>
      <c r="C27" s="118"/>
      <c r="D27" s="120"/>
      <c r="E27" s="122">
        <v>4.1573699999999996E-3</v>
      </c>
      <c r="F27" s="28" t="s">
        <v>9</v>
      </c>
      <c r="G27" s="23">
        <v>1.8156095415126801</v>
      </c>
      <c r="H27" s="23">
        <v>1.72874410187034</v>
      </c>
      <c r="I27" s="23">
        <v>1.0502477142501101</v>
      </c>
      <c r="J27" s="23">
        <v>0.294278783730756</v>
      </c>
      <c r="K27" s="34"/>
    </row>
    <row r="28" spans="1:11" x14ac:dyDescent="0.25">
      <c r="A28" s="107"/>
      <c r="B28" s="84"/>
      <c r="C28" s="118"/>
      <c r="D28" s="120"/>
      <c r="E28" s="122">
        <v>4.1573699999999996E-3</v>
      </c>
      <c r="F28" s="28" t="s">
        <v>30</v>
      </c>
      <c r="G28" s="23">
        <v>-7.4168771723969904</v>
      </c>
      <c r="H28" s="23">
        <v>1.03378953495047</v>
      </c>
      <c r="I28" s="23">
        <v>-7.1744556523803</v>
      </c>
      <c r="J28" s="23">
        <v>3.8923883269180004E-12</v>
      </c>
      <c r="K28" s="34"/>
    </row>
    <row r="29" spans="1:11" x14ac:dyDescent="0.25">
      <c r="A29" s="107"/>
      <c r="B29" s="84"/>
      <c r="C29" s="118"/>
      <c r="D29" s="120"/>
      <c r="E29" s="122">
        <v>4.1573699999999996E-3</v>
      </c>
      <c r="F29" s="28" t="s">
        <v>31</v>
      </c>
      <c r="G29" s="23">
        <v>-14.473902842294301</v>
      </c>
      <c r="H29" s="23">
        <v>1.50705541379561</v>
      </c>
      <c r="I29" s="23">
        <v>-9.6040946535873797</v>
      </c>
      <c r="J29" s="23">
        <v>1.1213556116439001E-19</v>
      </c>
      <c r="K29" s="34"/>
    </row>
    <row r="30" spans="1:11" x14ac:dyDescent="0.25">
      <c r="A30" s="107"/>
      <c r="B30" s="84"/>
      <c r="C30" s="118"/>
      <c r="D30" s="120"/>
      <c r="E30" s="122">
        <v>4.1573699999999996E-3</v>
      </c>
      <c r="F30" s="28" t="s">
        <v>11</v>
      </c>
      <c r="G30" s="23">
        <v>-5.92273017000017</v>
      </c>
      <c r="H30" s="23">
        <v>41.151439157419397</v>
      </c>
      <c r="I30" s="23">
        <v>-0.143925225733748</v>
      </c>
      <c r="J30" s="23">
        <v>0.88563662184713499</v>
      </c>
      <c r="K30" s="34"/>
    </row>
    <row r="31" spans="1:11" x14ac:dyDescent="0.25">
      <c r="A31" s="107"/>
      <c r="B31" s="84"/>
      <c r="C31" s="118"/>
      <c r="D31" s="120"/>
      <c r="E31" s="122">
        <v>4.1573699999999996E-3</v>
      </c>
      <c r="F31" s="28" t="s">
        <v>12</v>
      </c>
      <c r="G31" s="23">
        <v>9.9412287762865894</v>
      </c>
      <c r="H31" s="23">
        <v>41.194007819341699</v>
      </c>
      <c r="I31" s="23">
        <v>0.24132705950545799</v>
      </c>
      <c r="J31" s="23">
        <v>0.80943318811004294</v>
      </c>
      <c r="K31" s="34"/>
    </row>
    <row r="32" spans="1:11" x14ac:dyDescent="0.25">
      <c r="A32" s="107"/>
      <c r="B32" s="85"/>
      <c r="C32" s="119"/>
      <c r="D32" s="121"/>
      <c r="E32" s="123">
        <v>4.1573699999999996E-3</v>
      </c>
      <c r="F32" s="29" t="s">
        <v>13</v>
      </c>
      <c r="G32" s="24">
        <v>10.432615118371</v>
      </c>
      <c r="H32" s="24">
        <v>38.039044371693898</v>
      </c>
      <c r="I32" s="24">
        <v>0.274260704775597</v>
      </c>
      <c r="J32" s="24">
        <v>0.78403489429511797</v>
      </c>
      <c r="K32" s="34"/>
    </row>
    <row r="33" spans="1:11" ht="14.45" customHeight="1" x14ac:dyDescent="0.25">
      <c r="A33" s="107"/>
      <c r="B33" s="107">
        <v>4</v>
      </c>
      <c r="C33" s="108">
        <v>5.5999999999999999E-3</v>
      </c>
      <c r="D33" s="111">
        <v>3325</v>
      </c>
      <c r="E33" s="115">
        <v>1.3492799999999999E-2</v>
      </c>
      <c r="F33" s="28" t="s">
        <v>6</v>
      </c>
      <c r="G33" s="34">
        <v>69.847021272112897</v>
      </c>
      <c r="H33" s="34">
        <v>1.1131918413840001</v>
      </c>
      <c r="I33" s="34">
        <v>62.744819603846601</v>
      </c>
      <c r="J33" s="34">
        <v>2.705144393022E-201</v>
      </c>
      <c r="K33" s="25"/>
    </row>
    <row r="34" spans="1:11" x14ac:dyDescent="0.25">
      <c r="A34" s="107"/>
      <c r="B34" s="107"/>
      <c r="C34" s="118"/>
      <c r="D34" s="120"/>
      <c r="E34" s="122">
        <v>3.2907499999999999E-2</v>
      </c>
      <c r="F34" s="31" t="s">
        <v>0</v>
      </c>
      <c r="G34" s="35">
        <v>-1.2719198667349501</v>
      </c>
      <c r="H34" s="35">
        <v>0.56087258253882799</v>
      </c>
      <c r="I34" s="35">
        <v>-2.2677519036097502</v>
      </c>
      <c r="J34" s="35">
        <v>2.39111354964004E-2</v>
      </c>
      <c r="K34" s="26">
        <v>6.2924040780001106E-2</v>
      </c>
    </row>
    <row r="35" spans="1:11" x14ac:dyDescent="0.25">
      <c r="A35" s="107"/>
      <c r="B35" s="107"/>
      <c r="C35" s="118"/>
      <c r="D35" s="120"/>
      <c r="E35" s="122">
        <v>4.1573699999999996E-3</v>
      </c>
      <c r="F35" s="28" t="s">
        <v>7</v>
      </c>
      <c r="G35" s="34">
        <v>-0.30787193850164801</v>
      </c>
      <c r="H35" s="34">
        <v>1.08037410131231</v>
      </c>
      <c r="I35" s="34">
        <v>-0.28496789966334901</v>
      </c>
      <c r="J35" s="34">
        <v>0.77582563002581395</v>
      </c>
      <c r="K35" s="28"/>
    </row>
    <row r="36" spans="1:11" x14ac:dyDescent="0.25">
      <c r="A36" s="107"/>
      <c r="B36" s="107"/>
      <c r="C36" s="118"/>
      <c r="D36" s="120"/>
      <c r="E36" s="122">
        <v>1.3492799999999999E-2</v>
      </c>
      <c r="F36" s="28" t="s">
        <v>8</v>
      </c>
      <c r="G36" s="34">
        <v>5.6026030826936503E-2</v>
      </c>
      <c r="H36" s="34">
        <v>1.17094563617957</v>
      </c>
      <c r="I36" s="34">
        <v>4.7846824904469697E-2</v>
      </c>
      <c r="J36" s="34">
        <v>0.96186372204501402</v>
      </c>
      <c r="K36" s="28"/>
    </row>
    <row r="37" spans="1:11" x14ac:dyDescent="0.25">
      <c r="A37" s="107"/>
      <c r="B37" s="107"/>
      <c r="C37" s="118"/>
      <c r="D37" s="120"/>
      <c r="E37" s="122">
        <v>2.7036899999999999E-2</v>
      </c>
      <c r="F37" s="28" t="s">
        <v>9</v>
      </c>
      <c r="G37" s="34">
        <v>1.4757943119089101</v>
      </c>
      <c r="H37" s="34">
        <v>1.98149692636938</v>
      </c>
      <c r="I37" s="34">
        <v>0.74478758572336001</v>
      </c>
      <c r="J37" s="34">
        <v>0.45686539508938101</v>
      </c>
      <c r="K37" s="28"/>
    </row>
    <row r="38" spans="1:11" x14ac:dyDescent="0.25">
      <c r="A38" s="107"/>
      <c r="B38" s="107"/>
      <c r="C38" s="118"/>
      <c r="D38" s="120"/>
      <c r="E38" s="122">
        <v>7.1392399999999998E-3</v>
      </c>
      <c r="F38" s="28" t="s">
        <v>30</v>
      </c>
      <c r="G38" s="34">
        <v>-5.3497804669446296</v>
      </c>
      <c r="H38" s="34">
        <v>1.16427518912586</v>
      </c>
      <c r="I38" s="34">
        <v>-4.5949450069113604</v>
      </c>
      <c r="J38" s="34">
        <v>5.9170438516873801E-6</v>
      </c>
      <c r="K38" s="28"/>
    </row>
    <row r="39" spans="1:11" x14ac:dyDescent="0.25">
      <c r="A39" s="107"/>
      <c r="B39" s="107"/>
      <c r="C39" s="118"/>
      <c r="D39" s="120"/>
      <c r="E39" s="122">
        <v>4.58859E-3</v>
      </c>
      <c r="F39" s="28" t="s">
        <v>31</v>
      </c>
      <c r="G39" s="34">
        <v>-12.9712764340048</v>
      </c>
      <c r="H39" s="34">
        <v>1.6614968555066401</v>
      </c>
      <c r="I39" s="34">
        <v>-7.8069822347328204</v>
      </c>
      <c r="J39" s="34">
        <v>5.8790573230657702E-14</v>
      </c>
      <c r="K39" s="28"/>
    </row>
    <row r="40" spans="1:11" x14ac:dyDescent="0.25">
      <c r="A40" s="107"/>
      <c r="B40" s="107"/>
      <c r="C40" s="118"/>
      <c r="D40" s="120"/>
      <c r="E40" s="122">
        <v>9.4128900000000001E-3</v>
      </c>
      <c r="F40" s="28" t="s">
        <v>11</v>
      </c>
      <c r="G40" s="34">
        <v>41.073491919660903</v>
      </c>
      <c r="H40" s="34">
        <v>45.633406096008301</v>
      </c>
      <c r="I40" s="34">
        <v>0.90007508607282605</v>
      </c>
      <c r="J40" s="34">
        <v>0.36865639081984902</v>
      </c>
      <c r="K40" s="28"/>
    </row>
    <row r="41" spans="1:11" x14ac:dyDescent="0.25">
      <c r="A41" s="107"/>
      <c r="B41" s="107"/>
      <c r="C41" s="118"/>
      <c r="D41" s="120"/>
      <c r="E41" s="122">
        <v>2.4243000000000001E-2</v>
      </c>
      <c r="F41" s="28" t="s">
        <v>12</v>
      </c>
      <c r="G41" s="34">
        <v>-3.4486891181514898</v>
      </c>
      <c r="H41" s="34">
        <v>43.0865220037428</v>
      </c>
      <c r="I41" s="34">
        <v>-8.0041018809824394E-2</v>
      </c>
      <c r="J41" s="34">
        <v>0.93624721583953896</v>
      </c>
      <c r="K41" s="28"/>
    </row>
    <row r="42" spans="1:11" x14ac:dyDescent="0.25">
      <c r="A42" s="107"/>
      <c r="B42" s="107"/>
      <c r="C42" s="119"/>
      <c r="D42" s="121"/>
      <c r="E42" s="123">
        <v>3.7775299999999998E-2</v>
      </c>
      <c r="F42" s="28" t="s">
        <v>13</v>
      </c>
      <c r="G42" s="34">
        <v>81.676531739992797</v>
      </c>
      <c r="H42" s="34">
        <v>57.676687301693299</v>
      </c>
      <c r="I42" s="34">
        <v>1.41610996680101</v>
      </c>
      <c r="J42" s="34">
        <v>0.15757116567854501</v>
      </c>
      <c r="K42" s="29"/>
    </row>
    <row r="43" spans="1:11" ht="14.45" customHeight="1" x14ac:dyDescent="0.25">
      <c r="A43" s="107"/>
      <c r="B43" s="83">
        <v>5</v>
      </c>
      <c r="C43" s="108">
        <v>5.5999999999999999E-3</v>
      </c>
      <c r="D43" s="111">
        <v>3325</v>
      </c>
      <c r="E43" s="115">
        <v>2.7036899999999999E-2</v>
      </c>
      <c r="F43" s="30" t="s">
        <v>6</v>
      </c>
      <c r="G43" s="25">
        <v>72.099621123246195</v>
      </c>
      <c r="H43" s="25">
        <v>1.01513023240606</v>
      </c>
      <c r="I43" s="25">
        <v>71.024996420760303</v>
      </c>
      <c r="J43" s="25">
        <v>5.8176104808234701E-220</v>
      </c>
      <c r="K43" s="33"/>
    </row>
    <row r="44" spans="1:11" x14ac:dyDescent="0.25">
      <c r="A44" s="107"/>
      <c r="B44" s="84"/>
      <c r="C44" s="118"/>
      <c r="D44" s="120"/>
      <c r="E44" s="122">
        <v>3.2907499999999999E-2</v>
      </c>
      <c r="F44" s="32" t="s">
        <v>0</v>
      </c>
      <c r="G44" s="27">
        <v>-1.50556286336221</v>
      </c>
      <c r="H44" s="27">
        <v>0.46577302304553198</v>
      </c>
      <c r="I44" s="27">
        <v>-3.23239601451764</v>
      </c>
      <c r="J44" s="27">
        <v>1.3359493235556501E-3</v>
      </c>
      <c r="K44" s="36">
        <v>4.0483312835019802E-3</v>
      </c>
    </row>
    <row r="45" spans="1:11" x14ac:dyDescent="0.25">
      <c r="A45" s="107"/>
      <c r="B45" s="84"/>
      <c r="C45" s="118"/>
      <c r="D45" s="120"/>
      <c r="E45" s="122">
        <v>4.1573699999999996E-3</v>
      </c>
      <c r="F45" s="28" t="s">
        <v>7</v>
      </c>
      <c r="G45" s="23">
        <v>-1.37499330892294</v>
      </c>
      <c r="H45" s="23">
        <v>0.97800369985772695</v>
      </c>
      <c r="I45" s="23">
        <v>-1.40591831004624</v>
      </c>
      <c r="J45" s="23">
        <v>0.16057419867877601</v>
      </c>
      <c r="K45" s="34"/>
    </row>
    <row r="46" spans="1:11" x14ac:dyDescent="0.25">
      <c r="A46" s="107"/>
      <c r="B46" s="84"/>
      <c r="C46" s="118"/>
      <c r="D46" s="120"/>
      <c r="E46" s="122">
        <v>1.3492799999999999E-2</v>
      </c>
      <c r="F46" s="28" t="s">
        <v>8</v>
      </c>
      <c r="G46" s="23">
        <v>-1.8081531019071</v>
      </c>
      <c r="H46" s="23">
        <v>1.09907750871384</v>
      </c>
      <c r="I46" s="23">
        <v>-1.6451552211481699</v>
      </c>
      <c r="J46" s="23">
        <v>0.10077348727857199</v>
      </c>
      <c r="K46" s="34"/>
    </row>
    <row r="47" spans="1:11" x14ac:dyDescent="0.25">
      <c r="A47" s="107"/>
      <c r="B47" s="84"/>
      <c r="C47" s="118"/>
      <c r="D47" s="120"/>
      <c r="E47" s="122">
        <v>2.7036899999999999E-2</v>
      </c>
      <c r="F47" s="28" t="s">
        <v>9</v>
      </c>
      <c r="G47" s="23">
        <v>1.1536266696455999</v>
      </c>
      <c r="H47" s="23">
        <v>1.66139671586166</v>
      </c>
      <c r="I47" s="23">
        <v>0.69437158424096601</v>
      </c>
      <c r="J47" s="23">
        <v>0.48787801529301</v>
      </c>
      <c r="K47" s="34"/>
    </row>
    <row r="48" spans="1:11" x14ac:dyDescent="0.25">
      <c r="A48" s="107"/>
      <c r="B48" s="84"/>
      <c r="C48" s="118"/>
      <c r="D48" s="120"/>
      <c r="E48" s="122">
        <v>7.1392399999999998E-3</v>
      </c>
      <c r="F48" s="28" t="s">
        <v>30</v>
      </c>
      <c r="G48" s="23">
        <v>-5.4014736174064799</v>
      </c>
      <c r="H48" s="23">
        <v>1.04018337012089</v>
      </c>
      <c r="I48" s="23">
        <v>-5.1928090494070398</v>
      </c>
      <c r="J48" s="23">
        <v>3.4003842027941902E-7</v>
      </c>
      <c r="K48" s="34"/>
    </row>
    <row r="49" spans="1:11" x14ac:dyDescent="0.25">
      <c r="A49" s="107"/>
      <c r="B49" s="84"/>
      <c r="C49" s="118"/>
      <c r="D49" s="120"/>
      <c r="E49" s="122">
        <v>4.58859E-3</v>
      </c>
      <c r="F49" s="28" t="s">
        <v>31</v>
      </c>
      <c r="G49" s="23">
        <v>-12.345857621548999</v>
      </c>
      <c r="H49" s="23">
        <v>1.58209628717213</v>
      </c>
      <c r="I49" s="23">
        <v>-7.8034805603496196</v>
      </c>
      <c r="J49" s="23">
        <v>6.0212169076337701E-14</v>
      </c>
      <c r="K49" s="34"/>
    </row>
    <row r="50" spans="1:11" x14ac:dyDescent="0.25">
      <c r="A50" s="107"/>
      <c r="B50" s="84"/>
      <c r="C50" s="118"/>
      <c r="D50" s="120"/>
      <c r="E50" s="122">
        <v>9.4128900000000001E-3</v>
      </c>
      <c r="F50" s="28" t="s">
        <v>11</v>
      </c>
      <c r="G50" s="23">
        <v>15.675396764493</v>
      </c>
      <c r="H50" s="23">
        <v>44.034757008334502</v>
      </c>
      <c r="I50" s="23">
        <v>0.35597781910153697</v>
      </c>
      <c r="J50" s="23">
        <v>0.72205681936639698</v>
      </c>
      <c r="K50" s="34"/>
    </row>
    <row r="51" spans="1:11" x14ac:dyDescent="0.25">
      <c r="A51" s="107"/>
      <c r="B51" s="84"/>
      <c r="C51" s="118"/>
      <c r="D51" s="120"/>
      <c r="E51" s="122">
        <v>2.4243000000000001E-2</v>
      </c>
      <c r="F51" s="28" t="s">
        <v>12</v>
      </c>
      <c r="G51" s="23">
        <v>11.9503484923138</v>
      </c>
      <c r="H51" s="23">
        <v>40.606875246883703</v>
      </c>
      <c r="I51" s="23">
        <v>0.294293722914099</v>
      </c>
      <c r="J51" s="23">
        <v>0.76869586832773296</v>
      </c>
      <c r="K51" s="34"/>
    </row>
    <row r="52" spans="1:11" x14ac:dyDescent="0.25">
      <c r="A52" s="107"/>
      <c r="B52" s="85"/>
      <c r="C52" s="119"/>
      <c r="D52" s="121"/>
      <c r="E52" s="123">
        <v>3.7775299999999998E-2</v>
      </c>
      <c r="F52" s="29" t="s">
        <v>13</v>
      </c>
      <c r="G52" s="24">
        <v>7.8421782772166502</v>
      </c>
      <c r="H52" s="24">
        <v>62.829345305467399</v>
      </c>
      <c r="I52" s="24">
        <v>0.124817125486333</v>
      </c>
      <c r="J52" s="24">
        <v>0.90073503307849101</v>
      </c>
      <c r="K52" s="34"/>
    </row>
    <row r="53" spans="1:11" ht="14.45" customHeight="1" x14ac:dyDescent="0.25">
      <c r="A53" s="107"/>
      <c r="B53" s="107">
        <v>6</v>
      </c>
      <c r="C53" s="108">
        <v>5.5999999999999999E-3</v>
      </c>
      <c r="D53" s="111">
        <v>3325</v>
      </c>
      <c r="E53" s="115">
        <v>7.1392399999999998E-3</v>
      </c>
      <c r="F53" s="28" t="s">
        <v>6</v>
      </c>
      <c r="G53" s="34">
        <v>69.596762448607606</v>
      </c>
      <c r="H53" s="34">
        <v>1.03581077287152</v>
      </c>
      <c r="I53" s="34">
        <v>67.190614609721393</v>
      </c>
      <c r="J53" s="34">
        <v>1.46865861747148E-211</v>
      </c>
      <c r="K53" s="25"/>
    </row>
    <row r="54" spans="1:11" x14ac:dyDescent="0.25">
      <c r="A54" s="107"/>
      <c r="B54" s="107"/>
      <c r="C54" s="118"/>
      <c r="D54" s="120"/>
      <c r="E54" s="122">
        <v>3.2907499999999999E-2</v>
      </c>
      <c r="F54" s="28" t="s">
        <v>0</v>
      </c>
      <c r="G54" s="34">
        <v>-0.88967009471762803</v>
      </c>
      <c r="H54" s="34">
        <v>0.54106991703280505</v>
      </c>
      <c r="I54" s="34">
        <v>-1.64427935597774</v>
      </c>
      <c r="J54" s="34">
        <v>0.10095430082045299</v>
      </c>
      <c r="K54" s="23">
        <v>0.21479638472436899</v>
      </c>
    </row>
    <row r="55" spans="1:11" x14ac:dyDescent="0.25">
      <c r="A55" s="107"/>
      <c r="B55" s="107"/>
      <c r="C55" s="118"/>
      <c r="D55" s="120"/>
      <c r="E55" s="122">
        <v>4.1573699999999996E-3</v>
      </c>
      <c r="F55" s="28" t="s">
        <v>7</v>
      </c>
      <c r="G55" s="34">
        <v>0.99937291312939003</v>
      </c>
      <c r="H55" s="34">
        <v>1.02264446089732</v>
      </c>
      <c r="I55" s="34">
        <v>0.97724375512921202</v>
      </c>
      <c r="J55" s="34">
        <v>0.32907681222700202</v>
      </c>
      <c r="K55" s="23"/>
    </row>
    <row r="56" spans="1:11" x14ac:dyDescent="0.25">
      <c r="A56" s="107"/>
      <c r="B56" s="107"/>
      <c r="C56" s="118"/>
      <c r="D56" s="120"/>
      <c r="E56" s="122">
        <v>1.3492799999999999E-2</v>
      </c>
      <c r="F56" s="28" t="s">
        <v>8</v>
      </c>
      <c r="G56" s="34">
        <v>1.7925799912271201</v>
      </c>
      <c r="H56" s="34">
        <v>1.11780864920816</v>
      </c>
      <c r="I56" s="34">
        <v>1.60365550266315</v>
      </c>
      <c r="J56" s="34">
        <v>0.109629640698198</v>
      </c>
      <c r="K56" s="23"/>
    </row>
    <row r="57" spans="1:11" x14ac:dyDescent="0.25">
      <c r="A57" s="107"/>
      <c r="B57" s="107"/>
      <c r="C57" s="118"/>
      <c r="D57" s="120"/>
      <c r="E57" s="122">
        <v>2.7036899999999999E-2</v>
      </c>
      <c r="F57" s="28" t="s">
        <v>9</v>
      </c>
      <c r="G57" s="34">
        <v>3.3330887365311601</v>
      </c>
      <c r="H57" s="34">
        <v>1.7062860075836701</v>
      </c>
      <c r="I57" s="34">
        <v>1.95341737652251</v>
      </c>
      <c r="J57" s="34">
        <v>5.1511438472731097E-2</v>
      </c>
      <c r="K57" s="23"/>
    </row>
    <row r="58" spans="1:11" x14ac:dyDescent="0.25">
      <c r="A58" s="107"/>
      <c r="B58" s="107"/>
      <c r="C58" s="118"/>
      <c r="D58" s="120"/>
      <c r="E58" s="122">
        <v>7.1392399999999998E-3</v>
      </c>
      <c r="F58" s="28" t="s">
        <v>30</v>
      </c>
      <c r="G58" s="34">
        <v>-6.8101255140681296</v>
      </c>
      <c r="H58" s="34">
        <v>1.0989288031214699</v>
      </c>
      <c r="I58" s="34">
        <v>-6.1970579847613196</v>
      </c>
      <c r="J58" s="34">
        <v>1.51247453035753E-9</v>
      </c>
      <c r="K58" s="23"/>
    </row>
    <row r="59" spans="1:11" x14ac:dyDescent="0.25">
      <c r="A59" s="107"/>
      <c r="B59" s="107"/>
      <c r="C59" s="118"/>
      <c r="D59" s="120"/>
      <c r="E59" s="122">
        <v>4.58859E-3</v>
      </c>
      <c r="F59" s="28" t="s">
        <v>31</v>
      </c>
      <c r="G59" s="34">
        <v>-12.4476604485475</v>
      </c>
      <c r="H59" s="34">
        <v>1.6531394727061901</v>
      </c>
      <c r="I59" s="34">
        <v>-7.5297097758912601</v>
      </c>
      <c r="J59" s="34">
        <v>3.8097068133013901E-13</v>
      </c>
      <c r="K59" s="23"/>
    </row>
    <row r="60" spans="1:11" x14ac:dyDescent="0.25">
      <c r="A60" s="107"/>
      <c r="B60" s="107"/>
      <c r="C60" s="118"/>
      <c r="D60" s="120"/>
      <c r="E60" s="122">
        <v>9.4128900000000001E-3</v>
      </c>
      <c r="F60" s="28" t="s">
        <v>11</v>
      </c>
      <c r="G60" s="34">
        <v>30.5951392329582</v>
      </c>
      <c r="H60" s="34">
        <v>47.449851095647503</v>
      </c>
      <c r="I60" s="34">
        <v>0.644788940881727</v>
      </c>
      <c r="J60" s="34">
        <v>0.51945716721162705</v>
      </c>
      <c r="K60" s="23"/>
    </row>
    <row r="61" spans="1:11" x14ac:dyDescent="0.25">
      <c r="A61" s="107"/>
      <c r="B61" s="107"/>
      <c r="C61" s="118"/>
      <c r="D61" s="120"/>
      <c r="E61" s="122">
        <v>2.4243000000000001E-2</v>
      </c>
      <c r="F61" s="28" t="s">
        <v>12</v>
      </c>
      <c r="G61" s="34">
        <v>-37.975211877556397</v>
      </c>
      <c r="H61" s="34">
        <v>44.147711838730899</v>
      </c>
      <c r="I61" s="34">
        <v>-0.86018528018570195</v>
      </c>
      <c r="J61" s="34">
        <v>0.39023504785052798</v>
      </c>
      <c r="K61" s="23"/>
    </row>
    <row r="62" spans="1:11" x14ac:dyDescent="0.25">
      <c r="A62" s="107"/>
      <c r="B62" s="107"/>
      <c r="C62" s="119"/>
      <c r="D62" s="121"/>
      <c r="E62" s="123">
        <v>3.7775299999999998E-2</v>
      </c>
      <c r="F62" s="28" t="s">
        <v>13</v>
      </c>
      <c r="G62" s="34">
        <v>72.419460720965404</v>
      </c>
      <c r="H62" s="34">
        <v>50.598357931512801</v>
      </c>
      <c r="I62" s="34">
        <v>1.4312610859622801</v>
      </c>
      <c r="J62" s="34">
        <v>0.153186026131197</v>
      </c>
      <c r="K62" s="24"/>
    </row>
    <row r="63" spans="1:11" ht="14.45" customHeight="1" x14ac:dyDescent="0.25">
      <c r="A63" s="107"/>
      <c r="B63" s="83">
        <v>7</v>
      </c>
      <c r="C63" s="108">
        <v>5.5999999999999999E-3</v>
      </c>
      <c r="D63" s="111">
        <v>3325</v>
      </c>
      <c r="E63" s="115">
        <v>4.58859E-3</v>
      </c>
      <c r="F63" s="30" t="s">
        <v>6</v>
      </c>
      <c r="G63" s="25">
        <v>69.3494670157462</v>
      </c>
      <c r="H63" s="25">
        <v>0.99505952517237195</v>
      </c>
      <c r="I63" s="25">
        <v>69.693787418127499</v>
      </c>
      <c r="J63" s="25">
        <v>4.3335205597652299E-217</v>
      </c>
      <c r="K63" s="34"/>
    </row>
    <row r="64" spans="1:11" x14ac:dyDescent="0.25">
      <c r="A64" s="107"/>
      <c r="B64" s="84"/>
      <c r="C64" s="118"/>
      <c r="D64" s="120"/>
      <c r="E64" s="122">
        <v>3.2907499999999999E-2</v>
      </c>
      <c r="F64" s="28" t="s">
        <v>0</v>
      </c>
      <c r="G64" s="23">
        <v>-0.672787974943311</v>
      </c>
      <c r="H64" s="23">
        <v>0.51102935256295401</v>
      </c>
      <c r="I64" s="23">
        <v>-1.3165348948530899</v>
      </c>
      <c r="J64" s="23">
        <v>0.18879649567895701</v>
      </c>
      <c r="K64" s="34">
        <v>0.34326635577992198</v>
      </c>
    </row>
    <row r="65" spans="1:16" x14ac:dyDescent="0.25">
      <c r="A65" s="107"/>
      <c r="B65" s="84"/>
      <c r="C65" s="118"/>
      <c r="D65" s="120"/>
      <c r="E65" s="122">
        <v>4.1573699999999996E-3</v>
      </c>
      <c r="F65" s="28" t="s">
        <v>7</v>
      </c>
      <c r="G65" s="23">
        <v>0.27592848287747701</v>
      </c>
      <c r="H65" s="23">
        <v>0.98589642926012899</v>
      </c>
      <c r="I65" s="23">
        <v>0.27987573003438998</v>
      </c>
      <c r="J65" s="23">
        <v>0.77972675078045295</v>
      </c>
      <c r="K65" s="34"/>
    </row>
    <row r="66" spans="1:16" x14ac:dyDescent="0.25">
      <c r="A66" s="107"/>
      <c r="B66" s="84"/>
      <c r="C66" s="118"/>
      <c r="D66" s="120"/>
      <c r="E66" s="122">
        <v>1.3492799999999999E-2</v>
      </c>
      <c r="F66" s="28" t="s">
        <v>8</v>
      </c>
      <c r="G66" s="23">
        <v>2.1833657140266798</v>
      </c>
      <c r="H66" s="23">
        <v>1.0991242236666099</v>
      </c>
      <c r="I66" s="23">
        <v>1.98645946200976</v>
      </c>
      <c r="J66" s="23">
        <v>4.7707878871389803E-2</v>
      </c>
      <c r="K66" s="34"/>
      <c r="P66"/>
    </row>
    <row r="67" spans="1:16" x14ac:dyDescent="0.25">
      <c r="A67" s="107"/>
      <c r="B67" s="84"/>
      <c r="C67" s="118"/>
      <c r="D67" s="120"/>
      <c r="E67" s="122">
        <v>2.7036899999999999E-2</v>
      </c>
      <c r="F67" s="28" t="s">
        <v>9</v>
      </c>
      <c r="G67" s="23">
        <v>1.9400494517935201</v>
      </c>
      <c r="H67" s="23">
        <v>1.59613158719661</v>
      </c>
      <c r="I67" s="23">
        <v>1.21546961876806</v>
      </c>
      <c r="J67" s="23">
        <v>0.22494965201075201</v>
      </c>
      <c r="K67" s="34"/>
      <c r="P67"/>
    </row>
    <row r="68" spans="1:16" x14ac:dyDescent="0.25">
      <c r="A68" s="107"/>
      <c r="B68" s="84"/>
      <c r="C68" s="118"/>
      <c r="D68" s="120"/>
      <c r="E68" s="122">
        <v>7.1392399999999998E-3</v>
      </c>
      <c r="F68" s="28" t="s">
        <v>30</v>
      </c>
      <c r="G68" s="23">
        <v>-5.4992162272598</v>
      </c>
      <c r="H68" s="23">
        <v>1.0722753288808899</v>
      </c>
      <c r="I68" s="23">
        <v>-5.1285486844122401</v>
      </c>
      <c r="J68" s="23">
        <v>4.68522724218485E-7</v>
      </c>
      <c r="K68" s="34"/>
      <c r="P68"/>
    </row>
    <row r="69" spans="1:16" x14ac:dyDescent="0.25">
      <c r="A69" s="107"/>
      <c r="B69" s="84"/>
      <c r="C69" s="118"/>
      <c r="D69" s="120"/>
      <c r="E69" s="122">
        <v>4.58859E-3</v>
      </c>
      <c r="F69" s="28" t="s">
        <v>31</v>
      </c>
      <c r="G69" s="23">
        <v>-12.486245178054</v>
      </c>
      <c r="H69" s="23">
        <v>1.54921070036113</v>
      </c>
      <c r="I69" s="23">
        <v>-8.05974627927848</v>
      </c>
      <c r="J69" s="23">
        <v>1.0277269171518601E-14</v>
      </c>
      <c r="K69" s="34"/>
      <c r="P69"/>
    </row>
    <row r="70" spans="1:16" x14ac:dyDescent="0.25">
      <c r="A70" s="107"/>
      <c r="B70" s="84"/>
      <c r="C70" s="118"/>
      <c r="D70" s="120"/>
      <c r="E70" s="122">
        <v>9.4128900000000001E-3</v>
      </c>
      <c r="F70" s="28" t="s">
        <v>11</v>
      </c>
      <c r="G70" s="23">
        <v>6.4153778764598801</v>
      </c>
      <c r="H70" s="23">
        <v>46.1954438731848</v>
      </c>
      <c r="I70" s="23">
        <v>0.13887468846649301</v>
      </c>
      <c r="J70" s="23">
        <v>0.88962352206990003</v>
      </c>
      <c r="K70" s="34"/>
      <c r="P70"/>
    </row>
    <row r="71" spans="1:16" x14ac:dyDescent="0.25">
      <c r="A71" s="107"/>
      <c r="B71" s="84"/>
      <c r="C71" s="118"/>
      <c r="D71" s="120"/>
      <c r="E71" s="122">
        <v>2.4243000000000001E-2</v>
      </c>
      <c r="F71" s="28" t="s">
        <v>12</v>
      </c>
      <c r="G71" s="23">
        <v>15.688378463119999</v>
      </c>
      <c r="H71" s="23">
        <v>41.254848437650502</v>
      </c>
      <c r="I71" s="23">
        <v>0.38027962911632701</v>
      </c>
      <c r="J71" s="23">
        <v>0.70395258338435995</v>
      </c>
      <c r="K71" s="34"/>
    </row>
    <row r="72" spans="1:16" x14ac:dyDescent="0.25">
      <c r="A72" s="107"/>
      <c r="B72" s="85"/>
      <c r="C72" s="119"/>
      <c r="D72" s="121"/>
      <c r="E72" s="123">
        <v>3.7775299999999998E-2</v>
      </c>
      <c r="F72" s="29" t="s">
        <v>13</v>
      </c>
      <c r="G72" s="24">
        <v>5.8901355710797896</v>
      </c>
      <c r="H72" s="24">
        <v>38.117937680889497</v>
      </c>
      <c r="I72" s="24">
        <v>0.15452398344291399</v>
      </c>
      <c r="J72" s="24">
        <v>0.87727951169553398</v>
      </c>
      <c r="K72" s="34"/>
    </row>
    <row r="73" spans="1:16" ht="14.45" customHeight="1" x14ac:dyDescent="0.25">
      <c r="A73" s="107"/>
      <c r="B73" s="107">
        <v>8</v>
      </c>
      <c r="C73" s="108">
        <v>5.5999999999999999E-3</v>
      </c>
      <c r="D73" s="111">
        <v>3325</v>
      </c>
      <c r="E73" s="115">
        <v>9.4128900000000001E-3</v>
      </c>
      <c r="F73" s="28" t="s">
        <v>6</v>
      </c>
      <c r="G73" s="34">
        <v>68.712351327887603</v>
      </c>
      <c r="H73" s="34">
        <v>1.1429097753181801</v>
      </c>
      <c r="I73" s="34">
        <v>60.120538656481799</v>
      </c>
      <c r="J73" s="34">
        <v>5.9983724577755101E-195</v>
      </c>
      <c r="K73" s="25"/>
    </row>
    <row r="74" spans="1:16" x14ac:dyDescent="0.25">
      <c r="A74" s="107"/>
      <c r="B74" s="107"/>
      <c r="C74" s="118"/>
      <c r="D74" s="120"/>
      <c r="E74" s="122">
        <v>3.2907499999999999E-2</v>
      </c>
      <c r="F74" s="28" t="s">
        <v>0</v>
      </c>
      <c r="G74" s="34">
        <v>-1.18619435094353</v>
      </c>
      <c r="H74" s="34">
        <v>0.62754787995859695</v>
      </c>
      <c r="I74" s="34">
        <v>-1.8902053354427499</v>
      </c>
      <c r="J74" s="34">
        <v>5.9499327051357402E-2</v>
      </c>
      <c r="K74" s="23">
        <v>0.14166506440799401</v>
      </c>
    </row>
    <row r="75" spans="1:16" x14ac:dyDescent="0.25">
      <c r="A75" s="107"/>
      <c r="B75" s="107"/>
      <c r="C75" s="118"/>
      <c r="D75" s="120"/>
      <c r="E75" s="122">
        <v>4.1573699999999996E-3</v>
      </c>
      <c r="F75" s="28" t="s">
        <v>7</v>
      </c>
      <c r="G75" s="34">
        <v>-0.30995097127575</v>
      </c>
      <c r="H75" s="34">
        <v>1.04996135654684</v>
      </c>
      <c r="I75" s="34">
        <v>-0.29520226562921398</v>
      </c>
      <c r="J75" s="34">
        <v>0.76800230889159804</v>
      </c>
      <c r="K75" s="23"/>
    </row>
    <row r="76" spans="1:16" x14ac:dyDescent="0.25">
      <c r="A76" s="107"/>
      <c r="B76" s="107"/>
      <c r="C76" s="118"/>
      <c r="D76" s="120"/>
      <c r="E76" s="122">
        <v>1.3492799999999999E-2</v>
      </c>
      <c r="F76" s="28" t="s">
        <v>8</v>
      </c>
      <c r="G76" s="34">
        <v>0.81689256994509996</v>
      </c>
      <c r="H76" s="34">
        <v>1.15709069802522</v>
      </c>
      <c r="I76" s="34">
        <v>0.70598836490455796</v>
      </c>
      <c r="J76" s="34">
        <v>0.48063256499831097</v>
      </c>
      <c r="K76" s="23"/>
    </row>
    <row r="77" spans="1:16" x14ac:dyDescent="0.25">
      <c r="A77" s="107"/>
      <c r="B77" s="107"/>
      <c r="C77" s="118"/>
      <c r="D77" s="120"/>
      <c r="E77" s="122">
        <v>2.7036899999999999E-2</v>
      </c>
      <c r="F77" s="28" t="s">
        <v>9</v>
      </c>
      <c r="G77" s="34">
        <v>2.4992931502837101</v>
      </c>
      <c r="H77" s="34">
        <v>1.6951070306782301</v>
      </c>
      <c r="I77" s="34">
        <v>1.4744161312833</v>
      </c>
      <c r="J77" s="34">
        <v>0.14120634935408599</v>
      </c>
      <c r="K77" s="23"/>
    </row>
    <row r="78" spans="1:16" x14ac:dyDescent="0.25">
      <c r="A78" s="107"/>
      <c r="B78" s="107"/>
      <c r="C78" s="118"/>
      <c r="D78" s="120"/>
      <c r="E78" s="122">
        <v>7.1392399999999998E-3</v>
      </c>
      <c r="F78" s="28" t="s">
        <v>30</v>
      </c>
      <c r="G78" s="34">
        <v>-4.9528309595567697</v>
      </c>
      <c r="H78" s="34">
        <v>1.1361574591595101</v>
      </c>
      <c r="I78" s="34">
        <v>-4.3592821748674702</v>
      </c>
      <c r="J78" s="34">
        <v>1.68645349691663E-5</v>
      </c>
      <c r="K78" s="23"/>
    </row>
    <row r="79" spans="1:16" x14ac:dyDescent="0.25">
      <c r="A79" s="107"/>
      <c r="B79" s="107"/>
      <c r="C79" s="118"/>
      <c r="D79" s="120"/>
      <c r="E79" s="122">
        <v>4.58859E-3</v>
      </c>
      <c r="F79" s="28" t="s">
        <v>31</v>
      </c>
      <c r="G79" s="34">
        <v>-11.4243885537844</v>
      </c>
      <c r="H79" s="34">
        <v>1.6493068984640999</v>
      </c>
      <c r="I79" s="34">
        <v>-6.9267815252717702</v>
      </c>
      <c r="J79" s="34">
        <v>1.8747557365892201E-11</v>
      </c>
      <c r="K79" s="23"/>
    </row>
    <row r="80" spans="1:16" x14ac:dyDescent="0.25">
      <c r="A80" s="107"/>
      <c r="B80" s="107"/>
      <c r="C80" s="118"/>
      <c r="D80" s="120"/>
      <c r="E80" s="122">
        <v>9.4128900000000001E-3</v>
      </c>
      <c r="F80" s="28" t="s">
        <v>11</v>
      </c>
      <c r="G80" s="34">
        <v>156.569896255831</v>
      </c>
      <c r="H80" s="34">
        <v>59.3576599576242</v>
      </c>
      <c r="I80" s="34">
        <v>2.6377370059333001</v>
      </c>
      <c r="J80" s="34">
        <v>8.6926026214274102E-3</v>
      </c>
      <c r="K80" s="23"/>
    </row>
    <row r="81" spans="1:11" x14ac:dyDescent="0.25">
      <c r="A81" s="107"/>
      <c r="B81" s="107"/>
      <c r="C81" s="118"/>
      <c r="D81" s="120"/>
      <c r="E81" s="122">
        <v>2.4243000000000001E-2</v>
      </c>
      <c r="F81" s="28" t="s">
        <v>12</v>
      </c>
      <c r="G81" s="34">
        <v>-17.183720212965301</v>
      </c>
      <c r="H81" s="34">
        <v>42.961217545217799</v>
      </c>
      <c r="I81" s="34">
        <v>-0.39998215122462499</v>
      </c>
      <c r="J81" s="34">
        <v>0.689396796039629</v>
      </c>
      <c r="K81" s="23"/>
    </row>
    <row r="82" spans="1:11" x14ac:dyDescent="0.25">
      <c r="A82" s="107"/>
      <c r="B82" s="107"/>
      <c r="C82" s="119"/>
      <c r="D82" s="121"/>
      <c r="E82" s="123">
        <v>3.7775299999999998E-2</v>
      </c>
      <c r="F82" s="28" t="s">
        <v>13</v>
      </c>
      <c r="G82" s="34">
        <v>20.422684378941099</v>
      </c>
      <c r="H82" s="34">
        <v>63.2110328802654</v>
      </c>
      <c r="I82" s="34">
        <v>0.32308733852879501</v>
      </c>
      <c r="J82" s="34">
        <v>0.74680869986661103</v>
      </c>
      <c r="K82" s="24"/>
    </row>
    <row r="83" spans="1:11" ht="14.45" customHeight="1" x14ac:dyDescent="0.25">
      <c r="A83" s="107"/>
      <c r="B83" s="83">
        <v>9</v>
      </c>
      <c r="C83" s="108">
        <v>5.5999999999999999E-3</v>
      </c>
      <c r="D83" s="111">
        <v>3325</v>
      </c>
      <c r="E83" s="115">
        <v>2.4243000000000001E-2</v>
      </c>
      <c r="F83" s="30" t="s">
        <v>6</v>
      </c>
      <c r="G83" s="25">
        <v>70.016172699155902</v>
      </c>
      <c r="H83" s="25">
        <v>1.0780724992739099</v>
      </c>
      <c r="I83" s="25">
        <v>64.945699613256096</v>
      </c>
      <c r="J83" s="25">
        <v>1.89192149014656E-206</v>
      </c>
      <c r="K83" s="34"/>
    </row>
    <row r="84" spans="1:11" x14ac:dyDescent="0.25">
      <c r="A84" s="107"/>
      <c r="B84" s="84"/>
      <c r="C84" s="118"/>
      <c r="D84" s="120"/>
      <c r="E84" s="122">
        <v>3.2907499999999999E-2</v>
      </c>
      <c r="F84" s="32" t="s">
        <v>0</v>
      </c>
      <c r="G84" s="27">
        <v>-1.8197715290333401</v>
      </c>
      <c r="H84" s="27">
        <v>0.59538815822617197</v>
      </c>
      <c r="I84" s="27">
        <v>-3.0564456210465401</v>
      </c>
      <c r="J84" s="27">
        <v>2.3998012495083901E-3</v>
      </c>
      <c r="K84" s="36">
        <v>7.0582389691423199E-3</v>
      </c>
    </row>
    <row r="85" spans="1:11" x14ac:dyDescent="0.25">
      <c r="A85" s="107"/>
      <c r="B85" s="84"/>
      <c r="C85" s="118"/>
      <c r="D85" s="120"/>
      <c r="E85" s="122">
        <v>4.1573699999999996E-3</v>
      </c>
      <c r="F85" s="28" t="s">
        <v>7</v>
      </c>
      <c r="G85" s="23">
        <v>-2.09274918729376E-2</v>
      </c>
      <c r="H85" s="23">
        <v>1.02646395138642</v>
      </c>
      <c r="I85" s="23">
        <v>-2.0387946254392501E-2</v>
      </c>
      <c r="J85" s="23">
        <v>0.98374471396238705</v>
      </c>
      <c r="K85" s="34"/>
    </row>
    <row r="86" spans="1:11" x14ac:dyDescent="0.25">
      <c r="A86" s="107"/>
      <c r="B86" s="84"/>
      <c r="C86" s="118"/>
      <c r="D86" s="120"/>
      <c r="E86" s="122">
        <v>1.3492799999999999E-2</v>
      </c>
      <c r="F86" s="28" t="s">
        <v>8</v>
      </c>
      <c r="G86" s="23">
        <v>2.4770627247364598</v>
      </c>
      <c r="H86" s="23">
        <v>1.09747549570186</v>
      </c>
      <c r="I86" s="23">
        <v>2.2570551547051299</v>
      </c>
      <c r="J86" s="23">
        <v>2.4577959153509299E-2</v>
      </c>
      <c r="K86" s="34"/>
    </row>
    <row r="87" spans="1:11" x14ac:dyDescent="0.25">
      <c r="A87" s="107"/>
      <c r="B87" s="84"/>
      <c r="C87" s="118"/>
      <c r="D87" s="120"/>
      <c r="E87" s="122">
        <v>2.7036899999999999E-2</v>
      </c>
      <c r="F87" s="28" t="s">
        <v>9</v>
      </c>
      <c r="G87" s="23">
        <v>2.3618751023815898</v>
      </c>
      <c r="H87" s="23">
        <v>1.9670192594245599</v>
      </c>
      <c r="I87" s="23">
        <v>1.20073816820306</v>
      </c>
      <c r="J87" s="23">
        <v>0.23060867214464401</v>
      </c>
      <c r="K87" s="34"/>
    </row>
    <row r="88" spans="1:11" x14ac:dyDescent="0.25">
      <c r="A88" s="107"/>
      <c r="B88" s="84"/>
      <c r="C88" s="118"/>
      <c r="D88" s="120"/>
      <c r="E88" s="122">
        <v>7.1392399999999998E-3</v>
      </c>
      <c r="F88" s="28" t="s">
        <v>30</v>
      </c>
      <c r="G88" s="23">
        <v>-6.5304622465192503</v>
      </c>
      <c r="H88" s="23">
        <v>1.08121686441409</v>
      </c>
      <c r="I88" s="23">
        <v>-6.0399189667265496</v>
      </c>
      <c r="J88" s="23">
        <v>3.70719779844781E-9</v>
      </c>
      <c r="K88" s="34"/>
    </row>
    <row r="89" spans="1:11" x14ac:dyDescent="0.25">
      <c r="A89" s="107"/>
      <c r="B89" s="84"/>
      <c r="C89" s="118"/>
      <c r="D89" s="120"/>
      <c r="E89" s="122">
        <v>4.58859E-3</v>
      </c>
      <c r="F89" s="28" t="s">
        <v>31</v>
      </c>
      <c r="G89" s="23">
        <v>-14.7163507766143</v>
      </c>
      <c r="H89" s="23">
        <v>1.77135962138339</v>
      </c>
      <c r="I89" s="23">
        <v>-8.3079407473007905</v>
      </c>
      <c r="J89" s="23">
        <v>1.7878211745505001E-15</v>
      </c>
      <c r="K89" s="34"/>
    </row>
    <row r="90" spans="1:11" x14ac:dyDescent="0.25">
      <c r="A90" s="107"/>
      <c r="B90" s="84"/>
      <c r="C90" s="118"/>
      <c r="D90" s="120"/>
      <c r="E90" s="122">
        <v>9.4128900000000001E-3</v>
      </c>
      <c r="F90" s="28" t="s">
        <v>11</v>
      </c>
      <c r="G90" s="23">
        <v>77.588475922508096</v>
      </c>
      <c r="H90" s="23">
        <v>45.180056074916202</v>
      </c>
      <c r="I90" s="23">
        <v>1.71731694608464</v>
      </c>
      <c r="J90" s="23">
        <v>8.6744697309769497E-2</v>
      </c>
      <c r="K90" s="34"/>
    </row>
    <row r="91" spans="1:11" x14ac:dyDescent="0.25">
      <c r="A91" s="107"/>
      <c r="B91" s="84"/>
      <c r="C91" s="118"/>
      <c r="D91" s="120"/>
      <c r="E91" s="122">
        <v>2.4243000000000001E-2</v>
      </c>
      <c r="F91" s="28" t="s">
        <v>12</v>
      </c>
      <c r="G91" s="23">
        <v>31.084322892007101</v>
      </c>
      <c r="H91" s="23">
        <v>46.015256341854197</v>
      </c>
      <c r="I91" s="23">
        <v>0.67552210643089805</v>
      </c>
      <c r="J91" s="23">
        <v>0.49975933972995601</v>
      </c>
      <c r="K91" s="34"/>
    </row>
    <row r="92" spans="1:11" x14ac:dyDescent="0.25">
      <c r="A92" s="107"/>
      <c r="B92" s="85"/>
      <c r="C92" s="119"/>
      <c r="D92" s="121"/>
      <c r="E92" s="123">
        <v>3.7775299999999998E-2</v>
      </c>
      <c r="F92" s="29" t="s">
        <v>13</v>
      </c>
      <c r="G92" s="24">
        <v>75.570860810661401</v>
      </c>
      <c r="H92" s="24">
        <v>52.463652232456198</v>
      </c>
      <c r="I92" s="24">
        <v>1.44044224134114</v>
      </c>
      <c r="J92" s="24">
        <v>0.15057446733511301</v>
      </c>
      <c r="K92" s="34"/>
    </row>
    <row r="93" spans="1:11" ht="14.45" customHeight="1" x14ac:dyDescent="0.25">
      <c r="A93" s="107"/>
      <c r="B93" s="107">
        <v>10</v>
      </c>
      <c r="C93" s="108">
        <v>5.5999999999999999E-3</v>
      </c>
      <c r="D93" s="111">
        <v>3325</v>
      </c>
      <c r="E93" s="115">
        <v>3.7775299999999998E-2</v>
      </c>
      <c r="F93" s="28" t="s">
        <v>6</v>
      </c>
      <c r="G93" s="34">
        <v>71.340710645317699</v>
      </c>
      <c r="H93" s="34">
        <v>1.0201837205675299</v>
      </c>
      <c r="I93" s="34">
        <v>69.929277645825195</v>
      </c>
      <c r="J93" s="34">
        <v>1.33462243094466E-217</v>
      </c>
      <c r="K93" s="25"/>
    </row>
    <row r="94" spans="1:11" x14ac:dyDescent="0.25">
      <c r="A94" s="107"/>
      <c r="B94" s="107"/>
      <c r="C94" s="118"/>
      <c r="D94" s="120"/>
      <c r="E94" s="122">
        <v>3.2907499999999999E-2</v>
      </c>
      <c r="F94" s="32" t="s">
        <v>0</v>
      </c>
      <c r="G94" s="36">
        <v>-2.2053227402984601</v>
      </c>
      <c r="H94" s="36">
        <v>0.57400061711126305</v>
      </c>
      <c r="I94" s="36">
        <v>-3.84202154937925</v>
      </c>
      <c r="J94" s="38">
        <v>1.4320048990573001E-4</v>
      </c>
      <c r="K94" s="39">
        <v>4.6193706421203201E-4</v>
      </c>
    </row>
    <row r="95" spans="1:11" x14ac:dyDescent="0.25">
      <c r="A95" s="107"/>
      <c r="B95" s="107"/>
      <c r="C95" s="118"/>
      <c r="D95" s="120"/>
      <c r="E95" s="122">
        <v>4.1573699999999996E-3</v>
      </c>
      <c r="F95" s="28" t="s">
        <v>7</v>
      </c>
      <c r="G95" s="34">
        <v>0.63412747634466904</v>
      </c>
      <c r="H95" s="34">
        <v>1.01037729389863</v>
      </c>
      <c r="I95" s="34">
        <v>0.62761453585108795</v>
      </c>
      <c r="J95" s="34">
        <v>0.53063744410374802</v>
      </c>
      <c r="K95" s="23"/>
    </row>
    <row r="96" spans="1:11" x14ac:dyDescent="0.25">
      <c r="A96" s="107"/>
      <c r="B96" s="107"/>
      <c r="C96" s="118"/>
      <c r="D96" s="120"/>
      <c r="E96" s="122">
        <v>1.3492799999999999E-2</v>
      </c>
      <c r="F96" s="28" t="s">
        <v>8</v>
      </c>
      <c r="G96" s="34">
        <v>0.61400736661794098</v>
      </c>
      <c r="H96" s="34">
        <v>1.1253891493121899</v>
      </c>
      <c r="I96" s="34">
        <v>0.54559559863644103</v>
      </c>
      <c r="J96" s="34">
        <v>0.585667471673609</v>
      </c>
      <c r="K96" s="23"/>
    </row>
    <row r="97" spans="1:16" x14ac:dyDescent="0.25">
      <c r="A97" s="107"/>
      <c r="B97" s="107"/>
      <c r="C97" s="118"/>
      <c r="D97" s="120"/>
      <c r="E97" s="122">
        <v>2.7036899999999999E-2</v>
      </c>
      <c r="F97" s="28" t="s">
        <v>9</v>
      </c>
      <c r="G97" s="34">
        <v>-0.54357062018811497</v>
      </c>
      <c r="H97" s="34">
        <v>1.8010978200479999</v>
      </c>
      <c r="I97" s="34">
        <v>-0.30179961029192198</v>
      </c>
      <c r="J97" s="34">
        <v>0.76297168131366599</v>
      </c>
      <c r="K97" s="23"/>
    </row>
    <row r="98" spans="1:16" x14ac:dyDescent="0.25">
      <c r="A98" s="107"/>
      <c r="B98" s="107"/>
      <c r="C98" s="118"/>
      <c r="D98" s="120"/>
      <c r="E98" s="122">
        <v>7.1392399999999998E-3</v>
      </c>
      <c r="F98" s="28" t="s">
        <v>30</v>
      </c>
      <c r="G98" s="34">
        <v>-6.6825033496132198</v>
      </c>
      <c r="H98" s="34">
        <v>1.0645608698381499</v>
      </c>
      <c r="I98" s="34">
        <v>-6.2772393189965499</v>
      </c>
      <c r="J98" s="34">
        <v>9.5072795896621893E-10</v>
      </c>
      <c r="K98" s="23"/>
    </row>
    <row r="99" spans="1:16" x14ac:dyDescent="0.25">
      <c r="A99" s="107"/>
      <c r="B99" s="107"/>
      <c r="C99" s="118"/>
      <c r="D99" s="120"/>
      <c r="E99" s="122">
        <v>4.58859E-3</v>
      </c>
      <c r="F99" s="28" t="s">
        <v>31</v>
      </c>
      <c r="G99" s="34">
        <v>-13.231436281634</v>
      </c>
      <c r="H99" s="34">
        <v>1.7288640697801101</v>
      </c>
      <c r="I99" s="34">
        <v>-7.6532542453247299</v>
      </c>
      <c r="J99" s="34">
        <v>1.6665026231082101E-13</v>
      </c>
      <c r="K99" s="23"/>
    </row>
    <row r="100" spans="1:16" x14ac:dyDescent="0.25">
      <c r="A100" s="107"/>
      <c r="B100" s="107"/>
      <c r="C100" s="118"/>
      <c r="D100" s="120"/>
      <c r="E100" s="122">
        <v>9.4128900000000001E-3</v>
      </c>
      <c r="F100" s="28" t="s">
        <v>11</v>
      </c>
      <c r="G100" s="34">
        <v>86.684693987517207</v>
      </c>
      <c r="H100" s="34">
        <v>51.516094261359797</v>
      </c>
      <c r="I100" s="34">
        <v>1.6826720897693499</v>
      </c>
      <c r="J100" s="34">
        <v>9.3268731667707203E-2</v>
      </c>
      <c r="K100" s="23"/>
    </row>
    <row r="101" spans="1:16" x14ac:dyDescent="0.25">
      <c r="A101" s="107"/>
      <c r="B101" s="107"/>
      <c r="C101" s="118"/>
      <c r="D101" s="120"/>
      <c r="E101" s="122">
        <v>2.4243000000000001E-2</v>
      </c>
      <c r="F101" s="28" t="s">
        <v>12</v>
      </c>
      <c r="G101" s="34">
        <v>-28.122160431017999</v>
      </c>
      <c r="H101" s="34">
        <v>38.715762782921999</v>
      </c>
      <c r="I101" s="34">
        <v>-0.726374954529453</v>
      </c>
      <c r="J101" s="34">
        <v>0.468060871302801</v>
      </c>
      <c r="K101" s="23"/>
    </row>
    <row r="102" spans="1:16" x14ac:dyDescent="0.25">
      <c r="A102" s="107"/>
      <c r="B102" s="107"/>
      <c r="C102" s="119"/>
      <c r="D102" s="121"/>
      <c r="E102" s="123">
        <v>3.7775299999999998E-2</v>
      </c>
      <c r="F102" s="28" t="s">
        <v>13</v>
      </c>
      <c r="G102" s="34">
        <v>36.289629578871697</v>
      </c>
      <c r="H102" s="34">
        <v>39.696547856696696</v>
      </c>
      <c r="I102" s="34">
        <v>0.91417595580039102</v>
      </c>
      <c r="J102" s="34">
        <v>0.361210242054958</v>
      </c>
      <c r="K102" s="24"/>
    </row>
    <row r="103" spans="1:16" x14ac:dyDescent="0.25">
      <c r="A103" s="83" t="s">
        <v>15</v>
      </c>
      <c r="B103" s="83">
        <v>1</v>
      </c>
      <c r="C103" s="108">
        <v>1.75E-3</v>
      </c>
      <c r="D103" s="111">
        <v>34</v>
      </c>
      <c r="E103" s="115">
        <v>7.1471900000000005E-4</v>
      </c>
      <c r="F103" s="30" t="s">
        <v>6</v>
      </c>
      <c r="G103" s="25">
        <v>68.809533425779804</v>
      </c>
      <c r="H103" s="25">
        <v>0.99810847281086701</v>
      </c>
      <c r="I103" s="25">
        <v>68.939935187604206</v>
      </c>
      <c r="J103" s="25">
        <v>1.92402044056042E-215</v>
      </c>
      <c r="K103" s="34"/>
    </row>
    <row r="104" spans="1:16" x14ac:dyDescent="0.25">
      <c r="A104" s="84"/>
      <c r="B104" s="84"/>
      <c r="C104" s="118"/>
      <c r="D104" s="120"/>
      <c r="E104" s="122"/>
      <c r="F104" s="28" t="s">
        <v>0</v>
      </c>
      <c r="G104" s="23">
        <v>0.266704448526771</v>
      </c>
      <c r="H104" s="23">
        <v>0.51429614551584801</v>
      </c>
      <c r="I104" s="23">
        <v>0.51858146488588097</v>
      </c>
      <c r="J104" s="23">
        <v>0.604357684319204</v>
      </c>
      <c r="K104" s="34">
        <v>0.81669957340432997</v>
      </c>
    </row>
    <row r="105" spans="1:16" x14ac:dyDescent="0.25">
      <c r="A105" s="84"/>
      <c r="B105" s="84"/>
      <c r="C105" s="118"/>
      <c r="D105" s="120"/>
      <c r="E105" s="122"/>
      <c r="F105" s="28" t="s">
        <v>7</v>
      </c>
      <c r="G105" s="23">
        <v>-0.134476843480555</v>
      </c>
      <c r="H105" s="23">
        <v>1.030841021196</v>
      </c>
      <c r="I105" s="23">
        <v>-0.13045352359429099</v>
      </c>
      <c r="J105" s="23">
        <v>0.89627738717248295</v>
      </c>
      <c r="K105" s="34"/>
    </row>
    <row r="106" spans="1:16" x14ac:dyDescent="0.25">
      <c r="A106" s="84"/>
      <c r="B106" s="84"/>
      <c r="C106" s="118"/>
      <c r="D106" s="120"/>
      <c r="E106" s="122"/>
      <c r="F106" s="28" t="s">
        <v>8</v>
      </c>
      <c r="G106" s="23">
        <v>1.8586509720150199</v>
      </c>
      <c r="H106" s="23">
        <v>1.1307297008693</v>
      </c>
      <c r="I106" s="23">
        <v>1.64376240456592</v>
      </c>
      <c r="J106" s="23">
        <v>0.101061141957881</v>
      </c>
      <c r="K106" s="34"/>
    </row>
    <row r="107" spans="1:16" x14ac:dyDescent="0.25">
      <c r="A107" s="84"/>
      <c r="B107" s="84"/>
      <c r="C107" s="118"/>
      <c r="D107" s="120"/>
      <c r="E107" s="122"/>
      <c r="F107" s="28" t="s">
        <v>9</v>
      </c>
      <c r="G107" s="23">
        <v>3.8696317451961599</v>
      </c>
      <c r="H107" s="23">
        <v>1.8350810806391999</v>
      </c>
      <c r="I107" s="23">
        <v>2.1086979676387299</v>
      </c>
      <c r="J107" s="23">
        <v>3.5631567935404902E-2</v>
      </c>
      <c r="K107" s="34"/>
    </row>
    <row r="108" spans="1:16" x14ac:dyDescent="0.25">
      <c r="A108" s="84"/>
      <c r="B108" s="84"/>
      <c r="C108" s="118"/>
      <c r="D108" s="120"/>
      <c r="E108" s="122"/>
      <c r="F108" s="28" t="s">
        <v>30</v>
      </c>
      <c r="G108" s="23">
        <v>-6.4484983577834099</v>
      </c>
      <c r="H108" s="23">
        <v>1.1002213924800099</v>
      </c>
      <c r="I108" s="23">
        <v>-5.8610915965266104</v>
      </c>
      <c r="J108" s="23">
        <v>1.00619846583079E-8</v>
      </c>
      <c r="K108" s="34"/>
    </row>
    <row r="109" spans="1:16" x14ac:dyDescent="0.25">
      <c r="A109" s="84"/>
      <c r="B109" s="84"/>
      <c r="C109" s="118"/>
      <c r="D109" s="120"/>
      <c r="E109" s="122"/>
      <c r="F109" s="28" t="s">
        <v>31</v>
      </c>
      <c r="G109" s="23">
        <v>-11.3412808753353</v>
      </c>
      <c r="H109" s="23">
        <v>1.7794891177044201</v>
      </c>
      <c r="I109" s="23">
        <v>-6.3733353368104604</v>
      </c>
      <c r="J109" s="23">
        <v>5.4174644553927999E-10</v>
      </c>
      <c r="K109" s="34"/>
      <c r="P109"/>
    </row>
    <row r="110" spans="1:16" x14ac:dyDescent="0.25">
      <c r="A110" s="84"/>
      <c r="B110" s="84"/>
      <c r="C110" s="118"/>
      <c r="D110" s="120"/>
      <c r="E110" s="122"/>
      <c r="F110" s="28" t="s">
        <v>11</v>
      </c>
      <c r="G110" s="23">
        <v>-28.286090523702999</v>
      </c>
      <c r="H110" s="23">
        <v>46.920560028567898</v>
      </c>
      <c r="I110" s="23">
        <v>-0.60285065878328903</v>
      </c>
      <c r="J110" s="23">
        <v>0.546971471012768</v>
      </c>
      <c r="K110" s="34"/>
      <c r="P110"/>
    </row>
    <row r="111" spans="1:16" x14ac:dyDescent="0.25">
      <c r="A111" s="84"/>
      <c r="B111" s="84"/>
      <c r="C111" s="118"/>
      <c r="D111" s="120"/>
      <c r="E111" s="122"/>
      <c r="F111" s="28" t="s">
        <v>12</v>
      </c>
      <c r="G111" s="23">
        <v>27.132953125633701</v>
      </c>
      <c r="H111" s="23">
        <v>47.328980093305503</v>
      </c>
      <c r="I111" s="23">
        <v>0.57328412892361402</v>
      </c>
      <c r="J111" s="23">
        <v>0.56679503095638395</v>
      </c>
      <c r="K111" s="34"/>
      <c r="P111"/>
    </row>
    <row r="112" spans="1:16" x14ac:dyDescent="0.25">
      <c r="A112" s="84"/>
      <c r="B112" s="84"/>
      <c r="C112" s="119"/>
      <c r="D112" s="121"/>
      <c r="E112" s="123"/>
      <c r="F112" s="28" t="s">
        <v>13</v>
      </c>
      <c r="G112" s="23">
        <v>4.0260799324411902</v>
      </c>
      <c r="H112" s="23">
        <v>51.887793395733098</v>
      </c>
      <c r="I112" s="23">
        <v>7.7592043695815904E-2</v>
      </c>
      <c r="J112" s="23">
        <v>0.93819384426589902</v>
      </c>
      <c r="K112" s="34"/>
    </row>
    <row r="113" spans="1:11" ht="14.45" customHeight="1" x14ac:dyDescent="0.25">
      <c r="A113" s="84"/>
      <c r="B113" s="83">
        <v>2</v>
      </c>
      <c r="C113" s="108">
        <v>1.75E-3</v>
      </c>
      <c r="D113" s="111">
        <v>34</v>
      </c>
      <c r="E113" s="115">
        <v>2.25892E-2</v>
      </c>
      <c r="F113" s="30" t="s">
        <v>6</v>
      </c>
      <c r="G113" s="25">
        <v>70.556900287709695</v>
      </c>
      <c r="H113" s="25">
        <v>1.0012317029934401</v>
      </c>
      <c r="I113" s="25">
        <v>70.470102052063893</v>
      </c>
      <c r="J113" s="25">
        <v>9.0419968894562205E-219</v>
      </c>
      <c r="K113" s="25"/>
    </row>
    <row r="114" spans="1:11" x14ac:dyDescent="0.25">
      <c r="A114" s="84"/>
      <c r="B114" s="84"/>
      <c r="C114" s="118"/>
      <c r="D114" s="120"/>
      <c r="E114" s="122"/>
      <c r="F114" s="32" t="s">
        <v>0</v>
      </c>
      <c r="G114" s="27">
        <v>1.52451862144905</v>
      </c>
      <c r="H114" s="27">
        <v>0.51716246989089498</v>
      </c>
      <c r="I114" s="27">
        <v>2.9478523872211202</v>
      </c>
      <c r="J114" s="27">
        <v>3.3996063351643801E-3</v>
      </c>
      <c r="K114" s="27">
        <v>1.0966472048917399E-2</v>
      </c>
    </row>
    <row r="115" spans="1:11" x14ac:dyDescent="0.25">
      <c r="A115" s="84"/>
      <c r="B115" s="84"/>
      <c r="C115" s="118"/>
      <c r="D115" s="120"/>
      <c r="E115" s="122"/>
      <c r="F115" s="28" t="s">
        <v>7</v>
      </c>
      <c r="G115" s="23">
        <v>-2.30803029317754E-2</v>
      </c>
      <c r="H115" s="23">
        <v>1.00376041721761</v>
      </c>
      <c r="I115" s="23">
        <v>-2.2993836513052899E-2</v>
      </c>
      <c r="J115" s="23">
        <v>0.98166738697539602</v>
      </c>
      <c r="K115" s="23"/>
    </row>
    <row r="116" spans="1:11" x14ac:dyDescent="0.25">
      <c r="A116" s="84"/>
      <c r="B116" s="84"/>
      <c r="C116" s="118"/>
      <c r="D116" s="120"/>
      <c r="E116" s="122"/>
      <c r="F116" s="28" t="s">
        <v>8</v>
      </c>
      <c r="G116" s="23">
        <v>2.3075145965798902</v>
      </c>
      <c r="H116" s="23">
        <v>1.0867153062053001</v>
      </c>
      <c r="I116" s="23">
        <v>2.12338464674571</v>
      </c>
      <c r="J116" s="23">
        <v>3.4374217580239799E-2</v>
      </c>
      <c r="K116" s="23"/>
    </row>
    <row r="117" spans="1:11" x14ac:dyDescent="0.25">
      <c r="A117" s="84"/>
      <c r="B117" s="84"/>
      <c r="C117" s="118"/>
      <c r="D117" s="120"/>
      <c r="E117" s="122"/>
      <c r="F117" s="28" t="s">
        <v>9</v>
      </c>
      <c r="G117" s="23">
        <v>0.87649345028306302</v>
      </c>
      <c r="H117" s="23">
        <v>1.8737951280546901</v>
      </c>
      <c r="I117" s="23">
        <v>0.46776375771294199</v>
      </c>
      <c r="J117" s="23">
        <v>0.64022453868164297</v>
      </c>
      <c r="K117" s="23"/>
    </row>
    <row r="118" spans="1:11" x14ac:dyDescent="0.25">
      <c r="A118" s="84"/>
      <c r="B118" s="84"/>
      <c r="C118" s="118"/>
      <c r="D118" s="120"/>
      <c r="E118" s="122"/>
      <c r="F118" s="28" t="s">
        <v>30</v>
      </c>
      <c r="G118" s="23">
        <v>-5.9652370750133601</v>
      </c>
      <c r="H118" s="23">
        <v>1.06432790670142</v>
      </c>
      <c r="I118" s="23">
        <v>-5.6046985496235697</v>
      </c>
      <c r="J118" s="23">
        <v>4.0414940312798397E-8</v>
      </c>
      <c r="K118" s="23"/>
    </row>
    <row r="119" spans="1:11" x14ac:dyDescent="0.25">
      <c r="A119" s="84"/>
      <c r="B119" s="84"/>
      <c r="C119" s="118"/>
      <c r="D119" s="120"/>
      <c r="E119" s="122"/>
      <c r="F119" s="28" t="s">
        <v>31</v>
      </c>
      <c r="G119" s="23">
        <v>-12.562529896658001</v>
      </c>
      <c r="H119" s="23">
        <v>1.68693347632455</v>
      </c>
      <c r="I119" s="23">
        <v>-7.4469622382673597</v>
      </c>
      <c r="J119" s="23">
        <v>6.5931350062157104E-13</v>
      </c>
      <c r="K119" s="23"/>
    </row>
    <row r="120" spans="1:11" x14ac:dyDescent="0.25">
      <c r="A120" s="84"/>
      <c r="B120" s="84"/>
      <c r="C120" s="118"/>
      <c r="D120" s="120"/>
      <c r="E120" s="122"/>
      <c r="F120" s="28" t="s">
        <v>11</v>
      </c>
      <c r="G120" s="23">
        <v>-11.370481570731499</v>
      </c>
      <c r="H120" s="23">
        <v>47.350677803576801</v>
      </c>
      <c r="I120" s="23">
        <v>-0.24013344894236399</v>
      </c>
      <c r="J120" s="23">
        <v>0.81035766811818899</v>
      </c>
      <c r="K120" s="23"/>
    </row>
    <row r="121" spans="1:11" x14ac:dyDescent="0.25">
      <c r="A121" s="84"/>
      <c r="B121" s="84"/>
      <c r="C121" s="118"/>
      <c r="D121" s="120"/>
      <c r="E121" s="122"/>
      <c r="F121" s="28" t="s">
        <v>12</v>
      </c>
      <c r="G121" s="23">
        <v>-24.4301837516361</v>
      </c>
      <c r="H121" s="23">
        <v>39.623187699592897</v>
      </c>
      <c r="I121" s="23">
        <v>-0.61656280501346505</v>
      </c>
      <c r="J121" s="23">
        <v>0.53789625257451401</v>
      </c>
      <c r="K121" s="23"/>
    </row>
    <row r="122" spans="1:11" x14ac:dyDescent="0.25">
      <c r="A122" s="84"/>
      <c r="B122" s="85"/>
      <c r="C122" s="119"/>
      <c r="D122" s="121"/>
      <c r="E122" s="123"/>
      <c r="F122" s="29" t="s">
        <v>13</v>
      </c>
      <c r="G122" s="24">
        <v>30.1918236644145</v>
      </c>
      <c r="H122" s="24">
        <v>37.482150591056701</v>
      </c>
      <c r="I122" s="24">
        <v>0.80549870240418597</v>
      </c>
      <c r="J122" s="24">
        <v>0.42104104719395402</v>
      </c>
      <c r="K122" s="24"/>
    </row>
    <row r="123" spans="1:11" ht="14.45" customHeight="1" x14ac:dyDescent="0.25">
      <c r="A123" s="84"/>
      <c r="B123" s="84">
        <v>3</v>
      </c>
      <c r="C123" s="108">
        <v>1.75E-3</v>
      </c>
      <c r="D123" s="111">
        <v>34</v>
      </c>
      <c r="E123" s="115">
        <v>1.1999599999999999E-2</v>
      </c>
      <c r="F123" s="28" t="s">
        <v>6</v>
      </c>
      <c r="G123" s="23">
        <v>70.841431684878899</v>
      </c>
      <c r="H123" s="23">
        <v>0.92304031599462499</v>
      </c>
      <c r="I123" s="23">
        <v>76.747927969477104</v>
      </c>
      <c r="J123" s="23">
        <v>8.4208776277204795E-232</v>
      </c>
      <c r="K123" s="34"/>
    </row>
    <row r="124" spans="1:11" x14ac:dyDescent="0.25">
      <c r="A124" s="84"/>
      <c r="B124" s="84"/>
      <c r="C124" s="118"/>
      <c r="D124" s="120"/>
      <c r="E124" s="122"/>
      <c r="F124" s="31" t="s">
        <v>0</v>
      </c>
      <c r="G124" s="26">
        <v>1.03560786478391</v>
      </c>
      <c r="H124" s="26">
        <v>0.48461525511029002</v>
      </c>
      <c r="I124" s="26">
        <v>2.1369691809396798</v>
      </c>
      <c r="J124" s="26">
        <v>3.3245300448499999E-2</v>
      </c>
      <c r="K124" s="35">
        <v>8.7487632759210399E-2</v>
      </c>
    </row>
    <row r="125" spans="1:11" x14ac:dyDescent="0.25">
      <c r="A125" s="84"/>
      <c r="B125" s="84"/>
      <c r="C125" s="118"/>
      <c r="D125" s="120"/>
      <c r="E125" s="122"/>
      <c r="F125" s="28" t="s">
        <v>7</v>
      </c>
      <c r="G125" s="23">
        <v>0.53022136891230998</v>
      </c>
      <c r="H125" s="23">
        <v>0.956480576314648</v>
      </c>
      <c r="I125" s="23">
        <v>0.55434619587913703</v>
      </c>
      <c r="J125" s="23">
        <v>0.57967149774365401</v>
      </c>
      <c r="K125" s="34"/>
    </row>
    <row r="126" spans="1:11" x14ac:dyDescent="0.25">
      <c r="A126" s="84"/>
      <c r="B126" s="84"/>
      <c r="C126" s="118"/>
      <c r="D126" s="120"/>
      <c r="E126" s="122"/>
      <c r="F126" s="28" t="s">
        <v>8</v>
      </c>
      <c r="G126" s="23">
        <v>0.88487554834427895</v>
      </c>
      <c r="H126" s="23">
        <v>1.10122020827085</v>
      </c>
      <c r="I126" s="23">
        <v>0.80354096455759705</v>
      </c>
      <c r="J126" s="23">
        <v>0.42216981378566998</v>
      </c>
      <c r="K126" s="34"/>
    </row>
    <row r="127" spans="1:11" x14ac:dyDescent="0.25">
      <c r="A127" s="84"/>
      <c r="B127" s="84"/>
      <c r="C127" s="118"/>
      <c r="D127" s="120"/>
      <c r="E127" s="122"/>
      <c r="F127" s="28" t="s">
        <v>9</v>
      </c>
      <c r="G127" s="23">
        <v>2.44240889977111</v>
      </c>
      <c r="H127" s="23">
        <v>1.7033659188808099</v>
      </c>
      <c r="I127" s="23">
        <v>1.43387211913684</v>
      </c>
      <c r="J127" s="23">
        <v>0.15243982859571201</v>
      </c>
      <c r="K127" s="34"/>
    </row>
    <row r="128" spans="1:11" x14ac:dyDescent="0.25">
      <c r="A128" s="84"/>
      <c r="B128" s="84"/>
      <c r="C128" s="118"/>
      <c r="D128" s="120"/>
      <c r="E128" s="122"/>
      <c r="F128" s="28" t="s">
        <v>30</v>
      </c>
      <c r="G128" s="23">
        <v>-7.4030768151263802</v>
      </c>
      <c r="H128" s="23">
        <v>1.0296872428291099</v>
      </c>
      <c r="I128" s="23">
        <v>-7.1896363353848098</v>
      </c>
      <c r="J128" s="23">
        <v>3.5302308736445701E-12</v>
      </c>
      <c r="K128" s="34"/>
    </row>
    <row r="129" spans="1:16" x14ac:dyDescent="0.25">
      <c r="A129" s="84"/>
      <c r="B129" s="84"/>
      <c r="C129" s="118"/>
      <c r="D129" s="120"/>
      <c r="E129" s="122"/>
      <c r="F129" s="28" t="s">
        <v>31</v>
      </c>
      <c r="G129" s="23">
        <v>-14.546274345556499</v>
      </c>
      <c r="H129" s="23">
        <v>1.50166000742987</v>
      </c>
      <c r="I129" s="23">
        <v>-9.6867961280082095</v>
      </c>
      <c r="J129" s="23">
        <v>5.8764828399379495E-20</v>
      </c>
      <c r="K129" s="34"/>
    </row>
    <row r="130" spans="1:16" x14ac:dyDescent="0.25">
      <c r="A130" s="84"/>
      <c r="B130" s="84"/>
      <c r="C130" s="118"/>
      <c r="D130" s="120"/>
      <c r="E130" s="122"/>
      <c r="F130" s="28" t="s">
        <v>11</v>
      </c>
      <c r="G130" s="23">
        <v>-26.5573067660136</v>
      </c>
      <c r="H130" s="23">
        <v>40.027214455000099</v>
      </c>
      <c r="I130" s="23">
        <v>-0.66348126212655301</v>
      </c>
      <c r="J130" s="23">
        <v>0.50742895554638501</v>
      </c>
      <c r="K130" s="34"/>
    </row>
    <row r="131" spans="1:16" x14ac:dyDescent="0.25">
      <c r="A131" s="84"/>
      <c r="B131" s="84"/>
      <c r="C131" s="118"/>
      <c r="D131" s="120"/>
      <c r="E131" s="122"/>
      <c r="F131" s="28" t="s">
        <v>12</v>
      </c>
      <c r="G131" s="23">
        <v>12.415341312028</v>
      </c>
      <c r="H131" s="23">
        <v>41.042901058607299</v>
      </c>
      <c r="I131" s="23">
        <v>0.302496680103083</v>
      </c>
      <c r="J131" s="23">
        <v>0.76244073192419703</v>
      </c>
      <c r="K131" s="34"/>
    </row>
    <row r="132" spans="1:16" x14ac:dyDescent="0.25">
      <c r="A132" s="84"/>
      <c r="B132" s="84"/>
      <c r="C132" s="119"/>
      <c r="D132" s="121"/>
      <c r="E132" s="123"/>
      <c r="F132" s="28" t="s">
        <v>13</v>
      </c>
      <c r="G132" s="23">
        <v>17.307216438609998</v>
      </c>
      <c r="H132" s="23">
        <v>38.0504844552772</v>
      </c>
      <c r="I132" s="23">
        <v>0.45484878015027802</v>
      </c>
      <c r="J132" s="23">
        <v>0.64948053350659696</v>
      </c>
      <c r="K132" s="34"/>
    </row>
    <row r="133" spans="1:16" ht="14.45" customHeight="1" x14ac:dyDescent="0.25">
      <c r="A133" s="84"/>
      <c r="B133" s="83">
        <v>4</v>
      </c>
      <c r="C133" s="108">
        <v>1.75E-3</v>
      </c>
      <c r="D133" s="111">
        <v>34</v>
      </c>
      <c r="E133" s="115">
        <v>2.8702599999999999E-3</v>
      </c>
      <c r="F133" s="30" t="s">
        <v>6</v>
      </c>
      <c r="G133" s="25">
        <v>69.939216533916706</v>
      </c>
      <c r="H133" s="25">
        <v>1.1182441706823101</v>
      </c>
      <c r="I133" s="25">
        <v>62.543779227789202</v>
      </c>
      <c r="J133" s="25">
        <v>8.13846520593258E-201</v>
      </c>
      <c r="K133" s="25"/>
    </row>
    <row r="134" spans="1:16" x14ac:dyDescent="0.25">
      <c r="A134" s="84"/>
      <c r="B134" s="84"/>
      <c r="C134" s="118"/>
      <c r="D134" s="120"/>
      <c r="E134" s="122"/>
      <c r="F134" s="28" t="s">
        <v>0</v>
      </c>
      <c r="G134" s="23">
        <v>0.57003005229304804</v>
      </c>
      <c r="H134" s="23">
        <v>0.54792274599261304</v>
      </c>
      <c r="I134" s="23">
        <v>1.0403474877838601</v>
      </c>
      <c r="J134" s="23">
        <v>0.29884698547627497</v>
      </c>
      <c r="K134" s="23">
        <v>0.52429295697592104</v>
      </c>
    </row>
    <row r="135" spans="1:16" x14ac:dyDescent="0.25">
      <c r="A135" s="84"/>
      <c r="B135" s="84"/>
      <c r="C135" s="118"/>
      <c r="D135" s="120"/>
      <c r="E135" s="122"/>
      <c r="F135" s="28" t="s">
        <v>7</v>
      </c>
      <c r="G135" s="23">
        <v>-0.237243394272632</v>
      </c>
      <c r="H135" s="23">
        <v>1.0884602241639001</v>
      </c>
      <c r="I135" s="23">
        <v>-0.21796239219937699</v>
      </c>
      <c r="J135" s="23">
        <v>0.82757665374184097</v>
      </c>
      <c r="K135" s="23"/>
    </row>
    <row r="136" spans="1:16" x14ac:dyDescent="0.25">
      <c r="A136" s="84"/>
      <c r="B136" s="84"/>
      <c r="C136" s="118"/>
      <c r="D136" s="120"/>
      <c r="E136" s="122"/>
      <c r="F136" s="28" t="s">
        <v>8</v>
      </c>
      <c r="G136" s="23">
        <v>7.9737970555111795E-2</v>
      </c>
      <c r="H136" s="23">
        <v>1.1789390134273301</v>
      </c>
      <c r="I136" s="23">
        <v>6.7635365058708999E-2</v>
      </c>
      <c r="J136" s="23">
        <v>0.94611185348217797</v>
      </c>
      <c r="K136" s="23"/>
    </row>
    <row r="137" spans="1:16" x14ac:dyDescent="0.25">
      <c r="A137" s="84"/>
      <c r="B137" s="84"/>
      <c r="C137" s="118"/>
      <c r="D137" s="120"/>
      <c r="E137" s="122"/>
      <c r="F137" s="28" t="s">
        <v>9</v>
      </c>
      <c r="G137" s="23">
        <v>2.30376114337475</v>
      </c>
      <c r="H137" s="23">
        <v>1.9674965355881899</v>
      </c>
      <c r="I137" s="23">
        <v>1.1709098855851501</v>
      </c>
      <c r="J137" s="23">
        <v>0.24237652816163899</v>
      </c>
      <c r="K137" s="23"/>
    </row>
    <row r="138" spans="1:16" x14ac:dyDescent="0.25">
      <c r="A138" s="84"/>
      <c r="B138" s="84"/>
      <c r="C138" s="118"/>
      <c r="D138" s="120"/>
      <c r="E138" s="122"/>
      <c r="F138" s="28" t="s">
        <v>30</v>
      </c>
      <c r="G138" s="23">
        <v>-5.7437034360838899</v>
      </c>
      <c r="H138" s="23">
        <v>1.16309408756361</v>
      </c>
      <c r="I138" s="23">
        <v>-4.9382964779019103</v>
      </c>
      <c r="J138" s="23">
        <v>1.1875363184143701E-6</v>
      </c>
      <c r="K138" s="23"/>
    </row>
    <row r="139" spans="1:16" x14ac:dyDescent="0.25">
      <c r="A139" s="84"/>
      <c r="B139" s="84"/>
      <c r="C139" s="118"/>
      <c r="D139" s="120"/>
      <c r="E139" s="122"/>
      <c r="F139" s="28" t="s">
        <v>31</v>
      </c>
      <c r="G139" s="23">
        <v>-13.108371242913201</v>
      </c>
      <c r="H139" s="23">
        <v>1.67568285465663</v>
      </c>
      <c r="I139" s="23">
        <v>-7.8227041629540901</v>
      </c>
      <c r="J139" s="23">
        <v>5.2805480637620099E-14</v>
      </c>
      <c r="K139" s="23"/>
      <c r="P139"/>
    </row>
    <row r="140" spans="1:16" x14ac:dyDescent="0.25">
      <c r="A140" s="84"/>
      <c r="B140" s="84"/>
      <c r="C140" s="118"/>
      <c r="D140" s="120"/>
      <c r="E140" s="122"/>
      <c r="F140" s="28" t="s">
        <v>11</v>
      </c>
      <c r="G140" s="23">
        <v>8.8003646865054002</v>
      </c>
      <c r="H140" s="23">
        <v>44.205070263485702</v>
      </c>
      <c r="I140" s="23">
        <v>0.199080436566452</v>
      </c>
      <c r="J140" s="23">
        <v>0.84230743254817397</v>
      </c>
      <c r="K140" s="23"/>
      <c r="P140"/>
    </row>
    <row r="141" spans="1:16" x14ac:dyDescent="0.25">
      <c r="A141" s="84"/>
      <c r="B141" s="84"/>
      <c r="C141" s="118"/>
      <c r="D141" s="120"/>
      <c r="E141" s="122"/>
      <c r="F141" s="28" t="s">
        <v>12</v>
      </c>
      <c r="G141" s="23">
        <v>3.59849487319523</v>
      </c>
      <c r="H141" s="23">
        <v>43.219311410500403</v>
      </c>
      <c r="I141" s="23">
        <v>8.32612726985964E-2</v>
      </c>
      <c r="J141" s="23">
        <v>0.93368810150040205</v>
      </c>
      <c r="K141" s="23"/>
      <c r="P141"/>
    </row>
    <row r="142" spans="1:16" x14ac:dyDescent="0.25">
      <c r="A142" s="84"/>
      <c r="B142" s="85"/>
      <c r="C142" s="119"/>
      <c r="D142" s="121"/>
      <c r="E142" s="123"/>
      <c r="F142" s="29" t="s">
        <v>13</v>
      </c>
      <c r="G142" s="24">
        <v>80.752022656777498</v>
      </c>
      <c r="H142" s="24">
        <v>58.030618627919701</v>
      </c>
      <c r="I142" s="24">
        <v>1.3915416476006</v>
      </c>
      <c r="J142" s="24">
        <v>0.16488393516786301</v>
      </c>
      <c r="K142" s="24"/>
      <c r="P142"/>
    </row>
    <row r="143" spans="1:16" ht="14.45" customHeight="1" x14ac:dyDescent="0.25">
      <c r="A143" s="84"/>
      <c r="B143" s="84">
        <v>5</v>
      </c>
      <c r="C143" s="108">
        <v>1.75E-3</v>
      </c>
      <c r="D143" s="111">
        <v>34</v>
      </c>
      <c r="E143" s="115">
        <v>1.26385E-2</v>
      </c>
      <c r="F143" s="28" t="s">
        <v>6</v>
      </c>
      <c r="G143" s="23">
        <v>71.406816054223498</v>
      </c>
      <c r="H143" s="23">
        <v>1.03021454400041</v>
      </c>
      <c r="I143" s="23">
        <v>69.312568406329106</v>
      </c>
      <c r="J143" s="23">
        <v>2.9375903698679798E-216</v>
      </c>
      <c r="K143" s="34"/>
      <c r="P143"/>
    </row>
    <row r="144" spans="1:16" x14ac:dyDescent="0.25">
      <c r="A144" s="84"/>
      <c r="B144" s="84"/>
      <c r="C144" s="118"/>
      <c r="D144" s="120"/>
      <c r="E144" s="122"/>
      <c r="F144" s="31" t="s">
        <v>0</v>
      </c>
      <c r="G144" s="26">
        <v>1.2371102766026001</v>
      </c>
      <c r="H144" s="26">
        <v>0.56390432918782496</v>
      </c>
      <c r="I144" s="26">
        <v>2.1938300746588899</v>
      </c>
      <c r="J144" s="26">
        <v>2.8859095288981899E-2</v>
      </c>
      <c r="K144" s="35">
        <v>8.0164153580505104E-2</v>
      </c>
    </row>
    <row r="145" spans="1:11" x14ac:dyDescent="0.25">
      <c r="A145" s="84"/>
      <c r="B145" s="84"/>
      <c r="C145" s="118"/>
      <c r="D145" s="120"/>
      <c r="E145" s="122"/>
      <c r="F145" s="28" t="s">
        <v>7</v>
      </c>
      <c r="G145" s="23">
        <v>-1.1176914653062999</v>
      </c>
      <c r="H145" s="23">
        <v>0.98920877274827002</v>
      </c>
      <c r="I145" s="23">
        <v>-1.1298843035945501</v>
      </c>
      <c r="J145" s="23">
        <v>0.25924524656339898</v>
      </c>
      <c r="K145" s="34"/>
    </row>
    <row r="146" spans="1:11" x14ac:dyDescent="0.25">
      <c r="A146" s="84"/>
      <c r="B146" s="84"/>
      <c r="C146" s="118"/>
      <c r="D146" s="120"/>
      <c r="E146" s="122"/>
      <c r="F146" s="28" t="s">
        <v>8</v>
      </c>
      <c r="G146" s="23">
        <v>-1.4581320951644701</v>
      </c>
      <c r="H146" s="23">
        <v>1.1072963805169</v>
      </c>
      <c r="I146" s="23">
        <v>-1.3168399362813701</v>
      </c>
      <c r="J146" s="23">
        <v>0.18869430395939299</v>
      </c>
      <c r="K146" s="34"/>
    </row>
    <row r="147" spans="1:11" x14ac:dyDescent="0.25">
      <c r="A147" s="84"/>
      <c r="B147" s="84"/>
      <c r="C147" s="118"/>
      <c r="D147" s="120"/>
      <c r="E147" s="122"/>
      <c r="F147" s="28" t="s">
        <v>9</v>
      </c>
      <c r="G147" s="23">
        <v>2.10401392898381</v>
      </c>
      <c r="H147" s="23">
        <v>1.6615867521738299</v>
      </c>
      <c r="I147" s="23">
        <v>1.26626787691414</v>
      </c>
      <c r="J147" s="23">
        <v>0.206201119655711</v>
      </c>
      <c r="K147" s="34"/>
    </row>
    <row r="148" spans="1:11" x14ac:dyDescent="0.25">
      <c r="A148" s="84"/>
      <c r="B148" s="84"/>
      <c r="C148" s="118"/>
      <c r="D148" s="120"/>
      <c r="E148" s="122"/>
      <c r="F148" s="28" t="s">
        <v>30</v>
      </c>
      <c r="G148" s="23">
        <v>-5.5203951915401896</v>
      </c>
      <c r="H148" s="23">
        <v>1.04722121178549</v>
      </c>
      <c r="I148" s="23">
        <v>-5.2714699906889999</v>
      </c>
      <c r="J148" s="23">
        <v>2.2868530492650201E-7</v>
      </c>
      <c r="K148" s="34"/>
    </row>
    <row r="149" spans="1:11" x14ac:dyDescent="0.25">
      <c r="A149" s="84"/>
      <c r="B149" s="84"/>
      <c r="C149" s="118"/>
      <c r="D149" s="120"/>
      <c r="E149" s="122"/>
      <c r="F149" s="28" t="s">
        <v>31</v>
      </c>
      <c r="G149" s="23">
        <v>-12.5952262373828</v>
      </c>
      <c r="H149" s="23">
        <v>1.5929304177943899</v>
      </c>
      <c r="I149" s="23">
        <v>-7.9069531830665101</v>
      </c>
      <c r="J149" s="23">
        <v>2.96285743953578E-14</v>
      </c>
      <c r="K149" s="34"/>
    </row>
    <row r="150" spans="1:11" x14ac:dyDescent="0.25">
      <c r="A150" s="84"/>
      <c r="B150" s="84"/>
      <c r="C150" s="118"/>
      <c r="D150" s="120"/>
      <c r="E150" s="122"/>
      <c r="F150" s="28" t="s">
        <v>11</v>
      </c>
      <c r="G150" s="23">
        <v>-24.074076318905401</v>
      </c>
      <c r="H150" s="23">
        <v>43.133621773557799</v>
      </c>
      <c r="I150" s="23">
        <v>-0.55812786705668005</v>
      </c>
      <c r="J150" s="23">
        <v>0.57708924571889897</v>
      </c>
      <c r="K150" s="34"/>
    </row>
    <row r="151" spans="1:11" x14ac:dyDescent="0.25">
      <c r="A151" s="84"/>
      <c r="B151" s="84"/>
      <c r="C151" s="118"/>
      <c r="D151" s="120"/>
      <c r="E151" s="122"/>
      <c r="F151" s="28" t="s">
        <v>12</v>
      </c>
      <c r="G151" s="23">
        <v>11.985889003077199</v>
      </c>
      <c r="H151" s="23">
        <v>40.9130961764087</v>
      </c>
      <c r="I151" s="23">
        <v>0.29295971518255598</v>
      </c>
      <c r="J151" s="23">
        <v>0.76971455417314905</v>
      </c>
      <c r="K151" s="34"/>
    </row>
    <row r="152" spans="1:11" x14ac:dyDescent="0.25">
      <c r="A152" s="84"/>
      <c r="B152" s="84"/>
      <c r="C152" s="119"/>
      <c r="D152" s="121"/>
      <c r="E152" s="123"/>
      <c r="F152" s="28" t="s">
        <v>13</v>
      </c>
      <c r="G152" s="23">
        <v>4.9698419089866999</v>
      </c>
      <c r="H152" s="23">
        <v>63.282306735407502</v>
      </c>
      <c r="I152" s="23">
        <v>7.8534461927349294E-2</v>
      </c>
      <c r="J152" s="23">
        <v>0.93744469529133101</v>
      </c>
      <c r="K152" s="34"/>
    </row>
    <row r="153" spans="1:11" ht="14.45" customHeight="1" x14ac:dyDescent="0.25">
      <c r="A153" s="84"/>
      <c r="B153" s="83">
        <v>6</v>
      </c>
      <c r="C153" s="108">
        <v>1.75E-3</v>
      </c>
      <c r="D153" s="111">
        <v>34</v>
      </c>
      <c r="E153" s="115">
        <v>2.1042399999999999E-2</v>
      </c>
      <c r="F153" s="30" t="s">
        <v>6</v>
      </c>
      <c r="G153" s="25">
        <v>69.389182446474194</v>
      </c>
      <c r="H153" s="25">
        <v>1.0308720628415</v>
      </c>
      <c r="I153" s="25">
        <v>67.311148441844097</v>
      </c>
      <c r="J153" s="25">
        <v>7.8822885545395402E-212</v>
      </c>
      <c r="K153" s="25"/>
    </row>
    <row r="154" spans="1:11" x14ac:dyDescent="0.25">
      <c r="A154" s="84"/>
      <c r="B154" s="84"/>
      <c r="C154" s="118"/>
      <c r="D154" s="120"/>
      <c r="E154" s="122"/>
      <c r="F154" s="32" t="s">
        <v>0</v>
      </c>
      <c r="G154" s="27">
        <v>1.4013450583896201</v>
      </c>
      <c r="H154" s="27">
        <v>0.49293060574957398</v>
      </c>
      <c r="I154" s="27">
        <v>2.8428850674805699</v>
      </c>
      <c r="J154" s="27">
        <v>4.7146881259089498E-3</v>
      </c>
      <c r="K154" s="27">
        <v>1.47334003934655E-2</v>
      </c>
    </row>
    <row r="155" spans="1:11" x14ac:dyDescent="0.25">
      <c r="A155" s="84"/>
      <c r="B155" s="84"/>
      <c r="C155" s="118"/>
      <c r="D155" s="120"/>
      <c r="E155" s="122"/>
      <c r="F155" s="28" t="s">
        <v>7</v>
      </c>
      <c r="G155" s="23">
        <v>1.0782720765156699</v>
      </c>
      <c r="H155" s="23">
        <v>1.0122494687835499</v>
      </c>
      <c r="I155" s="23">
        <v>1.0652236526352099</v>
      </c>
      <c r="J155" s="23">
        <v>0.28745828643260402</v>
      </c>
      <c r="K155" s="23"/>
    </row>
    <row r="156" spans="1:11" x14ac:dyDescent="0.25">
      <c r="A156" s="84"/>
      <c r="B156" s="84"/>
      <c r="C156" s="118"/>
      <c r="D156" s="120"/>
      <c r="E156" s="122"/>
      <c r="F156" s="28" t="s">
        <v>8</v>
      </c>
      <c r="G156" s="23">
        <v>2.18703005921255</v>
      </c>
      <c r="H156" s="23">
        <v>1.1198580656229999</v>
      </c>
      <c r="I156" s="23">
        <v>1.95295290211251</v>
      </c>
      <c r="J156" s="23">
        <v>5.1566670797374398E-2</v>
      </c>
      <c r="K156" s="23"/>
    </row>
    <row r="157" spans="1:11" x14ac:dyDescent="0.25">
      <c r="A157" s="84"/>
      <c r="B157" s="84"/>
      <c r="C157" s="118"/>
      <c r="D157" s="120"/>
      <c r="E157" s="122"/>
      <c r="F157" s="28" t="s">
        <v>9</v>
      </c>
      <c r="G157" s="23">
        <v>4.0947004272010501</v>
      </c>
      <c r="H157" s="23">
        <v>1.6963606704992</v>
      </c>
      <c r="I157" s="23">
        <v>2.4138147614540402</v>
      </c>
      <c r="J157" s="23">
        <v>1.6263627343559201E-2</v>
      </c>
      <c r="K157" s="23"/>
    </row>
    <row r="158" spans="1:11" x14ac:dyDescent="0.25">
      <c r="A158" s="84"/>
      <c r="B158" s="84"/>
      <c r="C158" s="118"/>
      <c r="D158" s="120"/>
      <c r="E158" s="122"/>
      <c r="F158" s="28" t="s">
        <v>30</v>
      </c>
      <c r="G158" s="23">
        <v>-6.9402619013751297</v>
      </c>
      <c r="H158" s="23">
        <v>1.0900257559530699</v>
      </c>
      <c r="I158" s="23">
        <v>-6.36706230423599</v>
      </c>
      <c r="J158" s="23">
        <v>5.6211784355959497E-10</v>
      </c>
      <c r="K158" s="23"/>
    </row>
    <row r="159" spans="1:11" x14ac:dyDescent="0.25">
      <c r="A159" s="84"/>
      <c r="B159" s="84"/>
      <c r="C159" s="118"/>
      <c r="D159" s="120"/>
      <c r="E159" s="122"/>
      <c r="F159" s="28" t="s">
        <v>31</v>
      </c>
      <c r="G159" s="23">
        <v>-12.386618597825899</v>
      </c>
      <c r="H159" s="23">
        <v>1.6406269768314901</v>
      </c>
      <c r="I159" s="23">
        <v>-7.5499298577595804</v>
      </c>
      <c r="J159" s="23">
        <v>3.3296811003009E-13</v>
      </c>
      <c r="K159" s="23"/>
    </row>
    <row r="160" spans="1:11" x14ac:dyDescent="0.25">
      <c r="A160" s="84"/>
      <c r="B160" s="84"/>
      <c r="C160" s="118"/>
      <c r="D160" s="120"/>
      <c r="E160" s="122"/>
      <c r="F160" s="28" t="s">
        <v>11</v>
      </c>
      <c r="G160" s="23">
        <v>12.274987008747001</v>
      </c>
      <c r="H160" s="23">
        <v>46.429298155865098</v>
      </c>
      <c r="I160" s="23">
        <v>0.26438019733874402</v>
      </c>
      <c r="J160" s="23">
        <v>0.79163182374159302</v>
      </c>
      <c r="K160" s="23"/>
    </row>
    <row r="161" spans="1:17" x14ac:dyDescent="0.25">
      <c r="A161" s="84"/>
      <c r="B161" s="84"/>
      <c r="C161" s="118"/>
      <c r="D161" s="120"/>
      <c r="E161" s="122"/>
      <c r="F161" s="28" t="s">
        <v>12</v>
      </c>
      <c r="G161" s="23">
        <v>-40.573381743657201</v>
      </c>
      <c r="H161" s="23">
        <v>43.8505061334155</v>
      </c>
      <c r="I161" s="23">
        <v>-0.925265984848895</v>
      </c>
      <c r="J161" s="23">
        <v>0.35542102228598899</v>
      </c>
      <c r="K161" s="23"/>
    </row>
    <row r="162" spans="1:17" x14ac:dyDescent="0.25">
      <c r="A162" s="84"/>
      <c r="B162" s="85"/>
      <c r="C162" s="119"/>
      <c r="D162" s="121"/>
      <c r="E162" s="123"/>
      <c r="F162" s="29" t="s">
        <v>13</v>
      </c>
      <c r="G162" s="24">
        <v>64.326054880612503</v>
      </c>
      <c r="H162" s="24">
        <v>50.364767402690802</v>
      </c>
      <c r="I162" s="24">
        <v>1.27720345388066</v>
      </c>
      <c r="J162" s="24">
        <v>0.20231853690177401</v>
      </c>
      <c r="K162" s="24"/>
    </row>
    <row r="163" spans="1:17" ht="14.45" customHeight="1" x14ac:dyDescent="0.25">
      <c r="A163" s="84"/>
      <c r="B163" s="84">
        <v>7</v>
      </c>
      <c r="C163" s="108">
        <v>1.75E-3</v>
      </c>
      <c r="D163" s="111">
        <v>34</v>
      </c>
      <c r="E163" s="115">
        <v>1.9643600000000001E-3</v>
      </c>
      <c r="F163" s="28" t="s">
        <v>6</v>
      </c>
      <c r="G163" s="23">
        <v>69.607799463553903</v>
      </c>
      <c r="H163" s="23">
        <v>1.0064632221143599</v>
      </c>
      <c r="I163" s="23">
        <v>69.160797865343795</v>
      </c>
      <c r="J163" s="23">
        <v>6.3092363999178801E-216</v>
      </c>
      <c r="K163" s="34"/>
    </row>
    <row r="164" spans="1:17" x14ac:dyDescent="0.25">
      <c r="A164" s="84"/>
      <c r="B164" s="84"/>
      <c r="C164" s="118"/>
      <c r="D164" s="120"/>
      <c r="E164" s="122"/>
      <c r="F164" s="28" t="s">
        <v>0</v>
      </c>
      <c r="G164" s="23">
        <v>0.45274877885514098</v>
      </c>
      <c r="H164" s="23">
        <v>0.52629051309193997</v>
      </c>
      <c r="I164" s="23">
        <v>0.86026399411088805</v>
      </c>
      <c r="J164" s="23">
        <v>0.39019172192624502</v>
      </c>
      <c r="K164" s="34">
        <v>0.65031953654374097</v>
      </c>
    </row>
    <row r="165" spans="1:17" x14ac:dyDescent="0.25">
      <c r="A165" s="84"/>
      <c r="B165" s="84"/>
      <c r="C165" s="118"/>
      <c r="D165" s="120"/>
      <c r="E165" s="122"/>
      <c r="F165" s="28" t="s">
        <v>7</v>
      </c>
      <c r="G165" s="23">
        <v>0.24288016397926099</v>
      </c>
      <c r="H165" s="23">
        <v>0.98745060577533605</v>
      </c>
      <c r="I165" s="23">
        <v>0.24596689956816001</v>
      </c>
      <c r="J165" s="23">
        <v>0.80584206754833398</v>
      </c>
      <c r="K165" s="34"/>
    </row>
    <row r="166" spans="1:17" x14ac:dyDescent="0.25">
      <c r="A166" s="84"/>
      <c r="B166" s="84"/>
      <c r="C166" s="118"/>
      <c r="D166" s="120"/>
      <c r="E166" s="122"/>
      <c r="F166" s="28" t="s">
        <v>8</v>
      </c>
      <c r="G166" s="23">
        <v>2.0148691880680398</v>
      </c>
      <c r="H166" s="23">
        <v>1.10396338287246</v>
      </c>
      <c r="I166" s="23">
        <v>1.82512320546851</v>
      </c>
      <c r="J166" s="23">
        <v>6.8775660082678297E-2</v>
      </c>
      <c r="K166" s="34"/>
    </row>
    <row r="167" spans="1:17" x14ac:dyDescent="0.25">
      <c r="A167" s="84"/>
      <c r="B167" s="84"/>
      <c r="C167" s="118"/>
      <c r="D167" s="120"/>
      <c r="E167" s="122"/>
      <c r="F167" s="28" t="s">
        <v>9</v>
      </c>
      <c r="G167" s="23">
        <v>2.0593041508382699</v>
      </c>
      <c r="H167" s="23">
        <v>1.59757672873368</v>
      </c>
      <c r="I167" s="23">
        <v>1.2890173684932</v>
      </c>
      <c r="J167" s="23">
        <v>0.198184510485023</v>
      </c>
      <c r="K167" s="34"/>
    </row>
    <row r="168" spans="1:17" x14ac:dyDescent="0.25">
      <c r="A168" s="84"/>
      <c r="B168" s="84"/>
      <c r="C168" s="118"/>
      <c r="D168" s="120"/>
      <c r="E168" s="122"/>
      <c r="F168" s="28" t="s">
        <v>30</v>
      </c>
      <c r="G168" s="23">
        <v>-5.7652281687060203</v>
      </c>
      <c r="H168" s="23">
        <v>1.0646573089768001</v>
      </c>
      <c r="I168" s="23">
        <v>-5.4151022306386798</v>
      </c>
      <c r="J168" s="23">
        <v>1.09472897662074E-7</v>
      </c>
      <c r="K168" s="34"/>
    </row>
    <row r="169" spans="1:17" x14ac:dyDescent="0.25">
      <c r="A169" s="84"/>
      <c r="B169" s="84"/>
      <c r="C169" s="118"/>
      <c r="D169" s="120"/>
      <c r="E169" s="122"/>
      <c r="F169" s="28" t="s">
        <v>31</v>
      </c>
      <c r="G169" s="23">
        <v>-12.630070791529199</v>
      </c>
      <c r="H169" s="23">
        <v>1.5474597850424801</v>
      </c>
      <c r="I169" s="23">
        <v>-8.1618087355869893</v>
      </c>
      <c r="J169" s="23">
        <v>5.0281025667147502E-15</v>
      </c>
      <c r="K169" s="34"/>
    </row>
    <row r="170" spans="1:17" x14ac:dyDescent="0.25">
      <c r="A170" s="84"/>
      <c r="B170" s="84"/>
      <c r="C170" s="118"/>
      <c r="D170" s="120"/>
      <c r="E170" s="122"/>
      <c r="F170" s="28" t="s">
        <v>11</v>
      </c>
      <c r="G170" s="23">
        <v>-11.9055584670272</v>
      </c>
      <c r="H170" s="23">
        <v>44.724533323301301</v>
      </c>
      <c r="I170" s="23">
        <v>-0.26619748899256701</v>
      </c>
      <c r="J170" s="23">
        <v>0.79023302819103103</v>
      </c>
      <c r="K170" s="34"/>
    </row>
    <row r="171" spans="1:17" x14ac:dyDescent="0.25">
      <c r="A171" s="84"/>
      <c r="B171" s="84"/>
      <c r="C171" s="118"/>
      <c r="D171" s="120"/>
      <c r="E171" s="122"/>
      <c r="F171" s="28" t="s">
        <v>12</v>
      </c>
      <c r="G171" s="23">
        <v>14.032203236991</v>
      </c>
      <c r="H171" s="23">
        <v>41.335211425854403</v>
      </c>
      <c r="I171" s="23">
        <v>0.339473363095323</v>
      </c>
      <c r="J171" s="23">
        <v>0.73444269277735896</v>
      </c>
      <c r="K171" s="34"/>
    </row>
    <row r="172" spans="1:17" x14ac:dyDescent="0.25">
      <c r="A172" s="84"/>
      <c r="B172" s="84"/>
      <c r="C172" s="119"/>
      <c r="D172" s="121"/>
      <c r="E172" s="123"/>
      <c r="F172" s="28" t="s">
        <v>13</v>
      </c>
      <c r="G172" s="23">
        <v>4.9725521169826203</v>
      </c>
      <c r="H172" s="23">
        <v>38.159410843204</v>
      </c>
      <c r="I172" s="23">
        <v>0.13030998139396599</v>
      </c>
      <c r="J172" s="23">
        <v>0.89639086990749595</v>
      </c>
      <c r="K172" s="34"/>
      <c r="Q172"/>
    </row>
    <row r="173" spans="1:17" ht="14.45" customHeight="1" x14ac:dyDescent="0.25">
      <c r="A173" s="84"/>
      <c r="B173" s="83">
        <v>8</v>
      </c>
      <c r="C173" s="108">
        <v>1.75E-3</v>
      </c>
      <c r="D173" s="111">
        <v>34</v>
      </c>
      <c r="E173" s="115">
        <v>2.2670799999999999E-3</v>
      </c>
      <c r="F173" s="30" t="s">
        <v>6</v>
      </c>
      <c r="G173" s="25">
        <v>68.866412416998102</v>
      </c>
      <c r="H173" s="25">
        <v>1.1431994415955999</v>
      </c>
      <c r="I173" s="25">
        <v>60.2400682779191</v>
      </c>
      <c r="J173" s="25">
        <v>3.04876054732394E-195</v>
      </c>
      <c r="K173" s="25"/>
      <c r="Q173"/>
    </row>
    <row r="174" spans="1:17" x14ac:dyDescent="0.25">
      <c r="A174" s="84"/>
      <c r="B174" s="84"/>
      <c r="C174" s="118"/>
      <c r="D174" s="120"/>
      <c r="E174" s="122"/>
      <c r="F174" s="28" t="s">
        <v>0</v>
      </c>
      <c r="G174" s="23">
        <v>0.48391803855955601</v>
      </c>
      <c r="H174" s="23">
        <v>0.523541728048181</v>
      </c>
      <c r="I174" s="23">
        <v>0.92431608147769395</v>
      </c>
      <c r="J174" s="23">
        <v>0.35591457732559201</v>
      </c>
      <c r="K174" s="23">
        <v>0.60324504631456299</v>
      </c>
    </row>
    <row r="175" spans="1:17" x14ac:dyDescent="0.25">
      <c r="A175" s="84"/>
      <c r="B175" s="84"/>
      <c r="C175" s="118"/>
      <c r="D175" s="120"/>
      <c r="E175" s="122"/>
      <c r="F175" s="28" t="s">
        <v>7</v>
      </c>
      <c r="G175" s="23">
        <v>-0.30074420417964298</v>
      </c>
      <c r="H175" s="23">
        <v>1.05386707800105</v>
      </c>
      <c r="I175" s="23">
        <v>-0.28537204592261101</v>
      </c>
      <c r="J175" s="23">
        <v>0.77551625447949102</v>
      </c>
      <c r="K175" s="23"/>
    </row>
    <row r="176" spans="1:17" x14ac:dyDescent="0.25">
      <c r="A176" s="84"/>
      <c r="B176" s="84"/>
      <c r="C176" s="118"/>
      <c r="D176" s="120"/>
      <c r="E176" s="122"/>
      <c r="F176" s="28" t="s">
        <v>8</v>
      </c>
      <c r="G176" s="23">
        <v>0.74943279289553499</v>
      </c>
      <c r="H176" s="23">
        <v>1.1610530571161699</v>
      </c>
      <c r="I176" s="23">
        <v>0.64547678359934901</v>
      </c>
      <c r="J176" s="23">
        <v>0.51901194759418301</v>
      </c>
      <c r="K176" s="23"/>
    </row>
    <row r="177" spans="1:11" x14ac:dyDescent="0.25">
      <c r="A177" s="84"/>
      <c r="B177" s="84"/>
      <c r="C177" s="118"/>
      <c r="D177" s="120"/>
      <c r="E177" s="122"/>
      <c r="F177" s="28" t="s">
        <v>9</v>
      </c>
      <c r="G177" s="23">
        <v>2.7429945128524098</v>
      </c>
      <c r="H177" s="23">
        <v>1.70750603435763</v>
      </c>
      <c r="I177" s="23">
        <v>1.6064332761695601</v>
      </c>
      <c r="J177" s="23">
        <v>0.109018184063086</v>
      </c>
      <c r="K177" s="23"/>
    </row>
    <row r="178" spans="1:11" x14ac:dyDescent="0.25">
      <c r="A178" s="84"/>
      <c r="B178" s="84"/>
      <c r="C178" s="118"/>
      <c r="D178" s="120"/>
      <c r="E178" s="122"/>
      <c r="F178" s="28" t="s">
        <v>30</v>
      </c>
      <c r="G178" s="23">
        <v>-5.1696096255224004</v>
      </c>
      <c r="H178" s="23">
        <v>1.1374204483921999</v>
      </c>
      <c r="I178" s="23">
        <v>-4.54502961752614</v>
      </c>
      <c r="J178" s="23">
        <v>7.4145092725656E-6</v>
      </c>
      <c r="K178" s="23"/>
    </row>
    <row r="179" spans="1:11" x14ac:dyDescent="0.25">
      <c r="A179" s="84"/>
      <c r="B179" s="84"/>
      <c r="C179" s="118"/>
      <c r="D179" s="120"/>
      <c r="E179" s="122"/>
      <c r="F179" s="28" t="s">
        <v>31</v>
      </c>
      <c r="G179" s="23">
        <v>-11.758172406965199</v>
      </c>
      <c r="H179" s="23">
        <v>1.64951858089737</v>
      </c>
      <c r="I179" s="23">
        <v>-7.1282448971071997</v>
      </c>
      <c r="J179" s="23">
        <v>5.2350840465095396E-12</v>
      </c>
      <c r="K179" s="23"/>
    </row>
    <row r="180" spans="1:11" x14ac:dyDescent="0.25">
      <c r="A180" s="84"/>
      <c r="B180" s="84"/>
      <c r="C180" s="118"/>
      <c r="D180" s="120"/>
      <c r="E180" s="122"/>
      <c r="F180" s="28" t="s">
        <v>11</v>
      </c>
      <c r="G180" s="23">
        <v>124.52894135772399</v>
      </c>
      <c r="H180" s="23">
        <v>57.674334532764703</v>
      </c>
      <c r="I180" s="23">
        <v>2.1591743080621</v>
      </c>
      <c r="J180" s="23">
        <v>3.14685663764818E-2</v>
      </c>
      <c r="K180" s="23"/>
    </row>
    <row r="181" spans="1:11" x14ac:dyDescent="0.25">
      <c r="A181" s="84"/>
      <c r="B181" s="84"/>
      <c r="C181" s="118"/>
      <c r="D181" s="120"/>
      <c r="E181" s="122"/>
      <c r="F181" s="28" t="s">
        <v>12</v>
      </c>
      <c r="G181" s="23">
        <v>-13.3541085069507</v>
      </c>
      <c r="H181" s="23">
        <v>43.071773987109403</v>
      </c>
      <c r="I181" s="23">
        <v>-0.31004315055486997</v>
      </c>
      <c r="J181" s="23">
        <v>0.75669991188891805</v>
      </c>
      <c r="K181" s="23"/>
    </row>
    <row r="182" spans="1:11" x14ac:dyDescent="0.25">
      <c r="A182" s="84"/>
      <c r="B182" s="85"/>
      <c r="C182" s="119"/>
      <c r="D182" s="121"/>
      <c r="E182" s="123"/>
      <c r="F182" s="29" t="s">
        <v>13</v>
      </c>
      <c r="G182" s="24">
        <v>23.7175439837293</v>
      </c>
      <c r="H182" s="24">
        <v>63.410959252485902</v>
      </c>
      <c r="I182" s="24">
        <v>0.374029099438352</v>
      </c>
      <c r="J182" s="24">
        <v>0.70859349208494005</v>
      </c>
      <c r="K182" s="24"/>
    </row>
    <row r="183" spans="1:11" ht="14.45" customHeight="1" x14ac:dyDescent="0.25">
      <c r="A183" s="84"/>
      <c r="B183" s="84">
        <v>9</v>
      </c>
      <c r="C183" s="108">
        <v>1.75E-3</v>
      </c>
      <c r="D183" s="111">
        <v>34</v>
      </c>
      <c r="E183" s="115">
        <v>7.31505E-3</v>
      </c>
      <c r="F183" s="28" t="s">
        <v>6</v>
      </c>
      <c r="G183" s="23">
        <v>69.994928979929696</v>
      </c>
      <c r="H183" s="23">
        <v>1.0900396873298599</v>
      </c>
      <c r="I183" s="23">
        <v>64.213193146561494</v>
      </c>
      <c r="J183" s="23">
        <v>9.4699205138853094E-205</v>
      </c>
      <c r="K183" s="34"/>
    </row>
    <row r="184" spans="1:11" x14ac:dyDescent="0.25">
      <c r="A184" s="84"/>
      <c r="B184" s="84"/>
      <c r="C184" s="118"/>
      <c r="D184" s="120"/>
      <c r="E184" s="122"/>
      <c r="F184" s="28" t="s">
        <v>0</v>
      </c>
      <c r="G184" s="23">
        <v>0.99358991156488496</v>
      </c>
      <c r="H184" s="23">
        <v>0.59691192382807201</v>
      </c>
      <c r="I184" s="23">
        <v>1.6645502827165299</v>
      </c>
      <c r="J184" s="23">
        <v>9.6835560286046604E-2</v>
      </c>
      <c r="K184" s="34">
        <v>0.22008081883192401</v>
      </c>
    </row>
    <row r="185" spans="1:11" x14ac:dyDescent="0.25">
      <c r="A185" s="84"/>
      <c r="B185" s="84"/>
      <c r="C185" s="118"/>
      <c r="D185" s="120"/>
      <c r="E185" s="122"/>
      <c r="F185" s="28" t="s">
        <v>7</v>
      </c>
      <c r="G185" s="23">
        <v>-4.5186274408437997E-2</v>
      </c>
      <c r="H185" s="23">
        <v>1.03528601846653</v>
      </c>
      <c r="I185" s="23">
        <v>-4.3646174682594498E-2</v>
      </c>
      <c r="J185" s="23">
        <v>0.96520961361384905</v>
      </c>
      <c r="K185" s="34"/>
    </row>
    <row r="186" spans="1:11" x14ac:dyDescent="0.25">
      <c r="A186" s="84"/>
      <c r="B186" s="84"/>
      <c r="C186" s="118"/>
      <c r="D186" s="120"/>
      <c r="E186" s="122"/>
      <c r="F186" s="28" t="s">
        <v>8</v>
      </c>
      <c r="G186" s="23">
        <v>2.4644419628527299</v>
      </c>
      <c r="H186" s="23">
        <v>1.1070108694393399</v>
      </c>
      <c r="I186" s="23">
        <v>2.22621297666289</v>
      </c>
      <c r="J186" s="23">
        <v>2.6591962823518101E-2</v>
      </c>
      <c r="K186" s="34"/>
    </row>
    <row r="187" spans="1:11" x14ac:dyDescent="0.25">
      <c r="A187" s="84"/>
      <c r="B187" s="84"/>
      <c r="C187" s="118"/>
      <c r="D187" s="120"/>
      <c r="E187" s="122"/>
      <c r="F187" s="28" t="s">
        <v>9</v>
      </c>
      <c r="G187" s="23">
        <v>3.50604200392779</v>
      </c>
      <c r="H187" s="23">
        <v>1.96401796888125</v>
      </c>
      <c r="I187" s="23">
        <v>1.7851374373753399</v>
      </c>
      <c r="J187" s="23">
        <v>7.5045016767396097E-2</v>
      </c>
      <c r="K187" s="34"/>
    </row>
    <row r="188" spans="1:11" x14ac:dyDescent="0.25">
      <c r="A188" s="84"/>
      <c r="B188" s="84"/>
      <c r="C188" s="118"/>
      <c r="D188" s="120"/>
      <c r="E188" s="122"/>
      <c r="F188" s="28" t="s">
        <v>30</v>
      </c>
      <c r="G188" s="23">
        <v>-6.8858953194832404</v>
      </c>
      <c r="H188" s="23">
        <v>1.08316762322342</v>
      </c>
      <c r="I188" s="23">
        <v>-6.3571834791288797</v>
      </c>
      <c r="J188" s="23">
        <v>5.9572966410371995E-10</v>
      </c>
      <c r="K188" s="34"/>
    </row>
    <row r="189" spans="1:11" x14ac:dyDescent="0.25">
      <c r="A189" s="84"/>
      <c r="B189" s="84"/>
      <c r="C189" s="118"/>
      <c r="D189" s="120"/>
      <c r="E189" s="122"/>
      <c r="F189" s="28" t="s">
        <v>31</v>
      </c>
      <c r="G189" s="23">
        <v>-15.009214375081701</v>
      </c>
      <c r="H189" s="23">
        <v>1.78332991276362</v>
      </c>
      <c r="I189" s="23">
        <v>-8.4163980358642405</v>
      </c>
      <c r="J189" s="23">
        <v>8.2340252075641897E-16</v>
      </c>
      <c r="K189" s="34"/>
    </row>
    <row r="190" spans="1:11" x14ac:dyDescent="0.25">
      <c r="A190" s="84"/>
      <c r="B190" s="84"/>
      <c r="C190" s="118"/>
      <c r="D190" s="120"/>
      <c r="E190" s="122"/>
      <c r="F190" s="28" t="s">
        <v>11</v>
      </c>
      <c r="G190" s="23">
        <v>32.679633742386102</v>
      </c>
      <c r="H190" s="23">
        <v>43.637066437663499</v>
      </c>
      <c r="I190" s="23">
        <v>0.74889621164313702</v>
      </c>
      <c r="J190" s="23">
        <v>0.45438799127491197</v>
      </c>
      <c r="K190" s="34"/>
    </row>
    <row r="191" spans="1:11" x14ac:dyDescent="0.25">
      <c r="A191" s="84"/>
      <c r="B191" s="84"/>
      <c r="C191" s="118"/>
      <c r="D191" s="120"/>
      <c r="E191" s="122"/>
      <c r="F191" s="28" t="s">
        <v>12</v>
      </c>
      <c r="G191" s="23">
        <v>21.663347922308098</v>
      </c>
      <c r="H191" s="23">
        <v>46.475115045648103</v>
      </c>
      <c r="I191" s="23">
        <v>0.46612790309459701</v>
      </c>
      <c r="J191" s="23">
        <v>0.64139386942377397</v>
      </c>
      <c r="K191" s="34"/>
    </row>
    <row r="192" spans="1:11" x14ac:dyDescent="0.25">
      <c r="A192" s="84"/>
      <c r="B192" s="84"/>
      <c r="C192" s="119"/>
      <c r="D192" s="121"/>
      <c r="E192" s="123"/>
      <c r="F192" s="28" t="s">
        <v>13</v>
      </c>
      <c r="G192" s="23">
        <v>72.714204093089506</v>
      </c>
      <c r="H192" s="23">
        <v>52.909827659594903</v>
      </c>
      <c r="I192" s="23">
        <v>1.3743043080939501</v>
      </c>
      <c r="J192" s="23">
        <v>0.170165814553464</v>
      </c>
      <c r="K192" s="34"/>
    </row>
    <row r="193" spans="1:19" ht="14.45" customHeight="1" x14ac:dyDescent="0.25">
      <c r="A193" s="84"/>
      <c r="B193" s="83">
        <v>10</v>
      </c>
      <c r="C193" s="108">
        <v>1.75E-3</v>
      </c>
      <c r="D193" s="111">
        <v>34</v>
      </c>
      <c r="E193" s="115">
        <v>1.6485900000000001E-2</v>
      </c>
      <c r="F193" s="30" t="s">
        <v>6</v>
      </c>
      <c r="G193" s="25">
        <v>71.460131495803495</v>
      </c>
      <c r="H193" s="25">
        <v>1.0394731418418399</v>
      </c>
      <c r="I193" s="25">
        <v>68.746491486238298</v>
      </c>
      <c r="J193" s="25">
        <v>5.1217321549574603E-215</v>
      </c>
      <c r="K193" s="25"/>
    </row>
    <row r="194" spans="1:19" x14ac:dyDescent="0.25">
      <c r="A194" s="84"/>
      <c r="B194" s="84"/>
      <c r="C194" s="118"/>
      <c r="D194" s="120"/>
      <c r="E194" s="122"/>
      <c r="F194" s="32" t="s">
        <v>0</v>
      </c>
      <c r="G194" s="27">
        <v>1.2094239058308001</v>
      </c>
      <c r="H194" s="27">
        <v>0.48174628337368303</v>
      </c>
      <c r="I194" s="27">
        <v>2.5104997123406401</v>
      </c>
      <c r="J194" s="27">
        <v>1.24750290287369E-2</v>
      </c>
      <c r="K194" s="27">
        <v>3.7803118268899802E-2</v>
      </c>
    </row>
    <row r="195" spans="1:19" x14ac:dyDescent="0.25">
      <c r="A195" s="84"/>
      <c r="B195" s="84"/>
      <c r="C195" s="118"/>
      <c r="D195" s="120"/>
      <c r="E195" s="122"/>
      <c r="F195" s="28" t="s">
        <v>7</v>
      </c>
      <c r="G195" s="23">
        <v>0.51125614808104303</v>
      </c>
      <c r="H195" s="23">
        <v>1.02476300903796</v>
      </c>
      <c r="I195" s="23">
        <v>0.49890183737311899</v>
      </c>
      <c r="J195" s="23">
        <v>0.61814028802078902</v>
      </c>
      <c r="K195" s="23"/>
    </row>
    <row r="196" spans="1:19" x14ac:dyDescent="0.25">
      <c r="A196" s="84"/>
      <c r="B196" s="84"/>
      <c r="C196" s="118"/>
      <c r="D196" s="120"/>
      <c r="E196" s="122"/>
      <c r="F196" s="28" t="s">
        <v>8</v>
      </c>
      <c r="G196" s="23">
        <v>0.31614014067559698</v>
      </c>
      <c r="H196" s="23">
        <v>1.13771002886544</v>
      </c>
      <c r="I196" s="23">
        <v>0.27787409151245801</v>
      </c>
      <c r="J196" s="23">
        <v>0.78126174207690902</v>
      </c>
      <c r="K196" s="23"/>
    </row>
    <row r="197" spans="1:19" x14ac:dyDescent="0.25">
      <c r="A197" s="84"/>
      <c r="B197" s="84"/>
      <c r="C197" s="118"/>
      <c r="D197" s="120"/>
      <c r="E197" s="122"/>
      <c r="F197" s="28" t="s">
        <v>9</v>
      </c>
      <c r="G197" s="23">
        <v>0.38178503089086702</v>
      </c>
      <c r="H197" s="23">
        <v>1.8089391698481401</v>
      </c>
      <c r="I197" s="23">
        <v>0.21105465416115499</v>
      </c>
      <c r="J197" s="23">
        <v>0.83295896218717003</v>
      </c>
      <c r="K197" s="23"/>
    </row>
    <row r="198" spans="1:19" x14ac:dyDescent="0.25">
      <c r="A198" s="84"/>
      <c r="B198" s="84"/>
      <c r="C198" s="118"/>
      <c r="D198" s="120"/>
      <c r="E198" s="122"/>
      <c r="F198" s="28" t="s">
        <v>30</v>
      </c>
      <c r="G198" s="23">
        <v>-7.06096386741154</v>
      </c>
      <c r="H198" s="23">
        <v>1.07446043566447</v>
      </c>
      <c r="I198" s="23">
        <v>-6.5716369193668003</v>
      </c>
      <c r="J198" s="23">
        <v>1.6628881861760399E-10</v>
      </c>
      <c r="K198" s="23"/>
    </row>
    <row r="199" spans="1:19" x14ac:dyDescent="0.25">
      <c r="A199" s="84"/>
      <c r="B199" s="84"/>
      <c r="C199" s="118"/>
      <c r="D199" s="120"/>
      <c r="E199" s="122"/>
      <c r="F199" s="28" t="s">
        <v>31</v>
      </c>
      <c r="G199" s="23">
        <v>-13.313701834059501</v>
      </c>
      <c r="H199" s="23">
        <v>1.7490755588667599</v>
      </c>
      <c r="I199" s="23">
        <v>-7.6118505953428199</v>
      </c>
      <c r="J199" s="23">
        <v>2.2009176307163699E-13</v>
      </c>
      <c r="K199" s="23"/>
    </row>
    <row r="200" spans="1:19" x14ac:dyDescent="0.25">
      <c r="A200" s="84"/>
      <c r="B200" s="84"/>
      <c r="C200" s="118"/>
      <c r="D200" s="120"/>
      <c r="E200" s="122"/>
      <c r="F200" s="28" t="s">
        <v>11</v>
      </c>
      <c r="G200" s="23">
        <v>40.682802480112997</v>
      </c>
      <c r="H200" s="23">
        <v>50.661891965129001</v>
      </c>
      <c r="I200" s="23">
        <v>0.80302572411064599</v>
      </c>
      <c r="J200" s="23">
        <v>0.42246718003983202</v>
      </c>
      <c r="K200" s="23"/>
    </row>
    <row r="201" spans="1:19" x14ac:dyDescent="0.25">
      <c r="A201" s="84"/>
      <c r="B201" s="84"/>
      <c r="C201" s="118"/>
      <c r="D201" s="120"/>
      <c r="E201" s="122"/>
      <c r="F201" s="28" t="s">
        <v>12</v>
      </c>
      <c r="G201" s="23">
        <v>-25.469016087190901</v>
      </c>
      <c r="H201" s="23">
        <v>39.163513913742698</v>
      </c>
      <c r="I201" s="23">
        <v>-0.65032509961404805</v>
      </c>
      <c r="J201" s="23">
        <v>0.51587940195194304</v>
      </c>
      <c r="K201" s="23"/>
    </row>
    <row r="202" spans="1:19" x14ac:dyDescent="0.25">
      <c r="A202" s="85"/>
      <c r="B202" s="85"/>
      <c r="C202" s="119"/>
      <c r="D202" s="121"/>
      <c r="E202" s="123"/>
      <c r="F202" s="29" t="s">
        <v>13</v>
      </c>
      <c r="G202" s="24">
        <v>31.113946846354899</v>
      </c>
      <c r="H202" s="24">
        <v>40.1421120940322</v>
      </c>
      <c r="I202" s="24">
        <v>0.77509491213294901</v>
      </c>
      <c r="J202" s="24">
        <v>0.438770751007935</v>
      </c>
      <c r="K202" s="24"/>
    </row>
    <row r="203" spans="1:19" x14ac:dyDescent="0.25">
      <c r="A203" s="83" t="s">
        <v>125</v>
      </c>
      <c r="B203" s="107">
        <v>1</v>
      </c>
      <c r="C203" s="108">
        <v>1.85005E-3</v>
      </c>
      <c r="D203" s="111">
        <v>1246</v>
      </c>
      <c r="E203" s="115">
        <v>7.1779599999999997E-3</v>
      </c>
      <c r="F203" s="28" t="s">
        <v>6</v>
      </c>
      <c r="G203" s="34">
        <v>68.772333803845797</v>
      </c>
      <c r="H203" s="34">
        <v>0.98848289425461799</v>
      </c>
      <c r="I203" s="34">
        <v>69.573620548795404</v>
      </c>
      <c r="J203" s="34">
        <v>7.9143087508556207E-217</v>
      </c>
      <c r="K203" s="34"/>
      <c r="Q203"/>
    </row>
    <row r="204" spans="1:19" x14ac:dyDescent="0.25">
      <c r="A204" s="84"/>
      <c r="B204" s="107"/>
      <c r="C204" s="118">
        <v>1.5004999999999999E-4</v>
      </c>
      <c r="D204" s="120">
        <v>133</v>
      </c>
      <c r="E204" s="122">
        <v>1.01777E-2</v>
      </c>
      <c r="F204" s="28" t="s">
        <v>0</v>
      </c>
      <c r="G204" s="34">
        <v>0.74941267257822597</v>
      </c>
      <c r="H204" s="34">
        <v>0.45452988372209002</v>
      </c>
      <c r="I204" s="34">
        <v>1.6487643594330399</v>
      </c>
      <c r="J204" s="34">
        <v>0.10003114885837899</v>
      </c>
      <c r="K204" s="34">
        <v>0.21745901925734501</v>
      </c>
      <c r="Q204"/>
      <c r="R204"/>
      <c r="S204"/>
    </row>
    <row r="205" spans="1:19" x14ac:dyDescent="0.25">
      <c r="A205" s="84"/>
      <c r="B205" s="107"/>
      <c r="C205" s="118">
        <v>1.5004999999999999E-4</v>
      </c>
      <c r="D205" s="120">
        <v>133</v>
      </c>
      <c r="E205" s="122">
        <v>1.01777E-2</v>
      </c>
      <c r="F205" s="28" t="s">
        <v>7</v>
      </c>
      <c r="G205" s="34">
        <v>-0.147957577374358</v>
      </c>
      <c r="H205" s="34">
        <v>1.0273041231154501</v>
      </c>
      <c r="I205" s="34">
        <v>-0.14402509835710101</v>
      </c>
      <c r="J205" s="34">
        <v>0.88555781123500099</v>
      </c>
      <c r="K205" s="34"/>
      <c r="P205"/>
      <c r="Q205"/>
      <c r="R205"/>
      <c r="S205"/>
    </row>
    <row r="206" spans="1:19" x14ac:dyDescent="0.25">
      <c r="A206" s="84"/>
      <c r="B206" s="107"/>
      <c r="C206" s="118">
        <v>1.5004999999999999E-4</v>
      </c>
      <c r="D206" s="120">
        <v>133</v>
      </c>
      <c r="E206" s="122">
        <v>1.01777E-2</v>
      </c>
      <c r="F206" s="28" t="s">
        <v>8</v>
      </c>
      <c r="G206" s="34">
        <v>1.7104711577577301</v>
      </c>
      <c r="H206" s="34">
        <v>1.12892250427883</v>
      </c>
      <c r="I206" s="34">
        <v>1.51513602685279</v>
      </c>
      <c r="J206" s="34">
        <v>0.13057813749401601</v>
      </c>
      <c r="K206" s="34"/>
      <c r="P206"/>
      <c r="Q206"/>
      <c r="R206"/>
      <c r="S206"/>
    </row>
    <row r="207" spans="1:19" x14ac:dyDescent="0.25">
      <c r="A207" s="84"/>
      <c r="B207" s="107"/>
      <c r="C207" s="118">
        <v>1.5004999999999999E-4</v>
      </c>
      <c r="D207" s="120">
        <v>133</v>
      </c>
      <c r="E207" s="122">
        <v>1.01777E-2</v>
      </c>
      <c r="F207" s="28" t="s">
        <v>9</v>
      </c>
      <c r="G207" s="34">
        <v>3.7150194053004801</v>
      </c>
      <c r="H207" s="34">
        <v>1.82361343530639</v>
      </c>
      <c r="I207" s="34">
        <v>2.0371748383594901</v>
      </c>
      <c r="J207" s="34">
        <v>4.2332374065263197E-2</v>
      </c>
      <c r="K207" s="34"/>
      <c r="P207"/>
      <c r="Q207"/>
      <c r="R207"/>
      <c r="S207"/>
    </row>
    <row r="208" spans="1:19" x14ac:dyDescent="0.25">
      <c r="A208" s="84"/>
      <c r="B208" s="107"/>
      <c r="C208" s="118">
        <v>1.5004999999999999E-4</v>
      </c>
      <c r="D208" s="120">
        <v>133</v>
      </c>
      <c r="E208" s="122">
        <v>1.01777E-2</v>
      </c>
      <c r="F208" s="28" t="s">
        <v>30</v>
      </c>
      <c r="G208" s="34">
        <v>-6.3631508712284601</v>
      </c>
      <c r="H208" s="34">
        <v>1.0964734512421399</v>
      </c>
      <c r="I208" s="34">
        <v>-5.8032876801713504</v>
      </c>
      <c r="J208" s="34">
        <v>1.3825284319653601E-8</v>
      </c>
      <c r="K208" s="34"/>
      <c r="P208"/>
      <c r="Q208"/>
      <c r="R208"/>
      <c r="S208"/>
    </row>
    <row r="209" spans="1:19" x14ac:dyDescent="0.25">
      <c r="A209" s="84"/>
      <c r="B209" s="107"/>
      <c r="C209" s="118">
        <v>1.5004999999999999E-4</v>
      </c>
      <c r="D209" s="120">
        <v>133</v>
      </c>
      <c r="E209" s="122">
        <v>1.01777E-2</v>
      </c>
      <c r="F209" s="28" t="s">
        <v>31</v>
      </c>
      <c r="G209" s="34">
        <v>-11.1230375409432</v>
      </c>
      <c r="H209" s="34">
        <v>1.77840566616868</v>
      </c>
      <c r="I209" s="34">
        <v>-6.2544996074524599</v>
      </c>
      <c r="J209" s="34">
        <v>1.0850295874636299E-9</v>
      </c>
      <c r="K209" s="34"/>
      <c r="Q209"/>
      <c r="R209"/>
      <c r="S209"/>
    </row>
    <row r="210" spans="1:19" x14ac:dyDescent="0.25">
      <c r="A210" s="84"/>
      <c r="B210" s="107"/>
      <c r="C210" s="118">
        <v>1.5004999999999999E-4</v>
      </c>
      <c r="D210" s="120">
        <v>133</v>
      </c>
      <c r="E210" s="122">
        <v>1.01777E-2</v>
      </c>
      <c r="F210" s="28" t="s">
        <v>11</v>
      </c>
      <c r="G210" s="34">
        <v>-21.463225705265799</v>
      </c>
      <c r="H210" s="34">
        <v>46.344854654473103</v>
      </c>
      <c r="I210" s="34">
        <v>-0.46311992701856802</v>
      </c>
      <c r="J210" s="34">
        <v>0.64354634198097505</v>
      </c>
      <c r="K210" s="34"/>
      <c r="Q210"/>
      <c r="R210"/>
      <c r="S210"/>
    </row>
    <row r="211" spans="1:19" x14ac:dyDescent="0.25">
      <c r="A211" s="84"/>
      <c r="B211" s="107"/>
      <c r="C211" s="118">
        <v>1.5004999999999999E-4</v>
      </c>
      <c r="D211" s="120">
        <v>133</v>
      </c>
      <c r="E211" s="122">
        <v>1.01777E-2</v>
      </c>
      <c r="F211" s="28" t="s">
        <v>12</v>
      </c>
      <c r="G211" s="34">
        <v>27.535643835023699</v>
      </c>
      <c r="H211" s="34">
        <v>47.069024780674702</v>
      </c>
      <c r="I211" s="34">
        <v>0.58500561597207901</v>
      </c>
      <c r="J211" s="34">
        <v>0.55889483033310206</v>
      </c>
      <c r="K211" s="34"/>
      <c r="Q211"/>
      <c r="R211"/>
      <c r="S211"/>
    </row>
    <row r="212" spans="1:19" x14ac:dyDescent="0.25">
      <c r="A212" s="84"/>
      <c r="B212" s="107"/>
      <c r="C212" s="119">
        <v>1.5004999999999999E-4</v>
      </c>
      <c r="D212" s="121">
        <v>133</v>
      </c>
      <c r="E212" s="123">
        <v>1.01777E-2</v>
      </c>
      <c r="F212" s="28" t="s">
        <v>13</v>
      </c>
      <c r="G212" s="34">
        <v>4.0094163183412102</v>
      </c>
      <c r="H212" s="34">
        <v>51.710536680337597</v>
      </c>
      <c r="I212" s="34">
        <v>7.7535770768083101E-2</v>
      </c>
      <c r="J212" s="34">
        <v>0.93823857859790505</v>
      </c>
      <c r="K212" s="34"/>
      <c r="Q212"/>
      <c r="R212"/>
      <c r="S212"/>
    </row>
    <row r="213" spans="1:19" x14ac:dyDescent="0.25">
      <c r="A213" s="84"/>
      <c r="B213" s="83">
        <v>2</v>
      </c>
      <c r="C213" s="108">
        <v>4.5005000000000002E-4</v>
      </c>
      <c r="D213" s="111">
        <v>321</v>
      </c>
      <c r="E213" s="115">
        <v>1.6098600000000001E-2</v>
      </c>
      <c r="F213" s="30" t="s">
        <v>6</v>
      </c>
      <c r="G213" s="25">
        <v>70.290475972425895</v>
      </c>
      <c r="H213" s="25">
        <v>1.00169059612695</v>
      </c>
      <c r="I213" s="25">
        <v>70.171843725203203</v>
      </c>
      <c r="J213" s="25">
        <v>3.9815246911835301E-218</v>
      </c>
      <c r="K213" s="25"/>
      <c r="Q213"/>
      <c r="R213"/>
      <c r="S213"/>
    </row>
    <row r="214" spans="1:19" x14ac:dyDescent="0.25">
      <c r="A214" s="84"/>
      <c r="B214" s="84"/>
      <c r="C214" s="118">
        <v>0.47994999999999999</v>
      </c>
      <c r="D214" s="120">
        <v>103436</v>
      </c>
      <c r="E214" s="122">
        <v>1.1828E-2</v>
      </c>
      <c r="F214" s="32" t="s">
        <v>0</v>
      </c>
      <c r="G214" s="27">
        <v>-1.4623727831664699</v>
      </c>
      <c r="H214" s="27">
        <v>0.58958512851505696</v>
      </c>
      <c r="I214" s="27">
        <v>-2.4803420446673101</v>
      </c>
      <c r="J214" s="27">
        <v>1.3562551567596901E-2</v>
      </c>
      <c r="K214" s="27">
        <v>4.10986411139301E-2</v>
      </c>
    </row>
    <row r="215" spans="1:19" x14ac:dyDescent="0.25">
      <c r="A215" s="84"/>
      <c r="B215" s="84"/>
      <c r="C215" s="118">
        <v>0.47994999999999999</v>
      </c>
      <c r="D215" s="120">
        <v>103436</v>
      </c>
      <c r="E215" s="122">
        <v>1.1828E-2</v>
      </c>
      <c r="F215" s="28" t="s">
        <v>7</v>
      </c>
      <c r="G215" s="23">
        <v>-0.311577200251694</v>
      </c>
      <c r="H215" s="23">
        <v>1.01536639655522</v>
      </c>
      <c r="I215" s="23">
        <v>-0.30686183953769303</v>
      </c>
      <c r="J215" s="23">
        <v>0.75911840531894803</v>
      </c>
      <c r="K215" s="23"/>
    </row>
    <row r="216" spans="1:19" x14ac:dyDescent="0.25">
      <c r="A216" s="84"/>
      <c r="B216" s="84"/>
      <c r="C216" s="118">
        <v>0.47994999999999999</v>
      </c>
      <c r="D216" s="120">
        <v>103436</v>
      </c>
      <c r="E216" s="122">
        <v>1.1828E-2</v>
      </c>
      <c r="F216" s="28" t="s">
        <v>8</v>
      </c>
      <c r="G216" s="23">
        <v>2.55884777413134</v>
      </c>
      <c r="H216" s="23">
        <v>1.09260071098142</v>
      </c>
      <c r="I216" s="23">
        <v>2.3419788660332101</v>
      </c>
      <c r="J216" s="23">
        <v>1.9703021501801501E-2</v>
      </c>
      <c r="K216" s="23"/>
    </row>
    <row r="217" spans="1:19" x14ac:dyDescent="0.25">
      <c r="A217" s="84"/>
      <c r="B217" s="84"/>
      <c r="C217" s="118">
        <v>0.47994999999999999</v>
      </c>
      <c r="D217" s="120">
        <v>103436</v>
      </c>
      <c r="E217" s="122">
        <v>1.1828E-2</v>
      </c>
      <c r="F217" s="28" t="s">
        <v>9</v>
      </c>
      <c r="G217" s="23">
        <v>0.59236813802945498</v>
      </c>
      <c r="H217" s="23">
        <v>1.87595238358371</v>
      </c>
      <c r="I217" s="23">
        <v>0.31576928242593699</v>
      </c>
      <c r="J217" s="23">
        <v>0.75235283431786504</v>
      </c>
      <c r="K217" s="23"/>
    </row>
    <row r="218" spans="1:19" x14ac:dyDescent="0.25">
      <c r="A218" s="84"/>
      <c r="B218" s="84"/>
      <c r="C218" s="118">
        <v>0.47994999999999999</v>
      </c>
      <c r="D218" s="120">
        <v>103436</v>
      </c>
      <c r="E218" s="122">
        <v>1.1828E-2</v>
      </c>
      <c r="F218" s="28" t="s">
        <v>30</v>
      </c>
      <c r="G218" s="23">
        <v>-6.0354232277722302</v>
      </c>
      <c r="H218" s="23">
        <v>1.0677934079240401</v>
      </c>
      <c r="I218" s="23">
        <v>-5.6522387036515198</v>
      </c>
      <c r="J218" s="23">
        <v>3.13460030315156E-8</v>
      </c>
      <c r="K218" s="23"/>
    </row>
    <row r="219" spans="1:19" x14ac:dyDescent="0.25">
      <c r="A219" s="84"/>
      <c r="B219" s="84"/>
      <c r="C219" s="118">
        <v>0.47994999999999999</v>
      </c>
      <c r="D219" s="120">
        <v>103436</v>
      </c>
      <c r="E219" s="122">
        <v>1.1828E-2</v>
      </c>
      <c r="F219" s="28" t="s">
        <v>31</v>
      </c>
      <c r="G219" s="23">
        <v>-12.476958284602899</v>
      </c>
      <c r="H219" s="23">
        <v>1.6930144296626399</v>
      </c>
      <c r="I219" s="23">
        <v>-7.3696703737422604</v>
      </c>
      <c r="J219" s="23">
        <v>1.09621883376855E-12</v>
      </c>
      <c r="K219" s="23"/>
    </row>
    <row r="220" spans="1:19" x14ac:dyDescent="0.25">
      <c r="A220" s="84"/>
      <c r="B220" s="84"/>
      <c r="C220" s="118">
        <v>0.47994999999999999</v>
      </c>
      <c r="D220" s="120">
        <v>103436</v>
      </c>
      <c r="E220" s="122">
        <v>1.1828E-2</v>
      </c>
      <c r="F220" s="28" t="s">
        <v>11</v>
      </c>
      <c r="G220" s="23">
        <v>-10.8256329972268</v>
      </c>
      <c r="H220" s="23">
        <v>47.5271407627976</v>
      </c>
      <c r="I220" s="23">
        <v>-0.22777791433438499</v>
      </c>
      <c r="J220" s="23">
        <v>0.819942706865186</v>
      </c>
      <c r="K220" s="23"/>
    </row>
    <row r="221" spans="1:19" x14ac:dyDescent="0.25">
      <c r="A221" s="84"/>
      <c r="B221" s="84"/>
      <c r="C221" s="118">
        <v>0.47994999999999999</v>
      </c>
      <c r="D221" s="120">
        <v>103436</v>
      </c>
      <c r="E221" s="122">
        <v>1.1828E-2</v>
      </c>
      <c r="F221" s="28" t="s">
        <v>12</v>
      </c>
      <c r="G221" s="23">
        <v>-23.966468514692199</v>
      </c>
      <c r="H221" s="23">
        <v>39.772411750636302</v>
      </c>
      <c r="I221" s="23">
        <v>-0.602590274508783</v>
      </c>
      <c r="J221" s="23">
        <v>0.54714453668608898</v>
      </c>
      <c r="K221" s="23"/>
    </row>
    <row r="222" spans="1:19" x14ac:dyDescent="0.25">
      <c r="A222" s="84"/>
      <c r="B222" s="85"/>
      <c r="C222" s="119">
        <v>0.47994999999999999</v>
      </c>
      <c r="D222" s="121">
        <v>103436</v>
      </c>
      <c r="E222" s="123">
        <v>1.1828E-2</v>
      </c>
      <c r="F222" s="29" t="s">
        <v>13</v>
      </c>
      <c r="G222" s="24">
        <v>38.929381104654702</v>
      </c>
      <c r="H222" s="24">
        <v>37.645328714053598</v>
      </c>
      <c r="I222" s="24">
        <v>1.0341092091492801</v>
      </c>
      <c r="J222" s="24">
        <v>0.301749758096996</v>
      </c>
      <c r="K222" s="24"/>
    </row>
    <row r="223" spans="1:19" x14ac:dyDescent="0.25">
      <c r="A223" s="84"/>
      <c r="B223" s="107">
        <v>3</v>
      </c>
      <c r="C223" s="108">
        <v>1.20005E-3</v>
      </c>
      <c r="D223" s="111">
        <v>871</v>
      </c>
      <c r="E223" s="115">
        <v>7.7907499999999999E-3</v>
      </c>
      <c r="F223" s="28" t="s">
        <v>6</v>
      </c>
      <c r="G223" s="34">
        <v>71.012644935268497</v>
      </c>
      <c r="H223" s="34">
        <v>0.91655322605454104</v>
      </c>
      <c r="I223" s="34">
        <v>77.477928086025599</v>
      </c>
      <c r="J223" s="34">
        <v>2.9592928670951398E-233</v>
      </c>
      <c r="K223" s="34"/>
    </row>
    <row r="224" spans="1:19" x14ac:dyDescent="0.25">
      <c r="A224" s="84"/>
      <c r="B224" s="107"/>
      <c r="C224" s="118">
        <v>5.0049999999999997E-5</v>
      </c>
      <c r="D224" s="120">
        <v>33</v>
      </c>
      <c r="E224" s="122">
        <v>4.0362999999999996E-3</v>
      </c>
      <c r="F224" s="28" t="s">
        <v>0</v>
      </c>
      <c r="G224" s="34">
        <v>0.91602423429795499</v>
      </c>
      <c r="H224" s="34">
        <v>0.53311998463799404</v>
      </c>
      <c r="I224" s="34">
        <v>1.7182327819130001</v>
      </c>
      <c r="J224" s="34">
        <v>8.6577385998026807E-2</v>
      </c>
      <c r="K224" s="34">
        <v>0.20134275813494601</v>
      </c>
    </row>
    <row r="225" spans="1:11" x14ac:dyDescent="0.25">
      <c r="A225" s="84"/>
      <c r="B225" s="107"/>
      <c r="C225" s="118">
        <v>5.0049999999999997E-5</v>
      </c>
      <c r="D225" s="120">
        <v>33</v>
      </c>
      <c r="E225" s="122">
        <v>4.0362999999999996E-3</v>
      </c>
      <c r="F225" s="28" t="s">
        <v>7</v>
      </c>
      <c r="G225" s="34">
        <v>0.56437687625621302</v>
      </c>
      <c r="H225" s="34">
        <v>0.96001487091003601</v>
      </c>
      <c r="I225" s="34">
        <v>0.58788347280622599</v>
      </c>
      <c r="J225" s="34">
        <v>0.55696341656625203</v>
      </c>
      <c r="K225" s="34"/>
    </row>
    <row r="226" spans="1:11" x14ac:dyDescent="0.25">
      <c r="A226" s="84"/>
      <c r="B226" s="107"/>
      <c r="C226" s="118">
        <v>5.0049999999999997E-5</v>
      </c>
      <c r="D226" s="120">
        <v>33</v>
      </c>
      <c r="E226" s="122">
        <v>4.0362999999999996E-3</v>
      </c>
      <c r="F226" s="28" t="s">
        <v>8</v>
      </c>
      <c r="G226" s="34">
        <v>0.82133241525513001</v>
      </c>
      <c r="H226" s="34">
        <v>1.1032634162522601</v>
      </c>
      <c r="I226" s="34">
        <v>0.74445721951441002</v>
      </c>
      <c r="J226" s="34">
        <v>0.45706492849860603</v>
      </c>
      <c r="K226" s="34"/>
    </row>
    <row r="227" spans="1:11" x14ac:dyDescent="0.25">
      <c r="A227" s="84"/>
      <c r="B227" s="107"/>
      <c r="C227" s="118">
        <v>5.0049999999999997E-5</v>
      </c>
      <c r="D227" s="120">
        <v>33</v>
      </c>
      <c r="E227" s="122">
        <v>4.0362999999999996E-3</v>
      </c>
      <c r="F227" s="28" t="s">
        <v>9</v>
      </c>
      <c r="G227" s="34">
        <v>2.29024738209023</v>
      </c>
      <c r="H227" s="34">
        <v>1.7036500922265501</v>
      </c>
      <c r="I227" s="34">
        <v>1.3443179397813001</v>
      </c>
      <c r="J227" s="34">
        <v>0.17965608119434601</v>
      </c>
      <c r="K227" s="34"/>
    </row>
    <row r="228" spans="1:11" x14ac:dyDescent="0.25">
      <c r="A228" s="84"/>
      <c r="B228" s="107"/>
      <c r="C228" s="118">
        <v>5.0049999999999997E-5</v>
      </c>
      <c r="D228" s="120">
        <v>33</v>
      </c>
      <c r="E228" s="122">
        <v>4.0362999999999996E-3</v>
      </c>
      <c r="F228" s="28" t="s">
        <v>30</v>
      </c>
      <c r="G228" s="34">
        <v>-7.3433010967223504</v>
      </c>
      <c r="H228" s="34">
        <v>1.0325558096102601</v>
      </c>
      <c r="I228" s="34">
        <v>-7.1117716140632501</v>
      </c>
      <c r="J228" s="34">
        <v>5.8164704858862296E-12</v>
      </c>
      <c r="K228" s="34"/>
    </row>
    <row r="229" spans="1:11" x14ac:dyDescent="0.25">
      <c r="A229" s="84"/>
      <c r="B229" s="107"/>
      <c r="C229" s="118">
        <v>5.0049999999999997E-5</v>
      </c>
      <c r="D229" s="120">
        <v>33</v>
      </c>
      <c r="E229" s="122">
        <v>4.0362999999999996E-3</v>
      </c>
      <c r="F229" s="28" t="s">
        <v>31</v>
      </c>
      <c r="G229" s="34">
        <v>-14.3700260240932</v>
      </c>
      <c r="H229" s="34">
        <v>1.5039643988534399</v>
      </c>
      <c r="I229" s="34">
        <v>-9.5547647504477808</v>
      </c>
      <c r="J229" s="34">
        <v>1.6461167437091301E-19</v>
      </c>
      <c r="K229" s="34"/>
    </row>
    <row r="230" spans="1:11" x14ac:dyDescent="0.25">
      <c r="A230" s="84"/>
      <c r="B230" s="107"/>
      <c r="C230" s="118">
        <v>5.0049999999999997E-5</v>
      </c>
      <c r="D230" s="120">
        <v>33</v>
      </c>
      <c r="E230" s="122">
        <v>4.0362999999999996E-3</v>
      </c>
      <c r="F230" s="28" t="s">
        <v>11</v>
      </c>
      <c r="G230" s="34">
        <v>-13.367174916069899</v>
      </c>
      <c r="H230" s="34">
        <v>40.010150912346099</v>
      </c>
      <c r="I230" s="34">
        <v>-0.33409458877959702</v>
      </c>
      <c r="J230" s="34">
        <v>0.73849444417986299</v>
      </c>
      <c r="K230" s="34"/>
    </row>
    <row r="231" spans="1:11" x14ac:dyDescent="0.25">
      <c r="A231" s="84"/>
      <c r="B231" s="107"/>
      <c r="C231" s="118">
        <v>5.0049999999999997E-5</v>
      </c>
      <c r="D231" s="120">
        <v>33</v>
      </c>
      <c r="E231" s="122">
        <v>4.0362999999999996E-3</v>
      </c>
      <c r="F231" s="28" t="s">
        <v>12</v>
      </c>
      <c r="G231" s="34">
        <v>14.0067858795319</v>
      </c>
      <c r="H231" s="34">
        <v>41.175356979824997</v>
      </c>
      <c r="I231" s="34">
        <v>0.34017399986100799</v>
      </c>
      <c r="J231" s="34">
        <v>0.73391545661160396</v>
      </c>
      <c r="K231" s="34"/>
    </row>
    <row r="232" spans="1:11" x14ac:dyDescent="0.25">
      <c r="A232" s="84"/>
      <c r="B232" s="107"/>
      <c r="C232" s="119">
        <v>5.0049999999999997E-5</v>
      </c>
      <c r="D232" s="121">
        <v>33</v>
      </c>
      <c r="E232" s="123">
        <v>4.0362999999999996E-3</v>
      </c>
      <c r="F232" s="28" t="s">
        <v>13</v>
      </c>
      <c r="G232" s="34">
        <v>9.3342277507408102</v>
      </c>
      <c r="H232" s="34">
        <v>37.966129495323898</v>
      </c>
      <c r="I232" s="34">
        <v>0.24585671162214401</v>
      </c>
      <c r="J232" s="34">
        <v>0.80592730295987403</v>
      </c>
      <c r="K232" s="34"/>
    </row>
    <row r="233" spans="1:11" x14ac:dyDescent="0.25">
      <c r="A233" s="84"/>
      <c r="B233" s="83">
        <v>4</v>
      </c>
      <c r="C233" s="108">
        <v>8.0004999999999996E-4</v>
      </c>
      <c r="D233" s="111">
        <v>625</v>
      </c>
      <c r="E233" s="115">
        <v>1.4464400000000001E-2</v>
      </c>
      <c r="F233" s="30" t="s">
        <v>6</v>
      </c>
      <c r="G233" s="25">
        <v>69.615081329049104</v>
      </c>
      <c r="H233" s="25">
        <v>1.1216399242349699</v>
      </c>
      <c r="I233" s="25">
        <v>62.0654452689271</v>
      </c>
      <c r="J233" s="25">
        <v>1.1318798917422101E-199</v>
      </c>
      <c r="K233" s="25"/>
    </row>
    <row r="234" spans="1:11" x14ac:dyDescent="0.25">
      <c r="A234" s="84"/>
      <c r="B234" s="84"/>
      <c r="C234" s="118">
        <v>0.25705</v>
      </c>
      <c r="D234" s="120">
        <v>70303</v>
      </c>
      <c r="E234" s="122">
        <v>5.4781400000000003E-3</v>
      </c>
      <c r="F234" s="31" t="s">
        <v>0</v>
      </c>
      <c r="G234" s="26">
        <v>-1.25326299869432</v>
      </c>
      <c r="H234" s="26">
        <v>0.53349948256810298</v>
      </c>
      <c r="I234" s="26">
        <v>-2.3491362965555198</v>
      </c>
      <c r="J234" s="26">
        <v>1.9333833071862701E-2</v>
      </c>
      <c r="K234" s="26">
        <v>5.6294347148004201E-2</v>
      </c>
    </row>
    <row r="235" spans="1:11" x14ac:dyDescent="0.25">
      <c r="A235" s="84"/>
      <c r="B235" s="84"/>
      <c r="C235" s="118">
        <v>0.25705</v>
      </c>
      <c r="D235" s="120">
        <v>70303</v>
      </c>
      <c r="E235" s="122">
        <v>5.4781400000000003E-3</v>
      </c>
      <c r="F235" s="28" t="s">
        <v>7</v>
      </c>
      <c r="G235" s="23">
        <v>-0.33810824117676203</v>
      </c>
      <c r="H235" s="23">
        <v>1.07990483200721</v>
      </c>
      <c r="I235" s="23">
        <v>-0.31309077536797603</v>
      </c>
      <c r="J235" s="23">
        <v>0.75438529044932201</v>
      </c>
      <c r="K235" s="23"/>
    </row>
    <row r="236" spans="1:11" x14ac:dyDescent="0.25">
      <c r="A236" s="84"/>
      <c r="B236" s="84"/>
      <c r="C236" s="118">
        <v>0.25705</v>
      </c>
      <c r="D236" s="120">
        <v>70303</v>
      </c>
      <c r="E236" s="122">
        <v>5.4781400000000003E-3</v>
      </c>
      <c r="F236" s="28" t="s">
        <v>8</v>
      </c>
      <c r="G236" s="23">
        <v>-0.21022601380898601</v>
      </c>
      <c r="H236" s="23">
        <v>1.17396396169741</v>
      </c>
      <c r="I236" s="23">
        <v>-0.17907365189049301</v>
      </c>
      <c r="J236" s="23">
        <v>0.857976324364503</v>
      </c>
      <c r="K236" s="23"/>
    </row>
    <row r="237" spans="1:11" x14ac:dyDescent="0.25">
      <c r="A237" s="84"/>
      <c r="B237" s="84"/>
      <c r="C237" s="118">
        <v>0.25705</v>
      </c>
      <c r="D237" s="120">
        <v>70303</v>
      </c>
      <c r="E237" s="122">
        <v>5.4781400000000003E-3</v>
      </c>
      <c r="F237" s="28" t="s">
        <v>9</v>
      </c>
      <c r="G237" s="23">
        <v>2.34153715799073</v>
      </c>
      <c r="H237" s="23">
        <v>1.9547555654425799</v>
      </c>
      <c r="I237" s="23">
        <v>1.19786698622883</v>
      </c>
      <c r="J237" s="23">
        <v>0.23172335213272199</v>
      </c>
      <c r="K237" s="23"/>
    </row>
    <row r="238" spans="1:11" x14ac:dyDescent="0.25">
      <c r="A238" s="84"/>
      <c r="B238" s="84"/>
      <c r="C238" s="118">
        <v>0.25705</v>
      </c>
      <c r="D238" s="120">
        <v>70303</v>
      </c>
      <c r="E238" s="122">
        <v>5.4781400000000003E-3</v>
      </c>
      <c r="F238" s="28" t="s">
        <v>30</v>
      </c>
      <c r="G238" s="23">
        <v>-5.38545458415601</v>
      </c>
      <c r="H238" s="23">
        <v>1.16136526576308</v>
      </c>
      <c r="I238" s="23">
        <v>-4.6371755234279997</v>
      </c>
      <c r="J238" s="23">
        <v>4.8812397947181604E-6</v>
      </c>
      <c r="K238" s="23"/>
    </row>
    <row r="239" spans="1:11" x14ac:dyDescent="0.25">
      <c r="A239" s="84"/>
      <c r="B239" s="84"/>
      <c r="C239" s="118">
        <v>0.25705</v>
      </c>
      <c r="D239" s="120">
        <v>70303</v>
      </c>
      <c r="E239" s="122">
        <v>5.4781400000000003E-3</v>
      </c>
      <c r="F239" s="28" t="s">
        <v>31</v>
      </c>
      <c r="G239" s="23">
        <v>-12.7813176189443</v>
      </c>
      <c r="H239" s="23">
        <v>1.66262564692332</v>
      </c>
      <c r="I239" s="23">
        <v>-7.6874296042503998</v>
      </c>
      <c r="J239" s="23">
        <v>1.32358644169205E-13</v>
      </c>
      <c r="K239" s="23"/>
    </row>
    <row r="240" spans="1:11" x14ac:dyDescent="0.25">
      <c r="A240" s="84"/>
      <c r="B240" s="84"/>
      <c r="C240" s="118">
        <v>0.25705</v>
      </c>
      <c r="D240" s="120">
        <v>70303</v>
      </c>
      <c r="E240" s="122">
        <v>5.4781400000000003E-3</v>
      </c>
      <c r="F240" s="28" t="s">
        <v>11</v>
      </c>
      <c r="G240" s="23">
        <v>8.0985883649862007</v>
      </c>
      <c r="H240" s="23">
        <v>43.854293065697398</v>
      </c>
      <c r="I240" s="23">
        <v>0.18467036631633399</v>
      </c>
      <c r="J240" s="23">
        <v>0.85358715396084905</v>
      </c>
      <c r="K240" s="23"/>
    </row>
    <row r="241" spans="1:11" x14ac:dyDescent="0.25">
      <c r="A241" s="84"/>
      <c r="B241" s="84"/>
      <c r="C241" s="118">
        <v>0.25705</v>
      </c>
      <c r="D241" s="120">
        <v>70303</v>
      </c>
      <c r="E241" s="122">
        <v>5.4781400000000003E-3</v>
      </c>
      <c r="F241" s="28" t="s">
        <v>12</v>
      </c>
      <c r="G241" s="23">
        <v>0.128829777874511</v>
      </c>
      <c r="H241" s="23">
        <v>42.985430938931998</v>
      </c>
      <c r="I241" s="23">
        <v>2.99705679483672E-3</v>
      </c>
      <c r="J241" s="23">
        <v>0.99761028767592996</v>
      </c>
      <c r="K241" s="23"/>
    </row>
    <row r="242" spans="1:11" x14ac:dyDescent="0.25">
      <c r="A242" s="84"/>
      <c r="B242" s="85"/>
      <c r="C242" s="119">
        <v>0.25705</v>
      </c>
      <c r="D242" s="121">
        <v>70303</v>
      </c>
      <c r="E242" s="123">
        <v>5.4781400000000003E-3</v>
      </c>
      <c r="F242" s="29" t="s">
        <v>13</v>
      </c>
      <c r="G242" s="24">
        <v>71.364635028628598</v>
      </c>
      <c r="H242" s="24">
        <v>57.864537409156704</v>
      </c>
      <c r="I242" s="24">
        <v>1.2333052025286899</v>
      </c>
      <c r="J242" s="24">
        <v>0.21823236418502401</v>
      </c>
      <c r="K242" s="24"/>
    </row>
    <row r="243" spans="1:11" x14ac:dyDescent="0.25">
      <c r="A243" s="84"/>
      <c r="B243" s="107">
        <v>5</v>
      </c>
      <c r="C243" s="108">
        <v>2.3900100000000001E-2</v>
      </c>
      <c r="D243" s="111">
        <v>11333</v>
      </c>
      <c r="E243" s="115">
        <v>7.1974500000000002E-3</v>
      </c>
      <c r="F243" s="28" t="s">
        <v>6</v>
      </c>
      <c r="G243" s="34">
        <v>71.801505004370597</v>
      </c>
      <c r="H243" s="34">
        <v>1.0203056327801601</v>
      </c>
      <c r="I243" s="34">
        <v>70.372545928932695</v>
      </c>
      <c r="J243" s="34">
        <v>1.4675042975008601E-218</v>
      </c>
      <c r="K243" s="34"/>
    </row>
    <row r="244" spans="1:11" x14ac:dyDescent="0.25">
      <c r="A244" s="84"/>
      <c r="B244" s="107"/>
      <c r="C244" s="118">
        <v>5.8350100000000002E-2</v>
      </c>
      <c r="D244" s="120">
        <v>23173</v>
      </c>
      <c r="E244" s="122">
        <v>8.9581899999999996E-3</v>
      </c>
      <c r="F244" s="28" t="s">
        <v>0</v>
      </c>
      <c r="G244" s="34">
        <v>-0.73796109206124705</v>
      </c>
      <c r="H244" s="34">
        <v>0.44697338716440199</v>
      </c>
      <c r="I244" s="34">
        <v>-1.6510179649461201</v>
      </c>
      <c r="J244" s="34">
        <v>9.9569845083477701E-2</v>
      </c>
      <c r="K244" s="34">
        <v>0.21745901925734501</v>
      </c>
    </row>
    <row r="245" spans="1:11" x14ac:dyDescent="0.25">
      <c r="A245" s="84"/>
      <c r="B245" s="107"/>
      <c r="C245" s="118">
        <v>5.8350100000000002E-2</v>
      </c>
      <c r="D245" s="120">
        <v>23173</v>
      </c>
      <c r="E245" s="122">
        <v>8.9581899999999996E-3</v>
      </c>
      <c r="F245" s="28" t="s">
        <v>7</v>
      </c>
      <c r="G245" s="34">
        <v>-1.3878687314643801</v>
      </c>
      <c r="H245" s="34">
        <v>0.98869904002485098</v>
      </c>
      <c r="I245" s="34">
        <v>-1.40373225347674</v>
      </c>
      <c r="J245" s="34">
        <v>0.16122395315860899</v>
      </c>
      <c r="K245" s="34"/>
    </row>
    <row r="246" spans="1:11" x14ac:dyDescent="0.25">
      <c r="A246" s="84"/>
      <c r="B246" s="107"/>
      <c r="C246" s="118">
        <v>5.8350100000000002E-2</v>
      </c>
      <c r="D246" s="120">
        <v>23173</v>
      </c>
      <c r="E246" s="122">
        <v>8.9581899999999996E-3</v>
      </c>
      <c r="F246" s="28" t="s">
        <v>8</v>
      </c>
      <c r="G246" s="34">
        <v>-1.60760605052029</v>
      </c>
      <c r="H246" s="34">
        <v>1.10837485481485</v>
      </c>
      <c r="I246" s="34">
        <v>-1.4504172875600301</v>
      </c>
      <c r="J246" s="34">
        <v>0.14777585902635601</v>
      </c>
      <c r="K246" s="34"/>
    </row>
    <row r="247" spans="1:11" x14ac:dyDescent="0.25">
      <c r="A247" s="84"/>
      <c r="B247" s="107"/>
      <c r="C247" s="118">
        <v>5.8350100000000002E-2</v>
      </c>
      <c r="D247" s="120">
        <v>23173</v>
      </c>
      <c r="E247" s="122">
        <v>8.9581899999999996E-3</v>
      </c>
      <c r="F247" s="28" t="s">
        <v>9</v>
      </c>
      <c r="G247" s="34">
        <v>1.8220599523054699</v>
      </c>
      <c r="H247" s="34">
        <v>1.6632750049399601</v>
      </c>
      <c r="I247" s="34">
        <v>1.0954652398995399</v>
      </c>
      <c r="J247" s="34">
        <v>0.27401404956039999</v>
      </c>
      <c r="K247" s="34"/>
    </row>
    <row r="248" spans="1:11" x14ac:dyDescent="0.25">
      <c r="A248" s="84"/>
      <c r="B248" s="107"/>
      <c r="C248" s="118">
        <v>5.8350100000000002E-2</v>
      </c>
      <c r="D248" s="120">
        <v>23173</v>
      </c>
      <c r="E248" s="122">
        <v>8.9581899999999996E-3</v>
      </c>
      <c r="F248" s="28" t="s">
        <v>30</v>
      </c>
      <c r="G248" s="34">
        <v>-5.6492957314166201</v>
      </c>
      <c r="H248" s="34">
        <v>1.05310253600874</v>
      </c>
      <c r="I248" s="34">
        <v>-5.3644308490866202</v>
      </c>
      <c r="J248" s="34">
        <v>1.4221906938302099E-7</v>
      </c>
      <c r="K248" s="34"/>
    </row>
    <row r="249" spans="1:11" x14ac:dyDescent="0.25">
      <c r="A249" s="84"/>
      <c r="B249" s="107"/>
      <c r="C249" s="118">
        <v>5.8350100000000002E-2</v>
      </c>
      <c r="D249" s="120">
        <v>23173</v>
      </c>
      <c r="E249" s="122">
        <v>8.9581899999999996E-3</v>
      </c>
      <c r="F249" s="28" t="s">
        <v>31</v>
      </c>
      <c r="G249" s="34">
        <v>-12.610013490827299</v>
      </c>
      <c r="H249" s="34">
        <v>1.5977342687657099</v>
      </c>
      <c r="I249" s="34">
        <v>-7.8924347667456098</v>
      </c>
      <c r="J249" s="34">
        <v>3.2740940620976697E-14</v>
      </c>
      <c r="K249" s="34"/>
    </row>
    <row r="250" spans="1:11" x14ac:dyDescent="0.25">
      <c r="A250" s="84"/>
      <c r="B250" s="107"/>
      <c r="C250" s="118">
        <v>5.8350100000000002E-2</v>
      </c>
      <c r="D250" s="120">
        <v>23173</v>
      </c>
      <c r="E250" s="122">
        <v>8.9581899999999996E-3</v>
      </c>
      <c r="F250" s="28" t="s">
        <v>11</v>
      </c>
      <c r="G250" s="34">
        <v>-21.377420658307301</v>
      </c>
      <c r="H250" s="34">
        <v>43.212436917185201</v>
      </c>
      <c r="I250" s="34">
        <v>-0.49470527892875499</v>
      </c>
      <c r="J250" s="34">
        <v>0.62109710536771601</v>
      </c>
      <c r="K250" s="34"/>
    </row>
    <row r="251" spans="1:11" x14ac:dyDescent="0.25">
      <c r="A251" s="84"/>
      <c r="B251" s="107"/>
      <c r="C251" s="118">
        <v>5.8350100000000002E-2</v>
      </c>
      <c r="D251" s="120">
        <v>23173</v>
      </c>
      <c r="E251" s="122">
        <v>8.9581899999999996E-3</v>
      </c>
      <c r="F251" s="28" t="s">
        <v>12</v>
      </c>
      <c r="G251" s="34">
        <v>11.7261218276238</v>
      </c>
      <c r="H251" s="34">
        <v>41.041318556178297</v>
      </c>
      <c r="I251" s="34">
        <v>0.28571503645948398</v>
      </c>
      <c r="J251" s="34">
        <v>0.77525372193391195</v>
      </c>
      <c r="K251" s="34"/>
    </row>
    <row r="252" spans="1:11" x14ac:dyDescent="0.25">
      <c r="A252" s="84"/>
      <c r="B252" s="107"/>
      <c r="C252" s="119">
        <v>5.8350100000000002E-2</v>
      </c>
      <c r="D252" s="121">
        <v>23173</v>
      </c>
      <c r="E252" s="123">
        <v>8.9581899999999996E-3</v>
      </c>
      <c r="F252" s="28" t="s">
        <v>13</v>
      </c>
      <c r="G252" s="34">
        <v>-2.9718423288265901</v>
      </c>
      <c r="H252" s="34">
        <v>63.4785820058637</v>
      </c>
      <c r="I252" s="34">
        <v>-4.6816457376947597E-2</v>
      </c>
      <c r="J252" s="34">
        <v>0.96268436771496702</v>
      </c>
      <c r="K252" s="34"/>
    </row>
    <row r="253" spans="1:11" x14ac:dyDescent="0.25">
      <c r="A253" s="84"/>
      <c r="B253" s="83">
        <v>6</v>
      </c>
      <c r="C253" s="108">
        <v>2.5004999999999998E-4</v>
      </c>
      <c r="D253" s="111">
        <v>201</v>
      </c>
      <c r="E253" s="115">
        <v>2.50523E-2</v>
      </c>
      <c r="F253" s="30" t="s">
        <v>6</v>
      </c>
      <c r="G253" s="25">
        <v>69.118199157771599</v>
      </c>
      <c r="H253" s="25">
        <v>1.0374381751800501</v>
      </c>
      <c r="I253" s="25">
        <v>66.623921127421497</v>
      </c>
      <c r="J253" s="25">
        <v>2.7740939817080399E-210</v>
      </c>
      <c r="K253" s="25"/>
    </row>
    <row r="254" spans="1:11" x14ac:dyDescent="0.25">
      <c r="A254" s="84"/>
      <c r="B254" s="84"/>
      <c r="C254" s="118">
        <v>2.0500499999999999E-3</v>
      </c>
      <c r="D254" s="120">
        <v>1445</v>
      </c>
      <c r="E254" s="122">
        <v>1.5125E-2</v>
      </c>
      <c r="F254" s="32" t="s">
        <v>0</v>
      </c>
      <c r="G254" s="27">
        <v>-1.48065057548204</v>
      </c>
      <c r="H254" s="27">
        <v>0.47634947014583501</v>
      </c>
      <c r="I254" s="27">
        <v>-3.10832837712349</v>
      </c>
      <c r="J254" s="27">
        <v>2.0246999289455299E-3</v>
      </c>
      <c r="K254" s="27">
        <v>6.5312900933726901E-3</v>
      </c>
    </row>
    <row r="255" spans="1:11" x14ac:dyDescent="0.25">
      <c r="A255" s="84"/>
      <c r="B255" s="84"/>
      <c r="C255" s="118">
        <v>2.0500499999999999E-3</v>
      </c>
      <c r="D255" s="120">
        <v>1445</v>
      </c>
      <c r="E255" s="122">
        <v>1.5125E-2</v>
      </c>
      <c r="F255" s="28" t="s">
        <v>7</v>
      </c>
      <c r="G255" s="23">
        <v>0.99773232354868802</v>
      </c>
      <c r="H255" s="23">
        <v>1.0109594155673201</v>
      </c>
      <c r="I255" s="23">
        <v>0.98691629771189904</v>
      </c>
      <c r="J255" s="23">
        <v>0.32431832033361901</v>
      </c>
      <c r="K255" s="23"/>
    </row>
    <row r="256" spans="1:11" x14ac:dyDescent="0.25">
      <c r="A256" s="84"/>
      <c r="B256" s="84"/>
      <c r="C256" s="118">
        <v>2.0500499999999999E-3</v>
      </c>
      <c r="D256" s="120">
        <v>1445</v>
      </c>
      <c r="E256" s="122">
        <v>1.5125E-2</v>
      </c>
      <c r="F256" s="28" t="s">
        <v>8</v>
      </c>
      <c r="G256" s="23">
        <v>2.2955597787070601</v>
      </c>
      <c r="H256" s="23">
        <v>1.12078316179096</v>
      </c>
      <c r="I256" s="23">
        <v>2.04817475580098</v>
      </c>
      <c r="J256" s="23">
        <v>4.12369298376127E-2</v>
      </c>
      <c r="K256" s="23"/>
    </row>
    <row r="257" spans="1:16" x14ac:dyDescent="0.25">
      <c r="A257" s="84"/>
      <c r="B257" s="84"/>
      <c r="C257" s="118">
        <v>2.0500499999999999E-3</v>
      </c>
      <c r="D257" s="120">
        <v>1445</v>
      </c>
      <c r="E257" s="122">
        <v>1.5125E-2</v>
      </c>
      <c r="F257" s="28" t="s">
        <v>9</v>
      </c>
      <c r="G257" s="23">
        <v>3.5792234079925702</v>
      </c>
      <c r="H257" s="23">
        <v>1.6836444094116001</v>
      </c>
      <c r="I257" s="23">
        <v>2.1258784740914698</v>
      </c>
      <c r="J257" s="23">
        <v>3.4164541720715397E-2</v>
      </c>
      <c r="K257" s="23"/>
    </row>
    <row r="258" spans="1:16" x14ac:dyDescent="0.25">
      <c r="A258" s="84"/>
      <c r="B258" s="84"/>
      <c r="C258" s="118">
        <v>2.0500499999999999E-3</v>
      </c>
      <c r="D258" s="120">
        <v>1445</v>
      </c>
      <c r="E258" s="122">
        <v>1.5125E-2</v>
      </c>
      <c r="F258" s="28" t="s">
        <v>30</v>
      </c>
      <c r="G258" s="23">
        <v>-7.0940982124290004</v>
      </c>
      <c r="H258" s="23">
        <v>1.0895212001714101</v>
      </c>
      <c r="I258" s="23">
        <v>-6.5112071351277301</v>
      </c>
      <c r="J258" s="23">
        <v>2.3901821782925902E-10</v>
      </c>
      <c r="K258" s="23"/>
    </row>
    <row r="259" spans="1:16" x14ac:dyDescent="0.25">
      <c r="A259" s="84"/>
      <c r="B259" s="84"/>
      <c r="C259" s="118">
        <v>2.0500499999999999E-3</v>
      </c>
      <c r="D259" s="120">
        <v>1445</v>
      </c>
      <c r="E259" s="122">
        <v>1.5125E-2</v>
      </c>
      <c r="F259" s="28" t="s">
        <v>31</v>
      </c>
      <c r="G259" s="23">
        <v>-12.5583238579532</v>
      </c>
      <c r="H259" s="23">
        <v>1.6355778155334399</v>
      </c>
      <c r="I259" s="23">
        <v>-7.6782185101094296</v>
      </c>
      <c r="J259" s="23">
        <v>1.4084772962808499E-13</v>
      </c>
      <c r="K259" s="23"/>
    </row>
    <row r="260" spans="1:16" x14ac:dyDescent="0.25">
      <c r="A260" s="84"/>
      <c r="B260" s="84"/>
      <c r="C260" s="118">
        <v>2.0500499999999999E-3</v>
      </c>
      <c r="D260" s="120">
        <v>1445</v>
      </c>
      <c r="E260" s="122">
        <v>1.5125E-2</v>
      </c>
      <c r="F260" s="28" t="s">
        <v>11</v>
      </c>
      <c r="G260" s="23">
        <v>26.279946186820901</v>
      </c>
      <c r="H260" s="23">
        <v>46.3994747061368</v>
      </c>
      <c r="I260" s="23">
        <v>0.56638456261111902</v>
      </c>
      <c r="J260" s="23">
        <v>0.57147028656400201</v>
      </c>
      <c r="K260" s="23"/>
      <c r="P260"/>
    </row>
    <row r="261" spans="1:16" x14ac:dyDescent="0.25">
      <c r="A261" s="84"/>
      <c r="B261" s="84"/>
      <c r="C261" s="118">
        <v>2.0500499999999999E-3</v>
      </c>
      <c r="D261" s="120">
        <v>1445</v>
      </c>
      <c r="E261" s="122">
        <v>1.5125E-2</v>
      </c>
      <c r="F261" s="28" t="s">
        <v>12</v>
      </c>
      <c r="G261" s="23">
        <v>-43.0547717449899</v>
      </c>
      <c r="H261" s="23">
        <v>43.784402390064798</v>
      </c>
      <c r="I261" s="23">
        <v>-0.98333583182031803</v>
      </c>
      <c r="J261" s="23">
        <v>0.32607449202095501</v>
      </c>
      <c r="K261" s="23"/>
      <c r="P261"/>
    </row>
    <row r="262" spans="1:16" x14ac:dyDescent="0.25">
      <c r="A262" s="84"/>
      <c r="B262" s="85"/>
      <c r="C262" s="119">
        <v>2.0500499999999999E-3</v>
      </c>
      <c r="D262" s="121">
        <v>1445</v>
      </c>
      <c r="E262" s="123">
        <v>1.5125E-2</v>
      </c>
      <c r="F262" s="29" t="s">
        <v>13</v>
      </c>
      <c r="G262" s="24">
        <v>71.435976942791001</v>
      </c>
      <c r="H262" s="24">
        <v>50.104381911559997</v>
      </c>
      <c r="I262" s="24">
        <v>1.4257431030460299</v>
      </c>
      <c r="J262" s="24">
        <v>0.15477216203808999</v>
      </c>
      <c r="K262" s="24"/>
      <c r="P262"/>
    </row>
    <row r="263" spans="1:16" ht="14.45" customHeight="1" x14ac:dyDescent="0.25">
      <c r="A263" s="84"/>
      <c r="B263" s="107">
        <v>7</v>
      </c>
      <c r="C263" s="108">
        <v>4.0004999999999999E-4</v>
      </c>
      <c r="D263" s="111">
        <v>290</v>
      </c>
      <c r="E263" s="115">
        <v>7.6449500000000002E-3</v>
      </c>
      <c r="F263" s="28" t="s">
        <v>6</v>
      </c>
      <c r="G263" s="34">
        <v>69.4106839992305</v>
      </c>
      <c r="H263" s="34">
        <v>0.990209194115651</v>
      </c>
      <c r="I263" s="34">
        <v>70.096990021609201</v>
      </c>
      <c r="J263" s="34">
        <v>5.7808084614146198E-218</v>
      </c>
      <c r="K263" s="34"/>
      <c r="P263"/>
    </row>
    <row r="264" spans="1:16" x14ac:dyDescent="0.25">
      <c r="A264" s="84"/>
      <c r="B264" s="107"/>
      <c r="C264" s="118">
        <v>3.9500500000000001E-3</v>
      </c>
      <c r="D264" s="120">
        <v>2500</v>
      </c>
      <c r="E264" s="122">
        <v>2.04225E-2</v>
      </c>
      <c r="F264" s="28" t="s">
        <v>0</v>
      </c>
      <c r="G264" s="34">
        <v>0.78865711450487597</v>
      </c>
      <c r="H264" s="34">
        <v>0.46338346028081001</v>
      </c>
      <c r="I264" s="34">
        <v>1.7019535268413599</v>
      </c>
      <c r="J264" s="34">
        <v>8.9590669663614994E-2</v>
      </c>
      <c r="K264" s="34">
        <v>0.20361515832639801</v>
      </c>
      <c r="P264"/>
    </row>
    <row r="265" spans="1:16" x14ac:dyDescent="0.25">
      <c r="A265" s="84"/>
      <c r="B265" s="107"/>
      <c r="C265" s="118">
        <v>3.9500500000000001E-3</v>
      </c>
      <c r="D265" s="120">
        <v>2500</v>
      </c>
      <c r="E265" s="122">
        <v>2.04225E-2</v>
      </c>
      <c r="F265" s="28" t="s">
        <v>7</v>
      </c>
      <c r="G265" s="34">
        <v>0.21575028648785499</v>
      </c>
      <c r="H265" s="34">
        <v>0.98474288165692503</v>
      </c>
      <c r="I265" s="34">
        <v>0.219093014538814</v>
      </c>
      <c r="J265" s="34">
        <v>0.82669647232199694</v>
      </c>
      <c r="K265" s="34"/>
      <c r="P265"/>
    </row>
    <row r="266" spans="1:16" x14ac:dyDescent="0.25">
      <c r="A266" s="84"/>
      <c r="B266" s="107"/>
      <c r="C266" s="118">
        <v>3.9500500000000001E-3</v>
      </c>
      <c r="D266" s="120">
        <v>2500</v>
      </c>
      <c r="E266" s="122">
        <v>2.04225E-2</v>
      </c>
      <c r="F266" s="28" t="s">
        <v>8</v>
      </c>
      <c r="G266" s="34">
        <v>2.2963752191317099</v>
      </c>
      <c r="H266" s="34">
        <v>1.10157602286749</v>
      </c>
      <c r="I266" s="34">
        <v>2.0846270901522201</v>
      </c>
      <c r="J266" s="34">
        <v>3.7777487687697897E-2</v>
      </c>
      <c r="K266" s="34"/>
    </row>
    <row r="267" spans="1:16" x14ac:dyDescent="0.25">
      <c r="A267" s="84"/>
      <c r="B267" s="107"/>
      <c r="C267" s="118">
        <v>3.9500500000000001E-3</v>
      </c>
      <c r="D267" s="120">
        <v>2500</v>
      </c>
      <c r="E267" s="122">
        <v>2.04225E-2</v>
      </c>
      <c r="F267" s="28" t="s">
        <v>9</v>
      </c>
      <c r="G267" s="34">
        <v>2.1122708787645101</v>
      </c>
      <c r="H267" s="34">
        <v>1.5933256342943301</v>
      </c>
      <c r="I267" s="34">
        <v>1.32569942596826</v>
      </c>
      <c r="J267" s="34">
        <v>0.185744134548746</v>
      </c>
      <c r="K267" s="34"/>
    </row>
    <row r="268" spans="1:16" x14ac:dyDescent="0.25">
      <c r="A268" s="84"/>
      <c r="B268" s="107"/>
      <c r="C268" s="118">
        <v>3.9500500000000001E-3</v>
      </c>
      <c r="D268" s="120">
        <v>2500</v>
      </c>
      <c r="E268" s="122">
        <v>2.04225E-2</v>
      </c>
      <c r="F268" s="28" t="s">
        <v>30</v>
      </c>
      <c r="G268" s="34">
        <v>-5.7104643264801203</v>
      </c>
      <c r="H268" s="34">
        <v>1.0592769883865201</v>
      </c>
      <c r="I268" s="34">
        <v>-5.3909075615606801</v>
      </c>
      <c r="J268" s="34">
        <v>1.2407357948894499E-7</v>
      </c>
      <c r="K268" s="34"/>
    </row>
    <row r="269" spans="1:16" x14ac:dyDescent="0.25">
      <c r="A269" s="84"/>
      <c r="B269" s="107"/>
      <c r="C269" s="118">
        <v>3.9500500000000001E-3</v>
      </c>
      <c r="D269" s="120">
        <v>2500</v>
      </c>
      <c r="E269" s="122">
        <v>2.04225E-2</v>
      </c>
      <c r="F269" s="28" t="s">
        <v>31</v>
      </c>
      <c r="G269" s="34">
        <v>-12.800013714140601</v>
      </c>
      <c r="H269" s="34">
        <v>1.54632554716076</v>
      </c>
      <c r="I269" s="34">
        <v>-8.2776965934779803</v>
      </c>
      <c r="J269" s="34">
        <v>2.2166809507841599E-15</v>
      </c>
      <c r="K269" s="34"/>
    </row>
    <row r="270" spans="1:16" x14ac:dyDescent="0.25">
      <c r="A270" s="84"/>
      <c r="B270" s="107"/>
      <c r="C270" s="118">
        <v>3.9500500000000001E-3</v>
      </c>
      <c r="D270" s="120">
        <v>2500</v>
      </c>
      <c r="E270" s="122">
        <v>2.04225E-2</v>
      </c>
      <c r="F270" s="28" t="s">
        <v>11</v>
      </c>
      <c r="G270" s="34">
        <v>-10.9150021135962</v>
      </c>
      <c r="H270" s="34">
        <v>44.519196590676501</v>
      </c>
      <c r="I270" s="34">
        <v>-0.24517518170761701</v>
      </c>
      <c r="J270" s="34">
        <v>0.80645454889331802</v>
      </c>
      <c r="K270" s="34"/>
    </row>
    <row r="271" spans="1:16" x14ac:dyDescent="0.25">
      <c r="A271" s="84"/>
      <c r="B271" s="107"/>
      <c r="C271" s="118">
        <v>3.9500500000000001E-3</v>
      </c>
      <c r="D271" s="120">
        <v>2500</v>
      </c>
      <c r="E271" s="122">
        <v>2.04225E-2</v>
      </c>
      <c r="F271" s="28" t="s">
        <v>12</v>
      </c>
      <c r="G271" s="34">
        <v>17.5756988218623</v>
      </c>
      <c r="H271" s="34">
        <v>41.2118768847143</v>
      </c>
      <c r="I271" s="34">
        <v>0.42647169094065801</v>
      </c>
      <c r="J271" s="34">
        <v>0.67000822947515304</v>
      </c>
      <c r="K271" s="34"/>
    </row>
    <row r="272" spans="1:16" x14ac:dyDescent="0.25">
      <c r="A272" s="84"/>
      <c r="B272" s="107"/>
      <c r="C272" s="119">
        <v>3.9500500000000001E-3</v>
      </c>
      <c r="D272" s="121">
        <v>2500</v>
      </c>
      <c r="E272" s="123">
        <v>2.04225E-2</v>
      </c>
      <c r="F272" s="28" t="s">
        <v>13</v>
      </c>
      <c r="G272" s="34">
        <v>7.22726031259399</v>
      </c>
      <c r="H272" s="34">
        <v>38.079628368055701</v>
      </c>
      <c r="I272" s="34">
        <v>0.18979335204481201</v>
      </c>
      <c r="J272" s="34">
        <v>0.84957348235816099</v>
      </c>
      <c r="K272" s="34"/>
    </row>
    <row r="273" spans="1:11" ht="14.45" customHeight="1" x14ac:dyDescent="0.25">
      <c r="A273" s="84"/>
      <c r="B273" s="83">
        <v>8</v>
      </c>
      <c r="C273" s="108">
        <v>1.5004999999999999E-4</v>
      </c>
      <c r="D273" s="111">
        <v>130</v>
      </c>
      <c r="E273" s="115">
        <v>6.4306600000000004E-3</v>
      </c>
      <c r="F273" s="30" t="s">
        <v>6</v>
      </c>
      <c r="G273" s="25">
        <v>69.143521998317993</v>
      </c>
      <c r="H273" s="25">
        <v>1.1499380084083799</v>
      </c>
      <c r="I273" s="25">
        <v>60.128042983829197</v>
      </c>
      <c r="J273" s="25">
        <v>5.74866709706462E-195</v>
      </c>
      <c r="K273" s="25"/>
    </row>
    <row r="274" spans="1:11" x14ac:dyDescent="0.25">
      <c r="A274" s="84"/>
      <c r="B274" s="84"/>
      <c r="C274" s="118">
        <v>2.8500499999999998E-3</v>
      </c>
      <c r="D274" s="120">
        <v>1907</v>
      </c>
      <c r="E274" s="122">
        <v>2.06071E-2</v>
      </c>
      <c r="F274" s="28" t="s">
        <v>0</v>
      </c>
      <c r="G274" s="23">
        <v>0.81136163044682197</v>
      </c>
      <c r="H274" s="23">
        <v>0.52010592793458199</v>
      </c>
      <c r="I274" s="23">
        <v>1.5599930453953099</v>
      </c>
      <c r="J274" s="23">
        <v>0.119602781418153</v>
      </c>
      <c r="K274" s="23">
        <v>0.249172461287819</v>
      </c>
    </row>
    <row r="275" spans="1:11" x14ac:dyDescent="0.25">
      <c r="A275" s="84"/>
      <c r="B275" s="84"/>
      <c r="C275" s="118">
        <v>2.8500499999999998E-3</v>
      </c>
      <c r="D275" s="120">
        <v>1907</v>
      </c>
      <c r="E275" s="122">
        <v>2.06071E-2</v>
      </c>
      <c r="F275" s="28" t="s">
        <v>7</v>
      </c>
      <c r="G275" s="23">
        <v>-0.47017866911183698</v>
      </c>
      <c r="H275" s="23">
        <v>1.05616570529864</v>
      </c>
      <c r="I275" s="23">
        <v>-0.44517509587086002</v>
      </c>
      <c r="J275" s="23">
        <v>0.65644939971496596</v>
      </c>
      <c r="K275" s="23"/>
    </row>
    <row r="276" spans="1:11" x14ac:dyDescent="0.25">
      <c r="A276" s="84"/>
      <c r="B276" s="84"/>
      <c r="C276" s="118">
        <v>2.8500499999999998E-3</v>
      </c>
      <c r="D276" s="120">
        <v>1907</v>
      </c>
      <c r="E276" s="122">
        <v>2.06071E-2</v>
      </c>
      <c r="F276" s="28" t="s">
        <v>8</v>
      </c>
      <c r="G276" s="23">
        <v>0.65020063560937402</v>
      </c>
      <c r="H276" s="23">
        <v>1.1572063231901599</v>
      </c>
      <c r="I276" s="23">
        <v>0.56187096680988902</v>
      </c>
      <c r="J276" s="23">
        <v>0.57453870274917196</v>
      </c>
      <c r="K276" s="23"/>
    </row>
    <row r="277" spans="1:11" x14ac:dyDescent="0.25">
      <c r="A277" s="84"/>
      <c r="B277" s="84"/>
      <c r="C277" s="118">
        <v>2.8500499999999998E-3</v>
      </c>
      <c r="D277" s="120">
        <v>1907</v>
      </c>
      <c r="E277" s="122">
        <v>2.06071E-2</v>
      </c>
      <c r="F277" s="28" t="s">
        <v>9</v>
      </c>
      <c r="G277" s="23">
        <v>2.7783302743692402</v>
      </c>
      <c r="H277" s="23">
        <v>1.7007232810961901</v>
      </c>
      <c r="I277" s="23">
        <v>1.6336168883267601</v>
      </c>
      <c r="J277" s="23">
        <v>0.10317633164265499</v>
      </c>
      <c r="K277" s="23"/>
    </row>
    <row r="278" spans="1:11" x14ac:dyDescent="0.25">
      <c r="A278" s="84"/>
      <c r="B278" s="84"/>
      <c r="C278" s="118">
        <v>2.8500499999999998E-3</v>
      </c>
      <c r="D278" s="120">
        <v>1907</v>
      </c>
      <c r="E278" s="122">
        <v>2.06071E-2</v>
      </c>
      <c r="F278" s="28" t="s">
        <v>30</v>
      </c>
      <c r="G278" s="23">
        <v>-5.0461364585469903</v>
      </c>
      <c r="H278" s="23">
        <v>1.1353012162695899</v>
      </c>
      <c r="I278" s="23">
        <v>-4.4447556174807401</v>
      </c>
      <c r="J278" s="23">
        <v>1.15947245296167E-5</v>
      </c>
      <c r="K278" s="23"/>
    </row>
    <row r="279" spans="1:11" x14ac:dyDescent="0.25">
      <c r="A279" s="84"/>
      <c r="B279" s="84"/>
      <c r="C279" s="118">
        <v>2.8500499999999998E-3</v>
      </c>
      <c r="D279" s="120">
        <v>1907</v>
      </c>
      <c r="E279" s="122">
        <v>2.06071E-2</v>
      </c>
      <c r="F279" s="28" t="s">
        <v>31</v>
      </c>
      <c r="G279" s="23">
        <v>-11.6224022741703</v>
      </c>
      <c r="H279" s="23">
        <v>1.64593113968115</v>
      </c>
      <c r="I279" s="23">
        <v>-7.0612931452416898</v>
      </c>
      <c r="J279" s="23">
        <v>8.0228107741626507E-12</v>
      </c>
      <c r="K279" s="23"/>
    </row>
    <row r="280" spans="1:11" x14ac:dyDescent="0.25">
      <c r="A280" s="84"/>
      <c r="B280" s="84"/>
      <c r="C280" s="118">
        <v>2.8500499999999998E-3</v>
      </c>
      <c r="D280" s="120">
        <v>1907</v>
      </c>
      <c r="E280" s="122">
        <v>2.06071E-2</v>
      </c>
      <c r="F280" s="28" t="s">
        <v>11</v>
      </c>
      <c r="G280" s="23">
        <v>124.696432073979</v>
      </c>
      <c r="H280" s="23">
        <v>57.482811130515401</v>
      </c>
      <c r="I280" s="23">
        <v>2.16928207966125</v>
      </c>
      <c r="J280" s="23">
        <v>3.0687270388072601E-2</v>
      </c>
      <c r="K280" s="23"/>
    </row>
    <row r="281" spans="1:11" x14ac:dyDescent="0.25">
      <c r="A281" s="84"/>
      <c r="B281" s="84"/>
      <c r="C281" s="118">
        <v>2.8500499999999998E-3</v>
      </c>
      <c r="D281" s="120">
        <v>1907</v>
      </c>
      <c r="E281" s="122">
        <v>2.06071E-2</v>
      </c>
      <c r="F281" s="28" t="s">
        <v>12</v>
      </c>
      <c r="G281" s="23">
        <v>-6.5831524537678501</v>
      </c>
      <c r="H281" s="23">
        <v>42.976064713349601</v>
      </c>
      <c r="I281" s="23">
        <v>-0.15318183499763199</v>
      </c>
      <c r="J281" s="23">
        <v>0.87833705530158301</v>
      </c>
      <c r="K281" s="23"/>
    </row>
    <row r="282" spans="1:11" x14ac:dyDescent="0.25">
      <c r="A282" s="84"/>
      <c r="B282" s="85"/>
      <c r="C282" s="119">
        <v>2.8500499999999998E-3</v>
      </c>
      <c r="D282" s="121">
        <v>1907</v>
      </c>
      <c r="E282" s="123">
        <v>2.06071E-2</v>
      </c>
      <c r="F282" s="29" t="s">
        <v>13</v>
      </c>
      <c r="G282" s="24">
        <v>29.123490613177299</v>
      </c>
      <c r="H282" s="24">
        <v>63.363121583591898</v>
      </c>
      <c r="I282" s="24">
        <v>0.45962840663959498</v>
      </c>
      <c r="J282" s="24">
        <v>0.64604860293183497</v>
      </c>
      <c r="K282" s="24"/>
    </row>
    <row r="283" spans="1:11" x14ac:dyDescent="0.25">
      <c r="A283" s="84"/>
      <c r="B283" s="107">
        <v>9</v>
      </c>
      <c r="C283" s="108">
        <v>5.4550099999999997E-2</v>
      </c>
      <c r="D283" s="111">
        <v>22132</v>
      </c>
      <c r="E283" s="115">
        <v>2.2378200000000002E-3</v>
      </c>
      <c r="F283" s="28" t="s">
        <v>6</v>
      </c>
      <c r="G283" s="34">
        <v>70.022901480191706</v>
      </c>
      <c r="H283" s="34">
        <v>1.0966188617552599</v>
      </c>
      <c r="I283" s="34">
        <v>63.853453485299703</v>
      </c>
      <c r="J283" s="34">
        <v>6.5596826885902899E-204</v>
      </c>
      <c r="K283" s="34"/>
    </row>
    <row r="284" spans="1:11" x14ac:dyDescent="0.25">
      <c r="A284" s="84"/>
      <c r="B284" s="107"/>
      <c r="C284" s="118">
        <v>1.515E-2</v>
      </c>
      <c r="D284" s="120">
        <v>7820</v>
      </c>
      <c r="E284" s="122">
        <v>1.1817299999999999E-2</v>
      </c>
      <c r="F284" s="28" t="s">
        <v>0</v>
      </c>
      <c r="G284" s="34">
        <v>0.44173764423352901</v>
      </c>
      <c r="H284" s="34">
        <v>0.481028926107196</v>
      </c>
      <c r="I284" s="34">
        <v>0.918318255428758</v>
      </c>
      <c r="J284" s="34">
        <v>0.35904096676559799</v>
      </c>
      <c r="K284" s="34">
        <v>0.56990629645333102</v>
      </c>
    </row>
    <row r="285" spans="1:11" x14ac:dyDescent="0.25">
      <c r="A285" s="84"/>
      <c r="B285" s="107"/>
      <c r="C285" s="118">
        <v>1.515E-2</v>
      </c>
      <c r="D285" s="120">
        <v>7820</v>
      </c>
      <c r="E285" s="122">
        <v>1.1817299999999999E-2</v>
      </c>
      <c r="F285" s="28" t="s">
        <v>7</v>
      </c>
      <c r="G285" s="34">
        <v>-5.1108317184844702E-2</v>
      </c>
      <c r="H285" s="34">
        <v>1.03792154903746</v>
      </c>
      <c r="I285" s="34">
        <v>-4.9241021378003902E-2</v>
      </c>
      <c r="J285" s="34">
        <v>0.96075336621448504</v>
      </c>
      <c r="K285" s="34"/>
    </row>
    <row r="286" spans="1:11" x14ac:dyDescent="0.25">
      <c r="A286" s="84"/>
      <c r="B286" s="107"/>
      <c r="C286" s="118">
        <v>1.515E-2</v>
      </c>
      <c r="D286" s="120">
        <v>7820</v>
      </c>
      <c r="E286" s="122">
        <v>1.1817299999999999E-2</v>
      </c>
      <c r="F286" s="28" t="s">
        <v>8</v>
      </c>
      <c r="G286" s="34">
        <v>2.5929734651996101</v>
      </c>
      <c r="H286" s="34">
        <v>1.11617822721034</v>
      </c>
      <c r="I286" s="34">
        <v>2.3230819254378599</v>
      </c>
      <c r="J286" s="34">
        <v>2.07076022132428E-2</v>
      </c>
      <c r="K286" s="34"/>
    </row>
    <row r="287" spans="1:11" x14ac:dyDescent="0.25">
      <c r="A287" s="84"/>
      <c r="B287" s="107"/>
      <c r="C287" s="118">
        <v>1.515E-2</v>
      </c>
      <c r="D287" s="120">
        <v>7820</v>
      </c>
      <c r="E287" s="122">
        <v>1.1817299999999999E-2</v>
      </c>
      <c r="F287" s="28" t="s">
        <v>9</v>
      </c>
      <c r="G287" s="34">
        <v>3.3832228810117102</v>
      </c>
      <c r="H287" s="34">
        <v>1.9672673627046899</v>
      </c>
      <c r="I287" s="34">
        <v>1.7197575404088901</v>
      </c>
      <c r="J287" s="34">
        <v>8.6299412884019294E-2</v>
      </c>
      <c r="K287" s="34"/>
    </row>
    <row r="288" spans="1:11" x14ac:dyDescent="0.25">
      <c r="A288" s="84"/>
      <c r="B288" s="107"/>
      <c r="C288" s="118">
        <v>1.515E-2</v>
      </c>
      <c r="D288" s="120">
        <v>7820</v>
      </c>
      <c r="E288" s="122">
        <v>1.1817299999999999E-2</v>
      </c>
      <c r="F288" s="28" t="s">
        <v>30</v>
      </c>
      <c r="G288" s="34">
        <v>-7.0160907594291597</v>
      </c>
      <c r="H288" s="34">
        <v>1.0908590809774199</v>
      </c>
      <c r="I288" s="34">
        <v>-6.4317113748025498</v>
      </c>
      <c r="J288" s="34">
        <v>3.8373876058325898E-10</v>
      </c>
      <c r="K288" s="34"/>
    </row>
    <row r="289" spans="1:11" x14ac:dyDescent="0.25">
      <c r="A289" s="84"/>
      <c r="B289" s="107"/>
      <c r="C289" s="118">
        <v>1.515E-2</v>
      </c>
      <c r="D289" s="120">
        <v>7820</v>
      </c>
      <c r="E289" s="122">
        <v>1.1817299999999999E-2</v>
      </c>
      <c r="F289" s="28" t="s">
        <v>31</v>
      </c>
      <c r="G289" s="34">
        <v>-15.0441642047945</v>
      </c>
      <c r="H289" s="34">
        <v>1.78770622835362</v>
      </c>
      <c r="I289" s="34">
        <v>-8.4153447396384493</v>
      </c>
      <c r="J289" s="34">
        <v>8.2965213386814799E-16</v>
      </c>
      <c r="K289" s="34"/>
    </row>
    <row r="290" spans="1:11" x14ac:dyDescent="0.25">
      <c r="A290" s="84"/>
      <c r="B290" s="107"/>
      <c r="C290" s="118">
        <v>1.515E-2</v>
      </c>
      <c r="D290" s="120">
        <v>7820</v>
      </c>
      <c r="E290" s="122">
        <v>1.1817299999999999E-2</v>
      </c>
      <c r="F290" s="28" t="s">
        <v>11</v>
      </c>
      <c r="G290" s="34">
        <v>37.056548250656498</v>
      </c>
      <c r="H290" s="34">
        <v>43.670436542115297</v>
      </c>
      <c r="I290" s="34">
        <v>0.84854998449396302</v>
      </c>
      <c r="J290" s="34">
        <v>0.39667162898941599</v>
      </c>
      <c r="K290" s="34"/>
    </row>
    <row r="291" spans="1:11" x14ac:dyDescent="0.25">
      <c r="A291" s="84"/>
      <c r="B291" s="107"/>
      <c r="C291" s="118">
        <v>1.515E-2</v>
      </c>
      <c r="D291" s="120">
        <v>7820</v>
      </c>
      <c r="E291" s="122">
        <v>1.1817299999999999E-2</v>
      </c>
      <c r="F291" s="28" t="s">
        <v>12</v>
      </c>
      <c r="G291" s="34">
        <v>23.5750640442293</v>
      </c>
      <c r="H291" s="34">
        <v>46.608740984907001</v>
      </c>
      <c r="I291" s="34">
        <v>0.50580778510759306</v>
      </c>
      <c r="J291" s="34">
        <v>0.61328799212037699</v>
      </c>
      <c r="K291" s="34"/>
    </row>
    <row r="292" spans="1:11" x14ac:dyDescent="0.25">
      <c r="A292" s="84"/>
      <c r="B292" s="107"/>
      <c r="C292" s="119">
        <v>1.515E-2</v>
      </c>
      <c r="D292" s="121">
        <v>7820</v>
      </c>
      <c r="E292" s="123">
        <v>1.1817299999999999E-2</v>
      </c>
      <c r="F292" s="28" t="s">
        <v>13</v>
      </c>
      <c r="G292" s="34">
        <v>70.938104471887996</v>
      </c>
      <c r="H292" s="34">
        <v>53.089539928997397</v>
      </c>
      <c r="I292" s="34">
        <v>1.3361973859024101</v>
      </c>
      <c r="J292" s="34">
        <v>0.18229285096470599</v>
      </c>
      <c r="K292" s="34"/>
    </row>
    <row r="293" spans="1:11" ht="14.45" customHeight="1" x14ac:dyDescent="0.25">
      <c r="A293" s="84"/>
      <c r="B293" s="83">
        <v>10</v>
      </c>
      <c r="C293" s="108">
        <v>1.0000499999999999E-3</v>
      </c>
      <c r="D293" s="111">
        <v>692</v>
      </c>
      <c r="E293" s="115">
        <v>1.7045399999999999E-2</v>
      </c>
      <c r="F293" s="30" t="s">
        <v>6</v>
      </c>
      <c r="G293" s="25">
        <v>71.238026911893996</v>
      </c>
      <c r="H293" s="25">
        <v>1.0305942669911199</v>
      </c>
      <c r="I293" s="25">
        <v>69.123251694265306</v>
      </c>
      <c r="J293" s="25">
        <v>7.6243361791891002E-216</v>
      </c>
      <c r="K293" s="25"/>
    </row>
    <row r="294" spans="1:11" x14ac:dyDescent="0.25">
      <c r="A294" s="84"/>
      <c r="B294" s="84"/>
      <c r="C294" s="109">
        <v>1.4000499999999999E-3</v>
      </c>
      <c r="D294" s="114">
        <v>978</v>
      </c>
      <c r="E294" s="116">
        <v>8.2875099999999997E-3</v>
      </c>
      <c r="F294" s="32" t="s">
        <v>0</v>
      </c>
      <c r="G294" s="27">
        <v>1.34456881437453</v>
      </c>
      <c r="H294" s="27">
        <v>0.52656600857964497</v>
      </c>
      <c r="I294" s="27">
        <v>2.5534667875758901</v>
      </c>
      <c r="J294" s="27">
        <v>1.10595310197631E-2</v>
      </c>
      <c r="K294" s="27">
        <v>3.4561034436759702E-2</v>
      </c>
    </row>
    <row r="295" spans="1:11" x14ac:dyDescent="0.25">
      <c r="A295" s="84"/>
      <c r="B295" s="84"/>
      <c r="C295" s="109">
        <v>1.4000499999999999E-3</v>
      </c>
      <c r="D295" s="114">
        <v>978</v>
      </c>
      <c r="E295" s="116">
        <v>8.2875099999999997E-3</v>
      </c>
      <c r="F295" s="28" t="s">
        <v>7</v>
      </c>
      <c r="G295" s="23">
        <v>0.74325622013274195</v>
      </c>
      <c r="H295" s="23">
        <v>1.0209460485912401</v>
      </c>
      <c r="I295" s="23">
        <v>0.72800734295247804</v>
      </c>
      <c r="J295" s="23">
        <v>0.467062202915906</v>
      </c>
      <c r="K295" s="23"/>
    </row>
    <row r="296" spans="1:11" x14ac:dyDescent="0.25">
      <c r="A296" s="84"/>
      <c r="B296" s="84"/>
      <c r="C296" s="109">
        <v>1.4000499999999999E-3</v>
      </c>
      <c r="D296" s="114">
        <v>978</v>
      </c>
      <c r="E296" s="116">
        <v>8.2875099999999997E-3</v>
      </c>
      <c r="F296" s="28" t="s">
        <v>8</v>
      </c>
      <c r="G296" s="23">
        <v>0.204013786511203</v>
      </c>
      <c r="H296" s="23">
        <v>1.1399582591056101</v>
      </c>
      <c r="I296" s="23">
        <v>0.17896601466028</v>
      </c>
      <c r="J296" s="23">
        <v>0.85806078151954002</v>
      </c>
      <c r="K296" s="23"/>
    </row>
    <row r="297" spans="1:11" x14ac:dyDescent="0.25">
      <c r="A297" s="84"/>
      <c r="B297" s="84"/>
      <c r="C297" s="109">
        <v>1.4000499999999999E-3</v>
      </c>
      <c r="D297" s="114">
        <v>978</v>
      </c>
      <c r="E297" s="116">
        <v>8.2875099999999997E-3</v>
      </c>
      <c r="F297" s="28" t="s">
        <v>9</v>
      </c>
      <c r="G297" s="23">
        <v>0.30031922699415797</v>
      </c>
      <c r="H297" s="23">
        <v>1.80789691772578</v>
      </c>
      <c r="I297" s="23">
        <v>0.16611523812538001</v>
      </c>
      <c r="J297" s="23">
        <v>0.86815554853105203</v>
      </c>
      <c r="K297" s="23"/>
    </row>
    <row r="298" spans="1:11" x14ac:dyDescent="0.25">
      <c r="A298" s="84"/>
      <c r="B298" s="84"/>
      <c r="C298" s="109">
        <v>1.4000499999999999E-3</v>
      </c>
      <c r="D298" s="114">
        <v>978</v>
      </c>
      <c r="E298" s="116">
        <v>8.2875099999999997E-3</v>
      </c>
      <c r="F298" s="28" t="s">
        <v>30</v>
      </c>
      <c r="G298" s="23">
        <v>-7.2929833102241997</v>
      </c>
      <c r="H298" s="23">
        <v>1.08120929051324</v>
      </c>
      <c r="I298" s="23">
        <v>-6.7452096224240599</v>
      </c>
      <c r="J298" s="23">
        <v>5.78386915046944E-11</v>
      </c>
      <c r="K298" s="23"/>
    </row>
    <row r="299" spans="1:11" x14ac:dyDescent="0.25">
      <c r="A299" s="84"/>
      <c r="B299" s="84"/>
      <c r="C299" s="109">
        <v>1.4000499999999999E-3</v>
      </c>
      <c r="D299" s="114">
        <v>978</v>
      </c>
      <c r="E299" s="116">
        <v>8.2875099999999997E-3</v>
      </c>
      <c r="F299" s="28" t="s">
        <v>31</v>
      </c>
      <c r="G299" s="23">
        <v>-13.558386011885499</v>
      </c>
      <c r="H299" s="23">
        <v>1.7446260647410501</v>
      </c>
      <c r="I299" s="23">
        <v>-7.7715140716402704</v>
      </c>
      <c r="J299" s="23">
        <v>7.4862148004634704E-14</v>
      </c>
      <c r="K299" s="23"/>
    </row>
    <row r="300" spans="1:11" x14ac:dyDescent="0.25">
      <c r="A300" s="84"/>
      <c r="B300" s="84"/>
      <c r="C300" s="109">
        <v>1.4000499999999999E-3</v>
      </c>
      <c r="D300" s="114">
        <v>978</v>
      </c>
      <c r="E300" s="116">
        <v>8.2875099999999997E-3</v>
      </c>
      <c r="F300" s="28" t="s">
        <v>11</v>
      </c>
      <c r="G300" s="23">
        <v>25.5889826584954</v>
      </c>
      <c r="H300" s="23">
        <v>50.995061761643797</v>
      </c>
      <c r="I300" s="23">
        <v>0.50179334575769197</v>
      </c>
      <c r="J300" s="23">
        <v>0.61610658802863805</v>
      </c>
      <c r="K300" s="23"/>
    </row>
    <row r="301" spans="1:11" x14ac:dyDescent="0.25">
      <c r="A301" s="84"/>
      <c r="B301" s="84"/>
      <c r="C301" s="109">
        <v>1.4000499999999999E-3</v>
      </c>
      <c r="D301" s="114">
        <v>978</v>
      </c>
      <c r="E301" s="116">
        <v>8.2875099999999997E-3</v>
      </c>
      <c r="F301" s="28" t="s">
        <v>12</v>
      </c>
      <c r="G301" s="23">
        <v>-31.428191082239799</v>
      </c>
      <c r="H301" s="23">
        <v>39.143971950629897</v>
      </c>
      <c r="I301" s="23">
        <v>-0.80288712453295397</v>
      </c>
      <c r="J301" s="23">
        <v>0.42254719252810402</v>
      </c>
      <c r="K301" s="23"/>
    </row>
    <row r="302" spans="1:11" x14ac:dyDescent="0.25">
      <c r="A302" s="85"/>
      <c r="B302" s="85"/>
      <c r="C302" s="110">
        <v>1.4000499999999999E-3</v>
      </c>
      <c r="D302" s="113">
        <v>978</v>
      </c>
      <c r="E302" s="117">
        <v>8.2875099999999997E-3</v>
      </c>
      <c r="F302" s="29" t="s">
        <v>13</v>
      </c>
      <c r="G302" s="24">
        <v>39.3790579760444</v>
      </c>
      <c r="H302" s="24">
        <v>40.176092380697</v>
      </c>
      <c r="I302" s="24">
        <v>0.98016147521017905</v>
      </c>
      <c r="J302" s="24">
        <v>0.327636652935127</v>
      </c>
      <c r="K302" s="24"/>
    </row>
    <row r="304" spans="1:11" x14ac:dyDescent="0.25">
      <c r="A304" s="40" t="s">
        <v>62</v>
      </c>
    </row>
    <row r="305" spans="1:5" x14ac:dyDescent="0.25">
      <c r="A305" s="14" t="s">
        <v>0</v>
      </c>
      <c r="B305" s="59" t="s">
        <v>20</v>
      </c>
      <c r="C305" s="15" t="s">
        <v>63</v>
      </c>
      <c r="D305" s="15" t="s">
        <v>64</v>
      </c>
      <c r="E305" s="20" t="s">
        <v>5</v>
      </c>
    </row>
    <row r="306" spans="1:5" ht="17.25" x14ac:dyDescent="0.25">
      <c r="A306" s="41" t="s">
        <v>14</v>
      </c>
      <c r="B306" s="5">
        <v>-1.3280000000000001</v>
      </c>
      <c r="C306" s="5">
        <v>-1.494</v>
      </c>
      <c r="D306" s="5">
        <v>-1.1619999999999999</v>
      </c>
      <c r="E306" s="60" t="s">
        <v>65</v>
      </c>
    </row>
    <row r="307" spans="1:5" ht="17.25" x14ac:dyDescent="0.25">
      <c r="A307" s="41" t="s">
        <v>15</v>
      </c>
      <c r="B307" s="5">
        <v>0.91800000000000004</v>
      </c>
      <c r="C307" s="5">
        <v>0.77800000000000002</v>
      </c>
      <c r="D307" s="5">
        <v>1.0569999999999999</v>
      </c>
      <c r="E307" s="42" t="s">
        <v>66</v>
      </c>
    </row>
    <row r="308" spans="1:5" x14ac:dyDescent="0.25">
      <c r="A308" s="43" t="s">
        <v>125</v>
      </c>
      <c r="B308" s="8">
        <v>1.2E-2</v>
      </c>
      <c r="C308" s="8">
        <v>-0.34</v>
      </c>
      <c r="D308" s="8">
        <v>0.36299999999999999</v>
      </c>
      <c r="E308" s="44">
        <v>0.81499999999999995</v>
      </c>
    </row>
  </sheetData>
  <mergeCells count="124">
    <mergeCell ref="D293:D302"/>
    <mergeCell ref="C293:C302"/>
    <mergeCell ref="E293:E302"/>
    <mergeCell ref="A1:K1"/>
    <mergeCell ref="E243:E252"/>
    <mergeCell ref="E253:E262"/>
    <mergeCell ref="E263:E272"/>
    <mergeCell ref="E273:E282"/>
    <mergeCell ref="E283:E292"/>
    <mergeCell ref="E183:E192"/>
    <mergeCell ref="E193:E202"/>
    <mergeCell ref="E203:E212"/>
    <mergeCell ref="E213:E222"/>
    <mergeCell ref="E223:E232"/>
    <mergeCell ref="E233:E242"/>
    <mergeCell ref="E123:E132"/>
    <mergeCell ref="E133:E142"/>
    <mergeCell ref="E143:E152"/>
    <mergeCell ref="E153:E162"/>
    <mergeCell ref="E163:E172"/>
    <mergeCell ref="E173:E182"/>
    <mergeCell ref="E63:E72"/>
    <mergeCell ref="E73:E82"/>
    <mergeCell ref="E83:E92"/>
    <mergeCell ref="E93:E102"/>
    <mergeCell ref="E103:E112"/>
    <mergeCell ref="E113:E122"/>
    <mergeCell ref="C283:C292"/>
    <mergeCell ref="D283:D292"/>
    <mergeCell ref="E3:E12"/>
    <mergeCell ref="E13:E22"/>
    <mergeCell ref="E23:E32"/>
    <mergeCell ref="E33:E42"/>
    <mergeCell ref="E43:E52"/>
    <mergeCell ref="E53:E62"/>
    <mergeCell ref="C213:C222"/>
    <mergeCell ref="D213:D222"/>
    <mergeCell ref="C223:C232"/>
    <mergeCell ref="D223:D232"/>
    <mergeCell ref="C233:C242"/>
    <mergeCell ref="D233:D242"/>
    <mergeCell ref="C153:C162"/>
    <mergeCell ref="D153:D162"/>
    <mergeCell ref="C163:C172"/>
    <mergeCell ref="D163:D172"/>
    <mergeCell ref="C173:C182"/>
    <mergeCell ref="D173:D182"/>
    <mergeCell ref="C83:C92"/>
    <mergeCell ref="D83:D92"/>
    <mergeCell ref="C93:C102"/>
    <mergeCell ref="D93:D102"/>
    <mergeCell ref="C103:C112"/>
    <mergeCell ref="D103:D112"/>
    <mergeCell ref="C23:C32"/>
    <mergeCell ref="D23:D32"/>
    <mergeCell ref="C33:C42"/>
    <mergeCell ref="D33:D42"/>
    <mergeCell ref="C43:C52"/>
    <mergeCell ref="D43:D52"/>
    <mergeCell ref="C63:C72"/>
    <mergeCell ref="D63:D72"/>
    <mergeCell ref="C73:C82"/>
    <mergeCell ref="D73:D82"/>
    <mergeCell ref="C53:C62"/>
    <mergeCell ref="D53:D62"/>
    <mergeCell ref="C263:C272"/>
    <mergeCell ref="D263:D272"/>
    <mergeCell ref="C273:C282"/>
    <mergeCell ref="D273:D282"/>
    <mergeCell ref="C243:C252"/>
    <mergeCell ref="D243:D252"/>
    <mergeCell ref="C253:C262"/>
    <mergeCell ref="D253:D262"/>
    <mergeCell ref="C193:C202"/>
    <mergeCell ref="D193:D202"/>
    <mergeCell ref="C203:C212"/>
    <mergeCell ref="D203:D212"/>
    <mergeCell ref="C183:C192"/>
    <mergeCell ref="D183:D192"/>
    <mergeCell ref="C133:C142"/>
    <mergeCell ref="D133:D142"/>
    <mergeCell ref="C143:C152"/>
    <mergeCell ref="D143:D152"/>
    <mergeCell ref="C113:C122"/>
    <mergeCell ref="D113:D122"/>
    <mergeCell ref="C123:C132"/>
    <mergeCell ref="D123:D132"/>
    <mergeCell ref="C3:C12"/>
    <mergeCell ref="D3:D12"/>
    <mergeCell ref="C13:C22"/>
    <mergeCell ref="D13:D22"/>
    <mergeCell ref="B273:B282"/>
    <mergeCell ref="B283:B292"/>
    <mergeCell ref="B293:B302"/>
    <mergeCell ref="A3:A102"/>
    <mergeCell ref="A103:A202"/>
    <mergeCell ref="A203:A302"/>
    <mergeCell ref="B213:B222"/>
    <mergeCell ref="B223:B232"/>
    <mergeCell ref="B233:B242"/>
    <mergeCell ref="B243:B252"/>
    <mergeCell ref="B253:B262"/>
    <mergeCell ref="B263:B272"/>
    <mergeCell ref="B153:B162"/>
    <mergeCell ref="B163:B172"/>
    <mergeCell ref="B173:B182"/>
    <mergeCell ref="B183:B192"/>
    <mergeCell ref="B193:B202"/>
    <mergeCell ref="B203:B212"/>
    <mergeCell ref="B93:B102"/>
    <mergeCell ref="B103:B112"/>
    <mergeCell ref="B113:B122"/>
    <mergeCell ref="B123:B132"/>
    <mergeCell ref="B133:B142"/>
    <mergeCell ref="B143:B152"/>
    <mergeCell ref="B3:B12"/>
    <mergeCell ref="B13:B22"/>
    <mergeCell ref="B23:B32"/>
    <mergeCell ref="B33:B42"/>
    <mergeCell ref="B43:B52"/>
    <mergeCell ref="B53:B62"/>
    <mergeCell ref="B63:B72"/>
    <mergeCell ref="B73:B82"/>
    <mergeCell ref="B83:B9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TableS1</vt:lpstr>
      <vt:lpstr>TableS2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 O'BRIEN</dc:creator>
  <cp:lastModifiedBy>Eleanor O'BRIEN</cp:lastModifiedBy>
  <dcterms:created xsi:type="dcterms:W3CDTF">2024-10-23T02:59:11Z</dcterms:created>
  <dcterms:modified xsi:type="dcterms:W3CDTF">2025-08-14T05:45:19Z</dcterms:modified>
</cp:coreProperties>
</file>