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/>
  <mc:AlternateContent xmlns:mc="http://schemas.openxmlformats.org/markup-compatibility/2006">
    <mc:Choice Requires="x15">
      <x15ac:absPath xmlns:x15ac="http://schemas.microsoft.com/office/spreadsheetml/2010/11/ac" url="https://stellenbosch-my.sharepoint.com/personal/emilyncosta_sun_ac_za/Documents/SA/Manuscripts/1_Ongoing/1_Priorities/CPC_Kits/cpc_kits_submission_v4/cpc_kits_suppl_material/cpc_kits_suppl_tables/"/>
    </mc:Choice>
  </mc:AlternateContent>
  <xr:revisionPtr revIDLastSave="3" documentId="13_ncr:1_{320B9CBD-3836-0241-A84E-FF2CD5A7BDA2}" xr6:coauthVersionLast="47" xr6:coauthVersionMax="47" xr10:uidLastSave="{0591C055-5B07-7B4D-8FD4-ACE1569DC174}"/>
  <bookViews>
    <workbookView xWindow="0" yWindow="700" windowWidth="25600" windowHeight="14400" xr2:uid="{00000000-000D-0000-FFFF-FFFF00000000}"/>
  </bookViews>
  <sheets>
    <sheet name="Supplementary Table 4" sheetId="10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0" l="1"/>
  <c r="H10" i="10"/>
  <c r="H11" i="10"/>
  <c r="G4" i="10"/>
  <c r="H4" i="10" s="1"/>
  <c r="G5" i="10"/>
  <c r="H5" i="10" s="1"/>
  <c r="F7" i="10"/>
  <c r="F8" i="10" s="1"/>
  <c r="G8" i="10" s="1"/>
  <c r="H8" i="10" s="1"/>
  <c r="F10" i="10"/>
  <c r="F11" i="10" s="1"/>
  <c r="G11" i="10" s="1"/>
  <c r="G10" i="10"/>
  <c r="D11" i="10"/>
  <c r="F13" i="10"/>
  <c r="F14" i="10" s="1"/>
  <c r="G14" i="10" s="1"/>
  <c r="H14" i="10" s="1"/>
  <c r="G13" i="10"/>
  <c r="H13" i="10" s="1"/>
  <c r="D14" i="10"/>
  <c r="F16" i="10"/>
  <c r="G16" i="10" s="1"/>
  <c r="H16" i="10" s="1"/>
  <c r="D17" i="10"/>
  <c r="F22" i="10"/>
  <c r="G22" i="10"/>
  <c r="H22" i="10" s="1"/>
  <c r="F23" i="10"/>
  <c r="G23" i="10" s="1"/>
  <c r="H23" i="10" s="1"/>
  <c r="F25" i="10"/>
  <c r="G25" i="10" s="1"/>
  <c r="H25" i="10" s="1"/>
  <c r="F26" i="10"/>
  <c r="G26" i="10"/>
  <c r="F17" i="10" l="1"/>
  <c r="G17" i="10" s="1"/>
  <c r="H17" i="10" s="1"/>
  <c r="G7" i="10"/>
  <c r="H7" i="10" s="1"/>
</calcChain>
</file>

<file path=xl/sharedStrings.xml><?xml version="1.0" encoding="utf-8"?>
<sst xmlns="http://schemas.openxmlformats.org/spreadsheetml/2006/main" count="83" uniqueCount="57">
  <si>
    <t>-</t>
  </si>
  <si>
    <t>&gt; 8h</t>
  </si>
  <si>
    <t>1h 20min</t>
  </si>
  <si>
    <t>2h 40min</t>
  </si>
  <si>
    <t>1h 45 min</t>
  </si>
  <si>
    <t>2h 30min</t>
  </si>
  <si>
    <t>1h 30 min</t>
  </si>
  <si>
    <t>DNA extraction Method</t>
  </si>
  <si>
    <t>Sample ID (10x replication)</t>
  </si>
  <si>
    <t>Turnaround time for 10 samples</t>
  </si>
  <si>
    <t>Cetyltrimethyl ammonium bromide (CTAB)</t>
  </si>
  <si>
    <t xml:space="preserve">           Reduced volume</t>
  </si>
  <si>
    <t>1A-1J</t>
  </si>
  <si>
    <t>2A-2J</t>
  </si>
  <si>
    <t xml:space="preserve">          Manufacturer's instruction</t>
  </si>
  <si>
    <t>7A-7J</t>
  </si>
  <si>
    <t xml:space="preserve">          Manufacturer's instruction + Precipitation</t>
  </si>
  <si>
    <t>8A-8J</t>
  </si>
  <si>
    <t>5A-5J</t>
  </si>
  <si>
    <t>6A-6J</t>
  </si>
  <si>
    <t>12A-12J</t>
  </si>
  <si>
    <t>10A-10J</t>
  </si>
  <si>
    <t xml:space="preserve">          Manufacturer's instruction + CTAB purification</t>
  </si>
  <si>
    <t>9A-9J</t>
  </si>
  <si>
    <t>11A-11J</t>
  </si>
  <si>
    <t>MN NucleoSpin Tissue kit  (Macherey-Nagel, Düren, Germany)</t>
  </si>
  <si>
    <t xml:space="preserve">          NucleoSpin® Tissue + modification</t>
  </si>
  <si>
    <t>13A-13B</t>
  </si>
  <si>
    <t>3h 40min</t>
  </si>
  <si>
    <t xml:space="preserve">          MN NucleoMag Pathogen</t>
  </si>
  <si>
    <t>14A-a4-J</t>
  </si>
  <si>
    <t>Zymo kit (Zymo Research, Irvine, USA)</t>
  </si>
  <si>
    <t xml:space="preserve">          DNA Clean &amp; Concentrate</t>
  </si>
  <si>
    <t>3A-3J</t>
  </si>
  <si>
    <t>1h 20 min</t>
  </si>
  <si>
    <t xml:space="preserve">          Quick-DNA Fungal/Bacterial</t>
  </si>
  <si>
    <t>4A-4J</t>
  </si>
  <si>
    <t>1h 40 min</t>
  </si>
  <si>
    <t>2h 45min</t>
  </si>
  <si>
    <t>2h</t>
  </si>
  <si>
    <t>1 h</t>
  </si>
  <si>
    <t>1h 30min</t>
  </si>
  <si>
    <t>Number of sample per kit</t>
  </si>
  <si>
    <t>Cost (ZAR) per kit</t>
  </si>
  <si>
    <t>Cost (ZAR) per 10 samples</t>
  </si>
  <si>
    <t>Cost (ZAR) per sample</t>
  </si>
  <si>
    <t xml:space="preserve">           Reduced volume + RNase</t>
  </si>
  <si>
    <t>FluoroLyse (Hain Lifescience, Nehren, Germany)</t>
  </si>
  <si>
    <t>GenoLyse (Hain Lifescience, Nehren, Germany)</t>
  </si>
  <si>
    <t>InstaGene Matrix (Bio-rad laboratories, Hercules, USA)</t>
  </si>
  <si>
    <t xml:space="preserve">          Manufacturer's instruction + HR</t>
  </si>
  <si>
    <t>PrepGEM Bacteria kit (MicroGem, Southampton, United Kingdom)</t>
  </si>
  <si>
    <r>
      <t>Cost (EUR) per sample</t>
    </r>
    <r>
      <rPr>
        <b/>
        <vertAlign val="superscript"/>
        <sz val="11"/>
        <color theme="1"/>
        <rFont val="Calibri (Body)"/>
      </rPr>
      <t xml:space="preserve"> b</t>
    </r>
  </si>
  <si>
    <t>Xpert buffer (Cepheid, Sunnyval, USA) a</t>
  </si>
  <si>
    <t>b: Considering 1 EUR = 20.488 ZAR (23 June 2023).</t>
  </si>
  <si>
    <t>a: Xpert Buffer is not commercialized independently of the cartridge component.</t>
  </si>
  <si>
    <r>
      <t xml:space="preserve">Supplementary Table 4. </t>
    </r>
    <r>
      <rPr>
        <sz val="11"/>
        <color theme="1"/>
        <rFont val="Calibri"/>
        <family val="2"/>
        <scheme val="minor"/>
      </rPr>
      <t>DNA Extraction methods analysis based on the turnaround time and costs.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</si>
</sst>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&quot;#,##0.00_);[Red]\(&quot;R&quot;#,##0.00\)"/>
    <numFmt numFmtId="164" formatCode="&quot;R&quot;#,##0.00"/>
    <numFmt numFmtId="165" formatCode="[$R-1C09]#,##0.00"/>
    <numFmt numFmtId="166" formatCode="&quot;R&quot;#,##0;[Red]\-&quot;R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166" fontId="1" fillId="0" borderId="0" xfId="0" applyNumberFormat="1" applyFont="1" applyAlignment="1">
      <alignment horizontal="center" wrapText="1"/>
    </xf>
    <xf numFmtId="8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8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A1A1"/>
      <color rgb="FFDBF768"/>
      <color rgb="FFF5C1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DFC30-5C91-0E4F-9D87-4634F0EEC650}">
  <dimension ref="A1:I28"/>
  <sheetViews>
    <sheetView tabSelected="1" zoomScale="245" zoomScaleNormal="245" workbookViewId="0"/>
  </sheetViews>
  <sheetFormatPr baseColWidth="10" defaultColWidth="8.83203125" defaultRowHeight="15" x14ac:dyDescent="0.2"/>
  <cols>
    <col min="1" max="1" width="51.5" customWidth="1"/>
    <col min="2" max="2" width="10.1640625" style="1" bestFit="1" customWidth="1"/>
    <col min="3" max="3" width="10.1640625" style="3" customWidth="1"/>
    <col min="4" max="4" width="12" style="7" customWidth="1"/>
    <col min="5" max="5" width="12" style="3" customWidth="1"/>
    <col min="6" max="6" width="12.6640625" style="3" customWidth="1"/>
    <col min="7" max="7" width="14" style="3" customWidth="1"/>
    <col min="8" max="8" width="12.1640625" bestFit="1" customWidth="1"/>
    <col min="9" max="9" width="8.83203125" customWidth="1"/>
  </cols>
  <sheetData>
    <row r="1" spans="1:9" x14ac:dyDescent="0.2">
      <c r="A1" s="5" t="s">
        <v>56</v>
      </c>
    </row>
    <row r="2" spans="1:9" s="4" customFormat="1" ht="48" x14ac:dyDescent="0.2">
      <c r="A2" s="24" t="s">
        <v>7</v>
      </c>
      <c r="B2" s="24" t="s">
        <v>8</v>
      </c>
      <c r="C2" s="24" t="s">
        <v>9</v>
      </c>
      <c r="D2" s="25" t="s">
        <v>43</v>
      </c>
      <c r="E2" s="24" t="s">
        <v>42</v>
      </c>
      <c r="F2" s="24" t="s">
        <v>44</v>
      </c>
      <c r="G2" s="24" t="s">
        <v>45</v>
      </c>
      <c r="H2" s="24" t="s">
        <v>52</v>
      </c>
    </row>
    <row r="3" spans="1:9" s="5" customFormat="1" x14ac:dyDescent="0.2">
      <c r="A3" s="5" t="s">
        <v>10</v>
      </c>
      <c r="B3" s="6"/>
      <c r="C3" s="2"/>
      <c r="D3" s="7"/>
      <c r="E3" s="2"/>
      <c r="F3" s="2"/>
      <c r="G3" s="2"/>
    </row>
    <row r="4" spans="1:9" ht="16" x14ac:dyDescent="0.2">
      <c r="A4" t="s">
        <v>11</v>
      </c>
      <c r="B4" s="1" t="s">
        <v>12</v>
      </c>
      <c r="C4" s="3" t="s">
        <v>1</v>
      </c>
      <c r="D4" s="7" t="s">
        <v>0</v>
      </c>
      <c r="E4" s="3">
        <v>10</v>
      </c>
      <c r="F4" s="8">
        <v>771.67</v>
      </c>
      <c r="G4" s="8">
        <f>F4/10</f>
        <v>77.167000000000002</v>
      </c>
      <c r="H4" s="21">
        <f>G4/20.488</f>
        <v>3.7664486528699728</v>
      </c>
    </row>
    <row r="5" spans="1:9" ht="16" x14ac:dyDescent="0.2">
      <c r="A5" t="s">
        <v>46</v>
      </c>
      <c r="B5" s="1" t="s">
        <v>13</v>
      </c>
      <c r="C5" s="3" t="s">
        <v>1</v>
      </c>
      <c r="D5" s="7" t="s">
        <v>0</v>
      </c>
      <c r="E5" s="3">
        <v>10</v>
      </c>
      <c r="F5" s="9">
        <v>834.37</v>
      </c>
      <c r="G5" s="8">
        <f>F5/10</f>
        <v>83.436999999999998</v>
      </c>
      <c r="H5" s="21">
        <f t="shared" ref="H5:H25" si="0">G5/20.488</f>
        <v>4.0724814525575947</v>
      </c>
      <c r="I5" s="10"/>
    </row>
    <row r="6" spans="1:9" s="5" customFormat="1" x14ac:dyDescent="0.2">
      <c r="A6" s="5" t="s">
        <v>47</v>
      </c>
      <c r="B6" s="6"/>
      <c r="C6" s="2"/>
      <c r="D6" s="11"/>
      <c r="E6" s="12"/>
      <c r="F6" s="12"/>
      <c r="G6" s="8"/>
      <c r="H6" s="21"/>
    </row>
    <row r="7" spans="1:9" ht="16" x14ac:dyDescent="0.2">
      <c r="A7" t="s">
        <v>14</v>
      </c>
      <c r="B7" s="1" t="s">
        <v>15</v>
      </c>
      <c r="C7" s="3" t="s">
        <v>40</v>
      </c>
      <c r="D7" s="7">
        <v>2100</v>
      </c>
      <c r="E7" s="3">
        <v>96</v>
      </c>
      <c r="F7" s="13">
        <f>(D7*10)/E7</f>
        <v>218.75</v>
      </c>
      <c r="G7" s="8">
        <f>F7/10</f>
        <v>21.875</v>
      </c>
      <c r="H7" s="21">
        <f t="shared" si="0"/>
        <v>1.0676981647793831</v>
      </c>
    </row>
    <row r="8" spans="1:9" ht="16" x14ac:dyDescent="0.2">
      <c r="A8" t="s">
        <v>16</v>
      </c>
      <c r="B8" s="1" t="s">
        <v>15</v>
      </c>
      <c r="C8" s="3" t="s">
        <v>39</v>
      </c>
      <c r="D8" s="7" t="s">
        <v>0</v>
      </c>
      <c r="E8" s="3" t="s">
        <v>0</v>
      </c>
      <c r="F8" s="13">
        <f>F7+131.8</f>
        <v>350.55</v>
      </c>
      <c r="G8" s="8">
        <f>F8/10</f>
        <v>35.055</v>
      </c>
      <c r="H8" s="21">
        <f t="shared" si="0"/>
        <v>1.7110015618898868</v>
      </c>
    </row>
    <row r="9" spans="1:9" s="5" customFormat="1" x14ac:dyDescent="0.2">
      <c r="A9" s="5" t="s">
        <v>48</v>
      </c>
      <c r="B9" s="6"/>
      <c r="C9" s="2"/>
      <c r="D9" s="11"/>
      <c r="F9" s="13"/>
      <c r="G9" s="8"/>
      <c r="H9" s="21"/>
    </row>
    <row r="10" spans="1:9" ht="16" x14ac:dyDescent="0.2">
      <c r="A10" t="s">
        <v>14</v>
      </c>
      <c r="B10" s="1" t="s">
        <v>17</v>
      </c>
      <c r="C10" s="3" t="s">
        <v>40</v>
      </c>
      <c r="D10" s="7">
        <v>1779.47</v>
      </c>
      <c r="E10" s="3">
        <v>96</v>
      </c>
      <c r="F10" s="13">
        <f t="shared" ref="F10:F26" si="1">(D10*10)/E10</f>
        <v>185.36145833333333</v>
      </c>
      <c r="G10" s="8">
        <f>F10/10</f>
        <v>18.536145833333332</v>
      </c>
      <c r="H10" s="21">
        <f t="shared" si="0"/>
        <v>0.90473183489522324</v>
      </c>
    </row>
    <row r="11" spans="1:9" ht="16" x14ac:dyDescent="0.2">
      <c r="A11" t="s">
        <v>16</v>
      </c>
      <c r="B11" s="1" t="s">
        <v>17</v>
      </c>
      <c r="C11" s="3" t="s">
        <v>39</v>
      </c>
      <c r="D11" s="7">
        <f>D10+131.8</f>
        <v>1911.27</v>
      </c>
      <c r="E11" s="3" t="s">
        <v>0</v>
      </c>
      <c r="F11" s="13">
        <f>F10+131.8</f>
        <v>317.16145833333337</v>
      </c>
      <c r="G11" s="8">
        <f>F11/10</f>
        <v>31.716145833333336</v>
      </c>
      <c r="H11" s="21">
        <f t="shared" si="0"/>
        <v>1.5480352320057271</v>
      </c>
    </row>
    <row r="12" spans="1:9" s="5" customFormat="1" x14ac:dyDescent="0.2">
      <c r="A12" s="5" t="s">
        <v>49</v>
      </c>
      <c r="B12" s="6"/>
      <c r="C12" s="2"/>
      <c r="D12" s="11"/>
      <c r="F12" s="13"/>
      <c r="G12" s="8"/>
      <c r="H12" s="21"/>
    </row>
    <row r="13" spans="1:9" ht="16" x14ac:dyDescent="0.2">
      <c r="A13" t="s">
        <v>14</v>
      </c>
      <c r="B13" s="1" t="s">
        <v>18</v>
      </c>
      <c r="C13" s="3" t="s">
        <v>2</v>
      </c>
      <c r="D13" s="7">
        <v>1946.86</v>
      </c>
      <c r="E13" s="3">
        <v>130</v>
      </c>
      <c r="F13" s="13">
        <f t="shared" si="1"/>
        <v>149.75846153846152</v>
      </c>
      <c r="G13" s="8">
        <f>F13/10</f>
        <v>14.975846153846152</v>
      </c>
      <c r="H13" s="21">
        <f t="shared" si="0"/>
        <v>0.730956957919082</v>
      </c>
    </row>
    <row r="14" spans="1:9" ht="16" x14ac:dyDescent="0.2">
      <c r="A14" t="s">
        <v>50</v>
      </c>
      <c r="B14" s="1" t="s">
        <v>19</v>
      </c>
      <c r="C14" s="3" t="s">
        <v>41</v>
      </c>
      <c r="D14" s="7">
        <f>D13+1.17</f>
        <v>1948.03</v>
      </c>
      <c r="E14" s="3" t="s">
        <v>0</v>
      </c>
      <c r="F14" s="13">
        <f>F13+1.2</f>
        <v>150.95846153846151</v>
      </c>
      <c r="G14" s="8">
        <f>F14/10</f>
        <v>15.09584615384615</v>
      </c>
      <c r="H14" s="21">
        <f t="shared" si="0"/>
        <v>0.73681404499444314</v>
      </c>
    </row>
    <row r="15" spans="1:9" s="5" customFormat="1" x14ac:dyDescent="0.2">
      <c r="A15" s="5" t="s">
        <v>51</v>
      </c>
      <c r="B15" s="6"/>
      <c r="C15" s="2"/>
      <c r="D15" s="11"/>
      <c r="F15" s="13"/>
      <c r="G15" s="8"/>
      <c r="H15" s="21"/>
    </row>
    <row r="16" spans="1:9" ht="16" x14ac:dyDescent="0.2">
      <c r="A16" t="s">
        <v>14</v>
      </c>
      <c r="B16" s="1" t="s">
        <v>20</v>
      </c>
      <c r="C16" s="14" t="s">
        <v>4</v>
      </c>
      <c r="D16" s="7">
        <v>5957.7</v>
      </c>
      <c r="E16" s="3">
        <v>50</v>
      </c>
      <c r="F16" s="13">
        <f t="shared" si="1"/>
        <v>1191.54</v>
      </c>
      <c r="G16" s="8">
        <f>F16/10</f>
        <v>119.154</v>
      </c>
      <c r="H16" s="21">
        <f t="shared" si="0"/>
        <v>5.8157946114798902</v>
      </c>
    </row>
    <row r="17" spans="1:8" ht="16" x14ac:dyDescent="0.2">
      <c r="A17" t="s">
        <v>16</v>
      </c>
      <c r="B17" s="1" t="s">
        <v>21</v>
      </c>
      <c r="C17" s="14" t="s">
        <v>38</v>
      </c>
      <c r="D17" s="7">
        <f>D16+131.8</f>
        <v>6089.5</v>
      </c>
      <c r="F17" s="13">
        <f>F16+131.8</f>
        <v>1323.34</v>
      </c>
      <c r="G17" s="8">
        <f>F17/10</f>
        <v>132.334</v>
      </c>
      <c r="H17" s="21">
        <f t="shared" si="0"/>
        <v>6.4590980085903951</v>
      </c>
    </row>
    <row r="18" spans="1:8" s="5" customFormat="1" x14ac:dyDescent="0.2">
      <c r="A18" s="5" t="s">
        <v>53</v>
      </c>
      <c r="B18" s="6"/>
      <c r="C18" s="2"/>
      <c r="D18" s="7"/>
      <c r="E18" s="3"/>
      <c r="F18" s="13"/>
      <c r="G18" s="8"/>
      <c r="H18" s="21"/>
    </row>
    <row r="19" spans="1:8" ht="16" x14ac:dyDescent="0.2">
      <c r="A19" t="s">
        <v>22</v>
      </c>
      <c r="B19" s="1" t="s">
        <v>23</v>
      </c>
      <c r="C19" s="14" t="s">
        <v>6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</row>
    <row r="20" spans="1:8" ht="16" x14ac:dyDescent="0.2">
      <c r="A20" t="s">
        <v>16</v>
      </c>
      <c r="B20" s="1" t="s">
        <v>24</v>
      </c>
      <c r="C20" s="14" t="s">
        <v>5</v>
      </c>
      <c r="D20" s="7" t="s">
        <v>0</v>
      </c>
      <c r="E20" s="7" t="s">
        <v>0</v>
      </c>
      <c r="F20" s="7" t="s">
        <v>0</v>
      </c>
      <c r="G20" s="7" t="s">
        <v>0</v>
      </c>
      <c r="H20" s="7" t="s">
        <v>0</v>
      </c>
    </row>
    <row r="21" spans="1:8" s="5" customFormat="1" x14ac:dyDescent="0.2">
      <c r="A21" s="5" t="s">
        <v>25</v>
      </c>
      <c r="B21" s="6"/>
      <c r="C21" s="2"/>
      <c r="D21" s="11"/>
      <c r="F21" s="13"/>
      <c r="G21" s="8"/>
      <c r="H21" s="21"/>
    </row>
    <row r="22" spans="1:8" ht="16" x14ac:dyDescent="0.2">
      <c r="A22" t="s">
        <v>26</v>
      </c>
      <c r="B22" s="1" t="s">
        <v>27</v>
      </c>
      <c r="C22" s="3" t="s">
        <v>28</v>
      </c>
      <c r="D22" s="7">
        <v>3580.8</v>
      </c>
      <c r="E22" s="3">
        <v>50</v>
      </c>
      <c r="F22" s="13">
        <f t="shared" si="1"/>
        <v>716.16</v>
      </c>
      <c r="G22" s="8">
        <f>F22/10</f>
        <v>71.616</v>
      </c>
      <c r="H22" s="21">
        <f t="shared" si="0"/>
        <v>3.4955095665755564</v>
      </c>
    </row>
    <row r="23" spans="1:8" ht="16" x14ac:dyDescent="0.2">
      <c r="A23" t="s">
        <v>29</v>
      </c>
      <c r="B23" s="1" t="s">
        <v>30</v>
      </c>
      <c r="C23" s="3" t="s">
        <v>3</v>
      </c>
      <c r="D23" s="7">
        <v>7946.6</v>
      </c>
      <c r="E23" s="3">
        <v>96</v>
      </c>
      <c r="F23" s="13">
        <f t="shared" si="1"/>
        <v>827.77083333333337</v>
      </c>
      <c r="G23" s="8">
        <f>F23/10</f>
        <v>82.777083333333337</v>
      </c>
      <c r="H23" s="21">
        <f t="shared" si="0"/>
        <v>4.0402715410646888</v>
      </c>
    </row>
    <row r="24" spans="1:8" s="5" customFormat="1" x14ac:dyDescent="0.2">
      <c r="A24" s="5" t="s">
        <v>31</v>
      </c>
      <c r="B24" s="6"/>
      <c r="C24" s="2"/>
      <c r="D24" s="7"/>
      <c r="E24" s="3"/>
      <c r="F24" s="13"/>
      <c r="G24" s="8"/>
      <c r="H24" s="21"/>
    </row>
    <row r="25" spans="1:8" ht="16" x14ac:dyDescent="0.2">
      <c r="A25" t="s">
        <v>32</v>
      </c>
      <c r="B25" s="1" t="s">
        <v>33</v>
      </c>
      <c r="C25" s="14" t="s">
        <v>34</v>
      </c>
      <c r="D25" s="7">
        <v>5096.1000000000004</v>
      </c>
      <c r="E25" s="3">
        <v>50</v>
      </c>
      <c r="F25" s="13">
        <f t="shared" si="1"/>
        <v>1019.22</v>
      </c>
      <c r="G25" s="8">
        <f>F25/10</f>
        <v>101.922</v>
      </c>
      <c r="H25" s="21">
        <f t="shared" si="0"/>
        <v>4.9747169074580242</v>
      </c>
    </row>
    <row r="26" spans="1:8" ht="16" x14ac:dyDescent="0.2">
      <c r="A26" s="15" t="s">
        <v>35</v>
      </c>
      <c r="B26" s="16" t="s">
        <v>36</v>
      </c>
      <c r="C26" s="20" t="s">
        <v>37</v>
      </c>
      <c r="D26" s="18">
        <v>5200.67</v>
      </c>
      <c r="E26" s="17">
        <v>50</v>
      </c>
      <c r="F26" s="19">
        <f t="shared" si="1"/>
        <v>1040.134</v>
      </c>
      <c r="G26" s="22">
        <f>F26/10</f>
        <v>104.0134</v>
      </c>
      <c r="H26" s="23">
        <f>G26/20.488</f>
        <v>5.076796173369778</v>
      </c>
    </row>
    <row r="27" spans="1:8" x14ac:dyDescent="0.2">
      <c r="A27" t="s">
        <v>55</v>
      </c>
    </row>
    <row r="28" spans="1:8" x14ac:dyDescent="0.2">
      <c r="A28" t="s">
        <v>54</v>
      </c>
    </row>
  </sheetData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2B4E3E870ABD4AA0E553C89F7BC047" ma:contentTypeVersion="15" ma:contentTypeDescription="Create a new document." ma:contentTypeScope="" ma:versionID="be23b34de9d4864733fb8de50c422299">
  <xsd:schema xmlns:xsd="http://www.w3.org/2001/XMLSchema" xmlns:xs="http://www.w3.org/2001/XMLSchema" xmlns:p="http://schemas.microsoft.com/office/2006/metadata/properties" xmlns:ns3="46d31b7e-b1ae-4fb2-b2ef-fca84795ae0b" xmlns:ns4="4118c06a-b433-47a5-b8b8-1a2df1686003" targetNamespace="http://schemas.microsoft.com/office/2006/metadata/properties" ma:root="true" ma:fieldsID="eed26344de986ae015b1b6bd1aea8d36" ns3:_="" ns4:_="">
    <xsd:import namespace="46d31b7e-b1ae-4fb2-b2ef-fca84795ae0b"/>
    <xsd:import namespace="4118c06a-b433-47a5-b8b8-1a2df1686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31b7e-b1ae-4fb2-b2ef-fca84795a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8c06a-b433-47a5-b8b8-1a2df168600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4D4A43-A2BF-4BA3-A12A-E7A5891A0F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31b7e-b1ae-4fb2-b2ef-fca84795ae0b"/>
    <ds:schemaRef ds:uri="4118c06a-b433-47a5-b8b8-1a2df1686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A925F-1683-44DA-AFBB-10E08A226A12}">
  <ds:schemaRefs>
    <ds:schemaRef ds:uri="http://purl.org/dc/terms/"/>
    <ds:schemaRef ds:uri="http://schemas.microsoft.com/office/infopath/2007/PartnerControls"/>
    <ds:schemaRef ds:uri="http://purl.org/dc/dcmitype/"/>
    <ds:schemaRef ds:uri="4118c06a-b433-47a5-b8b8-1a2df1686003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6d31b7e-b1ae-4fb2-b2ef-fca84795ae0b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DAA891C-1824-428F-8B22-7975C2959B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Mishka Ismail</dc:creator>
  <cp:keywords/>
  <dc:description/>
  <cp:lastModifiedBy>Costa Conceicao, E, Dr [emilyncosta@sun.ac.za]</cp:lastModifiedBy>
  <cp:revision/>
  <cp:lastPrinted>2023-05-08T06:02:57Z</cp:lastPrinted>
  <dcterms:created xsi:type="dcterms:W3CDTF">2015-06-05T18:17:20Z</dcterms:created>
  <dcterms:modified xsi:type="dcterms:W3CDTF">2025-09-30T12:57:15Z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0x0101009E2B4E3E870ABD4AA0E553C89F7BC047</vt:lpwstr>
  </property>
</Properties>
</file>