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/Users/juveriyaqamarkhan/Documents/Juveriya 2/PhD work/Manuscripts/Juveriya et al/CRISPR/Supplementary tables/"/>
    </mc:Choice>
  </mc:AlternateContent>
  <xr:revisionPtr revIDLastSave="0" documentId="13_ncr:1_{FDDA4835-7033-7F46-AFE5-1B000EE17CAD}" xr6:coauthVersionLast="47" xr6:coauthVersionMax="47" xr10:uidLastSave="{00000000-0000-0000-0000-000000000000}"/>
  <bookViews>
    <workbookView xWindow="320" yWindow="1140" windowWidth="25360" windowHeight="15680" firstSheet="3" activeTab="3" xr2:uid="{3FB87843-E0F4-1547-B439-A35058E55C89}"/>
  </bookViews>
  <sheets>
    <sheet name="Wuhan-A549" sheetId="1" r:id="rId1"/>
    <sheet name="Delta-A549" sheetId="2" r:id="rId2"/>
    <sheet name="Omicron-A549" sheetId="3" r:id="rId3"/>
    <sheet name="Wuhan, Delta-Calu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L35" i="1"/>
  <c r="K35" i="1"/>
  <c r="J35" i="1"/>
  <c r="I35" i="1"/>
  <c r="H35" i="1"/>
  <c r="G35" i="1"/>
  <c r="L34" i="1"/>
  <c r="K34" i="1"/>
  <c r="J34" i="1"/>
  <c r="I34" i="1"/>
  <c r="H34" i="1"/>
  <c r="G34" i="1"/>
  <c r="L33" i="1"/>
  <c r="K33" i="1"/>
  <c r="J33" i="1"/>
  <c r="I33" i="1"/>
  <c r="H33" i="1"/>
  <c r="G33" i="1"/>
  <c r="L32" i="1"/>
  <c r="K32" i="1"/>
  <c r="J32" i="1"/>
  <c r="I32" i="1"/>
  <c r="H32" i="1"/>
  <c r="D25" i="1"/>
  <c r="E25" i="1"/>
  <c r="F25" i="1"/>
  <c r="G25" i="1"/>
  <c r="H25" i="1"/>
  <c r="I25" i="1"/>
  <c r="J25" i="1"/>
  <c r="K25" i="1"/>
  <c r="L25" i="1"/>
  <c r="M25" i="1"/>
  <c r="C25" i="1"/>
  <c r="K26" i="1"/>
  <c r="L26" i="1"/>
  <c r="I26" i="1"/>
  <c r="M21" i="1"/>
  <c r="F21" i="1"/>
  <c r="G21" i="1"/>
  <c r="H21" i="1"/>
  <c r="I21" i="1"/>
  <c r="J21" i="1"/>
  <c r="K21" i="1"/>
  <c r="L21" i="1"/>
  <c r="D21" i="1"/>
  <c r="L22" i="1"/>
  <c r="K22" i="1"/>
  <c r="I22" i="1"/>
  <c r="D17" i="1"/>
  <c r="E17" i="1"/>
  <c r="F17" i="1"/>
  <c r="G17" i="1"/>
  <c r="H17" i="1"/>
  <c r="I17" i="1"/>
  <c r="J17" i="1"/>
  <c r="K17" i="1"/>
  <c r="L17" i="1"/>
  <c r="M17" i="1"/>
  <c r="C17" i="1"/>
  <c r="K18" i="1"/>
  <c r="L18" i="1"/>
  <c r="I18" i="1"/>
  <c r="G14" i="1"/>
  <c r="D13" i="1"/>
  <c r="E13" i="1"/>
  <c r="F13" i="1"/>
  <c r="G13" i="1"/>
  <c r="H13" i="1"/>
  <c r="I13" i="1"/>
  <c r="J13" i="1"/>
  <c r="K13" i="1"/>
  <c r="L13" i="1"/>
  <c r="M13" i="1"/>
  <c r="K14" i="1"/>
  <c r="L14" i="1"/>
  <c r="I14" i="1"/>
  <c r="G32" i="2"/>
  <c r="H35" i="2"/>
  <c r="I35" i="2"/>
  <c r="J35" i="2"/>
  <c r="K35" i="2"/>
  <c r="L35" i="2"/>
  <c r="G35" i="2"/>
  <c r="H34" i="2"/>
  <c r="I34" i="2"/>
  <c r="J34" i="2"/>
  <c r="K34" i="2"/>
  <c r="L34" i="2"/>
  <c r="G34" i="2"/>
  <c r="H33" i="2"/>
  <c r="I33" i="2"/>
  <c r="J33" i="2"/>
  <c r="K33" i="2"/>
  <c r="L33" i="2"/>
  <c r="G33" i="2"/>
  <c r="H32" i="2"/>
  <c r="I32" i="2"/>
  <c r="J32" i="2"/>
  <c r="K32" i="2"/>
  <c r="L32" i="2"/>
  <c r="L26" i="2"/>
  <c r="G26" i="2"/>
  <c r="D25" i="2"/>
  <c r="E25" i="2"/>
  <c r="F25" i="2"/>
  <c r="G25" i="2"/>
  <c r="H25" i="2"/>
  <c r="I25" i="2"/>
  <c r="J25" i="2"/>
  <c r="K25" i="2"/>
  <c r="L25" i="2"/>
  <c r="M25" i="2"/>
  <c r="C25" i="2"/>
  <c r="K26" i="2"/>
  <c r="I26" i="2"/>
  <c r="G22" i="2"/>
  <c r="D21" i="2"/>
  <c r="G21" i="2"/>
  <c r="H21" i="2"/>
  <c r="I21" i="2"/>
  <c r="J21" i="2"/>
  <c r="K21" i="2"/>
  <c r="L21" i="2"/>
  <c r="M21" i="2"/>
  <c r="C21" i="2"/>
  <c r="J22" i="2"/>
  <c r="H22" i="2"/>
  <c r="L22" i="2"/>
  <c r="G14" i="2"/>
  <c r="D13" i="2"/>
  <c r="E13" i="2"/>
  <c r="F13" i="2"/>
  <c r="G13" i="2"/>
  <c r="H13" i="2"/>
  <c r="I13" i="2"/>
  <c r="J13" i="2"/>
  <c r="K13" i="2"/>
  <c r="L13" i="2"/>
  <c r="M13" i="2"/>
  <c r="C13" i="2"/>
  <c r="K14" i="2"/>
  <c r="L14" i="2"/>
  <c r="I14" i="2"/>
  <c r="I18" i="2"/>
  <c r="H18" i="2"/>
  <c r="G18" i="2"/>
  <c r="E17" i="2"/>
  <c r="D17" i="2"/>
  <c r="F17" i="2"/>
  <c r="G17" i="2"/>
  <c r="H17" i="2"/>
  <c r="I17" i="2"/>
  <c r="J17" i="2"/>
  <c r="K17" i="2"/>
  <c r="L17" i="2"/>
  <c r="M17" i="2"/>
  <c r="C17" i="2"/>
  <c r="L18" i="2"/>
  <c r="H37" i="3"/>
  <c r="I37" i="3"/>
  <c r="J37" i="3"/>
  <c r="K37" i="3"/>
  <c r="L37" i="3"/>
  <c r="G37" i="3"/>
  <c r="H36" i="3"/>
  <c r="I36" i="3"/>
  <c r="J36" i="3"/>
  <c r="K36" i="3"/>
  <c r="L36" i="3"/>
  <c r="G36" i="3"/>
  <c r="G35" i="3"/>
  <c r="G34" i="3"/>
  <c r="H34" i="3"/>
  <c r="H35" i="3"/>
  <c r="I35" i="3"/>
  <c r="J35" i="3"/>
  <c r="K35" i="3"/>
  <c r="L35" i="3"/>
  <c r="G18" i="3"/>
  <c r="G17" i="3"/>
  <c r="I34" i="3"/>
  <c r="J34" i="3"/>
  <c r="K34" i="3"/>
  <c r="L34" i="3"/>
  <c r="M26" i="3"/>
  <c r="L26" i="3"/>
  <c r="K26" i="3"/>
  <c r="J26" i="3"/>
  <c r="I26" i="3"/>
  <c r="H26" i="3"/>
  <c r="G26" i="3"/>
  <c r="F26" i="3"/>
  <c r="E26" i="3"/>
  <c r="D26" i="3"/>
  <c r="C26" i="3"/>
  <c r="M21" i="3"/>
  <c r="L21" i="3"/>
  <c r="K21" i="3"/>
  <c r="J21" i="3"/>
  <c r="I21" i="3"/>
  <c r="H21" i="3"/>
  <c r="G21" i="3"/>
  <c r="F21" i="3"/>
  <c r="E21" i="3"/>
  <c r="D21" i="3"/>
  <c r="C21" i="3"/>
  <c r="M17" i="3"/>
  <c r="L17" i="3"/>
  <c r="K17" i="3"/>
  <c r="J17" i="3"/>
  <c r="I17" i="3"/>
  <c r="H17" i="3"/>
  <c r="F17" i="3"/>
  <c r="K18" i="3" s="1"/>
  <c r="E17" i="3"/>
  <c r="L18" i="3" s="1"/>
  <c r="D17" i="3"/>
  <c r="C17" i="3"/>
  <c r="C13" i="3"/>
  <c r="M13" i="3"/>
  <c r="L13" i="3"/>
  <c r="K13" i="3"/>
  <c r="J13" i="3"/>
  <c r="I13" i="3"/>
  <c r="H13" i="3"/>
  <c r="G13" i="3"/>
  <c r="F13" i="3"/>
  <c r="K14" i="3" s="1"/>
  <c r="E13" i="3"/>
  <c r="L14" i="3" s="1"/>
  <c r="D13" i="3"/>
  <c r="I14" i="3" s="1"/>
  <c r="G26" i="1" l="1"/>
  <c r="H26" i="1"/>
  <c r="J26" i="1"/>
  <c r="G22" i="1"/>
  <c r="H22" i="1"/>
  <c r="J22" i="1"/>
  <c r="G18" i="1"/>
  <c r="H18" i="1"/>
  <c r="J18" i="1"/>
  <c r="H14" i="1"/>
  <c r="J14" i="1"/>
  <c r="H26" i="2"/>
  <c r="J26" i="2"/>
  <c r="I22" i="2"/>
  <c r="K22" i="2"/>
  <c r="H14" i="2"/>
  <c r="J14" i="2"/>
  <c r="I22" i="3"/>
  <c r="L22" i="3"/>
  <c r="K22" i="3"/>
  <c r="I27" i="3"/>
  <c r="L27" i="3"/>
  <c r="G14" i="3"/>
  <c r="I18" i="3"/>
  <c r="K27" i="3"/>
  <c r="G27" i="3"/>
  <c r="H27" i="3"/>
  <c r="J27" i="3"/>
  <c r="G22" i="3"/>
  <c r="H22" i="3"/>
  <c r="J22" i="3"/>
  <c r="H18" i="3"/>
  <c r="J18" i="3"/>
  <c r="H14" i="3"/>
  <c r="J14" i="3"/>
  <c r="I35" i="4" l="1"/>
  <c r="J35" i="4"/>
  <c r="K35" i="4"/>
  <c r="L35" i="4"/>
  <c r="I36" i="4"/>
  <c r="J36" i="4"/>
  <c r="K36" i="4"/>
  <c r="L36" i="4"/>
  <c r="H35" i="4"/>
  <c r="H36" i="4"/>
  <c r="G36" i="4"/>
  <c r="G35" i="4"/>
  <c r="D24" i="4"/>
  <c r="L29" i="4"/>
  <c r="K29" i="4"/>
  <c r="J29" i="4"/>
  <c r="I29" i="4"/>
  <c r="H29" i="4"/>
  <c r="G29" i="4"/>
  <c r="F29" i="4"/>
  <c r="E29" i="4"/>
  <c r="D29" i="4"/>
  <c r="C29" i="4"/>
  <c r="I25" i="4"/>
  <c r="L24" i="4"/>
  <c r="K24" i="4"/>
  <c r="J24" i="4"/>
  <c r="I24" i="4"/>
  <c r="H24" i="4"/>
  <c r="G24" i="4"/>
  <c r="E24" i="4"/>
  <c r="L25" i="4" s="1"/>
  <c r="K25" i="4"/>
  <c r="G30" i="4" l="1"/>
  <c r="J30" i="4"/>
  <c r="H30" i="4"/>
  <c r="L30" i="4"/>
  <c r="I30" i="4"/>
  <c r="K30" i="4"/>
  <c r="G25" i="4"/>
  <c r="H25" i="4"/>
  <c r="J25" i="4"/>
  <c r="C7" i="3"/>
  <c r="M7" i="3"/>
  <c r="L7" i="3"/>
  <c r="K7" i="3"/>
  <c r="J7" i="3"/>
  <c r="I7" i="3"/>
  <c r="H7" i="3"/>
  <c r="G7" i="3"/>
  <c r="F7" i="3"/>
  <c r="E7" i="3"/>
  <c r="D7" i="3"/>
  <c r="I7" i="2"/>
  <c r="D7" i="2"/>
  <c r="M7" i="2"/>
  <c r="L7" i="2"/>
  <c r="K7" i="2"/>
  <c r="J7" i="2"/>
  <c r="H7" i="2"/>
  <c r="G7" i="2"/>
  <c r="F7" i="2"/>
  <c r="E7" i="2"/>
  <c r="C7" i="2"/>
  <c r="C7" i="1"/>
  <c r="G7" i="1"/>
  <c r="M7" i="1"/>
  <c r="L7" i="1"/>
  <c r="K7" i="1"/>
  <c r="J7" i="1"/>
  <c r="I7" i="1"/>
  <c r="H7" i="1"/>
  <c r="F7" i="1"/>
  <c r="E7" i="1"/>
  <c r="D7" i="1"/>
  <c r="J18" i="2" l="1"/>
  <c r="K18" i="2"/>
</calcChain>
</file>

<file path=xl/sharedStrings.xml><?xml version="1.0" encoding="utf-8"?>
<sst xmlns="http://schemas.openxmlformats.org/spreadsheetml/2006/main" count="207" uniqueCount="36">
  <si>
    <t>Raw data values</t>
  </si>
  <si>
    <t>Wuhan VIDO-01</t>
  </si>
  <si>
    <t>Donepezil</t>
  </si>
  <si>
    <t>dH-ergocristine</t>
  </si>
  <si>
    <t>Trametinib</t>
  </si>
  <si>
    <t>Sorafenib</t>
  </si>
  <si>
    <t>Tram+dHergo</t>
  </si>
  <si>
    <t>Soraf+dHergo</t>
  </si>
  <si>
    <t>Done+dHergo</t>
  </si>
  <si>
    <t>Tram+Soraf</t>
  </si>
  <si>
    <t>Soraf+Done</t>
  </si>
  <si>
    <t>Tram+Done</t>
  </si>
  <si>
    <t>DMSO</t>
  </si>
  <si>
    <t>Exp1</t>
  </si>
  <si>
    <t>Exp2</t>
  </si>
  <si>
    <t>Exp3</t>
  </si>
  <si>
    <t>average</t>
  </si>
  <si>
    <t>Synergy calculations</t>
  </si>
  <si>
    <t>Fractional inhibition by drug</t>
  </si>
  <si>
    <t>Expected Titer in combination</t>
  </si>
  <si>
    <t>Summary table: Synergy= Observed inhibition &gt; Expected inhibition</t>
  </si>
  <si>
    <t>Wuhan</t>
  </si>
  <si>
    <t>Delta B.1.617.2</t>
  </si>
  <si>
    <t>Delta</t>
  </si>
  <si>
    <t>Omicron BA.1</t>
  </si>
  <si>
    <t>Omicron</t>
  </si>
  <si>
    <t>DELTA</t>
  </si>
  <si>
    <t>Dihydroergocristine</t>
  </si>
  <si>
    <t>Tram + Soraf</t>
  </si>
  <si>
    <t>WUHAN</t>
  </si>
  <si>
    <t>Delta NLuc</t>
  </si>
  <si>
    <t>dHergocristine</t>
  </si>
  <si>
    <t>Done+Dhergo</t>
  </si>
  <si>
    <t>Tram +Done</t>
  </si>
  <si>
    <t>Tram+soraf</t>
  </si>
  <si>
    <t>Wuhan NLuc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</si>
</sst>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scheme val="minor"/>
    </font>
    <font>
      <b/>
      <sz val="12"/>
      <name val="Arial"/>
      <family val="2"/>
    </font>
    <font>
      <sz val="12"/>
      <color rgb="FF000000"/>
      <name val="Aptos Narrow"/>
      <family val="2"/>
      <scheme val="minor"/>
    </font>
    <font>
      <i/>
      <sz val="12"/>
      <color rgb="FF0000FF"/>
      <name val="Arial"/>
      <family val="2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2" fontId="3" fillId="0" borderId="0" xfId="0" applyNumberFormat="1" applyFont="1"/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2" fontId="7" fillId="0" borderId="0" xfId="0" applyNumberFormat="1" applyFont="1"/>
    <xf numFmtId="0" fontId="7" fillId="0" borderId="1" xfId="0" applyFont="1" applyBorder="1"/>
    <xf numFmtId="0" fontId="3" fillId="0" borderId="1" xfId="0" applyFont="1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 applyAlignment="1">
      <alignment horizontal="center"/>
    </xf>
    <xf numFmtId="0" fontId="3" fillId="2" borderId="2" xfId="0" applyFont="1" applyFill="1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2" fontId="8" fillId="0" borderId="0" xfId="0" applyNumberFormat="1" applyFont="1"/>
    <xf numFmtId="0" fontId="3" fillId="0" borderId="13" xfId="0" applyFont="1" applyBorder="1"/>
    <xf numFmtId="0" fontId="4" fillId="0" borderId="0" xfId="0" applyFont="1"/>
    <xf numFmtId="2" fontId="9" fillId="0" borderId="0" xfId="0" applyNumberFormat="1" applyFont="1"/>
    <xf numFmtId="0" fontId="1" fillId="0" borderId="0" xfId="0" applyFont="1"/>
    <xf numFmtId="0" fontId="2" fillId="0" borderId="6" xfId="0" applyFont="1" applyBorder="1" applyAlignment="1">
      <alignment horizontal="center"/>
    </xf>
    <xf numFmtId="2" fontId="0" fillId="0" borderId="3" xfId="0" applyNumberFormat="1" applyBorder="1"/>
    <xf numFmtId="2" fontId="5" fillId="0" borderId="0" xfId="0" applyNumberFormat="1" applyFont="1"/>
    <xf numFmtId="0" fontId="7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FCAC-4689-7344-B9E5-0E8C7FECB08D}">
  <dimension ref="B2:Y36"/>
  <sheetViews>
    <sheetView topLeftCell="A11" zoomScale="118" workbookViewId="0">
      <selection activeCell="L13" sqref="L13"/>
    </sheetView>
  </sheetViews>
  <sheetFormatPr defaultColWidth="11" defaultRowHeight="15.95"/>
  <cols>
    <col min="2" max="2" width="27.875" customWidth="1"/>
    <col min="3" max="3" width="14" bestFit="1" customWidth="1"/>
    <col min="4" max="4" width="15.125" bestFit="1" customWidth="1"/>
    <col min="5" max="5" width="14" bestFit="1" customWidth="1"/>
    <col min="6" max="6" width="10" bestFit="1" customWidth="1"/>
    <col min="7" max="8" width="14" bestFit="1" customWidth="1"/>
    <col min="9" max="9" width="14.125" bestFit="1" customWidth="1"/>
    <col min="10" max="10" width="11.875" bestFit="1" customWidth="1"/>
    <col min="11" max="11" width="12.125" bestFit="1" customWidth="1"/>
    <col min="12" max="12" width="12" bestFit="1" customWidth="1"/>
    <col min="14" max="14" width="10.5" customWidth="1"/>
  </cols>
  <sheetData>
    <row r="2" spans="2:25">
      <c r="B2" s="3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2:25">
      <c r="B3" s="3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24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>
      <c r="B4" s="23" t="s">
        <v>13</v>
      </c>
      <c r="C4" s="2">
        <v>69000</v>
      </c>
      <c r="D4" s="2">
        <v>3880</v>
      </c>
      <c r="E4" s="2">
        <v>51700</v>
      </c>
      <c r="F4" s="2">
        <v>51700</v>
      </c>
      <c r="G4" s="2">
        <v>2910</v>
      </c>
      <c r="H4" s="2">
        <v>2910</v>
      </c>
      <c r="I4" s="2">
        <v>5170</v>
      </c>
      <c r="J4" s="2">
        <v>3880</v>
      </c>
      <c r="K4" s="2">
        <v>29100</v>
      </c>
      <c r="L4" s="2">
        <v>29100</v>
      </c>
      <c r="M4" s="2">
        <v>51700</v>
      </c>
      <c r="N4" s="24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5">
      <c r="B5" s="23" t="s">
        <v>14</v>
      </c>
      <c r="C5" s="2">
        <v>21800</v>
      </c>
      <c r="D5" s="2">
        <v>3880</v>
      </c>
      <c r="E5" s="2">
        <v>69000</v>
      </c>
      <c r="F5" s="2">
        <v>123000</v>
      </c>
      <c r="G5" s="2">
        <v>517</v>
      </c>
      <c r="H5" s="2">
        <v>12300</v>
      </c>
      <c r="I5" s="2">
        <v>16400</v>
      </c>
      <c r="J5" s="2">
        <v>16400</v>
      </c>
      <c r="K5" s="2">
        <v>21800</v>
      </c>
      <c r="L5" s="2">
        <v>69000</v>
      </c>
      <c r="M5" s="2">
        <v>164000</v>
      </c>
      <c r="N5" s="24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>
      <c r="B6" s="23" t="s">
        <v>15</v>
      </c>
      <c r="C6" s="2">
        <v>69000</v>
      </c>
      <c r="D6" s="2">
        <v>6900</v>
      </c>
      <c r="E6" s="2">
        <v>51700</v>
      </c>
      <c r="F6" s="2">
        <v>21800</v>
      </c>
      <c r="G6" s="2">
        <v>6900</v>
      </c>
      <c r="H6" s="2">
        <v>6900</v>
      </c>
      <c r="I6" s="2">
        <v>6900</v>
      </c>
      <c r="J6" s="2">
        <v>6900</v>
      </c>
      <c r="K6" s="2">
        <v>38800</v>
      </c>
      <c r="L6" s="2">
        <v>6900</v>
      </c>
      <c r="M6" s="2">
        <v>38800</v>
      </c>
      <c r="N6" s="24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>
      <c r="B7" s="23" t="s">
        <v>16</v>
      </c>
      <c r="C7" s="2">
        <f t="shared" ref="C7:M7" si="0">AVERAGE(C4:C6)</f>
        <v>53266.666666666664</v>
      </c>
      <c r="D7" s="2">
        <f t="shared" si="0"/>
        <v>4886.666666666667</v>
      </c>
      <c r="E7" s="2">
        <f t="shared" si="0"/>
        <v>57466.666666666664</v>
      </c>
      <c r="F7" s="2">
        <f t="shared" si="0"/>
        <v>65500</v>
      </c>
      <c r="G7" s="2">
        <f t="shared" si="0"/>
        <v>3442.3333333333335</v>
      </c>
      <c r="H7" s="2">
        <f t="shared" si="0"/>
        <v>7370</v>
      </c>
      <c r="I7" s="2">
        <f t="shared" si="0"/>
        <v>9490</v>
      </c>
      <c r="J7" s="2">
        <f t="shared" si="0"/>
        <v>9060</v>
      </c>
      <c r="K7" s="2">
        <f t="shared" si="0"/>
        <v>29900</v>
      </c>
      <c r="L7" s="2">
        <f t="shared" si="0"/>
        <v>35000</v>
      </c>
      <c r="M7" s="2">
        <f t="shared" si="0"/>
        <v>84833.333333333328</v>
      </c>
      <c r="N7" s="24"/>
    </row>
    <row r="8" spans="2:25"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2: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25">
      <c r="B11" s="30" t="s">
        <v>17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2:25">
      <c r="B12" s="23" t="s">
        <v>13</v>
      </c>
      <c r="C12" s="2">
        <v>69000</v>
      </c>
      <c r="D12" s="2">
        <v>3880</v>
      </c>
      <c r="E12" s="2">
        <v>51700</v>
      </c>
      <c r="F12" s="2">
        <v>51700</v>
      </c>
      <c r="G12" s="38">
        <v>2910</v>
      </c>
      <c r="H12" s="38">
        <v>2910</v>
      </c>
      <c r="I12" s="38">
        <v>5170</v>
      </c>
      <c r="J12" s="38">
        <v>3880</v>
      </c>
      <c r="K12" s="38">
        <v>29100</v>
      </c>
      <c r="L12" s="38">
        <v>29100</v>
      </c>
      <c r="M12" s="2">
        <v>51700</v>
      </c>
      <c r="N12" s="24"/>
    </row>
    <row r="13" spans="2:25">
      <c r="B13" s="23" t="s">
        <v>18</v>
      </c>
      <c r="C13" s="3">
        <v>0</v>
      </c>
      <c r="D13" s="3">
        <f>1-(D12/$M$12)</f>
        <v>0.92495164410058028</v>
      </c>
      <c r="E13" s="3">
        <f t="shared" ref="E13:M13" si="1">1-(E12/$M$12)</f>
        <v>0</v>
      </c>
      <c r="F13" s="3">
        <f t="shared" si="1"/>
        <v>0</v>
      </c>
      <c r="G13" s="7">
        <f t="shared" si="1"/>
        <v>0.94371373307543516</v>
      </c>
      <c r="H13" s="7">
        <f t="shared" si="1"/>
        <v>0.94371373307543516</v>
      </c>
      <c r="I13" s="3">
        <f t="shared" si="1"/>
        <v>0.9</v>
      </c>
      <c r="J13" s="7">
        <f t="shared" si="1"/>
        <v>0.92495164410058028</v>
      </c>
      <c r="K13" s="7">
        <f t="shared" si="1"/>
        <v>0.43713733075435202</v>
      </c>
      <c r="L13" s="7">
        <f t="shared" si="1"/>
        <v>0.43713733075435202</v>
      </c>
      <c r="M13" s="3">
        <f t="shared" si="1"/>
        <v>0</v>
      </c>
      <c r="N13" s="24"/>
    </row>
    <row r="14" spans="2:25">
      <c r="B14" s="23" t="s">
        <v>19</v>
      </c>
      <c r="C14" s="3"/>
      <c r="D14" s="3"/>
      <c r="E14" s="3"/>
      <c r="F14" s="3"/>
      <c r="G14" s="36">
        <f>E13+D13-D13*E13</f>
        <v>0.92495164410058028</v>
      </c>
      <c r="H14" s="7">
        <f>F13+D13-D13*F13</f>
        <v>0.92495164410058028</v>
      </c>
      <c r="I14" s="17">
        <f>C13+D13-C13*D13</f>
        <v>0.92495164410058028</v>
      </c>
      <c r="J14" s="7">
        <f>F13+E13-E13*F13</f>
        <v>0</v>
      </c>
      <c r="K14" s="7">
        <f>F13+C13-F13*C13</f>
        <v>0</v>
      </c>
      <c r="L14" s="7">
        <f>E13+C13-C13*E13</f>
        <v>0</v>
      </c>
      <c r="M14" s="3"/>
      <c r="N14" s="24"/>
    </row>
    <row r="15" spans="2:25">
      <c r="B15" s="2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4"/>
    </row>
    <row r="16" spans="2:25">
      <c r="B16" s="23" t="s">
        <v>14</v>
      </c>
      <c r="C16" s="2">
        <v>21800</v>
      </c>
      <c r="D16" s="2">
        <v>3880</v>
      </c>
      <c r="E16" s="2">
        <v>69000</v>
      </c>
      <c r="F16" s="2">
        <v>123000</v>
      </c>
      <c r="G16" s="38">
        <v>517</v>
      </c>
      <c r="H16" s="2">
        <v>12300</v>
      </c>
      <c r="I16" s="2">
        <v>16400</v>
      </c>
      <c r="J16" s="38">
        <v>16400</v>
      </c>
      <c r="K16" s="2">
        <v>21800</v>
      </c>
      <c r="L16" s="2">
        <v>69000</v>
      </c>
      <c r="M16" s="2">
        <v>164000</v>
      </c>
      <c r="N16" s="24"/>
    </row>
    <row r="17" spans="2:14">
      <c r="B17" s="23" t="s">
        <v>18</v>
      </c>
      <c r="C17" s="3">
        <f>1-(C16/$M$16)</f>
        <v>0.86707317073170731</v>
      </c>
      <c r="D17" s="3">
        <f t="shared" ref="D17:M17" si="2">1-(D16/$M$16)</f>
        <v>0.97634146341463413</v>
      </c>
      <c r="E17" s="3">
        <f t="shared" si="2"/>
        <v>0.5792682926829269</v>
      </c>
      <c r="F17" s="3">
        <f t="shared" si="2"/>
        <v>0.25</v>
      </c>
      <c r="G17" s="7">
        <f t="shared" si="2"/>
        <v>0.99684756097560978</v>
      </c>
      <c r="H17" s="3">
        <f t="shared" si="2"/>
        <v>0.92500000000000004</v>
      </c>
      <c r="I17" s="3">
        <f t="shared" si="2"/>
        <v>0.9</v>
      </c>
      <c r="J17" s="7">
        <f t="shared" si="2"/>
        <v>0.9</v>
      </c>
      <c r="K17" s="3">
        <f t="shared" si="2"/>
        <v>0.86707317073170731</v>
      </c>
      <c r="L17" s="3">
        <f t="shared" si="2"/>
        <v>0.5792682926829269</v>
      </c>
      <c r="M17" s="3">
        <f t="shared" si="2"/>
        <v>0</v>
      </c>
      <c r="N17" s="24"/>
    </row>
    <row r="18" spans="2:14">
      <c r="B18" s="23" t="s">
        <v>19</v>
      </c>
      <c r="C18" s="3"/>
      <c r="D18" s="3"/>
      <c r="E18" s="3"/>
      <c r="F18" s="3"/>
      <c r="G18" s="36">
        <f>E17+D17-D17*E17</f>
        <v>0.99004610350981559</v>
      </c>
      <c r="H18" s="17">
        <f>F17+D17-D17*F17</f>
        <v>0.98225609756097554</v>
      </c>
      <c r="I18" s="17">
        <f>C17+D17-C17*D17</f>
        <v>0.9968551457465793</v>
      </c>
      <c r="J18" s="7">
        <f>F17+E17-E17*F17</f>
        <v>0.68445121951219523</v>
      </c>
      <c r="K18" s="17">
        <f>F17+C17-F17*C17</f>
        <v>0.90030487804878057</v>
      </c>
      <c r="L18" s="17">
        <f>E17+C17-C17*E17</f>
        <v>0.94407346817370608</v>
      </c>
      <c r="M18" s="3"/>
      <c r="N18" s="24"/>
    </row>
    <row r="19" spans="2:14">
      <c r="B19" s="23"/>
      <c r="N19" s="24"/>
    </row>
    <row r="20" spans="2:14">
      <c r="B20" s="23" t="s">
        <v>15</v>
      </c>
      <c r="C20" s="2">
        <v>69000</v>
      </c>
      <c r="D20" s="2">
        <v>6900</v>
      </c>
      <c r="E20" s="2">
        <v>51700</v>
      </c>
      <c r="F20" s="2">
        <v>21800</v>
      </c>
      <c r="G20" s="38">
        <v>6900</v>
      </c>
      <c r="H20" s="2">
        <v>6900</v>
      </c>
      <c r="I20" s="38">
        <v>6900</v>
      </c>
      <c r="J20" s="38">
        <v>6900</v>
      </c>
      <c r="K20" s="2">
        <v>38800</v>
      </c>
      <c r="L20" s="2">
        <v>6900</v>
      </c>
      <c r="M20" s="2">
        <v>38800</v>
      </c>
      <c r="N20" s="24"/>
    </row>
    <row r="21" spans="2:14">
      <c r="B21" s="23" t="s">
        <v>18</v>
      </c>
      <c r="C21" s="3">
        <v>0</v>
      </c>
      <c r="D21" s="3">
        <f>1-(D20/$M$20)</f>
        <v>0.82216494845360821</v>
      </c>
      <c r="E21" s="3">
        <v>0</v>
      </c>
      <c r="F21" s="3">
        <f t="shared" ref="E21:M21" si="3">1-(F20/$M$20)</f>
        <v>0.43814432989690721</v>
      </c>
      <c r="G21" s="3">
        <f t="shared" si="3"/>
        <v>0.82216494845360821</v>
      </c>
      <c r="H21" s="3">
        <f t="shared" si="3"/>
        <v>0.82216494845360821</v>
      </c>
      <c r="I21" s="3">
        <f t="shared" si="3"/>
        <v>0.82216494845360821</v>
      </c>
      <c r="J21" s="7">
        <f t="shared" si="3"/>
        <v>0.82216494845360821</v>
      </c>
      <c r="K21" s="3">
        <f t="shared" si="3"/>
        <v>0</v>
      </c>
      <c r="L21" s="7">
        <f t="shared" si="3"/>
        <v>0.82216494845360821</v>
      </c>
      <c r="M21" s="3">
        <f t="shared" si="3"/>
        <v>0</v>
      </c>
      <c r="N21" s="24"/>
    </row>
    <row r="22" spans="2:14">
      <c r="B22" s="23" t="s">
        <v>19</v>
      </c>
      <c r="C22" s="3"/>
      <c r="D22" s="3"/>
      <c r="E22" s="3"/>
      <c r="F22" s="3"/>
      <c r="G22" s="43">
        <f>E21+D21-D21*E21</f>
        <v>0.82216494845360821</v>
      </c>
      <c r="H22" s="17">
        <f>F21+D21-D21*F21</f>
        <v>0.90008236794558405</v>
      </c>
      <c r="I22" s="17">
        <f>C21+D21-C21*D21</f>
        <v>0.82216494845360821</v>
      </c>
      <c r="J22" s="7">
        <f>F21+E21-E21*F21</f>
        <v>0.43814432989690721</v>
      </c>
      <c r="K22" s="17">
        <f>F21+C21-F21*C21</f>
        <v>0.43814432989690721</v>
      </c>
      <c r="L22" s="7">
        <f>E21+C21-C21*E21</f>
        <v>0</v>
      </c>
      <c r="M22" s="3"/>
      <c r="N22" s="24"/>
    </row>
    <row r="23" spans="2:14">
      <c r="B23" s="23"/>
      <c r="N23" s="24"/>
    </row>
    <row r="24" spans="2:14">
      <c r="B24" s="23" t="s">
        <v>16</v>
      </c>
      <c r="C24">
        <v>53266.666666666664</v>
      </c>
      <c r="D24">
        <v>4886.666666666667</v>
      </c>
      <c r="E24">
        <v>57466.666666666664</v>
      </c>
      <c r="F24">
        <v>65500</v>
      </c>
      <c r="G24">
        <v>3442.3333333333335</v>
      </c>
      <c r="H24">
        <v>7370</v>
      </c>
      <c r="I24">
        <v>9490</v>
      </c>
      <c r="J24" s="45">
        <v>9060</v>
      </c>
      <c r="K24" s="45">
        <v>29900</v>
      </c>
      <c r="L24">
        <v>35000</v>
      </c>
      <c r="M24">
        <v>84833.333333333328</v>
      </c>
      <c r="N24" s="24"/>
    </row>
    <row r="25" spans="2:14">
      <c r="B25" s="23" t="s">
        <v>18</v>
      </c>
      <c r="C25" s="3">
        <f>1-(C24/$M$24)</f>
        <v>0.37210216110019645</v>
      </c>
      <c r="D25" s="3">
        <f t="shared" ref="D25:M25" si="4">1-(D24/$M$24)</f>
        <v>0.94239685658153238</v>
      </c>
      <c r="E25" s="3">
        <f t="shared" si="4"/>
        <v>0.32259332023575638</v>
      </c>
      <c r="F25" s="3">
        <f t="shared" si="4"/>
        <v>0.22789783889980353</v>
      </c>
      <c r="G25" s="3">
        <f t="shared" si="4"/>
        <v>0.95942239685658148</v>
      </c>
      <c r="H25" s="3">
        <f t="shared" si="4"/>
        <v>0.91312377210216111</v>
      </c>
      <c r="I25" s="3">
        <f t="shared" si="4"/>
        <v>0.88813359528487235</v>
      </c>
      <c r="J25" s="7">
        <f t="shared" si="4"/>
        <v>0.89320235756385069</v>
      </c>
      <c r="K25" s="7">
        <f t="shared" si="4"/>
        <v>0.64754420432220039</v>
      </c>
      <c r="L25" s="7">
        <f t="shared" si="4"/>
        <v>0.58742632612966594</v>
      </c>
      <c r="M25" s="3">
        <f t="shared" si="4"/>
        <v>0</v>
      </c>
      <c r="N25" s="24"/>
    </row>
    <row r="26" spans="2:14">
      <c r="B26" s="23" t="s">
        <v>19</v>
      </c>
      <c r="C26" s="3"/>
      <c r="D26" s="3"/>
      <c r="E26" s="3"/>
      <c r="F26" s="3"/>
      <c r="G26" s="43">
        <f>E25+D25-D25*E25</f>
        <v>0.9609792458729125</v>
      </c>
      <c r="H26" s="17">
        <f>F25+D25-D25*F25</f>
        <v>0.95552448848043647</v>
      </c>
      <c r="I26" s="17">
        <f>C25+D25-C25*D25</f>
        <v>0.96383111073370875</v>
      </c>
      <c r="J26" s="7">
        <f>F25+E25-E25*F25</f>
        <v>0.47697283861031875</v>
      </c>
      <c r="K26" s="7">
        <f>F25+C25-F25*C25</f>
        <v>0.51519872163531866</v>
      </c>
      <c r="L26" s="7">
        <f>E25+C25-C25*E25</f>
        <v>0.57465780971974012</v>
      </c>
      <c r="M26" s="3"/>
      <c r="N26" s="24"/>
    </row>
    <row r="27" spans="2:14">
      <c r="B27" s="23"/>
      <c r="N27" s="24"/>
    </row>
    <row r="28" spans="2:14">
      <c r="B28" s="23"/>
      <c r="N28" s="24"/>
    </row>
    <row r="29" spans="2:14">
      <c r="B29" s="23"/>
      <c r="N29" s="24"/>
    </row>
    <row r="30" spans="2:14">
      <c r="B30" s="48" t="s">
        <v>20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24"/>
    </row>
    <row r="31" spans="2:14">
      <c r="B31" s="5" t="s">
        <v>21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34" t="s">
        <v>12</v>
      </c>
      <c r="N31" s="46"/>
    </row>
    <row r="32" spans="2:14">
      <c r="B32" s="5" t="s">
        <v>13</v>
      </c>
      <c r="C32" s="5"/>
      <c r="D32" s="5"/>
      <c r="E32" s="5"/>
      <c r="F32" s="5"/>
      <c r="G32" s="19" t="str">
        <f>IF(G13&gt;G14,"Synergy","no synergy")</f>
        <v>Synergy</v>
      </c>
      <c r="H32" s="19" t="str">
        <f t="shared" ref="H32:L32" si="5">IF(H13&gt;H14,"Synergy","no synergy")</f>
        <v>Synergy</v>
      </c>
      <c r="I32" s="18" t="str">
        <f t="shared" si="5"/>
        <v>no synergy</v>
      </c>
      <c r="J32" s="19" t="str">
        <f t="shared" si="5"/>
        <v>Synergy</v>
      </c>
      <c r="K32" s="19" t="str">
        <f t="shared" si="5"/>
        <v>Synergy</v>
      </c>
      <c r="L32" s="19" t="str">
        <f t="shared" si="5"/>
        <v>Synergy</v>
      </c>
      <c r="M32" s="35"/>
      <c r="N32" s="47"/>
    </row>
    <row r="33" spans="2:14">
      <c r="B33" s="5" t="s">
        <v>14</v>
      </c>
      <c r="C33" s="5"/>
      <c r="D33" s="5"/>
      <c r="E33" s="5"/>
      <c r="F33" s="5"/>
      <c r="G33" s="19" t="str">
        <f>IF(G17&gt;G18,"Synergy","no synergy")</f>
        <v>Synergy</v>
      </c>
      <c r="H33" s="18" t="str">
        <f t="shared" ref="H33:L33" si="6">IF(H17&gt;H18,"Synergy","no synergy")</f>
        <v>no synergy</v>
      </c>
      <c r="I33" s="18" t="str">
        <f t="shared" si="6"/>
        <v>no synergy</v>
      </c>
      <c r="J33" s="19" t="str">
        <f t="shared" si="6"/>
        <v>Synergy</v>
      </c>
      <c r="K33" s="18" t="str">
        <f t="shared" si="6"/>
        <v>no synergy</v>
      </c>
      <c r="L33" s="18" t="str">
        <f t="shared" si="6"/>
        <v>no synergy</v>
      </c>
      <c r="M33" s="35"/>
      <c r="N33" s="47"/>
    </row>
    <row r="34" spans="2:14">
      <c r="B34" s="5" t="s">
        <v>15</v>
      </c>
      <c r="C34" s="5"/>
      <c r="D34" s="5"/>
      <c r="E34" s="5"/>
      <c r="F34" s="5"/>
      <c r="G34" s="18" t="str">
        <f>IF(G21&gt;G22,"Synergy","no synergy")</f>
        <v>no synergy</v>
      </c>
      <c r="H34" s="18" t="str">
        <f>IF(H21&gt;H22,"Synergy","no synergy")</f>
        <v>no synergy</v>
      </c>
      <c r="I34" s="18" t="str">
        <f t="shared" ref="I34:L34" si="7">IF(I21&gt;I22,"Synergy","no synergy")</f>
        <v>no synergy</v>
      </c>
      <c r="J34" s="19" t="str">
        <f t="shared" si="7"/>
        <v>Synergy</v>
      </c>
      <c r="K34" s="18" t="str">
        <f t="shared" si="7"/>
        <v>no synergy</v>
      </c>
      <c r="L34" s="19" t="str">
        <f t="shared" si="7"/>
        <v>Synergy</v>
      </c>
      <c r="M34" s="35"/>
      <c r="N34" s="47"/>
    </row>
    <row r="35" spans="2:14">
      <c r="B35" s="5" t="s">
        <v>16</v>
      </c>
      <c r="C35" s="5"/>
      <c r="D35" s="5"/>
      <c r="E35" s="5"/>
      <c r="F35" s="5"/>
      <c r="G35" s="18" t="str">
        <f>IF(G25&gt;G26,"Synergy","no synergy")</f>
        <v>no synergy</v>
      </c>
      <c r="H35" s="18" t="str">
        <f t="shared" ref="H35:L35" si="8">IF(H25&gt;H26,"Synergy","no synergy")</f>
        <v>no synergy</v>
      </c>
      <c r="I35" s="18" t="str">
        <f t="shared" si="8"/>
        <v>no synergy</v>
      </c>
      <c r="J35" s="8" t="str">
        <f t="shared" si="8"/>
        <v>Synergy</v>
      </c>
      <c r="K35" s="19" t="str">
        <f t="shared" si="8"/>
        <v>Synergy</v>
      </c>
      <c r="L35" s="19" t="str">
        <f t="shared" si="8"/>
        <v>Synergy</v>
      </c>
      <c r="M35" s="35"/>
      <c r="N35" s="47"/>
    </row>
    <row r="36" spans="2:14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</row>
  </sheetData>
  <mergeCells count="1">
    <mergeCell ref="B30:M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C30D-D915-5248-87FE-31A27D1C37BF}">
  <dimension ref="B2:N36"/>
  <sheetViews>
    <sheetView zoomScale="75" zoomScaleNormal="133" workbookViewId="0">
      <selection activeCell="E40" sqref="E40"/>
    </sheetView>
  </sheetViews>
  <sheetFormatPr defaultColWidth="11" defaultRowHeight="15.95"/>
  <cols>
    <col min="2" max="2" width="26.125" customWidth="1"/>
    <col min="3" max="3" width="14" bestFit="1" customWidth="1"/>
    <col min="4" max="4" width="15.125" bestFit="1" customWidth="1"/>
    <col min="5" max="8" width="14" bestFit="1" customWidth="1"/>
    <col min="9" max="9" width="14.125" bestFit="1" customWidth="1"/>
    <col min="10" max="10" width="14" bestFit="1" customWidth="1"/>
    <col min="11" max="11" width="12.125" bestFit="1" customWidth="1"/>
    <col min="12" max="12" width="12" bestFit="1" customWidth="1"/>
    <col min="14" max="14" width="8.625" customWidth="1"/>
  </cols>
  <sheetData>
    <row r="2" spans="2:14">
      <c r="B2" s="3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2:14">
      <c r="B3" s="3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24"/>
    </row>
    <row r="4" spans="2:14">
      <c r="B4" s="23" t="s">
        <v>13</v>
      </c>
      <c r="C4" s="2">
        <v>164000</v>
      </c>
      <c r="D4" s="2">
        <v>29100</v>
      </c>
      <c r="E4" s="2">
        <v>38800</v>
      </c>
      <c r="F4" s="2">
        <v>218000</v>
      </c>
      <c r="G4" s="2">
        <v>388</v>
      </c>
      <c r="H4" s="2">
        <v>1640</v>
      </c>
      <c r="I4" s="2">
        <v>38800</v>
      </c>
      <c r="J4" s="2">
        <v>51700</v>
      </c>
      <c r="K4" s="2">
        <v>51700</v>
      </c>
      <c r="L4" s="2">
        <v>92000</v>
      </c>
      <c r="M4" s="2">
        <v>690000</v>
      </c>
      <c r="N4" s="24"/>
    </row>
    <row r="5" spans="2:14">
      <c r="B5" s="23" t="s">
        <v>14</v>
      </c>
      <c r="C5" s="2">
        <v>51700</v>
      </c>
      <c r="D5" s="2">
        <v>29100</v>
      </c>
      <c r="E5" s="2">
        <v>164000</v>
      </c>
      <c r="F5" s="2">
        <v>38800</v>
      </c>
      <c r="G5" s="2">
        <v>51700</v>
      </c>
      <c r="H5" s="2">
        <v>6900</v>
      </c>
      <c r="I5" s="2">
        <v>218000</v>
      </c>
      <c r="J5" s="2">
        <v>2910</v>
      </c>
      <c r="K5" s="2">
        <v>29100</v>
      </c>
      <c r="L5" s="2">
        <v>92000</v>
      </c>
      <c r="M5" s="2">
        <v>690000</v>
      </c>
      <c r="N5" s="24"/>
    </row>
    <row r="6" spans="2:14">
      <c r="B6" s="23" t="s">
        <v>15</v>
      </c>
      <c r="C6" s="2">
        <v>38800</v>
      </c>
      <c r="D6" s="2">
        <v>690</v>
      </c>
      <c r="E6" s="2">
        <v>218000</v>
      </c>
      <c r="F6" s="2">
        <v>92000</v>
      </c>
      <c r="G6" s="2">
        <v>1640</v>
      </c>
      <c r="H6" s="2">
        <v>3.88</v>
      </c>
      <c r="I6" s="2">
        <v>16.399999999999999</v>
      </c>
      <c r="J6" s="2">
        <v>3880</v>
      </c>
      <c r="K6" s="2">
        <v>9200</v>
      </c>
      <c r="L6" s="2">
        <v>21800</v>
      </c>
      <c r="M6" s="2">
        <v>38800</v>
      </c>
      <c r="N6" s="24"/>
    </row>
    <row r="7" spans="2:14">
      <c r="B7" s="23" t="s">
        <v>16</v>
      </c>
      <c r="C7" s="2">
        <f t="shared" ref="C7:M7" si="0">AVERAGE(C4:C6)</f>
        <v>84833.333333333328</v>
      </c>
      <c r="D7" s="2">
        <f t="shared" si="0"/>
        <v>19630</v>
      </c>
      <c r="E7" s="2">
        <f t="shared" si="0"/>
        <v>140266.66666666666</v>
      </c>
      <c r="F7" s="2">
        <f t="shared" si="0"/>
        <v>116266.66666666667</v>
      </c>
      <c r="G7" s="2">
        <f t="shared" si="0"/>
        <v>17909.333333333332</v>
      </c>
      <c r="H7" s="2">
        <f t="shared" si="0"/>
        <v>2847.9599999999996</v>
      </c>
      <c r="I7" s="2">
        <f t="shared" si="0"/>
        <v>85605.46666666666</v>
      </c>
      <c r="J7" s="2">
        <f t="shared" si="0"/>
        <v>19496.666666666668</v>
      </c>
      <c r="K7" s="2">
        <f t="shared" si="0"/>
        <v>30000</v>
      </c>
      <c r="L7" s="2">
        <f t="shared" si="0"/>
        <v>68600</v>
      </c>
      <c r="M7" s="2">
        <f t="shared" si="0"/>
        <v>472933.33333333331</v>
      </c>
      <c r="N7" s="24"/>
    </row>
    <row r="8" spans="2:14">
      <c r="B8" s="2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8"/>
    </row>
    <row r="9" spans="2:14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1" spans="2:14">
      <c r="B11" s="30" t="s">
        <v>17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22"/>
    </row>
    <row r="12" spans="2:14">
      <c r="B12" s="23" t="s">
        <v>13</v>
      </c>
      <c r="C12" s="2">
        <v>164000</v>
      </c>
      <c r="D12" s="2">
        <v>29100</v>
      </c>
      <c r="E12" s="2">
        <v>38800</v>
      </c>
      <c r="F12" s="2">
        <v>218000</v>
      </c>
      <c r="G12" s="2">
        <v>388</v>
      </c>
      <c r="H12" s="2">
        <v>1640</v>
      </c>
      <c r="I12" s="2">
        <v>38800</v>
      </c>
      <c r="J12" s="2">
        <v>51700</v>
      </c>
      <c r="K12" s="2">
        <v>51700</v>
      </c>
      <c r="L12" s="2">
        <v>92000</v>
      </c>
      <c r="M12" s="2">
        <v>690000</v>
      </c>
      <c r="N12" s="24"/>
    </row>
    <row r="13" spans="2:14">
      <c r="B13" s="23" t="s">
        <v>18</v>
      </c>
      <c r="C13" s="3">
        <f>1-(C12/$M$12)</f>
        <v>0.76231884057971011</v>
      </c>
      <c r="D13" s="3">
        <f t="shared" ref="D13:M13" si="1">1-(D12/$M$12)</f>
        <v>0.95782608695652172</v>
      </c>
      <c r="E13" s="3">
        <f t="shared" si="1"/>
        <v>0.94376811594202903</v>
      </c>
      <c r="F13" s="3">
        <f t="shared" si="1"/>
        <v>0.68405797101449273</v>
      </c>
      <c r="G13" s="3">
        <f t="shared" si="1"/>
        <v>0.99943768115942033</v>
      </c>
      <c r="H13" s="7">
        <f t="shared" si="1"/>
        <v>0.99762318840579711</v>
      </c>
      <c r="I13" s="3">
        <f t="shared" si="1"/>
        <v>0.94376811594202903</v>
      </c>
      <c r="J13" s="3">
        <f t="shared" si="1"/>
        <v>0.92507246376811592</v>
      </c>
      <c r="K13" s="7">
        <f t="shared" si="1"/>
        <v>0.92507246376811592</v>
      </c>
      <c r="L13" s="3">
        <f t="shared" si="1"/>
        <v>0.8666666666666667</v>
      </c>
      <c r="M13" s="3">
        <f t="shared" si="1"/>
        <v>0</v>
      </c>
      <c r="N13" s="24"/>
    </row>
    <row r="14" spans="2:14">
      <c r="B14" s="23" t="s">
        <v>19</v>
      </c>
      <c r="C14" s="3"/>
      <c r="D14" s="3"/>
      <c r="E14" s="3"/>
      <c r="F14" s="3"/>
      <c r="G14" s="43">
        <f>E13+D13-D13*E13</f>
        <v>0.99762848141146809</v>
      </c>
      <c r="H14" s="7">
        <f>F13+D13-D13*F13</f>
        <v>0.98667548834278496</v>
      </c>
      <c r="I14" s="17">
        <f>C13+D13-C13*D13</f>
        <v>0.98997605545053546</v>
      </c>
      <c r="J14" s="17">
        <f>F13+E13-E13*F13</f>
        <v>0.9822339844570469</v>
      </c>
      <c r="K14" s="4">
        <f>F13+C13-F13*C13</f>
        <v>0.92490653224112584</v>
      </c>
      <c r="L14" s="17">
        <f>E13+C13-C13*E13</f>
        <v>0.9866347406007141</v>
      </c>
      <c r="M14" s="3"/>
      <c r="N14" s="24"/>
    </row>
    <row r="15" spans="2:14">
      <c r="B15" s="23"/>
      <c r="N15" s="24"/>
    </row>
    <row r="16" spans="2:14">
      <c r="B16" s="23" t="s">
        <v>14</v>
      </c>
      <c r="C16" s="2">
        <v>51700</v>
      </c>
      <c r="D16" s="2">
        <v>29100</v>
      </c>
      <c r="E16" s="2">
        <v>164000</v>
      </c>
      <c r="F16" s="2">
        <v>38800</v>
      </c>
      <c r="G16" s="2">
        <v>51700</v>
      </c>
      <c r="H16" s="2">
        <v>6900</v>
      </c>
      <c r="I16" s="2">
        <v>218000</v>
      </c>
      <c r="J16" s="38">
        <v>2910</v>
      </c>
      <c r="K16" s="2">
        <v>29100</v>
      </c>
      <c r="L16" s="2">
        <v>92000</v>
      </c>
      <c r="M16" s="2">
        <v>690000</v>
      </c>
      <c r="N16" s="24"/>
    </row>
    <row r="17" spans="2:14">
      <c r="B17" s="23" t="s">
        <v>18</v>
      </c>
      <c r="C17" s="3">
        <f>1-(C16/$M$16)</f>
        <v>0.92507246376811592</v>
      </c>
      <c r="D17" s="3">
        <f t="shared" ref="D17:M17" si="2">1-(D16/$M$16)</f>
        <v>0.95782608695652172</v>
      </c>
      <c r="E17" s="3">
        <f>1-(E16/$M$16)</f>
        <v>0.76231884057971011</v>
      </c>
      <c r="F17" s="3">
        <f t="shared" si="2"/>
        <v>0.94376811594202903</v>
      </c>
      <c r="G17" s="3">
        <f t="shared" si="2"/>
        <v>0.92507246376811592</v>
      </c>
      <c r="H17" s="3">
        <f t="shared" si="2"/>
        <v>0.99</v>
      </c>
      <c r="I17" s="3">
        <f t="shared" si="2"/>
        <v>0.68405797101449273</v>
      </c>
      <c r="J17" s="4">
        <f t="shared" si="2"/>
        <v>0.99578260869565216</v>
      </c>
      <c r="K17" s="3">
        <f t="shared" si="2"/>
        <v>0.95782608695652172</v>
      </c>
      <c r="L17" s="3">
        <f t="shared" si="2"/>
        <v>0.8666666666666667</v>
      </c>
      <c r="M17" s="3">
        <f t="shared" si="2"/>
        <v>0</v>
      </c>
      <c r="N17" s="24"/>
    </row>
    <row r="18" spans="2:14">
      <c r="B18" s="23" t="s">
        <v>19</v>
      </c>
      <c r="C18" s="3"/>
      <c r="D18" s="3"/>
      <c r="E18" s="3"/>
      <c r="F18" s="3"/>
      <c r="G18" s="43">
        <f>E17+D17-D17*E17</f>
        <v>0.98997605545053546</v>
      </c>
      <c r="H18" s="17">
        <f>F17+D17-D17*F17</f>
        <v>0.99762848141146809</v>
      </c>
      <c r="I18" s="17">
        <f>C17+D17-C17*D17</f>
        <v>0.99684001260239441</v>
      </c>
      <c r="J18" s="7">
        <f>F17+E17-E17*F17</f>
        <v>0.9866347406007141</v>
      </c>
      <c r="K18" s="17">
        <f>F17+C17-F17*C17</f>
        <v>0.99578668346985921</v>
      </c>
      <c r="L18" s="17">
        <f>E17+C17-C17*E17</f>
        <v>0.98219113631589994</v>
      </c>
      <c r="M18" s="3"/>
      <c r="N18" s="24"/>
    </row>
    <row r="19" spans="2:14">
      <c r="B19" s="23"/>
      <c r="N19" s="24"/>
    </row>
    <row r="20" spans="2:14">
      <c r="B20" s="23" t="s">
        <v>15</v>
      </c>
      <c r="C20" s="2">
        <v>38800</v>
      </c>
      <c r="D20" s="2">
        <v>690</v>
      </c>
      <c r="E20" s="2">
        <v>218000</v>
      </c>
      <c r="F20" s="2">
        <v>92000</v>
      </c>
      <c r="G20" s="2">
        <v>1640</v>
      </c>
      <c r="H20" s="2">
        <v>3.88</v>
      </c>
      <c r="I20" s="2">
        <v>16.399999999999999</v>
      </c>
      <c r="J20" s="2">
        <v>3880</v>
      </c>
      <c r="K20" s="2">
        <v>9200</v>
      </c>
      <c r="L20" s="2">
        <v>21800</v>
      </c>
      <c r="M20" s="2">
        <v>38800</v>
      </c>
      <c r="N20" s="24"/>
    </row>
    <row r="21" spans="2:14">
      <c r="B21" s="23" t="s">
        <v>18</v>
      </c>
      <c r="C21" s="3">
        <f>1-(C20/$M$20)</f>
        <v>0</v>
      </c>
      <c r="D21" s="3">
        <f t="shared" ref="D21:M21" si="3">1-(D20/$M$20)</f>
        <v>0.98221649484536078</v>
      </c>
      <c r="E21" s="3">
        <v>0</v>
      </c>
      <c r="F21" s="3">
        <v>0</v>
      </c>
      <c r="G21" s="3">
        <f t="shared" si="3"/>
        <v>0.95773195876288664</v>
      </c>
      <c r="H21" s="3">
        <f t="shared" si="3"/>
        <v>0.99990000000000001</v>
      </c>
      <c r="I21" s="3">
        <f t="shared" si="3"/>
        <v>0.99957731958762885</v>
      </c>
      <c r="J21" s="3">
        <f t="shared" si="3"/>
        <v>0.9</v>
      </c>
      <c r="K21" s="3">
        <f t="shared" si="3"/>
        <v>0.76288659793814428</v>
      </c>
      <c r="L21" s="3">
        <f t="shared" si="3"/>
        <v>0.43814432989690721</v>
      </c>
      <c r="M21" s="3">
        <f t="shared" si="3"/>
        <v>0</v>
      </c>
      <c r="N21" s="24"/>
    </row>
    <row r="22" spans="2:14">
      <c r="B22" s="23" t="s">
        <v>19</v>
      </c>
      <c r="C22" s="3"/>
      <c r="D22" s="3"/>
      <c r="E22" s="3"/>
      <c r="F22" s="3"/>
      <c r="G22" s="43">
        <f>E21+D21-D21*E21</f>
        <v>0.98221649484536078</v>
      </c>
      <c r="H22" s="7">
        <f>F21+D21-D21*F21</f>
        <v>0.98221649484536078</v>
      </c>
      <c r="I22" s="7">
        <f>C21+D21-C21*D21</f>
        <v>0.98221649484536078</v>
      </c>
      <c r="J22" s="7">
        <f>F21+E21-E21*F21</f>
        <v>0</v>
      </c>
      <c r="K22" s="7">
        <f>F21+C21-F21*C21</f>
        <v>0</v>
      </c>
      <c r="L22" s="7">
        <f>E21+C21-C21*E21</f>
        <v>0</v>
      </c>
      <c r="M22" s="3"/>
      <c r="N22" s="24"/>
    </row>
    <row r="23" spans="2:14">
      <c r="B23" s="23"/>
      <c r="N23" s="24"/>
    </row>
    <row r="24" spans="2:14">
      <c r="B24" s="23" t="s">
        <v>16</v>
      </c>
      <c r="C24">
        <v>84833.333333333328</v>
      </c>
      <c r="D24">
        <v>19630</v>
      </c>
      <c r="E24">
        <v>140266.66666666666</v>
      </c>
      <c r="F24">
        <v>116266.66666666667</v>
      </c>
      <c r="G24">
        <v>17909.333333333332</v>
      </c>
      <c r="H24" s="44">
        <v>2847.9599999999996</v>
      </c>
      <c r="I24">
        <v>85605.46666666666</v>
      </c>
      <c r="J24" s="40">
        <v>19496.666666666668</v>
      </c>
      <c r="K24">
        <v>30000</v>
      </c>
      <c r="L24">
        <v>68600</v>
      </c>
      <c r="M24">
        <v>472933.33333333331</v>
      </c>
      <c r="N24" s="24"/>
    </row>
    <row r="25" spans="2:14">
      <c r="B25" s="23" t="s">
        <v>18</v>
      </c>
      <c r="C25" s="3">
        <f>1-(C24/$M$24)</f>
        <v>0.82062306174231747</v>
      </c>
      <c r="D25" s="3">
        <f t="shared" ref="D25:M25" si="4">1-(D24/$M$24)</f>
        <v>0.95849309275444039</v>
      </c>
      <c r="E25" s="3">
        <f t="shared" si="4"/>
        <v>0.7034113335212856</v>
      </c>
      <c r="F25" s="3">
        <f t="shared" si="4"/>
        <v>0.75415844375528618</v>
      </c>
      <c r="G25" s="3">
        <f t="shared" si="4"/>
        <v>0.962131378629828</v>
      </c>
      <c r="H25" s="3">
        <f t="shared" si="4"/>
        <v>0.99397809416408234</v>
      </c>
      <c r="I25" s="3">
        <f t="shared" si="4"/>
        <v>0.81899041443473353</v>
      </c>
      <c r="J25" s="7">
        <f t="shared" si="4"/>
        <v>0.95877502114462931</v>
      </c>
      <c r="K25" s="3">
        <f t="shared" si="4"/>
        <v>0.9365661122074993</v>
      </c>
      <c r="L25" s="3">
        <f t="shared" si="4"/>
        <v>0.85494784324781503</v>
      </c>
      <c r="M25" s="3">
        <f t="shared" si="4"/>
        <v>0</v>
      </c>
      <c r="N25" s="24"/>
    </row>
    <row r="26" spans="2:14">
      <c r="B26" s="23" t="s">
        <v>19</v>
      </c>
      <c r="C26" s="3"/>
      <c r="D26" s="3"/>
      <c r="E26" s="3"/>
      <c r="F26" s="3"/>
      <c r="G26" s="43">
        <f>E25+D25-D25*E25</f>
        <v>0.98768952173038393</v>
      </c>
      <c r="H26" s="17">
        <f>F25+D25-D25*F25</f>
        <v>0.98979587732784668</v>
      </c>
      <c r="I26" s="17">
        <f>C25+D25-C25*D25</f>
        <v>0.99255461806174583</v>
      </c>
      <c r="J26" s="7">
        <f>F25+E25-E25*F25</f>
        <v>0.9270861806683286</v>
      </c>
      <c r="K26" s="17">
        <f>F25+C25-F25*C25</f>
        <v>0.95590169434431926</v>
      </c>
      <c r="L26" s="17">
        <f>E25+C25-C25*E25</f>
        <v>0.94679883308511925</v>
      </c>
      <c r="M26" s="3"/>
      <c r="N26" s="24"/>
    </row>
    <row r="27" spans="2:14">
      <c r="B27" s="23"/>
      <c r="N27" s="24"/>
    </row>
    <row r="28" spans="2:14">
      <c r="B28" s="23"/>
      <c r="N28" s="24"/>
    </row>
    <row r="29" spans="2:14">
      <c r="B29" s="23"/>
      <c r="N29" s="24"/>
    </row>
    <row r="30" spans="2:14">
      <c r="B30" s="48" t="s">
        <v>20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24"/>
    </row>
    <row r="31" spans="2:14">
      <c r="B31" s="5" t="s">
        <v>23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6" t="s">
        <v>12</v>
      </c>
      <c r="N31" s="41"/>
    </row>
    <row r="32" spans="2:14">
      <c r="B32" s="5" t="s">
        <v>13</v>
      </c>
      <c r="C32" s="5"/>
      <c r="D32" s="5"/>
      <c r="E32" s="5"/>
      <c r="F32" s="5"/>
      <c r="G32" s="18" t="str">
        <f>IF(G13&gt;G14,"Synergy","no synergy")</f>
        <v>Synergy</v>
      </c>
      <c r="H32" s="19" t="str">
        <f t="shared" ref="H32:L32" si="5">IF(H13&gt;H14,"Synergy","no synergy")</f>
        <v>Synergy</v>
      </c>
      <c r="I32" s="18" t="str">
        <f t="shared" si="5"/>
        <v>no synergy</v>
      </c>
      <c r="J32" s="18" t="str">
        <f t="shared" si="5"/>
        <v>no synergy</v>
      </c>
      <c r="K32" s="19" t="str">
        <f t="shared" si="5"/>
        <v>Synergy</v>
      </c>
      <c r="L32" s="18" t="str">
        <f t="shared" si="5"/>
        <v>no synergy</v>
      </c>
      <c r="M32" s="5"/>
      <c r="N32" s="24"/>
    </row>
    <row r="33" spans="2:14">
      <c r="B33" s="5" t="s">
        <v>14</v>
      </c>
      <c r="C33" s="5"/>
      <c r="D33" s="5"/>
      <c r="E33" s="5"/>
      <c r="F33" s="5"/>
      <c r="G33" s="18" t="str">
        <f>IF(G17&gt;G18,"Synergy","no synergy")</f>
        <v>no synergy</v>
      </c>
      <c r="H33" s="18" t="str">
        <f t="shared" ref="H33:L33" si="6">IF(H17&gt;H18,"Synergy","no synergy")</f>
        <v>no synergy</v>
      </c>
      <c r="I33" s="18" t="str">
        <f t="shared" si="6"/>
        <v>no synergy</v>
      </c>
      <c r="J33" s="19" t="str">
        <f t="shared" si="6"/>
        <v>Synergy</v>
      </c>
      <c r="K33" s="18" t="str">
        <f t="shared" si="6"/>
        <v>no synergy</v>
      </c>
      <c r="L33" s="18" t="str">
        <f t="shared" si="6"/>
        <v>no synergy</v>
      </c>
      <c r="M33" s="5"/>
      <c r="N33" s="24"/>
    </row>
    <row r="34" spans="2:14">
      <c r="B34" s="5" t="s">
        <v>15</v>
      </c>
      <c r="C34" s="5"/>
      <c r="D34" s="5"/>
      <c r="E34" s="5"/>
      <c r="F34" s="5"/>
      <c r="G34" s="18" t="str">
        <f>IF(G21&gt;G22,"Synergy","no synergy")</f>
        <v>no synergy</v>
      </c>
      <c r="H34" s="19" t="str">
        <f>IF(H21&gt;H22,"Synergy","no synergy")</f>
        <v>Synergy</v>
      </c>
      <c r="I34" s="19" t="str">
        <f t="shared" ref="H34:L34" si="7">IF(I21&gt;I22,"Synergy","no synergy")</f>
        <v>Synergy</v>
      </c>
      <c r="J34" s="19" t="str">
        <f t="shared" si="7"/>
        <v>Synergy</v>
      </c>
      <c r="K34" s="19" t="str">
        <f t="shared" si="7"/>
        <v>Synergy</v>
      </c>
      <c r="L34" s="19" t="str">
        <f t="shared" si="7"/>
        <v>Synergy</v>
      </c>
      <c r="M34" s="5"/>
      <c r="N34" s="24"/>
    </row>
    <row r="35" spans="2:14">
      <c r="B35" s="5" t="s">
        <v>16</v>
      </c>
      <c r="C35" s="5"/>
      <c r="D35" s="5"/>
      <c r="E35" s="5"/>
      <c r="F35" s="5"/>
      <c r="G35" s="18" t="str">
        <f>IF(G25&gt;G26,"Synergy","no synergy")</f>
        <v>no synergy</v>
      </c>
      <c r="H35" s="18" t="str">
        <f t="shared" ref="H35:L35" si="8">IF(H25&gt;H26,"Synergy","no synergy")</f>
        <v>Synergy</v>
      </c>
      <c r="I35" s="18" t="str">
        <f t="shared" si="8"/>
        <v>no synergy</v>
      </c>
      <c r="J35" s="8" t="str">
        <f t="shared" si="8"/>
        <v>Synergy</v>
      </c>
      <c r="K35" s="18" t="str">
        <f t="shared" si="8"/>
        <v>no synergy</v>
      </c>
      <c r="L35" s="18" t="str">
        <f t="shared" si="8"/>
        <v>no synergy</v>
      </c>
      <c r="M35" s="5"/>
      <c r="N35" s="24"/>
    </row>
    <row r="36" spans="2:14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</row>
  </sheetData>
  <mergeCells count="1">
    <mergeCell ref="B30:M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6390-EA02-1B4B-A4AD-2498C9C9A3B0}">
  <dimension ref="B2:N39"/>
  <sheetViews>
    <sheetView zoomScale="83" zoomScaleNormal="100" workbookViewId="0">
      <selection activeCell="B4" sqref="B4:B7"/>
    </sheetView>
  </sheetViews>
  <sheetFormatPr defaultColWidth="11" defaultRowHeight="15.95"/>
  <cols>
    <col min="2" max="2" width="30" customWidth="1"/>
    <col min="3" max="3" width="14" bestFit="1" customWidth="1"/>
    <col min="4" max="4" width="15.125" bestFit="1" customWidth="1"/>
    <col min="5" max="5" width="14" bestFit="1" customWidth="1"/>
    <col min="6" max="6" width="10" bestFit="1" customWidth="1"/>
    <col min="7" max="8" width="14" bestFit="1" customWidth="1"/>
    <col min="9" max="9" width="14.125" bestFit="1" customWidth="1"/>
    <col min="10" max="10" width="11.875" bestFit="1" customWidth="1"/>
    <col min="11" max="11" width="14" bestFit="1" customWidth="1"/>
    <col min="12" max="12" width="12" bestFit="1" customWidth="1"/>
    <col min="14" max="14" width="11.875" customWidth="1"/>
  </cols>
  <sheetData>
    <row r="2" spans="2:14">
      <c r="B2" s="3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2:14">
      <c r="B3" s="31" t="s">
        <v>24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24"/>
    </row>
    <row r="4" spans="2:14">
      <c r="B4" s="23" t="s">
        <v>13</v>
      </c>
      <c r="C4" s="2">
        <v>21800</v>
      </c>
      <c r="D4" s="2">
        <v>21800</v>
      </c>
      <c r="E4" s="2">
        <v>38800</v>
      </c>
      <c r="F4" s="2">
        <v>92000</v>
      </c>
      <c r="G4" s="2">
        <v>2.91</v>
      </c>
      <c r="H4" s="2">
        <v>2.1800000000000002</v>
      </c>
      <c r="I4" s="2">
        <v>388</v>
      </c>
      <c r="J4" s="2">
        <v>6900</v>
      </c>
      <c r="K4" s="2">
        <v>51700</v>
      </c>
      <c r="L4" s="2">
        <v>21800</v>
      </c>
      <c r="M4" s="2">
        <v>123000</v>
      </c>
      <c r="N4" s="24"/>
    </row>
    <row r="5" spans="2:14">
      <c r="B5" s="23" t="s">
        <v>14</v>
      </c>
      <c r="C5" s="2">
        <v>6900</v>
      </c>
      <c r="D5" s="2">
        <v>1640</v>
      </c>
      <c r="E5" s="2">
        <v>920</v>
      </c>
      <c r="F5" s="2">
        <v>12300</v>
      </c>
      <c r="G5" s="2">
        <v>2.91</v>
      </c>
      <c r="H5" s="2">
        <v>1230</v>
      </c>
      <c r="I5" s="2">
        <v>3880</v>
      </c>
      <c r="J5" s="2">
        <v>517</v>
      </c>
      <c r="K5" s="2">
        <v>517</v>
      </c>
      <c r="L5" s="2">
        <v>3880</v>
      </c>
      <c r="M5" s="2">
        <v>69000</v>
      </c>
      <c r="N5" s="24"/>
    </row>
    <row r="6" spans="2:14">
      <c r="B6" s="23" t="s">
        <v>15</v>
      </c>
      <c r="C6" s="2">
        <v>2180</v>
      </c>
      <c r="D6" s="2">
        <v>21800</v>
      </c>
      <c r="E6" s="2">
        <v>3880</v>
      </c>
      <c r="F6" s="2">
        <v>388</v>
      </c>
      <c r="G6" s="2">
        <v>218</v>
      </c>
      <c r="H6" s="2">
        <v>2180</v>
      </c>
      <c r="I6" s="2">
        <v>9200</v>
      </c>
      <c r="J6" s="2">
        <v>1640</v>
      </c>
      <c r="K6" s="2">
        <v>2910</v>
      </c>
      <c r="L6" s="2">
        <v>6900</v>
      </c>
      <c r="M6" s="2">
        <v>69000</v>
      </c>
      <c r="N6" s="24"/>
    </row>
    <row r="7" spans="2:14">
      <c r="B7" s="23" t="s">
        <v>16</v>
      </c>
      <c r="C7" s="2">
        <f t="shared" ref="C7:M7" si="0">AVERAGE(C4:C6)</f>
        <v>10293.333333333334</v>
      </c>
      <c r="D7" s="2">
        <f t="shared" si="0"/>
        <v>15080</v>
      </c>
      <c r="E7" s="2">
        <f t="shared" si="0"/>
        <v>14533.333333333334</v>
      </c>
      <c r="F7" s="2">
        <f t="shared" si="0"/>
        <v>34896</v>
      </c>
      <c r="G7" s="2">
        <f t="shared" si="0"/>
        <v>74.606666666666669</v>
      </c>
      <c r="H7" s="2">
        <f t="shared" si="0"/>
        <v>1137.3933333333334</v>
      </c>
      <c r="I7" s="2">
        <f t="shared" si="0"/>
        <v>4489.333333333333</v>
      </c>
      <c r="J7" s="2">
        <f t="shared" si="0"/>
        <v>3019</v>
      </c>
      <c r="K7" s="2">
        <f t="shared" si="0"/>
        <v>18375.666666666668</v>
      </c>
      <c r="L7" s="2">
        <f t="shared" si="0"/>
        <v>10860</v>
      </c>
      <c r="M7" s="2">
        <f t="shared" si="0"/>
        <v>87000</v>
      </c>
      <c r="N7" s="24"/>
    </row>
    <row r="8" spans="2:14">
      <c r="B8" s="2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8"/>
    </row>
    <row r="9" spans="2:14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4">
      <c r="B11" s="30" t="s">
        <v>17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2:14">
      <c r="B12" s="23" t="s">
        <v>13</v>
      </c>
      <c r="C12" s="2">
        <v>21800</v>
      </c>
      <c r="D12" s="2">
        <v>21800</v>
      </c>
      <c r="E12" s="2">
        <v>38800</v>
      </c>
      <c r="F12" s="2">
        <v>92000</v>
      </c>
      <c r="G12" s="38">
        <v>2.91</v>
      </c>
      <c r="H12" s="38">
        <v>2.1800000000000002</v>
      </c>
      <c r="I12" s="38">
        <v>388</v>
      </c>
      <c r="J12" s="38">
        <v>6900</v>
      </c>
      <c r="K12" s="2">
        <v>51700</v>
      </c>
      <c r="L12" s="2">
        <v>21800</v>
      </c>
      <c r="M12" s="2">
        <v>123000</v>
      </c>
      <c r="N12" s="24"/>
    </row>
    <row r="13" spans="2:14">
      <c r="B13" s="23" t="s">
        <v>18</v>
      </c>
      <c r="C13" s="3">
        <f>1-(C12/$M$12)</f>
        <v>0.82276422764227641</v>
      </c>
      <c r="D13" s="3">
        <f t="shared" ref="D13:M13" si="1">1-(D12/$M$12)</f>
        <v>0.82276422764227641</v>
      </c>
      <c r="E13" s="3">
        <f t="shared" si="1"/>
        <v>0.6845528455284553</v>
      </c>
      <c r="F13" s="3">
        <f t="shared" si="1"/>
        <v>0.25203252032520329</v>
      </c>
      <c r="G13" s="7">
        <f t="shared" si="1"/>
        <v>0.99997634146341463</v>
      </c>
      <c r="H13" s="7">
        <f t="shared" si="1"/>
        <v>0.99998227642276427</v>
      </c>
      <c r="I13" s="7">
        <f t="shared" si="1"/>
        <v>0.99684552845528451</v>
      </c>
      <c r="J13" s="7">
        <f t="shared" si="1"/>
        <v>0.94390243902439019</v>
      </c>
      <c r="K13" s="3">
        <f t="shared" si="1"/>
        <v>0.5796747967479674</v>
      </c>
      <c r="L13" s="3">
        <f t="shared" si="1"/>
        <v>0.82276422764227641</v>
      </c>
      <c r="M13" s="3">
        <f t="shared" si="1"/>
        <v>0</v>
      </c>
      <c r="N13" s="24"/>
    </row>
    <row r="14" spans="2:14">
      <c r="B14" s="23" t="s">
        <v>19</v>
      </c>
      <c r="C14" s="3"/>
      <c r="D14" s="3"/>
      <c r="E14" s="3"/>
      <c r="F14" s="3"/>
      <c r="G14" s="36">
        <f>E13+D13-D13*E13</f>
        <v>0.94409147993918963</v>
      </c>
      <c r="H14" s="7">
        <f>F13+D13-D13*F13</f>
        <v>0.86743340604137731</v>
      </c>
      <c r="I14" s="7">
        <f>C13+D13-C13*D13</f>
        <v>0.96858748099676117</v>
      </c>
      <c r="J14" s="7">
        <f>F13+E13-E13*F13</f>
        <v>0.7640557868993324</v>
      </c>
      <c r="K14" s="17">
        <f>F13+C13-F13*C13</f>
        <v>0.86743340604137731</v>
      </c>
      <c r="L14" s="17">
        <f>E13+C13-C13*E13</f>
        <v>0.94409147993918963</v>
      </c>
      <c r="M14" s="3"/>
      <c r="N14" s="24"/>
    </row>
    <row r="15" spans="2:14">
      <c r="B15" s="2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4"/>
    </row>
    <row r="16" spans="2:14">
      <c r="B16" s="23" t="s">
        <v>14</v>
      </c>
      <c r="C16" s="2">
        <v>6900</v>
      </c>
      <c r="D16" s="2">
        <v>1640</v>
      </c>
      <c r="E16" s="2">
        <v>920</v>
      </c>
      <c r="F16" s="2">
        <v>12300</v>
      </c>
      <c r="G16" s="38">
        <v>2.91</v>
      </c>
      <c r="H16" s="2">
        <v>1230</v>
      </c>
      <c r="I16" s="2">
        <v>3880</v>
      </c>
      <c r="J16" s="2">
        <v>517</v>
      </c>
      <c r="K16" s="38">
        <v>517</v>
      </c>
      <c r="L16" s="2">
        <v>3880</v>
      </c>
      <c r="M16" s="2">
        <v>69000</v>
      </c>
      <c r="N16" s="24"/>
    </row>
    <row r="17" spans="2:14">
      <c r="B17" s="23" t="s">
        <v>18</v>
      </c>
      <c r="C17" s="3">
        <f>1-(C16/$M$16)</f>
        <v>0.9</v>
      </c>
      <c r="D17" s="3">
        <f t="shared" ref="D17:M17" si="2">1-(D16/$M$16)</f>
        <v>0.97623188405797101</v>
      </c>
      <c r="E17" s="3">
        <f t="shared" si="2"/>
        <v>0.98666666666666669</v>
      </c>
      <c r="F17" s="3">
        <f t="shared" si="2"/>
        <v>0.82173913043478264</v>
      </c>
      <c r="G17" s="3">
        <f>1-(G16/$M$16)</f>
        <v>0.99995782608695649</v>
      </c>
      <c r="H17" s="3">
        <f t="shared" si="2"/>
        <v>0.98217391304347823</v>
      </c>
      <c r="I17" s="3">
        <f t="shared" si="2"/>
        <v>0.94376811594202903</v>
      </c>
      <c r="J17" s="3">
        <f t="shared" si="2"/>
        <v>0.99250724637681165</v>
      </c>
      <c r="K17" s="7">
        <f t="shared" si="2"/>
        <v>0.99250724637681165</v>
      </c>
      <c r="L17" s="3">
        <f t="shared" si="2"/>
        <v>0.94376811594202903</v>
      </c>
      <c r="M17" s="3">
        <f t="shared" si="2"/>
        <v>0</v>
      </c>
      <c r="N17" s="24"/>
    </row>
    <row r="18" spans="2:14">
      <c r="B18" s="23" t="s">
        <v>19</v>
      </c>
      <c r="C18" s="3"/>
      <c r="D18" s="3"/>
      <c r="E18" s="3"/>
      <c r="F18" s="3"/>
      <c r="G18" s="39">
        <f>E17+D17-D17*E17</f>
        <v>0.99968309178743964</v>
      </c>
      <c r="H18" s="17">
        <f>F17+D17-D17*F17</f>
        <v>0.99576307498424699</v>
      </c>
      <c r="I18" s="17">
        <f>C17+D17-C17*D17</f>
        <v>0.99762318840579711</v>
      </c>
      <c r="J18" s="17">
        <f>F17+E17-E17*F17</f>
        <v>0.99762318840579711</v>
      </c>
      <c r="K18" s="7">
        <f>F17+C17-F17*C17</f>
        <v>0.98217391304347823</v>
      </c>
      <c r="L18" s="17">
        <f>E17+C17-C17*E17</f>
        <v>0.9986666666666667</v>
      </c>
      <c r="M18" s="3"/>
      <c r="N18" s="24"/>
    </row>
    <row r="19" spans="2:14">
      <c r="B19" s="23"/>
      <c r="N19" s="24"/>
    </row>
    <row r="20" spans="2:14">
      <c r="B20" s="23" t="s">
        <v>15</v>
      </c>
      <c r="C20" s="2">
        <v>2180</v>
      </c>
      <c r="D20" s="2">
        <v>21800</v>
      </c>
      <c r="E20" s="2">
        <v>3880</v>
      </c>
      <c r="F20" s="2">
        <v>388</v>
      </c>
      <c r="G20" s="38">
        <v>218</v>
      </c>
      <c r="H20" s="2">
        <v>2180</v>
      </c>
      <c r="I20" s="2">
        <v>9200</v>
      </c>
      <c r="J20" s="2">
        <v>1640</v>
      </c>
      <c r="K20" s="2">
        <v>2910</v>
      </c>
      <c r="L20" s="2">
        <v>6900</v>
      </c>
      <c r="M20" s="2">
        <v>69000</v>
      </c>
      <c r="N20" s="24"/>
    </row>
    <row r="21" spans="2:14">
      <c r="B21" s="23" t="s">
        <v>18</v>
      </c>
      <c r="C21" s="3">
        <f>1-(C20/$M$20)</f>
        <v>0.96840579710144925</v>
      </c>
      <c r="D21" s="3">
        <f t="shared" ref="D21:M21" si="3">1-(D20/$M$20)</f>
        <v>0.68405797101449273</v>
      </c>
      <c r="E21" s="3">
        <f t="shared" si="3"/>
        <v>0.94376811594202903</v>
      </c>
      <c r="F21" s="3">
        <f t="shared" si="3"/>
        <v>0.99437681159420288</v>
      </c>
      <c r="G21" s="7">
        <f t="shared" si="3"/>
        <v>0.99684057971014495</v>
      </c>
      <c r="H21" s="3">
        <f t="shared" si="3"/>
        <v>0.96840579710144925</v>
      </c>
      <c r="I21" s="3">
        <f t="shared" si="3"/>
        <v>0.8666666666666667</v>
      </c>
      <c r="J21" s="3">
        <f t="shared" si="3"/>
        <v>0.97623188405797101</v>
      </c>
      <c r="K21" s="3">
        <f t="shared" si="3"/>
        <v>0.95782608695652172</v>
      </c>
      <c r="L21" s="3">
        <f t="shared" si="3"/>
        <v>0.9</v>
      </c>
      <c r="M21" s="3">
        <f t="shared" si="3"/>
        <v>0</v>
      </c>
      <c r="N21" s="24"/>
    </row>
    <row r="22" spans="2:14">
      <c r="B22" s="23" t="s">
        <v>19</v>
      </c>
      <c r="C22" s="3"/>
      <c r="D22" s="3"/>
      <c r="E22" s="3"/>
      <c r="F22" s="3"/>
      <c r="G22" s="36">
        <f>E21+D21-D21*E21</f>
        <v>0.9822339844570469</v>
      </c>
      <c r="H22" s="17">
        <f>F21+D21-D21*F21</f>
        <v>0.99822339844570462</v>
      </c>
      <c r="I22" s="17">
        <f>C21+D21-C21*D21</f>
        <v>0.99001806343205212</v>
      </c>
      <c r="J22" s="17">
        <f>F21+E21-E21*F21</f>
        <v>0.99968379752152914</v>
      </c>
      <c r="K22" s="17">
        <f>F21+C21-F21*C21</f>
        <v>0.99982233984457047</v>
      </c>
      <c r="L22" s="17">
        <f>E21+C21-C21*E21</f>
        <v>0.99822339844570473</v>
      </c>
      <c r="M22" s="3"/>
      <c r="N22" s="24"/>
    </row>
    <row r="23" spans="2:14">
      <c r="B23" s="23"/>
      <c r="N23" s="24"/>
    </row>
    <row r="24" spans="2:14">
      <c r="B24" s="23"/>
      <c r="N24" s="24"/>
    </row>
    <row r="25" spans="2:14">
      <c r="B25" s="23" t="s">
        <v>16</v>
      </c>
      <c r="C25">
        <v>10293.333333333299</v>
      </c>
      <c r="D25">
        <v>15080</v>
      </c>
      <c r="E25">
        <v>14533.333333333334</v>
      </c>
      <c r="F25">
        <v>34896</v>
      </c>
      <c r="G25" s="40">
        <v>74.606666666666669</v>
      </c>
      <c r="H25" s="40">
        <v>1137.3933333333334</v>
      </c>
      <c r="I25">
        <v>4489.333333333333</v>
      </c>
      <c r="J25" s="40">
        <v>3019</v>
      </c>
      <c r="K25">
        <v>18375.666666666668</v>
      </c>
      <c r="L25">
        <v>10860</v>
      </c>
      <c r="M25">
        <v>87000</v>
      </c>
      <c r="N25" s="24"/>
    </row>
    <row r="26" spans="2:14">
      <c r="B26" s="23" t="s">
        <v>18</v>
      </c>
      <c r="C26" s="3">
        <f>1-(C25/$M$25)</f>
        <v>0.88168582375478965</v>
      </c>
      <c r="D26" s="3">
        <f t="shared" ref="D26:M26" si="4">1-(D25/$M$25)</f>
        <v>0.82666666666666666</v>
      </c>
      <c r="E26" s="3">
        <f t="shared" si="4"/>
        <v>0.83295019157088124</v>
      </c>
      <c r="F26" s="3">
        <f t="shared" si="4"/>
        <v>0.59889655172413792</v>
      </c>
      <c r="G26" s="7">
        <f t="shared" si="4"/>
        <v>0.9991424521072797</v>
      </c>
      <c r="H26" s="7">
        <f t="shared" si="4"/>
        <v>0.98692651340996174</v>
      </c>
      <c r="I26" s="3">
        <f t="shared" si="4"/>
        <v>0.9483984674329502</v>
      </c>
      <c r="J26" s="7">
        <f t="shared" si="4"/>
        <v>0.96529885057471265</v>
      </c>
      <c r="K26" s="3">
        <f t="shared" si="4"/>
        <v>0.7887854406130268</v>
      </c>
      <c r="L26" s="3">
        <f t="shared" si="4"/>
        <v>0.8751724137931034</v>
      </c>
      <c r="M26" s="3">
        <f t="shared" si="4"/>
        <v>0</v>
      </c>
      <c r="N26" s="24"/>
    </row>
    <row r="27" spans="2:14">
      <c r="B27" s="23" t="s">
        <v>19</v>
      </c>
      <c r="C27" s="3"/>
      <c r="D27" s="3"/>
      <c r="E27" s="3"/>
      <c r="F27" s="3"/>
      <c r="G27" s="36">
        <f>E26+D26-D26*E26</f>
        <v>0.97104469987228603</v>
      </c>
      <c r="H27" s="7">
        <f>F26+D26-D26*F26</f>
        <v>0.9304754022988504</v>
      </c>
      <c r="I27" s="17">
        <f>C26+D26-C26*D26</f>
        <v>0.97949220945083026</v>
      </c>
      <c r="J27" s="7">
        <f>F26+E26-E26*F26</f>
        <v>0.93299574580525824</v>
      </c>
      <c r="K27" s="17">
        <f>F26+C26-F26*C26</f>
        <v>0.952543775928128</v>
      </c>
      <c r="L27" s="17">
        <f>E26+C26-C26*E26</f>
        <v>0.98023563952378878</v>
      </c>
      <c r="M27" s="3"/>
      <c r="N27" s="24"/>
    </row>
    <row r="28" spans="2:14">
      <c r="B28" s="23"/>
      <c r="N28" s="24"/>
    </row>
    <row r="29" spans="2:1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2:14">
      <c r="B30" s="23"/>
      <c r="N30" s="24"/>
    </row>
    <row r="31" spans="2:14">
      <c r="B31" s="23"/>
      <c r="N31" s="24"/>
    </row>
    <row r="32" spans="2:14">
      <c r="B32" s="48" t="s">
        <v>20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24"/>
    </row>
    <row r="33" spans="2:14">
      <c r="B33" s="5" t="s">
        <v>25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6" t="s">
        <v>7</v>
      </c>
      <c r="I33" s="6" t="s">
        <v>8</v>
      </c>
      <c r="J33" s="6" t="s">
        <v>9</v>
      </c>
      <c r="K33" s="6" t="s">
        <v>10</v>
      </c>
      <c r="L33" s="6" t="s">
        <v>11</v>
      </c>
      <c r="M33" s="6" t="s">
        <v>12</v>
      </c>
      <c r="N33" s="41"/>
    </row>
    <row r="34" spans="2:14">
      <c r="B34" s="5" t="s">
        <v>13</v>
      </c>
      <c r="C34" s="5"/>
      <c r="D34" s="5"/>
      <c r="E34" s="5"/>
      <c r="F34" s="5"/>
      <c r="G34" s="8" t="str">
        <f>IF(G13&gt;G14,"Synergy","no synergy")</f>
        <v>Synergy</v>
      </c>
      <c r="H34" s="8" t="str">
        <f>IF(H13&gt;H14,"Synergy","no synergy")</f>
        <v>Synergy</v>
      </c>
      <c r="I34" s="8" t="str">
        <f t="shared" ref="H34:L34" si="5">IF(I13&gt;I14,"Synergy","no synergy")</f>
        <v>Synergy</v>
      </c>
      <c r="J34" s="8" t="str">
        <f t="shared" si="5"/>
        <v>Synergy</v>
      </c>
      <c r="K34" s="18" t="str">
        <f t="shared" si="5"/>
        <v>no synergy</v>
      </c>
      <c r="L34" s="18" t="str">
        <f t="shared" si="5"/>
        <v>no synergy</v>
      </c>
      <c r="M34" s="5"/>
      <c r="N34" s="24"/>
    </row>
    <row r="35" spans="2:14">
      <c r="B35" s="5" t="s">
        <v>14</v>
      </c>
      <c r="C35" s="5"/>
      <c r="D35" s="5"/>
      <c r="E35" s="5"/>
      <c r="F35" s="5"/>
      <c r="G35" s="18" t="str">
        <f>IF(G17&gt;G18,"Synergy","no synergy")</f>
        <v>Synergy</v>
      </c>
      <c r="H35" s="18" t="str">
        <f>IF(H17&gt;H18,"Synergy","no synergy")</f>
        <v>no synergy</v>
      </c>
      <c r="I35" s="18" t="str">
        <f t="shared" ref="H35:L35" si="6">IF(I17&gt;I18,"Synergy","no synergy")</f>
        <v>no synergy</v>
      </c>
      <c r="J35" s="18" t="str">
        <f t="shared" si="6"/>
        <v>no synergy</v>
      </c>
      <c r="K35" s="8" t="str">
        <f t="shared" si="6"/>
        <v>Synergy</v>
      </c>
      <c r="L35" s="18" t="str">
        <f t="shared" si="6"/>
        <v>no synergy</v>
      </c>
      <c r="M35" s="18"/>
      <c r="N35" s="24"/>
    </row>
    <row r="36" spans="2:14">
      <c r="B36" s="5" t="s">
        <v>15</v>
      </c>
      <c r="C36" s="5"/>
      <c r="D36" s="5"/>
      <c r="E36" s="5"/>
      <c r="F36" s="5"/>
      <c r="G36" s="18" t="str">
        <f>IF(G21&gt;G22,"Synergy","no synergy")</f>
        <v>Synergy</v>
      </c>
      <c r="H36" s="18" t="str">
        <f t="shared" ref="H36:L36" si="7">IF(H21&gt;H22,"Synergy","no synergy")</f>
        <v>no synergy</v>
      </c>
      <c r="I36" s="18" t="str">
        <f t="shared" si="7"/>
        <v>no synergy</v>
      </c>
      <c r="J36" s="18" t="str">
        <f t="shared" si="7"/>
        <v>no synergy</v>
      </c>
      <c r="K36" s="18" t="str">
        <f t="shared" si="7"/>
        <v>no synergy</v>
      </c>
      <c r="L36" s="18" t="str">
        <f t="shared" si="7"/>
        <v>no synergy</v>
      </c>
      <c r="M36" s="18"/>
      <c r="N36" s="24"/>
    </row>
    <row r="37" spans="2:14">
      <c r="B37" s="5" t="s">
        <v>16</v>
      </c>
      <c r="C37" s="5"/>
      <c r="D37" s="5"/>
      <c r="E37" s="5"/>
      <c r="F37" s="5"/>
      <c r="G37" s="8" t="str">
        <f>IF(G26&gt;G27,"Synergy","no synergy")</f>
        <v>Synergy</v>
      </c>
      <c r="H37" s="8" t="str">
        <f t="shared" ref="H37:L37" si="8">IF(H26&gt;H27,"Synergy","no synergy")</f>
        <v>Synergy</v>
      </c>
      <c r="I37" s="18" t="str">
        <f t="shared" si="8"/>
        <v>no synergy</v>
      </c>
      <c r="J37" s="8" t="str">
        <f t="shared" si="8"/>
        <v>Synergy</v>
      </c>
      <c r="K37" s="18" t="str">
        <f t="shared" si="8"/>
        <v>no synergy</v>
      </c>
      <c r="L37" s="18" t="str">
        <f t="shared" si="8"/>
        <v>no synergy</v>
      </c>
      <c r="M37" s="18"/>
      <c r="N37" s="24"/>
    </row>
    <row r="38" spans="2:14">
      <c r="B38" s="23"/>
      <c r="N38" s="24"/>
    </row>
    <row r="39" spans="2:14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</row>
  </sheetData>
  <mergeCells count="1">
    <mergeCell ref="B32:M32"/>
  </mergeCells>
  <pageMargins left="0.7" right="0.7" top="0.75" bottom="0.75" header="0.3" footer="0.3"/>
  <ignoredErrors>
    <ignoredError sqref="H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5854-596F-C141-BF1B-DBE9B6F920FF}">
  <dimension ref="B2:AR38"/>
  <sheetViews>
    <sheetView tabSelected="1" topLeftCell="A11" zoomScale="107" zoomScaleNormal="65" workbookViewId="0">
      <selection activeCell="B33" sqref="B33:M33"/>
    </sheetView>
  </sheetViews>
  <sheetFormatPr defaultColWidth="11" defaultRowHeight="15.95"/>
  <cols>
    <col min="1" max="1" width="8" customWidth="1"/>
    <col min="2" max="2" width="26.5" customWidth="1"/>
    <col min="3" max="3" width="10.5" bestFit="1" customWidth="1"/>
    <col min="4" max="4" width="14.875" bestFit="1" customWidth="1"/>
    <col min="5" max="5" width="15.125" bestFit="1" customWidth="1"/>
    <col min="6" max="6" width="12.375" bestFit="1" customWidth="1"/>
    <col min="7" max="7" width="14.875" bestFit="1" customWidth="1"/>
    <col min="8" max="9" width="14" bestFit="1" customWidth="1"/>
    <col min="10" max="10" width="14.125" bestFit="1" customWidth="1"/>
    <col min="11" max="11" width="14.875" bestFit="1" customWidth="1"/>
    <col min="12" max="13" width="12.125" bestFit="1" customWidth="1"/>
    <col min="14" max="14" width="27" customWidth="1"/>
  </cols>
  <sheetData>
    <row r="2" spans="2:44">
      <c r="B2" s="3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2"/>
    </row>
    <row r="3" spans="2:44">
      <c r="B3" s="23" t="s">
        <v>26</v>
      </c>
      <c r="AM3" s="24"/>
    </row>
    <row r="4" spans="2:44">
      <c r="B4" s="25"/>
      <c r="C4" s="51" t="s">
        <v>12</v>
      </c>
      <c r="D4" s="52"/>
      <c r="E4" s="52"/>
      <c r="F4" s="52"/>
      <c r="G4" s="52"/>
      <c r="H4" s="53"/>
      <c r="I4" s="51" t="s">
        <v>2</v>
      </c>
      <c r="J4" s="52"/>
      <c r="K4" s="52"/>
      <c r="L4" s="52"/>
      <c r="M4" s="52"/>
      <c r="N4" s="53"/>
      <c r="O4" s="51" t="s">
        <v>27</v>
      </c>
      <c r="P4" s="52"/>
      <c r="Q4" s="52"/>
      <c r="R4" s="52"/>
      <c r="S4" s="52"/>
      <c r="T4" s="53"/>
      <c r="U4" s="51" t="s">
        <v>4</v>
      </c>
      <c r="V4" s="52"/>
      <c r="W4" s="52"/>
      <c r="X4" s="52"/>
      <c r="Y4" s="52"/>
      <c r="Z4" s="53"/>
      <c r="AA4" s="51" t="s">
        <v>5</v>
      </c>
      <c r="AB4" s="52"/>
      <c r="AC4" s="52"/>
      <c r="AD4" s="52"/>
      <c r="AE4" s="52"/>
      <c r="AF4" s="53"/>
      <c r="AM4" s="24"/>
    </row>
    <row r="5" spans="2:44">
      <c r="B5" s="23"/>
      <c r="I5" s="9">
        <v>111.44</v>
      </c>
      <c r="J5" s="2">
        <v>173.35</v>
      </c>
      <c r="K5" s="2">
        <v>107.85</v>
      </c>
      <c r="L5" s="2">
        <v>66.849999999999994</v>
      </c>
      <c r="M5" s="2">
        <v>102.15</v>
      </c>
      <c r="N5" s="10">
        <v>236.2</v>
      </c>
      <c r="O5" s="9">
        <v>46.28</v>
      </c>
      <c r="P5" s="2">
        <v>121.73</v>
      </c>
      <c r="Q5" s="2">
        <v>63.67</v>
      </c>
      <c r="R5" s="2">
        <v>28.31</v>
      </c>
      <c r="S5" s="2">
        <v>54.32</v>
      </c>
      <c r="T5" s="10">
        <v>11.68</v>
      </c>
      <c r="U5" s="9">
        <v>28.75</v>
      </c>
      <c r="V5" s="2">
        <v>35.61</v>
      </c>
      <c r="W5" s="2">
        <v>28.2</v>
      </c>
      <c r="X5" s="2">
        <v>24.68</v>
      </c>
      <c r="Y5" s="2">
        <v>22.77</v>
      </c>
      <c r="Z5" s="10">
        <v>21.08</v>
      </c>
      <c r="AA5" s="9">
        <v>131.93</v>
      </c>
      <c r="AB5" s="2">
        <v>82.82</v>
      </c>
      <c r="AC5" s="2">
        <v>126.25</v>
      </c>
      <c r="AD5" s="2">
        <v>97.33</v>
      </c>
      <c r="AE5" s="2">
        <v>85.06</v>
      </c>
      <c r="AF5" s="10">
        <v>80.89</v>
      </c>
      <c r="AM5" s="24"/>
    </row>
    <row r="6" spans="2:44">
      <c r="B6" s="23"/>
      <c r="AM6" s="24"/>
    </row>
    <row r="7" spans="2:44">
      <c r="B7" s="23"/>
      <c r="C7" s="51" t="s">
        <v>8</v>
      </c>
      <c r="D7" s="52"/>
      <c r="E7" s="52"/>
      <c r="F7" s="52"/>
      <c r="G7" s="52"/>
      <c r="H7" s="53"/>
      <c r="I7" s="51" t="s">
        <v>11</v>
      </c>
      <c r="J7" s="52"/>
      <c r="K7" s="52"/>
      <c r="L7" s="52"/>
      <c r="M7" s="52"/>
      <c r="N7" s="53"/>
      <c r="O7" s="51" t="s">
        <v>10</v>
      </c>
      <c r="P7" s="52"/>
      <c r="Q7" s="52"/>
      <c r="R7" s="52"/>
      <c r="S7" s="52"/>
      <c r="T7" s="53"/>
      <c r="U7" s="51" t="s">
        <v>6</v>
      </c>
      <c r="V7" s="52"/>
      <c r="W7" s="52"/>
      <c r="X7" s="52"/>
      <c r="Y7" s="52"/>
      <c r="Z7" s="53"/>
      <c r="AA7" s="51" t="s">
        <v>7</v>
      </c>
      <c r="AB7" s="52"/>
      <c r="AC7" s="52"/>
      <c r="AD7" s="52"/>
      <c r="AE7" s="52"/>
      <c r="AF7" s="53"/>
      <c r="AG7" s="51" t="s">
        <v>28</v>
      </c>
      <c r="AH7" s="52"/>
      <c r="AI7" s="52"/>
      <c r="AJ7" s="52"/>
      <c r="AK7" s="52"/>
      <c r="AL7" s="53"/>
      <c r="AM7" s="24"/>
    </row>
    <row r="8" spans="2:44">
      <c r="B8" s="23"/>
      <c r="C8" s="11">
        <v>24.99</v>
      </c>
      <c r="D8" s="12">
        <v>29.43</v>
      </c>
      <c r="E8" s="12">
        <v>22.22</v>
      </c>
      <c r="F8" s="12">
        <v>48.01</v>
      </c>
      <c r="G8" s="12">
        <v>23.26</v>
      </c>
      <c r="H8" s="13">
        <v>35.770000000000003</v>
      </c>
      <c r="I8" s="11">
        <v>67.260000000000005</v>
      </c>
      <c r="J8" s="12">
        <v>37.200000000000003</v>
      </c>
      <c r="K8" s="12">
        <v>28.6</v>
      </c>
      <c r="L8" s="12">
        <v>21.28</v>
      </c>
      <c r="M8" s="12">
        <v>8.6300000000000008</v>
      </c>
      <c r="N8" s="13">
        <v>33.28</v>
      </c>
      <c r="O8" s="11">
        <v>38.78</v>
      </c>
      <c r="P8" s="12">
        <v>147.49</v>
      </c>
      <c r="Q8" s="12">
        <v>73.61</v>
      </c>
      <c r="R8" s="12">
        <v>88.08</v>
      </c>
      <c r="S8" s="12">
        <v>68.010000000000005</v>
      </c>
      <c r="T8" s="13">
        <v>83.73</v>
      </c>
      <c r="U8" s="11"/>
      <c r="V8" s="12">
        <v>24.77</v>
      </c>
      <c r="W8" s="12">
        <v>14.29</v>
      </c>
      <c r="X8" s="12">
        <v>5.36</v>
      </c>
      <c r="Y8" s="12">
        <v>6.54</v>
      </c>
      <c r="Z8" s="13">
        <v>10.61</v>
      </c>
      <c r="AA8" s="11">
        <v>30.35</v>
      </c>
      <c r="AB8" s="12">
        <v>68.95</v>
      </c>
      <c r="AC8" s="12">
        <v>14.53</v>
      </c>
      <c r="AD8" s="12">
        <v>49.93</v>
      </c>
      <c r="AE8" s="12">
        <v>15.59</v>
      </c>
      <c r="AF8" s="13">
        <v>38.630000000000003</v>
      </c>
      <c r="AG8" s="11">
        <v>49.42</v>
      </c>
      <c r="AH8" s="12">
        <v>26.86</v>
      </c>
      <c r="AI8" s="12">
        <v>22.25</v>
      </c>
      <c r="AJ8" s="12">
        <v>17.690000000000001</v>
      </c>
      <c r="AK8" s="12">
        <v>15.83</v>
      </c>
      <c r="AL8" s="13">
        <v>26.92</v>
      </c>
      <c r="AM8" s="24"/>
    </row>
    <row r="9" spans="2:44">
      <c r="B9" s="23"/>
      <c r="AM9" s="24"/>
    </row>
    <row r="10" spans="2:44">
      <c r="B10" s="23"/>
      <c r="AM10" s="24"/>
    </row>
    <row r="11" spans="2:44">
      <c r="B11" s="23" t="s">
        <v>29</v>
      </c>
      <c r="AM11" s="24"/>
    </row>
    <row r="12" spans="2:44">
      <c r="B12" s="25"/>
      <c r="C12" s="51" t="s">
        <v>12</v>
      </c>
      <c r="D12" s="52"/>
      <c r="E12" s="52"/>
      <c r="F12" s="52"/>
      <c r="G12" s="52"/>
      <c r="H12" s="53"/>
      <c r="I12" s="51" t="s">
        <v>2</v>
      </c>
      <c r="J12" s="52"/>
      <c r="K12" s="52"/>
      <c r="L12" s="52"/>
      <c r="M12" s="52"/>
      <c r="N12" s="53"/>
      <c r="O12" s="51" t="s">
        <v>27</v>
      </c>
      <c r="P12" s="52"/>
      <c r="Q12" s="52"/>
      <c r="R12" s="52"/>
      <c r="S12" s="52"/>
      <c r="T12" s="53"/>
      <c r="U12" s="51" t="s">
        <v>4</v>
      </c>
      <c r="V12" s="52"/>
      <c r="W12" s="52"/>
      <c r="X12" s="52"/>
      <c r="Y12" s="52"/>
      <c r="Z12" s="53"/>
      <c r="AA12" s="51" t="s">
        <v>5</v>
      </c>
      <c r="AB12" s="52"/>
      <c r="AC12" s="52"/>
      <c r="AD12" s="52"/>
      <c r="AE12" s="52"/>
      <c r="AF12" s="53"/>
      <c r="AG12" s="54"/>
      <c r="AH12" s="54"/>
      <c r="AI12" s="54"/>
      <c r="AJ12" s="54"/>
      <c r="AK12" s="54"/>
      <c r="AL12" s="54"/>
      <c r="AM12" s="10"/>
      <c r="AN12" s="2"/>
      <c r="AO12" s="2"/>
      <c r="AP12" s="2"/>
      <c r="AQ12" s="2"/>
      <c r="AR12" s="2"/>
    </row>
    <row r="13" spans="2:44">
      <c r="B13" s="23"/>
      <c r="I13" s="14"/>
      <c r="J13" s="20"/>
      <c r="K13" s="2">
        <v>66.11</v>
      </c>
      <c r="L13" s="2">
        <v>46.97</v>
      </c>
      <c r="M13" s="2">
        <v>136.69999999999999</v>
      </c>
      <c r="N13" s="10">
        <v>52.11</v>
      </c>
      <c r="O13" s="14"/>
      <c r="P13" s="20"/>
      <c r="Q13" s="2">
        <v>133.79</v>
      </c>
      <c r="R13" s="2">
        <v>32.479999999999997</v>
      </c>
      <c r="S13" s="2">
        <v>59.85</v>
      </c>
      <c r="T13" s="10">
        <v>14.34</v>
      </c>
      <c r="U13" s="14"/>
      <c r="V13" s="20"/>
      <c r="W13" s="2">
        <v>42.68</v>
      </c>
      <c r="X13" s="2">
        <v>25.05</v>
      </c>
      <c r="Y13" s="2">
        <v>13.54</v>
      </c>
      <c r="Z13" s="10">
        <v>21.63</v>
      </c>
      <c r="AA13" s="14"/>
      <c r="AB13" s="20"/>
      <c r="AC13" s="2">
        <v>59.32</v>
      </c>
      <c r="AD13" s="2">
        <v>92.09</v>
      </c>
      <c r="AE13" s="2">
        <v>111.64</v>
      </c>
      <c r="AF13" s="10">
        <v>51.83</v>
      </c>
      <c r="AM13" s="24"/>
    </row>
    <row r="14" spans="2:44">
      <c r="B14" s="23"/>
      <c r="AM14" s="24"/>
    </row>
    <row r="15" spans="2:44">
      <c r="B15" s="23"/>
      <c r="C15" s="51" t="s">
        <v>8</v>
      </c>
      <c r="D15" s="52"/>
      <c r="E15" s="52"/>
      <c r="F15" s="52"/>
      <c r="G15" s="52"/>
      <c r="H15" s="53"/>
      <c r="I15" s="51" t="s">
        <v>11</v>
      </c>
      <c r="J15" s="52"/>
      <c r="K15" s="52"/>
      <c r="L15" s="52"/>
      <c r="M15" s="52"/>
      <c r="N15" s="53"/>
      <c r="O15" s="51" t="s">
        <v>10</v>
      </c>
      <c r="P15" s="52"/>
      <c r="Q15" s="52"/>
      <c r="R15" s="52"/>
      <c r="S15" s="52"/>
      <c r="T15" s="53"/>
      <c r="U15" s="51" t="s">
        <v>6</v>
      </c>
      <c r="V15" s="52"/>
      <c r="W15" s="52"/>
      <c r="X15" s="52"/>
      <c r="Y15" s="52"/>
      <c r="Z15" s="53"/>
      <c r="AA15" s="51" t="s">
        <v>7</v>
      </c>
      <c r="AB15" s="52"/>
      <c r="AC15" s="52"/>
      <c r="AD15" s="52"/>
      <c r="AE15" s="52"/>
      <c r="AF15" s="53"/>
      <c r="AG15" s="51" t="s">
        <v>28</v>
      </c>
      <c r="AH15" s="52"/>
      <c r="AI15" s="52"/>
      <c r="AJ15" s="52"/>
      <c r="AK15" s="52"/>
      <c r="AL15" s="53"/>
      <c r="AM15" s="24"/>
    </row>
    <row r="16" spans="2:44">
      <c r="B16" s="23"/>
      <c r="C16" s="15"/>
      <c r="D16" s="16"/>
      <c r="E16" s="12">
        <v>41.67</v>
      </c>
      <c r="F16" s="12">
        <v>14.35</v>
      </c>
      <c r="G16" s="12">
        <v>15.98</v>
      </c>
      <c r="H16" s="13">
        <v>15.75</v>
      </c>
      <c r="I16" s="15"/>
      <c r="J16" s="16"/>
      <c r="K16" s="12">
        <v>46.5</v>
      </c>
      <c r="L16" s="12">
        <v>40.380000000000003</v>
      </c>
      <c r="M16" s="12">
        <v>31.06</v>
      </c>
      <c r="N16" s="13">
        <v>33.78</v>
      </c>
      <c r="O16" s="15"/>
      <c r="P16" s="16"/>
      <c r="Q16" s="12">
        <v>77</v>
      </c>
      <c r="R16" s="12">
        <v>142.25</v>
      </c>
      <c r="S16" s="12">
        <v>80.08</v>
      </c>
      <c r="T16" s="13">
        <v>90.27</v>
      </c>
      <c r="U16" s="15"/>
      <c r="V16" s="16"/>
      <c r="W16" s="12">
        <v>19.21</v>
      </c>
      <c r="X16" s="12">
        <v>15.45</v>
      </c>
      <c r="Y16" s="12">
        <v>9.2100000000000009</v>
      </c>
      <c r="Z16" s="13">
        <v>5.38</v>
      </c>
      <c r="AA16" s="15"/>
      <c r="AB16" s="16"/>
      <c r="AC16" s="12">
        <v>29.5</v>
      </c>
      <c r="AD16" s="12">
        <v>68.06</v>
      </c>
      <c r="AE16" s="12">
        <v>12.29</v>
      </c>
      <c r="AF16" s="13">
        <v>15.27</v>
      </c>
      <c r="AG16" s="15"/>
      <c r="AH16" s="16"/>
      <c r="AI16" s="12">
        <v>37.72</v>
      </c>
      <c r="AJ16" s="12">
        <v>50.23</v>
      </c>
      <c r="AK16" s="12">
        <v>25.37</v>
      </c>
      <c r="AL16" s="13">
        <v>16.12</v>
      </c>
      <c r="AM16" s="24"/>
    </row>
    <row r="17" spans="2:39">
      <c r="B17" s="23"/>
      <c r="AM17" s="24"/>
    </row>
    <row r="18" spans="2:39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</row>
    <row r="21" spans="2:39">
      <c r="B21" s="30" t="s">
        <v>17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spans="2:39">
      <c r="B22" s="31"/>
      <c r="O22" s="24"/>
    </row>
    <row r="23" spans="2:39">
      <c r="B23" s="31" t="s">
        <v>30</v>
      </c>
      <c r="C23" s="1" t="s">
        <v>2</v>
      </c>
      <c r="D23" s="1" t="s">
        <v>31</v>
      </c>
      <c r="E23" s="1" t="s">
        <v>4</v>
      </c>
      <c r="F23" s="1" t="s">
        <v>5</v>
      </c>
      <c r="G23" s="32" t="s">
        <v>32</v>
      </c>
      <c r="H23" s="1" t="s">
        <v>33</v>
      </c>
      <c r="I23" s="1" t="s">
        <v>10</v>
      </c>
      <c r="J23" s="32" t="s">
        <v>6</v>
      </c>
      <c r="K23" s="32" t="s">
        <v>7</v>
      </c>
      <c r="L23" s="1" t="s">
        <v>34</v>
      </c>
      <c r="M23" s="1"/>
      <c r="O23" s="24"/>
    </row>
    <row r="24" spans="2:39">
      <c r="B24" s="23" t="s">
        <v>18</v>
      </c>
      <c r="C24">
        <v>0</v>
      </c>
      <c r="D24">
        <f>1-(AVERAGE(O5:T5)/100)</f>
        <v>0.45668333333333333</v>
      </c>
      <c r="E24">
        <f>1-(AVERAGE(U5:Z5)/100)</f>
        <v>0.73151666666666659</v>
      </c>
      <c r="F24">
        <v>0</v>
      </c>
      <c r="G24" s="4">
        <f>1-(AVERAGE(C8:H8)/100)</f>
        <v>0.69386666666666663</v>
      </c>
      <c r="H24" s="3">
        <f>1-(AVERAGE(I8:N8)/100)</f>
        <v>0.67291666666666661</v>
      </c>
      <c r="I24" s="3">
        <f>1-(AVERAGE(O8:T8)/100)</f>
        <v>0.16716666666666669</v>
      </c>
      <c r="J24" s="4">
        <f>1-(AVERAGE(U8:Z8)/100)</f>
        <v>0.87685999999999997</v>
      </c>
      <c r="K24" s="4">
        <f>1-(AVERAGE(AA8:AF8)/100)</f>
        <v>0.63669999999999993</v>
      </c>
      <c r="L24" s="3">
        <f>1-(AVERAGE(AG8:AL8)/100)</f>
        <v>0.73504999999999998</v>
      </c>
      <c r="O24" s="24"/>
    </row>
    <row r="25" spans="2:39">
      <c r="B25" s="23" t="s">
        <v>19</v>
      </c>
      <c r="G25" s="4">
        <f>C24+D24-(C24*D24)</f>
        <v>0.45668333333333333</v>
      </c>
      <c r="H25" s="17">
        <f>E24+C24-(E24*C24)</f>
        <v>0.73151666666666659</v>
      </c>
      <c r="I25" s="4">
        <f>F24+C24-(F24*C24)</f>
        <v>0</v>
      </c>
      <c r="J25" s="4">
        <f>E24+D24-(E24*D24)</f>
        <v>0.85412853027777769</v>
      </c>
      <c r="K25" s="4">
        <f>F24+D24-(F24*D24)</f>
        <v>0.45668333333333333</v>
      </c>
      <c r="L25" s="4">
        <f>F24+E24-(F24*E24)</f>
        <v>0.73151666666666659</v>
      </c>
      <c r="O25" s="24"/>
    </row>
    <row r="26" spans="2:39">
      <c r="B26" s="33"/>
      <c r="O26" s="24"/>
    </row>
    <row r="27" spans="2:39">
      <c r="B27" s="23"/>
      <c r="G27" s="4"/>
      <c r="H27" s="3"/>
      <c r="I27" s="3"/>
      <c r="J27" s="4"/>
      <c r="K27" s="4"/>
      <c r="L27" s="3"/>
      <c r="O27" s="24"/>
    </row>
    <row r="28" spans="2:39">
      <c r="B28" s="31" t="s">
        <v>35</v>
      </c>
      <c r="C28" s="1" t="s">
        <v>2</v>
      </c>
      <c r="D28" s="1" t="s">
        <v>31</v>
      </c>
      <c r="E28" s="1" t="s">
        <v>4</v>
      </c>
      <c r="F28" s="1" t="s">
        <v>5</v>
      </c>
      <c r="G28" s="32" t="s">
        <v>32</v>
      </c>
      <c r="H28" s="1" t="s">
        <v>33</v>
      </c>
      <c r="I28" s="1" t="s">
        <v>10</v>
      </c>
      <c r="J28" s="32" t="s">
        <v>6</v>
      </c>
      <c r="K28" s="32" t="s">
        <v>7</v>
      </c>
      <c r="L28" s="1" t="s">
        <v>34</v>
      </c>
      <c r="O28" s="24"/>
    </row>
    <row r="29" spans="2:39">
      <c r="B29" s="23" t="s">
        <v>18</v>
      </c>
      <c r="C29">
        <f>1-(AVERAGE(K13:N13)/100)</f>
        <v>0.24527500000000002</v>
      </c>
      <c r="D29">
        <f>1-(AVERAGE(Q13:T13)/100)</f>
        <v>0.39885000000000004</v>
      </c>
      <c r="E29">
        <f>1-(AVERAGE(U13:Z13)/100)</f>
        <v>0.74275000000000002</v>
      </c>
      <c r="F29">
        <f>1-(AVERAGE(AA13:AF13)/100)</f>
        <v>0.21279999999999999</v>
      </c>
      <c r="G29" s="4">
        <f>1-(AVERAGE(C16:H16)/100)</f>
        <v>0.78062500000000001</v>
      </c>
      <c r="H29" s="3">
        <f>1-(AVERAGE(I16:N16)/100)</f>
        <v>0.62070000000000003</v>
      </c>
      <c r="I29" s="3">
        <f>1-(AVERAGE(O16:T16)/100)</f>
        <v>2.6000000000000134E-2</v>
      </c>
      <c r="J29" s="4">
        <f>1-(AVERAGE(U16:Z16)/100)</f>
        <v>0.87687499999999996</v>
      </c>
      <c r="K29" s="4">
        <f>1-(AVERAGE(AA16:AF16)/100)</f>
        <v>0.68720000000000003</v>
      </c>
      <c r="L29" s="3">
        <f>1-(AVERAGE(AI16:AL16)/100)</f>
        <v>0.6764</v>
      </c>
      <c r="O29" s="24"/>
    </row>
    <row r="30" spans="2:39">
      <c r="B30" s="23" t="s">
        <v>19</v>
      </c>
      <c r="G30" s="4">
        <f>C29+D29-(C29*D29)</f>
        <v>0.54629706625000007</v>
      </c>
      <c r="H30" s="17">
        <f>E29+C29-(E29*C29)</f>
        <v>0.80584699375000002</v>
      </c>
      <c r="I30" s="4">
        <f>F29+C29-(F29*C29)</f>
        <v>0.40588047999999999</v>
      </c>
      <c r="J30" s="4">
        <f>E29+D29-(E29*D29)</f>
        <v>0.84535416249999984</v>
      </c>
      <c r="K30" s="4">
        <f>F29+D29-(F29*D29)</f>
        <v>0.52677472000000003</v>
      </c>
      <c r="L30" s="4">
        <f>F29+E29-(F29*E29)</f>
        <v>0.7974928</v>
      </c>
      <c r="O30" s="24"/>
    </row>
    <row r="31" spans="2:39">
      <c r="B31" s="33"/>
      <c r="O31" s="24"/>
    </row>
    <row r="32" spans="2:39">
      <c r="B32" s="23"/>
      <c r="O32" s="24"/>
    </row>
    <row r="33" spans="2:15">
      <c r="B33" s="48" t="s">
        <v>20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O33" s="24"/>
    </row>
    <row r="34" spans="2:15">
      <c r="B34" s="5"/>
      <c r="C34" s="6" t="s">
        <v>2</v>
      </c>
      <c r="D34" s="6" t="s">
        <v>31</v>
      </c>
      <c r="E34" s="6" t="s">
        <v>4</v>
      </c>
      <c r="F34" s="6" t="s">
        <v>5</v>
      </c>
      <c r="G34" s="29" t="s">
        <v>32</v>
      </c>
      <c r="H34" s="6" t="s">
        <v>33</v>
      </c>
      <c r="I34" s="6" t="s">
        <v>10</v>
      </c>
      <c r="J34" s="29" t="s">
        <v>6</v>
      </c>
      <c r="K34" s="29" t="s">
        <v>7</v>
      </c>
      <c r="L34" s="6" t="s">
        <v>34</v>
      </c>
      <c r="M34" s="6" t="s">
        <v>12</v>
      </c>
      <c r="N34" s="1"/>
      <c r="O34" s="24"/>
    </row>
    <row r="35" spans="2:15">
      <c r="B35" s="37" t="s">
        <v>30</v>
      </c>
      <c r="C35" s="5"/>
      <c r="D35" s="5"/>
      <c r="E35" s="5"/>
      <c r="F35" s="5"/>
      <c r="G35" s="8" t="str">
        <f>IF(G24&gt;G25,"Synergy","No synergy")</f>
        <v>Synergy</v>
      </c>
      <c r="H35" s="18" t="str">
        <f>IF(H24&gt;H25,"Synergy","no synergy")</f>
        <v>no synergy</v>
      </c>
      <c r="I35" s="19" t="str">
        <f t="shared" ref="I35:L35" si="0">IF(I24&gt;I25,"Synergy","no synergy")</f>
        <v>Synergy</v>
      </c>
      <c r="J35" s="19" t="str">
        <f t="shared" si="0"/>
        <v>Synergy</v>
      </c>
      <c r="K35" s="19" t="str">
        <f t="shared" si="0"/>
        <v>Synergy</v>
      </c>
      <c r="L35" s="19" t="str">
        <f t="shared" si="0"/>
        <v>Synergy</v>
      </c>
      <c r="M35" s="5"/>
      <c r="O35" s="24"/>
    </row>
    <row r="36" spans="2:15">
      <c r="B36" s="19" t="s">
        <v>35</v>
      </c>
      <c r="C36" s="5"/>
      <c r="D36" s="5"/>
      <c r="E36" s="5"/>
      <c r="F36" s="5"/>
      <c r="G36" s="8" t="str">
        <f>IF(G29&gt;G30,"Synergy","no synergy")</f>
        <v>Synergy</v>
      </c>
      <c r="H36" s="18" t="str">
        <f>IF(H29&gt;H30,"Synergy","no synergy")</f>
        <v>no synergy</v>
      </c>
      <c r="I36" s="18" t="str">
        <f t="shared" ref="I36:L36" si="1">IF(I29&gt;I30,"Synergy","no synergy")</f>
        <v>no synergy</v>
      </c>
      <c r="J36" s="19" t="str">
        <f t="shared" si="1"/>
        <v>Synergy</v>
      </c>
      <c r="K36" s="19" t="str">
        <f t="shared" si="1"/>
        <v>Synergy</v>
      </c>
      <c r="L36" s="18" t="str">
        <f t="shared" si="1"/>
        <v>no synergy</v>
      </c>
      <c r="M36" s="18"/>
      <c r="O36" s="24"/>
    </row>
    <row r="37" spans="2:15">
      <c r="B37" s="23"/>
      <c r="O37" s="24"/>
    </row>
    <row r="38" spans="2:15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</row>
  </sheetData>
  <mergeCells count="24">
    <mergeCell ref="AA15:AF15"/>
    <mergeCell ref="AG15:AL15"/>
    <mergeCell ref="AA4:AF4"/>
    <mergeCell ref="AG7:AL7"/>
    <mergeCell ref="C12:H12"/>
    <mergeCell ref="I12:N12"/>
    <mergeCell ref="O12:T12"/>
    <mergeCell ref="U12:Z12"/>
    <mergeCell ref="AA12:AF12"/>
    <mergeCell ref="AG12:AL12"/>
    <mergeCell ref="C7:H7"/>
    <mergeCell ref="I7:N7"/>
    <mergeCell ref="O7:T7"/>
    <mergeCell ref="U7:Z7"/>
    <mergeCell ref="AA7:AF7"/>
    <mergeCell ref="B33:M33"/>
    <mergeCell ref="C4:H4"/>
    <mergeCell ref="I4:N4"/>
    <mergeCell ref="O4:T4"/>
    <mergeCell ref="U4:Z4"/>
    <mergeCell ref="C15:H15"/>
    <mergeCell ref="I15:N15"/>
    <mergeCell ref="O15:T15"/>
    <mergeCell ref="U15:Z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Khan, Juveriya</dc:creator>
  <cp:keywords/>
  <dc:description/>
  <cp:lastModifiedBy>Khan, Juveriya</cp:lastModifiedBy>
  <cp:revision/>
  <dcterms:created xsi:type="dcterms:W3CDTF">2025-07-11T01:27:57Z</dcterms:created>
  <dcterms:modified xsi:type="dcterms:W3CDTF">2025-10-07T19:19:01Z</dcterms:modified>
  <cp:category/>
  <cp:contentStatus/>
</cp:coreProperties>
</file>