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i\ownCloud - Bußmann, Simon Lukas@owncloud.fraunhofer.de\Documents\Arbeitsordner\01_Diss\Paper 2\"/>
    </mc:Choice>
  </mc:AlternateContent>
  <xr:revisionPtr revIDLastSave="0" documentId="13_ncr:1_{B130E4CC-744A-4B41-87E2-C3841DD265F3}" xr6:coauthVersionLast="47" xr6:coauthVersionMax="47" xr10:uidLastSave="{00000000-0000-0000-0000-000000000000}"/>
  <bookViews>
    <workbookView xWindow="14295" yWindow="0" windowWidth="14610" windowHeight="15585" activeTab="1" xr2:uid="{5EEEBD0D-16B6-4A53-9A16-CFD8720C9F94}"/>
  </bookViews>
  <sheets>
    <sheet name="Energy Carriers" sheetId="1" r:id="rId1"/>
    <sheet name="Process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5" i="1"/>
  <c r="E23" i="1"/>
  <c r="F21" i="1"/>
  <c r="E21" i="1"/>
  <c r="C21" i="1"/>
  <c r="E20" i="1"/>
  <c r="F16" i="1"/>
  <c r="F11" i="1"/>
  <c r="E11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tc={A58C1410-7BDC-4F97-90ED-C83F2EAB43FC}</author>
  </authors>
  <commentList>
    <comment ref="E1" authorId="0" shapeId="0" xr:uid="{A58C1410-7BDC-4F97-90ED-C83F2EAB43F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CO2-Emissionsfaktoren für fossile Brennstoffe  wenn nicht anders beschrieben</t>
      </text>
    </comment>
  </commentList>
</comments>
</file>

<file path=xl/sharedStrings.xml><?xml version="1.0" encoding="utf-8"?>
<sst xmlns="http://schemas.openxmlformats.org/spreadsheetml/2006/main" count="3500" uniqueCount="409">
  <si>
    <t>Name</t>
  </si>
  <si>
    <t>LHV</t>
  </si>
  <si>
    <t>Sell price</t>
  </si>
  <si>
    <t>Direct Emissions</t>
  </si>
  <si>
    <t>Upstream Emissions</t>
  </si>
  <si>
    <t>Availability</t>
  </si>
  <si>
    <t>Maximum Production</t>
  </si>
  <si>
    <t>Comment</t>
  </si>
  <si>
    <t>Source</t>
  </si>
  <si>
    <t>GJ/t</t>
  </si>
  <si>
    <t>EUR/GJ</t>
  </si>
  <si>
    <t>t CO2/GJ</t>
  </si>
  <si>
    <t>GJ</t>
  </si>
  <si>
    <t>t</t>
  </si>
  <si>
    <t>Steam</t>
  </si>
  <si>
    <t>CO2</t>
  </si>
  <si>
    <t>Land Transport Fuel</t>
  </si>
  <si>
    <t>-</t>
  </si>
  <si>
    <t>Aviation Fuel</t>
  </si>
  <si>
    <t>https://chemrxiv.org/engage/api-gateway/chemrxiv/assets/orp/resource/item/6166e003fb8619d5fcf6efb5/original/lower-heating-value-of-jet-fuel-from-hydrocarbon-class-concentration-data-and-thermo-chemical-reference-data-an-uncertainty-quantification.pdf</t>
  </si>
  <si>
    <t>Navigation Fuel</t>
  </si>
  <si>
    <t>Asphalt</t>
  </si>
  <si>
    <t>Electricity</t>
  </si>
  <si>
    <t>Light fuel oil</t>
  </si>
  <si>
    <t>Natural Gas</t>
  </si>
  <si>
    <t>Petroleum coke</t>
  </si>
  <si>
    <t>https://www.engineeringtoolbox.com/fuels-higher-calorific-values-d_169.html</t>
  </si>
  <si>
    <t>Heavy fuel oil</t>
  </si>
  <si>
    <t>Derived gases</t>
  </si>
  <si>
    <t>Availibility based on projection for 2050 after mechanical recycling; Projections based on https://plasticseurope.org/wp-content/uploads/2024/09/2310838_RoadmapCopyChange_110924.pdf scaled by EU population, Assumption that all plastic waste that is not recycled mechanically is available for chemical recycling or incineration; Consideration of plastic types their carbon content and their LHV based on current plastic mix according to plastics europe, https://aslopubs.onlinelibrary.wiley.com/doi/10.1002/lol2.10187 , https://www.nswai.org/docs/2014%20ENERGY%20AND%20ECONOMIC%20VALUE%20OF%20MUNICIPAL%20SOLID.pdf , Gert Beilicke: Bautechnischer Brandschutz : Brandlastberechnung. Haufe, Berlin/Freiburg im Breisgau 1990, ISBN 3-329-00650-1  and https://link.springer.com/referenceworkentry/10.1007/978-3-319-48281-1_142-1</t>
  </si>
  <si>
    <t>Biomass solid</t>
  </si>
  <si>
    <t>The LHV and carbon content highly depend on biomass type, water content and other factors. As 90 % of the assesed biomass potential is lignocellulosic biomass, wood chips were considered here as representative; it is important to keep it consistant with the bound carbon and carbon balance, for all processes this was checked, the LHV here is a rough estimate based on https://www.sciencedirect.com/science/article/pii/S0961953411001188; upstream emissions of 10 g/kWh based on  https://www.umweltbundesamt.de/sites/default/files/medien/1410/publikationen/2019-11-07_cc-37-2019_emissionsbilanz-erneuerbarer-energien_2018.pdf (table 13) were considered in addition to bound carbon in the biomass; The availibility is based on bioenergy availibility according to assesment report; Demand for buildings and services and energy sector from Assesment report EU, demand for other industry from 2022 industry bioenergy demand - demand for petrochemical industry with 100% increase assumption due to many plans from industry sectors to increase biomass utilization; Price is based on the import price of wood residue; Ruiz, Pablo et al. (2015). “The JRC-EU-TIMES model. Bioenergy potentials for EU and neighbouring countries”. In: JRC Science for Policy Report, European Commission.</t>
  </si>
  <si>
    <t>Ambient Heat</t>
  </si>
  <si>
    <t>Hydrogen</t>
  </si>
  <si>
    <t>Naphtha</t>
  </si>
  <si>
    <t>Methanol</t>
  </si>
  <si>
    <t>Emission stochiometric</t>
  </si>
  <si>
    <t>Crude</t>
  </si>
  <si>
    <t>Based on spot price in October 2024</t>
  </si>
  <si>
    <t xml:space="preserve">https://www.umweltbundesamt.de/sites/default/files/medien/1410/publikationen/2019-11-07_cc-37-2019_emissionsbilanz-erneuerbarer-energien_2018.pdf Table 7  </t>
  </si>
  <si>
    <t>Olefines</t>
  </si>
  <si>
    <t xml:space="preserve">Emissions stochiometric; We assume a direct correlation between olefines demand and the demand for raw plastics after mechanical recycling, as these are the main products for olefines. According to a market analysis carried out for CEFIC the Plastic demand of Europe will increase by 30 %. Through increased mechanical recycling this results in an increased production of raw plastics of only 16 %.18 Taking 2020 production of olefines in the EU according to Eurostat PRODCOM of 30.0 Mt olefines in 2020 and the assumed growth of 16 % results in a demand for olefines of 34.8 Mt. </t>
  </si>
  <si>
    <t>https://www.umweltbundesamt.de/sites/default/files/medien/1410/publikationen/2019-11-07_cc-37-2019_emissionsbilanz-erneuerbarer-energien_2018.pdf; https://www.engineeringtoolbox.com/fuels-higher-calorific-values-d_169.html</t>
  </si>
  <si>
    <t>Aromatics</t>
  </si>
  <si>
    <t xml:space="preserve">Emissions stochiometric; We assume a direct correlation between aromatics demand and the demand for raw plastics after mechanical recycling, as these are the main products for aromatics. According to a market analysis carried out for CEFIC the Plastic demand of Europe will increase by 30 %. Through increased mechanical recycling this results in an increased production of raw plastics of only 16 %.18 Taking 2020 production of olefines and aromatics in the EU according to Eurostat PRODCOM of  9.1 Mt aromatics in 2020 and the assumed growth of 16 % results in a demand for aromatics of 10.5 Mt. </t>
  </si>
  <si>
    <t>Jet fuel</t>
  </si>
  <si>
    <t>Gasoline</t>
  </si>
  <si>
    <t>HVR</t>
  </si>
  <si>
    <t>Emissions based on heavy fuel Oil</t>
  </si>
  <si>
    <t>https://www.ucprc.ucdavis.edu/p-lca/pdf/04_feedstock_web.pdf</t>
  </si>
  <si>
    <t>Biochar</t>
  </si>
  <si>
    <t>Assumption carbon content of nearly 100 %</t>
  </si>
  <si>
    <t>https://ens.dk/en/our-services/technology-catalogues/technology-data-renewable-fuels</t>
  </si>
  <si>
    <t>tCO2/t</t>
  </si>
  <si>
    <t>EUR/t*a</t>
  </si>
  <si>
    <t>EUR/t</t>
  </si>
  <si>
    <t>years</t>
  </si>
  <si>
    <t xml:space="preserve"> </t>
  </si>
  <si>
    <t>DAC</t>
  </si>
  <si>
    <t>10.1016/j.joule.2024.02.005</t>
  </si>
  <si>
    <t>DEA 2024: https://ens.dk/en/our-services/technology-catalogues/technology-data-</t>
  </si>
  <si>
    <t>Alkaline water electrolyser</t>
  </si>
  <si>
    <t>S16, with 120 GJ/t</t>
  </si>
  <si>
    <t>https://doi.org/10.1039/D3EE00478C</t>
  </si>
  <si>
    <t>S16, with 120 GJ/t and 8700 h/a</t>
  </si>
  <si>
    <t>S16, 3.5% of CAPEX</t>
  </si>
  <si>
    <t>SMR</t>
  </si>
  <si>
    <t>All normalized on Jetfuel; with LHV of 50 GJ/t; Figure 7-1: Base Case 3) Block flow diagrams with main material streams</t>
  </si>
  <si>
    <t>deliverable-d3_reference-plants-economic-evaluation_final_code.pdf (sintef.no)</t>
  </si>
  <si>
    <t>Figure 7-1: Base Case 3) Block flow diagrams with main material streams</t>
  </si>
  <si>
    <t>As feedstock as emissions are captured</t>
  </si>
  <si>
    <t>Table 4. Investment Cost summary table; for Carbon capture without CHP  Base case 4.4 deliverable 5; Scaled to Base Case 3</t>
  </si>
  <si>
    <t>Assumption 10% Price reduction of CC until 2050</t>
  </si>
  <si>
    <t xml:space="preserve">For SMR: Assumption 2 % of Capex; For CC without CHP Basecase 4.4 Deliverarble 5;  Scaled to Base Case 3 </t>
  </si>
  <si>
    <t xml:space="preserve">For SMR: Assumption 2 % of Capex; For CC without CHP Basecase 4.4 Deliverarble 5; Assumption 10% reduction for CC; Scaled to Base Case 3 </t>
  </si>
  <si>
    <t>With 90% capture efficiency; with 0.056 t CO2/GJ for gas, and 0.0572 t CO2/GJ for derived fuel gases</t>
  </si>
  <si>
    <t>For SMR: Figure 7 - 3: Base Case 3) Electricity network; For CC without CHP Table 20; Base case 4-4 D5, deliverarble 4; Scaled to Base Case 3</t>
  </si>
  <si>
    <t>For SMR: Figure 7 - 4: Base Case 3) Steam networks; For CC without CHP Table 20; Base case 4-4 D5, deliverarble 4 Scaled to Base Case 3</t>
  </si>
  <si>
    <t>Assumption</t>
  </si>
  <si>
    <t>Heat Pump</t>
  </si>
  <si>
    <t>https://doi.org/10.1016/j.jclepro.2019.03.086 based on DEA, 2016. Technology Data for Energy Plants Updated Chapters. August 2016.
Danish Energy Agency, p. 117. Copenhagen, Denmark. Available at: https://ens.
dk/sites/ens.dk/files/Analyser/update_-_technology_data_catalogue_for_
energy_plants_-_aug_2016.pdf. (Accessed 1 April 2018)</t>
  </si>
  <si>
    <t>2030, 8000 FLH</t>
  </si>
  <si>
    <t>2050 8000 FLH</t>
  </si>
  <si>
    <t>Assuming Waste Heat availibity, temperature difference upto ~80°C, 2.1 GJ/t Steam</t>
  </si>
  <si>
    <t>Waste Incineration</t>
  </si>
  <si>
    <t>With 2.69 t CO2/t MPW and 36.98 GJ/t MPW based on current material mix, 22% efficiency (Table 7), 300 kWh/t CO2 (page 36) energy demand for carbon capture, 0.036 GJ/kWh, 95 % capture rate</t>
  </si>
  <si>
    <t>ZWE Capturing Materials or Carbon Final Report (europa.eu)</t>
  </si>
  <si>
    <t>small electricity only, with 36.98 GJ/t MPW based on  current fuel mix</t>
  </si>
  <si>
    <t xml:space="preserve"> 95% capture rate (medium) and 2.69 t CO2/ tMPW</t>
  </si>
  <si>
    <t>Table 13</t>
  </si>
  <si>
    <t xml:space="preserve"> 95% capture rate (medium) and 2.69 t CO2/ t MPW</t>
  </si>
  <si>
    <t>Rable 13</t>
  </si>
  <si>
    <t>Waste Incineration CHP</t>
  </si>
  <si>
    <t>Small electricity only; with 36.98 GJ/t MPW and 2.69 t CO2/t MPW based current plastic mix</t>
  </si>
  <si>
    <t>with 2.69 t CO2/ t PW, 12% efficience (table 7), 212 kwh/tco2 (page 36) energy demand for carbon capture, 0.036 GJ/kWh, 36.98 GJ/t MPW</t>
  </si>
  <si>
    <t>with 2.69 t CO2/ t PW, 35% efficience (table 7), 670 kWh/t CO2 (page 36) energy demand for carbon capture, 0.036 GJ/kWh, 2.1 GJ/t Steam</t>
  </si>
  <si>
    <t>Catalysed Waste Pyrolysis Naphtha</t>
  </si>
  <si>
    <t>with 0.068$/kWh (s12) and 2ct/kg (S3)</t>
  </si>
  <si>
    <t>10.1039/D3EE00749A</t>
  </si>
  <si>
    <t>S19, It is is not entirely clear what fuel</t>
  </si>
  <si>
    <t>Table 1 with 36.98 GJ/t MPW</t>
  </si>
  <si>
    <t>S19 Reaction emissions</t>
  </si>
  <si>
    <t>With 0.92 EUR/$ 2024 and 43.3 kt/a S3</t>
  </si>
  <si>
    <t>Assumption 10% Reduced</t>
  </si>
  <si>
    <t>S3; Catalyst cost, OSBL Utilities, Waste disposal, Fixed Cost, with 0.92 EUR/$ 2024</t>
  </si>
  <si>
    <t>Catalysed Waste Pyrolysis Aromatics rich</t>
  </si>
  <si>
    <t>with 0.068$/kWh (s12) and 2.9ct/kg (S17)</t>
  </si>
  <si>
    <t>S21, Process fuel</t>
  </si>
  <si>
    <t>S21, 1.23 t Reaction Emissions; but Carbon Balance shows that this might be fuel emissions</t>
  </si>
  <si>
    <t>with 0.92 EUR/$ 2024 and 43.3 kt/a S17</t>
  </si>
  <si>
    <t>S17 Catalyst cost, OSBL Utilities, Waste disposal, other raw materials, Fixed Costs; with 0.92 EUR/$ 2024</t>
  </si>
  <si>
    <t>BTX aromatics</t>
  </si>
  <si>
    <t>Other aromatics; mainly cumene also used for plastic production; assumption can be used in gasoline</t>
  </si>
  <si>
    <t>NGL</t>
  </si>
  <si>
    <t>Waste Gasification Methanol Synthesis</t>
  </si>
  <si>
    <t>Techno-economic analysis and life cycle assessment of mixed plastic waste gasification for production of methanol and hydrogen - Green Chemistry (RSC Publishing)</t>
  </si>
  <si>
    <t>With 43 GJ/t as in the source Polyolefines are mainly used</t>
  </si>
  <si>
    <t>with 0.92 EUR/$</t>
  </si>
  <si>
    <t>Base Case 3-1 All normalized on jet fuel; without SRM, ISO, NSU,  and CRF; 50% reduced DCU; Without CHP for Carbon Capture; Mix of crude oils. without biodeisel and ethanol, LHV of 44.769</t>
  </si>
  <si>
    <t>d2_bd0839a-pr-0000-re-001_revf02.pdf (sintef.no)</t>
  </si>
  <si>
    <t>with 8400h/a</t>
  </si>
  <si>
    <t>with 0.92 EUR/$; assumption cost for ccs reduces by 10%</t>
  </si>
  <si>
    <t>Diesel (Road + Marine)</t>
  </si>
  <si>
    <t>Heating OIl ü Low Sulphur FUel Oil)</t>
  </si>
  <si>
    <t>Adapted</t>
  </si>
  <si>
    <t>Adapted, 2.1 GJ/t Steam</t>
  </si>
  <si>
    <t xml:space="preserve">CO2 Captured; based on Table 17; Base case 03-01, deliverarble 4 </t>
  </si>
  <si>
    <t xml:space="preserve">Table 17; Base case 03-01, deliverarble 4 </t>
  </si>
  <si>
    <t>Many parts have a longer lifetime</t>
  </si>
  <si>
    <t>Combined ISO, NSU, CRF</t>
  </si>
  <si>
    <t>Use heavy naphtha (HT naphtha) as a feedstock  isomerization, catalytic reforming, and the naphtha splitter, reference production 1 t jet fuel from the original refinery; Assumptions based on refinery type 3</t>
  </si>
  <si>
    <t>Adaptation of energy balance</t>
  </si>
  <si>
    <t>Table 4. Investment Cost Summary Table 79 +15 +18 + 27M USD</t>
  </si>
  <si>
    <t>Assumption no additional OPEX</t>
  </si>
  <si>
    <t>Hydrockracking Light fuel oil feedstock</t>
  </si>
  <si>
    <t>HCK, 60 000 bpsd, 2782 kt/a outflow; Table 4. Investment Cost Summary Table</t>
  </si>
  <si>
    <t>Figure 8-1: Base Case 4) Block flow diagrams with main material streams</t>
  </si>
  <si>
    <t>Energy balance</t>
  </si>
  <si>
    <t>based on Figure 8-6: Base Case 4) Fuel Gas/Offgas networks normalized on output</t>
  </si>
  <si>
    <t>Figure 8-3: Base Case 4) Electricity network normalized on output</t>
  </si>
  <si>
    <t>Carbon balance</t>
  </si>
  <si>
    <t>Figure 8 - 4: Base Case 4) Steam networks, normalized on output, 2.1 GJ/t Steam</t>
  </si>
  <si>
    <t xml:space="preserve">Assumption 3 % CAPEX </t>
  </si>
  <si>
    <t>Hydrockracking Heavy fuel oil feedstock</t>
  </si>
  <si>
    <t xml:space="preserve">HCK, 60 000 bpsd, 2782 kt/a outflow; Table 4. Investment Cost Summary Table </t>
  </si>
  <si>
    <t>Table 8-7: Base Case 4) CO2 emissions per unit</t>
  </si>
  <si>
    <t>2.1 GJ/t Steam</t>
  </si>
  <si>
    <t>Delayed Coking Unit</t>
  </si>
  <si>
    <t>Assumption -  use of DCU is used to shift productionto heavy fuel oil; Compare Basecase 1 (Simplification); Figure 7-1: Base Case 3) Block flow diagrams with main material streams</t>
  </si>
  <si>
    <t>Figure 7-1: Base Case 3) Block flow diagrams with main material streams; Figure 7-4: Base Case 3) Steam networks</t>
  </si>
  <si>
    <t>Figure 7-4: Base Case 3) Steam network</t>
  </si>
  <si>
    <t>Figure 7 - 3: Base Case 3) Electricity network</t>
  </si>
  <si>
    <t>Figure 7 - 5: Base Case 3) Cooling water network</t>
  </si>
  <si>
    <t>Figure 7 - 6: Base Case 3) Fuel Gas/Offgas networks, 2.1 GJ/t Steam</t>
  </si>
  <si>
    <t>Sweet Shift HVR feedstock</t>
  </si>
  <si>
    <t>Table 2; Table S3 81.7 t/h; Assumption 8400 h/a</t>
  </si>
  <si>
    <t>Techno-economic evaluation of methanol production via gasification of vacuum residue and conventional reforming routes - ScienceDirect</t>
  </si>
  <si>
    <t>Assumption 5 % price decrease as demand increases</t>
  </si>
  <si>
    <t>Assumption 3 % CAPEX</t>
  </si>
  <si>
    <t>Table 2, 80% capture rate</t>
  </si>
  <si>
    <t>Assumption  Electricity as main energy carrier; Based on efficiency of 45.7 % (Table 2, LHV_MeOH of 19.9 and Feedstock based on carbon balance</t>
  </si>
  <si>
    <t>Sweet Shift Heavy fuel oil feedstock</t>
  </si>
  <si>
    <t>Table 2, assumption Heavy fuel oil can be used similar to Vacuum residue; 10% Less expensive as Gas cleaning is easier and higher H to C ratio; Table S3 81.7 t/h; Assumption 8400 h/a</t>
  </si>
  <si>
    <t>Table 2, Assumption: 10% higher carbon efficiency</t>
  </si>
  <si>
    <t>Assumption 10% higher efficiency compared to VR-Gasification; Assumption  Electricity as main energy carrier; Based on efficiency of 45.7 % (Table 2, LHV_MeOH of 19.9 and Feedstock based on carbon balance</t>
  </si>
  <si>
    <t>Sweet Shift Light fuel oil feedstock</t>
  </si>
  <si>
    <t>Sweet Shift Naphtha feedstock</t>
  </si>
  <si>
    <t>Assumption 3 % Capex</t>
  </si>
  <si>
    <t>Sweet Shift Gasoline feedstock</t>
  </si>
  <si>
    <t>Table 2, assumption Heavy fuel oil can be used similar to Vacuum residue; 10% Less expensive as gas cleaning is easier and higher H to C ratio; Table S3 81.7 t/h; Assumption 8400 h/a</t>
  </si>
  <si>
    <t>Table 2 + energy demand for cc from https://onlinelibrary.wiley.com/doi/10.1002/cjce.24024 CCS 221 MW for 567 t CO2/h from petcoke; 95 capture rate, 2.1 GJ/t Steam</t>
  </si>
  <si>
    <t>Produce petrochemicals directly from crude oil catalytic cracking, a techno-economic analysis and life cycle society-environment assessment - ScienceDirect</t>
  </si>
  <si>
    <t>Table 1, 86.1 % Conversion Rate</t>
  </si>
  <si>
    <t>Table 1, Ethylene, propylene, C4</t>
  </si>
  <si>
    <t>Table 1, Ethane, propane</t>
  </si>
  <si>
    <t>Table 1</t>
  </si>
  <si>
    <t>Table 1, Slurry</t>
  </si>
  <si>
    <t>Fig. 9 Based on coke loss, from https://onlinelibrary.wiley.com/doi/10.1002/cjce.24024 CCS 221 MW for 567 t CO2/h from petcoke; 95 capture rate</t>
  </si>
  <si>
    <t>Fig 10 multiplied with 15 years lifetime +cost for cc from https://onlinelibrary.wiley.com/doi/10.1002/cjce.24024 table 8: 140 Million USD, with 0.92 EUR/USD, for 567 t CO2/h from petcoke; 95 % capture rate, with 8400 FLH</t>
  </si>
  <si>
    <t>Assumption 2 % of capex in line with Fig 10</t>
  </si>
  <si>
    <t>S11</t>
  </si>
  <si>
    <t>Electrical Steam Cracker Naptha feedstock</t>
  </si>
  <si>
    <t>S19 Assumption 30 % reduced heat demand through electrification according to experts</t>
  </si>
  <si>
    <t>S19</t>
  </si>
  <si>
    <t>S16 + 20% for electrifiication</t>
  </si>
  <si>
    <t>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https://doi.org/10.1016/j.enconman.2022.116256; https://doi.org/10.1021/acs.est.3c05880</t>
  </si>
  <si>
    <t>S16 + 10% for electrifiication</t>
  </si>
  <si>
    <t>S16</t>
  </si>
  <si>
    <t>S13, Assumption 5% increased yield due to electrification</t>
  </si>
  <si>
    <t xml:space="preserve">S13  </t>
  </si>
  <si>
    <t>S13 Assumption 5% increased yield due to electrification</t>
  </si>
  <si>
    <t>S16, Assumption lower lifetime of electric equipment</t>
  </si>
  <si>
    <t>Naphtha Catalytic Reforming Electrified</t>
  </si>
  <si>
    <t>S9, Assumption 10% efficiency gain through electrification</t>
  </si>
  <si>
    <t>https://doi.org/10.1016/j.jclepro.2020.123525</t>
  </si>
  <si>
    <t>S9, with LHV of 42.7</t>
  </si>
  <si>
    <t>S9</t>
  </si>
  <si>
    <t>S9 Dry gas, LPG</t>
  </si>
  <si>
    <t>S9  C9+</t>
  </si>
  <si>
    <t>S9 C6+ Alkane</t>
  </si>
  <si>
    <t>S9, 2.1 GJ/t Steam</t>
  </si>
  <si>
    <t>1318 kt feed per year; with 0.92 EUR/$; in line with https://doi.org/10.1039/D3EE00478C</t>
  </si>
  <si>
    <t>deliverable-d3_reference-plants-economic-evaluation_final_code.pdf</t>
  </si>
  <si>
    <t>4% of CAPEX</t>
  </si>
  <si>
    <t>Electrical Steam Cracker Light fuel oil feedstock</t>
  </si>
  <si>
    <t xml:space="preserve">Table 34; Assumption 20% reduced Energy demand through electrification; </t>
  </si>
  <si>
    <t>JRC Publications Repository - Energy efficiency and GHG emissions: Prospective scenarios for the Chemical and Petrochemical Industry</t>
  </si>
  <si>
    <t>S19; https://publications.jrc.ec.europa.eu/repository/handle/JRC105767      Table 32: 2.07 t Gasoil/t HVC</t>
  </si>
  <si>
    <t>S13, Assumption 5% increased yield due to electrification; 10% decreased olefine yield through feedstcok switch</t>
  </si>
  <si>
    <t>Electrical Steam Cracker Heavy fuel oil feedstock</t>
  </si>
  <si>
    <t>Electrical Steam Cracker Kerosene feedstock</t>
  </si>
  <si>
    <t>S19 Assumption 30 % reduced heat demand through electrification according to experts; Assumption: 10% increased energy demand due to fuel switch, 5% decreased olefine yield</t>
  </si>
  <si>
    <t>S13, Assumption 5% increased yield due to electrification; 5% decreased olefine yield through feedstcok switch</t>
  </si>
  <si>
    <t>Electrical Steam Cracker Gasoline feedstock</t>
  </si>
  <si>
    <t>S19; Assumption Gasoline instead of Naphtha</t>
  </si>
  <si>
    <t>Steam Cracker Naphtha feedstock</t>
  </si>
  <si>
    <t>S13</t>
  </si>
  <si>
    <t>S13, S15</t>
  </si>
  <si>
    <t>MtO</t>
  </si>
  <si>
    <t>MtA</t>
  </si>
  <si>
    <t>S15-S19</t>
  </si>
  <si>
    <t>2.5% CAPEX</t>
  </si>
  <si>
    <t>Dry Gas, LPG, Pentane, C9+</t>
  </si>
  <si>
    <t>MTF</t>
  </si>
  <si>
    <t>Table 10, Assumption full electrification of fired heat with efficiency of 1</t>
  </si>
  <si>
    <t>Kinetic Modeling and Techno-Economic Analysis of a Methanol-to-Gasoline Production Repurposed Refinery Equipment - PMC</t>
  </si>
  <si>
    <t>Table 10</t>
  </si>
  <si>
    <t>With 19.9 GJ/t, Table 11</t>
  </si>
  <si>
    <t>With 120 GJ/t, Table 11</t>
  </si>
  <si>
    <t>with 0.92 EUR/$ 2024, Table 12</t>
  </si>
  <si>
    <t>Assumption 20 % reduction to 2050</t>
  </si>
  <si>
    <t>with 0.92 EUR/$ 2024, Table 11, Labor cost</t>
  </si>
  <si>
    <t>Table 5</t>
  </si>
  <si>
    <t>Table 5, Assumption direct electric heating</t>
  </si>
  <si>
    <t>Modelling and Cost Estimation for Conversion of Green Methanol to Renewable Liquid Transport Fuels via Olefin Oligomerisation</t>
  </si>
  <si>
    <t>Table 4, Carbon balance</t>
  </si>
  <si>
    <t>Table 9 with 20 years lifetime, Seems very high compared to MTO but similar as in https://pubmed.ncbi.nlm.nih.gov/38826520/</t>
  </si>
  <si>
    <t>Assumption 20% reduction 2050</t>
  </si>
  <si>
    <t>FCOP Table 9</t>
  </si>
  <si>
    <t>Table 5, 2.1 GJ/t Steam</t>
  </si>
  <si>
    <t>Table 4</t>
  </si>
  <si>
    <t>Table 4, LPG, Fuel gas</t>
  </si>
  <si>
    <t>Fischer Tropsch Synthesis</t>
  </si>
  <si>
    <t>DLR 2021 https://www.now-gmbh.de/wp-content/uploads/2021/08/EPP_Abschlussbericht.pdf- -https://elib.dlr.de/142227/</t>
  </si>
  <si>
    <t>with 0.982 carbon efficience</t>
  </si>
  <si>
    <t>Pay for CO2 Certificate</t>
  </si>
  <si>
    <t>with 0.92 EUR/$ 2024, 13000 t/yar capacity and 378.9 M$ Investment</t>
  </si>
  <si>
    <t xml:space="preserve"> https://pubs.acs.org/doi/10.1021/acs.est.0c08674#</t>
  </si>
  <si>
    <t>Assumption: 20% price decrease until 2050 due to scale up</t>
  </si>
  <si>
    <t>with 0.92 EUR/$ 2024, 13000 t/yar capacity and 20.2 M$ fixed capital cost and 7.1 M$ None energy material and utilities costs</t>
  </si>
  <si>
    <t>Jetfuel</t>
  </si>
  <si>
    <t>Assumption: bitumen can be produced instead of Diesel +20% Electricity demand</t>
  </si>
  <si>
    <t>Assumption: Gasoline can be produced instead of Naphtha</t>
  </si>
  <si>
    <t>With 0.982 carbon efficience</t>
  </si>
  <si>
    <t>with 0.92 EUR/$ 2024, 13000 t/year capacity and 378.9 M$ Investment</t>
  </si>
  <si>
    <t>With 0.92 EUR/$ 2024, 13000 t/year capacity and 20.2 M$ fixed capital cost and 7.1 M$ None energy material and utilities costs</t>
  </si>
  <si>
    <t>Jetfuel - nicht so unähnlich zu diesel und lfo</t>
  </si>
  <si>
    <t>Diesel</t>
  </si>
  <si>
    <t>Methanol Synthesis from hydrogen</t>
  </si>
  <si>
    <t>S19, with 19.9 GJ/t =0.031*19.9</t>
  </si>
  <si>
    <t>S19, with 19.9 GJ/t =0.396*19.9</t>
  </si>
  <si>
    <t>S19, with 19.9 GJ/t =1.21*19.9</t>
  </si>
  <si>
    <t>S16, with 19.9 GJ/t and 8700 h/a</t>
  </si>
  <si>
    <t>S16, with 19.9 GJ/t and 8700 h/a, 4% capex and 19.9899 EUR/MWh</t>
  </si>
  <si>
    <t>Asssumption</t>
  </si>
  <si>
    <t>Derived Gases CHP</t>
  </si>
  <si>
    <t>Assumption, based on Biomass CHP; small electricity only,</t>
  </si>
  <si>
    <t>Assumption, based on Biomass CHP;  95% capture rate (medium) and0.058 t CO2/GJ</t>
  </si>
  <si>
    <t>Assumption, based on Biomass CHP; table 13, =95000/300</t>
  </si>
  <si>
    <t>Assumption, based on Biomass CHP; no change</t>
  </si>
  <si>
    <t>Assumption, based on Biomass CHP; table 13</t>
  </si>
  <si>
    <t xml:space="preserve">Assumption, based on Biomass CHP; </t>
  </si>
  <si>
    <t>Assumption, based on Biomass CHP;  95% capture rate (medium) and 0.058 t CO2/ GJ</t>
  </si>
  <si>
    <t>Assumption, based on Biomass CHP; with 0.058 t CO2/ GJ, 12% efficience (table 7), 212 kwh/tco2 (page 36) energy demand for carbon capture, 0.036 GJ/kWh</t>
  </si>
  <si>
    <t>Assumption, based on Biomass CHP; with 0.058 t CO2/ GJ, 35% efficiency (table 7), 670 kwh/t CO2 (page 36) energy demand for carbon capture, 0.036 GJ/kWh, 2.1 GJ/t Steam</t>
  </si>
  <si>
    <t>Petroleum Coke Combustion with CCS</t>
  </si>
  <si>
    <t>Advanced petroleum coke oxy‐combustion power generation with carbon capture and sequestration: Part I—Design and techno‐economic analysis - Okeke - 2021 - The Canadian Journal of Chemical Engineering - Wiley Online Library</t>
  </si>
  <si>
    <t>ca 95% capture rate</t>
  </si>
  <si>
    <t>POXYD, table 8, with 0,92 EUR/$</t>
  </si>
  <si>
    <t>POXYD, table 8, with 0,92 EUR/$; Assumption 10% price decrease</t>
  </si>
  <si>
    <t>Normalized</t>
  </si>
  <si>
    <t>Ca 95% capture rate</t>
  </si>
  <si>
    <t>Methanol Synthesis from biomass electrified</t>
  </si>
  <si>
    <t>SyE; with electricity price of 38,49 EUR/MWH (table 7) ; 201 kt/a</t>
  </si>
  <si>
    <t>https://doi.org/10.1016/j.enconman.2023.118009</t>
  </si>
  <si>
    <t>SyE; Table 6</t>
  </si>
  <si>
    <t>SyE, Table 9, 201 kt/a</t>
  </si>
  <si>
    <t>SyE, Table 10, 201 kt/a</t>
  </si>
  <si>
    <t>Assumption 10% price reduction</t>
  </si>
  <si>
    <t>SyE; with district heat price of 38.4 EUR/MWh (table 7); 201 kt/a, 2.1 GJ/t Steam</t>
  </si>
  <si>
    <t>SyE, normalized</t>
  </si>
  <si>
    <t>Table 7</t>
  </si>
  <si>
    <t>Biomass Fischer Tropsch</t>
  </si>
  <si>
    <t xml:space="preserve">With 0.16 Mt/a and 12.95 GJ/t </t>
  </si>
  <si>
    <t>https://doi.org/10.1016/j.enconman.2022.115346</t>
  </si>
  <si>
    <t>Based on carbon balacne (Fig. 4 with 0.1 t CO2/GJ</t>
  </si>
  <si>
    <t>With 186.25 M Pounds, 0.16 Mt Biomass/year, 1.21 Eur/Pound</t>
  </si>
  <si>
    <t>Assumption 10% Cost decrease</t>
  </si>
  <si>
    <t>Assumption 4% of CAPEX</t>
  </si>
  <si>
    <t>Based on carbon balacne (Fig. 4 with 0.1 t CO2/GJ Biomass, 0.073 t CO2/ t Jet fuel; 42.8 GJ/t Jetfuel)</t>
  </si>
  <si>
    <t>Based on carbon balacne (Fig. 4 with 0.1 t CO2/GJ Biomass, 0.074 t CO2/ t Diesel; 42.6 GJ/t Diesel)</t>
  </si>
  <si>
    <t>Based on carbon balacne (Fig. 4 with 0.1 t CO2/GJ Biomass, 0.073 t CO2/ t Gasoline; 43.4 GJ/t Gasoline)</t>
  </si>
  <si>
    <t>Based on carbon balacne (Fig. 4 with 0.1 t CO2/GJ Biomassl)</t>
  </si>
  <si>
    <t xml:space="preserve">With 20t/h; 1.46 MW; 0.16 t </t>
  </si>
  <si>
    <t xml:space="preserve">With 0.16 mt/a and 12.95 GJ/t </t>
  </si>
  <si>
    <t>Based on carbon balance (Fig. 4 with 0.1 t CO2/GJ Biomass, 0.073 t CO2/ t Jet fuel; 42.8 GJ/t Jetfuel)</t>
  </si>
  <si>
    <t>Based on carbon balance (Fig. 4 with 0.1 t CO2/GJ Biomass, 0.074 t CO2/ t Diesel; 42.6 GJ/t Diesel)</t>
  </si>
  <si>
    <t>Based on carbon balance (Fig. 4 with 0.1 t CO2/GJ Biomass, 0.073 t CO2/ t Naphtha; 42.7 GJ/t Naphtha); Assumption Naphtha instead of gasoline</t>
  </si>
  <si>
    <t>Based on carbon balance (Fig. 4 with 0.1 t CO2/GJ Biomass)</t>
  </si>
  <si>
    <t>Biomass Pyrolysis</t>
  </si>
  <si>
    <t>With 17 GJ/t, 6.5 GJ Production</t>
  </si>
  <si>
    <t>DEA 2024: https://ens.dk/en/our-services/technology-catalogues/technology-data-renewable-fuels</t>
  </si>
  <si>
    <t>0.65 MWhout/MWhin, denstity: 16GJ/tout, 44.77 GJ/t Crude</t>
  </si>
  <si>
    <t>DEA</t>
  </si>
  <si>
    <t>Biomass Hydropyrolysis</t>
  </si>
  <si>
    <t>Table 101</t>
  </si>
  <si>
    <t>with 43.4 GJ/t</t>
  </si>
  <si>
    <t>with 42.6 GJ/t</t>
  </si>
  <si>
    <t>With 17 GJ/t Biooil, 6.5 GJ Production Biooil</t>
  </si>
  <si>
    <t>Biomass CHP retrofit CCS</t>
  </si>
  <si>
    <t>https://www.gov.uk/government/publications/the-potential-of-bioenergy-with-carbon-capture</t>
  </si>
  <si>
    <t>Biomass pyrolysis</t>
  </si>
  <si>
    <t>https://pyreg.com/de/unsere-technologie/</t>
  </si>
  <si>
    <t>Carbon Balance, Average</t>
  </si>
  <si>
    <t>https://buel.bmel.de/index.php/buel/article/view/385 und https://www.tugraz.at/fileadmin/user_upload/Events/Eninnov2016/files/pr/Stream_B/Session_B5/PR_Dengel.pdf</t>
  </si>
  <si>
    <t>Averaged</t>
  </si>
  <si>
    <t>1 t CO2 in biochar with carbon content of 1; LHV of 25 GJ/t</t>
  </si>
  <si>
    <t>with 2.1 GJ/t Steam</t>
  </si>
  <si>
    <t>https://buel.bmel.de/index.php/buel/article/view/384</t>
  </si>
  <si>
    <t>Methanol synthesis from biomass with partial combustion</t>
  </si>
  <si>
    <t>with 19.9 GJ/t =0.251*19.9</t>
  </si>
  <si>
    <t>with 19.9 GJ/t =2.39*19.9</t>
  </si>
  <si>
    <t>Assumption 20% Price reduction until 2050</t>
  </si>
  <si>
    <t>5 % CAPEX</t>
  </si>
  <si>
    <t>Lignin recovery</t>
  </si>
  <si>
    <t>With 0.92 EUR/$ 2024; 8400 h/a</t>
  </si>
  <si>
    <t>Black Liquor; Table 1; Dry matter; 14 GJ/t based on https://www.sciencedirect.com/book/9780120973620/handbook-of-pulping-and-papermaking as cited in https://doi.org/10.1016/j.rser.2018.10.002</t>
  </si>
  <si>
    <t>Table 1; Dry Matter; Lignin can be used to reduce bitumen demand  https://www.pbl.nl/uploads/default/downloads/pbl-2022-decarbonisation-options-for-the-dutch-asphalt-industry_4791.pdf</t>
  </si>
  <si>
    <t>10.1016/j.biortech.2014.05.062</t>
  </si>
  <si>
    <t>Assumption Butanol, Ethanol and Acetone can be added to aviation fuel; LHV Butanol 34.4; Ethanol 26.7; Acetone 29.6</t>
  </si>
  <si>
    <t>Table 2; 2.1 GJ/t MP Steam based on Final Energy Requirements of Steam for Use in Environmental Life Cycle Assessment - Nieuwlaar - 2016 - Journal of Industrial Ecology - Wiley Online Library; 0.4 t Dry lignin</t>
  </si>
  <si>
    <t>Table 2; 0.4 t dry lignin</t>
  </si>
  <si>
    <t>Labor cost 0.5 MUSD; 0.92 EUR/$2024; 8400 h/a; Cost for Water, Sulphiric acied, Sodium hydroxide based on Table 3</t>
  </si>
  <si>
    <t>Table 1  (t/h)</t>
  </si>
  <si>
    <t>Asumption</t>
  </si>
  <si>
    <t>HVR for Asphalt</t>
  </si>
  <si>
    <t>Use bitumen as Asphalt</t>
  </si>
  <si>
    <t>Biomass</t>
  </si>
  <si>
    <t xml:space="preserve">Proxy , based on kerosene </t>
  </si>
  <si>
    <t>Proxy, based on light fuel oil</t>
  </si>
  <si>
    <t>Pyrolysis</t>
  </si>
  <si>
    <t>Gasif.MeOH Synthesis</t>
  </si>
  <si>
    <t>Refinery Basic</t>
  </si>
  <si>
    <t>ISO, NSU, CRF</t>
  </si>
  <si>
    <t>HCK</t>
  </si>
  <si>
    <t>DCU</t>
  </si>
  <si>
    <t>Sweet Shift</t>
  </si>
  <si>
    <t>Crude oil catalytic cracking</t>
  </si>
  <si>
    <t>Electrical Steam Cracker</t>
  </si>
  <si>
    <t>CRF Electrified</t>
  </si>
  <si>
    <t>Steam Cracker</t>
  </si>
  <si>
    <t>Methanol Synthesis</t>
  </si>
  <si>
    <t>CHP</t>
  </si>
  <si>
    <t>Fischer Tropsch</t>
  </si>
  <si>
    <t>0.23 MWhout/MWhin, Carbon balance, 2.1 GJ/t Steam</t>
  </si>
  <si>
    <t>Hydropyrolysis</t>
  </si>
  <si>
    <t xml:space="preserve">  </t>
  </si>
  <si>
    <t>Long Name</t>
  </si>
  <si>
    <t>MeOH</t>
  </si>
  <si>
    <t>Plastic Waste</t>
  </si>
  <si>
    <t>Bitumen</t>
  </si>
  <si>
    <t/>
  </si>
  <si>
    <t>Feedstock carbon is not considered to be bound in linear accounting; With LHV of 40.2 GJ/t and Emissions of 0.0822 t /GJ</t>
  </si>
  <si>
    <t>Electricity: 0,612 GJ, Heat: 6,192 GJ via heat pump, COP=2</t>
  </si>
  <si>
    <t>Captured CO2 that  is handled as product</t>
  </si>
  <si>
    <t>CAPEX 2050</t>
  </si>
  <si>
    <t>OPEX 2050</t>
  </si>
  <si>
    <t>Product</t>
  </si>
  <si>
    <t>Production</t>
  </si>
  <si>
    <t>Lifetime</t>
  </si>
  <si>
    <t>Feedstock demand</t>
  </si>
  <si>
    <t>Feedstock</t>
  </si>
  <si>
    <t>Carrier</t>
  </si>
  <si>
    <t>Carrier demand</t>
  </si>
  <si>
    <t>Process emissions</t>
  </si>
  <si>
    <t>Buy cost</t>
  </si>
  <si>
    <t>https://www.umweltbundesamt.de/publikationen/co2-emission-factors-for-fossil-fuels-0</t>
  </si>
  <si>
    <t>https://chemrxiv.org/engage/api-gateway/chemrxiv/assets/orp/resource/item/6166e003fb8619d5fcf6efb5/original/lower-heating-value-of-jet-fuel-from-hydrocarbon-class-concentration-data-and-thermo-chemical-reference-data-an-uncertainty-quantification.pdf  https://www.umweltbundesamt.de/publikationen/co2-emission-factors-for-fossil-fuels-0</t>
  </si>
  <si>
    <t>https://www.umweltbundesamt.de/sites/default/files/medien/1410/publikationen/2019-11-07_cc-37-2019_emissionsbilanz-erneuerbarer-energien_2018.pdf Table 7; https://www.engineeringtoolbox.com/fuels-higher-calorific-values-d_169.html https://www.umweltbundesamt.de/publikationen/co2-emission-factors-for-fossil-fuels-0</t>
  </si>
  <si>
    <t>https://www.engineeringtoolbox.com/fuels-higher-calorific-values-d_169.html         https://www.umweltbundesamt.de/publikationen/co2-emission-factors-for-fossil-fuels-0</t>
  </si>
  <si>
    <t>https://www.engineeringtoolbox.com/fuels-higher-calorific-values-d_169.html https://www.umweltbundesamt.de/publikationen/co2-emission-factors-for-fossil-fuels-0</t>
  </si>
  <si>
    <t>Assumption - Carbon and Energy balance adapted in processes</t>
  </si>
  <si>
    <t xml:space="preserve">Ruiz, Pablo et al. (2015). “The JRC-EU-TIMES model. Bioenergy potentials for EU and neighbouring countries”. In: JRC Science for Policy Report, European Commission.; https://www.umweltbundesamt.de/sites/default/files/medien/1410/publikationen/2019-11-07_cc-37-2019_emissionsbilanz-erneuerbarer-energien_2018.pdf; https://www.sciencedirect.com/science/article/pii/S0961953411001188 </t>
  </si>
  <si>
    <t>Plastic waste</t>
  </si>
  <si>
    <t>Demand</t>
  </si>
  <si>
    <t>Sell price is price for transport (50 EUR/t) and storage (20 EUR/t); Buy price is price for transport - price of storage, Maximum production is set to allow climate neutrality  in base scenario for linear accounting</t>
  </si>
  <si>
    <t>S15-S20</t>
  </si>
  <si>
    <t>S15-S21</t>
  </si>
  <si>
    <t>S15-S22</t>
  </si>
  <si>
    <t>S15-S23</t>
  </si>
  <si>
    <t>S15-S24</t>
  </si>
  <si>
    <t>S15-S25</t>
  </si>
  <si>
    <t>S15-S26</t>
  </si>
  <si>
    <t>CO2 Captured</t>
  </si>
  <si>
    <t>SMR with CCS</t>
  </si>
  <si>
    <t>Waste Incineration with CCS</t>
  </si>
  <si>
    <t>Waste Incineration CHP with CCS</t>
  </si>
  <si>
    <t>Basic Refinery  with CCS</t>
  </si>
  <si>
    <t>S19, other fuel might be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</si>
</sst>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  <numFmt numFmtId="167" formatCode="_-* #,##0.0_-;\-* #,##0.0_-;_-* &quot;-&quot;??_-;_-@_-"/>
    <numFmt numFmtId="168" formatCode="_-* #,##0.00\ _€_-;\-* #,##0.00\ _€_-;_-* &quot;-&quot;??\ _€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Segoe UI"/>
      <family val="2"/>
    </font>
    <font>
      <sz val="11"/>
      <color theme="1"/>
      <name val="Aptos Narrow"/>
      <family val="2"/>
    </font>
    <font>
      <sz val="9"/>
      <color theme="1"/>
      <name val="Segoe UI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1" fontId="0" fillId="0" borderId="0" xfId="0" applyNumberFormat="1" applyAlignment="1">
      <alignment wrapText="1"/>
    </xf>
    <xf numFmtId="11" fontId="0" fillId="0" borderId="0" xfId="1" applyNumberFormat="1" applyFont="1" applyAlignment="1">
      <alignment wrapText="1"/>
    </xf>
    <xf numFmtId="166" fontId="0" fillId="0" borderId="0" xfId="1" applyNumberFormat="1" applyFont="1" applyAlignment="1">
      <alignment wrapText="1"/>
    </xf>
    <xf numFmtId="0" fontId="3" fillId="0" borderId="0" xfId="2" applyAlignment="1">
      <alignment wrapText="1"/>
    </xf>
    <xf numFmtId="0" fontId="0" fillId="3" borderId="0" xfId="0" applyFill="1"/>
    <xf numFmtId="0" fontId="2" fillId="0" borderId="0" xfId="0" applyFont="1"/>
    <xf numFmtId="0" fontId="2" fillId="3" borderId="0" xfId="0" applyFont="1" applyFill="1"/>
    <xf numFmtId="43" fontId="0" fillId="0" borderId="0" xfId="0" applyNumberFormat="1"/>
    <xf numFmtId="167" fontId="0" fillId="0" borderId="0" xfId="1" applyNumberFormat="1" applyFont="1" applyFill="1"/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167" fontId="0" fillId="0" borderId="0" xfId="1" applyNumberFormat="1" applyFont="1" applyFill="1" applyBorder="1"/>
    <xf numFmtId="166" fontId="0" fillId="0" borderId="0" xfId="0" applyNumberFormat="1"/>
    <xf numFmtId="168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Fill="1" applyAlignment="1">
      <alignment horizontal="left"/>
    </xf>
    <xf numFmtId="167" fontId="0" fillId="0" borderId="0" xfId="1" applyNumberFormat="1" applyFont="1" applyFill="1" applyAlignment="1">
      <alignment horizontal="left"/>
    </xf>
    <xf numFmtId="166" fontId="0" fillId="3" borderId="0" xfId="1" applyNumberFormat="1" applyFont="1" applyFill="1" applyAlignment="1">
      <alignment horizontal="left"/>
    </xf>
    <xf numFmtId="167" fontId="0" fillId="3" borderId="0" xfId="1" applyNumberFormat="1" applyFont="1" applyFill="1" applyAlignment="1">
      <alignment horizontal="left"/>
    </xf>
    <xf numFmtId="0" fontId="3" fillId="3" borderId="0" xfId="2" applyFill="1" applyAlignment="1">
      <alignment horizontal="left" vertical="top"/>
    </xf>
    <xf numFmtId="0" fontId="5" fillId="0" borderId="0" xfId="0" applyFont="1" applyAlignment="1">
      <alignment horizontal="left"/>
    </xf>
    <xf numFmtId="167" fontId="0" fillId="0" borderId="0" xfId="1" applyNumberFormat="1" applyFont="1" applyAlignment="1">
      <alignment horizontal="left"/>
    </xf>
    <xf numFmtId="0" fontId="3" fillId="0" borderId="0" xfId="2" applyAlignment="1">
      <alignment horizontal="left" vertical="top"/>
    </xf>
    <xf numFmtId="0" fontId="3" fillId="3" borderId="0" xfId="2" applyFill="1" applyAlignment="1">
      <alignment horizontal="left"/>
    </xf>
    <xf numFmtId="0" fontId="3" fillId="0" borderId="0" xfId="2" applyAlignment="1">
      <alignment horizontal="left"/>
    </xf>
    <xf numFmtId="0" fontId="3" fillId="0" borderId="0" xfId="2" applyFill="1" applyAlignment="1">
      <alignment horizontal="left"/>
    </xf>
    <xf numFmtId="166" fontId="0" fillId="0" borderId="0" xfId="0" applyNumberFormat="1" applyAlignment="1">
      <alignment horizontal="left"/>
    </xf>
    <xf numFmtId="166" fontId="0" fillId="3" borderId="0" xfId="0" applyNumberFormat="1" applyFill="1" applyAlignment="1">
      <alignment horizontal="left"/>
    </xf>
    <xf numFmtId="0" fontId="3" fillId="3" borderId="0" xfId="3" applyFill="1" applyAlignment="1">
      <alignment horizontal="left"/>
    </xf>
    <xf numFmtId="0" fontId="3" fillId="0" borderId="0" xfId="3" applyAlignment="1">
      <alignment horizontal="left"/>
    </xf>
    <xf numFmtId="0" fontId="3" fillId="0" borderId="0" xfId="3" applyFill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2" applyFont="1" applyAlignment="1">
      <alignment horizontal="left"/>
    </xf>
    <xf numFmtId="0" fontId="3" fillId="0" borderId="0" xfId="2" applyFill="1" applyAlignment="1">
      <alignment horizontal="left" vertical="top"/>
    </xf>
    <xf numFmtId="10" fontId="0" fillId="0" borderId="0" xfId="0" applyNumberFormat="1" applyAlignment="1">
      <alignment horizontal="left"/>
    </xf>
    <xf numFmtId="0" fontId="10" fillId="3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167" fontId="2" fillId="0" borderId="0" xfId="1" applyNumberFormat="1" applyFont="1" applyAlignment="1">
      <alignment horizontal="left"/>
    </xf>
    <xf numFmtId="167" fontId="7" fillId="0" borderId="0" xfId="1" applyNumberFormat="1" applyFont="1" applyFill="1" applyAlignment="1">
      <alignment horizontal="left"/>
    </xf>
    <xf numFmtId="167" fontId="8" fillId="0" borderId="0" xfId="1" applyNumberFormat="1" applyFont="1" applyFill="1" applyAlignment="1">
      <alignment horizontal="left"/>
    </xf>
    <xf numFmtId="167" fontId="9" fillId="0" borderId="0" xfId="1" applyNumberFormat="1" applyFont="1" applyAlignment="1">
      <alignment horizontal="left"/>
    </xf>
    <xf numFmtId="167" fontId="10" fillId="3" borderId="0" xfId="1" applyNumberFormat="1" applyFont="1" applyFill="1" applyAlignment="1">
      <alignment horizontal="left"/>
    </xf>
    <xf numFmtId="167" fontId="10" fillId="0" borderId="0" xfId="1" applyNumberFormat="1" applyFont="1" applyAlignment="1">
      <alignment horizontal="left"/>
    </xf>
    <xf numFmtId="0" fontId="0" fillId="0" borderId="0" xfId="0" applyAlignment="1">
      <alignment horizontal="left" vertical="top" wrapText="1"/>
    </xf>
  </cellXfs>
  <cellStyles count="4">
    <cellStyle name="Hyperlink" xfId="3" xr:uid="{E0AA5889-CA31-4D46-A44E-F9E2DB4724F9}"/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ußmann, Simon Lukas" id="{A12096D0-3610-4BD0-BA95-1B4BA34E38FF}" userId="S::simon.lukas.bussmann@isi.fraunhofer.de::00471d40-4812-4da0-ba8d-5c4a36c209b1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11-15T10:17:10.84" personId="{A12096D0-3610-4BD0-BA95-1B4BA34E38FF}" id="{A58C1410-7BDC-4F97-90ED-C83F2EAB43FC}">
    <text>CO2-Emissionsfaktoren für fossile Brennstoffe  wenn nicht anders beschrieben</text>
    <extLst>
      <x:ext xmlns:xltc2="http://schemas.microsoft.com/office/spreadsheetml/2020/threadedcomments2" uri="{F7C98A9C-CBB3-438F-8F68-D28B6AF4A901}">
        <xltc2:checksum>3131025498</xltc2:checksum>
        <xltc2:hyperlink startIndex="0" length="45" url="https://www.umweltbundesamt.de/sites/default/files/medien/479/publikationen/cc_28-2022_emissionsfaktoren-brennstoffe_bf.pdf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mweltbundesamt.de/publikationen/co2-emission-factors-for-fossil-fuels-0" TargetMode="External"/><Relationship Id="rId3" Type="http://schemas.openxmlformats.org/officeDocument/2006/relationships/hyperlink" Target="https://www.umweltbundesamt.de/sites/default/files/medien/1410/publikationen/2019-11-07_cc-37-2019_emissionsbilanz-erneuerbarer-energien_2018.pdf%20Table%207" TargetMode="External"/><Relationship Id="rId7" Type="http://schemas.openxmlformats.org/officeDocument/2006/relationships/hyperlink" Target="https://www.umweltbundesamt.de/publikationen/co2-emission-factors-for-fossil-fuels-0" TargetMode="External"/><Relationship Id="rId2" Type="http://schemas.openxmlformats.org/officeDocument/2006/relationships/hyperlink" Target="https://www.umweltbundesamt.de/sites/default/files/medien/1410/publikationen/2019-11-07_cc-37-2019_emissionsbilanz-erneuerbarer-energien_2018.pdf;" TargetMode="External"/><Relationship Id="rId1" Type="http://schemas.openxmlformats.org/officeDocument/2006/relationships/hyperlink" Target="https://www.engineeringtoolbox.com/fuels-higher-calorific-values-d_169.html" TargetMode="External"/><Relationship Id="rId6" Type="http://schemas.openxmlformats.org/officeDocument/2006/relationships/hyperlink" Target="https://chemrxiv.org/engage/api-gateway/chemrxiv/assets/orp/resource/item/6166e003fb8619d5fcf6efb5/original/lower-heating-value-of-jet-fuel-from-hydrocarbon-class-concentration-data-and-thermo-chemical-reference-data-an-uncertainty-quantification.pdf%20CO2-Emissionsfaktoren%20f&#252;r%20fossile%20Brennstoffe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www.umweltbundesamt.de/publikationen/co2-emission-factors-for-fossil-fuels-0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umweltbundesamt.de/publikationen/co2-emission-factors-for-fossil-fuels-0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library.wiley.com/doi/10.1002/cjce.24024" TargetMode="External"/><Relationship Id="rId21" Type="http://schemas.openxmlformats.org/officeDocument/2006/relationships/hyperlink" Target="https://doi.org/10.1039/D3EE00478C" TargetMode="External"/><Relationship Id="rId42" Type="http://schemas.openxmlformats.org/officeDocument/2006/relationships/hyperlink" Target="https://www.sintef.no/globalassets/project/recap/d2_bd0839a-pr-0000-re-001_revf02.pdf" TargetMode="External"/><Relationship Id="rId63" Type="http://schemas.openxmlformats.org/officeDocument/2006/relationships/hyperlink" Target="https://doi.org/10.1039/D3EE00478C" TargetMode="External"/><Relationship Id="rId84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38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59" Type="http://schemas.openxmlformats.org/officeDocument/2006/relationships/hyperlink" Target="https://doi.org/10.1039/D3EE00478C" TargetMode="External"/><Relationship Id="rId170" Type="http://schemas.openxmlformats.org/officeDocument/2006/relationships/hyperlink" Target="https://publications.jrc.ec.europa.eu/repository/handle/JRC105767" TargetMode="External"/><Relationship Id="rId191" Type="http://schemas.openxmlformats.org/officeDocument/2006/relationships/hyperlink" Target="https://www.sintef.no/globalassets/project/recap/d2_bd0839a-pr-0000-re-001_revf02.pdf" TargetMode="External"/><Relationship Id="rId107" Type="http://schemas.openxmlformats.org/officeDocument/2006/relationships/hyperlink" Target="https://circulareconomy.europa.eu/platform/sites/default/files/2024-02/Report%20ZWE.pdf" TargetMode="External"/><Relationship Id="rId11" Type="http://schemas.openxmlformats.org/officeDocument/2006/relationships/hyperlink" Target="https://circulareconomy.europa.eu/platform/sites/default/files/2024-02/Report%20ZWE.pdf" TargetMode="External"/><Relationship Id="rId32" Type="http://schemas.openxmlformats.org/officeDocument/2006/relationships/hyperlink" Target="https://doi.org/10.1016/j.jclepro.2019.03.086" TargetMode="External"/><Relationship Id="rId53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74" Type="http://schemas.openxmlformats.org/officeDocument/2006/relationships/hyperlink" Target="https://doi.org/10.1039/D3EE00478C" TargetMode="External"/><Relationship Id="rId128" Type="http://schemas.openxmlformats.org/officeDocument/2006/relationships/hyperlink" Target="https://doi.org/10.1039/D3EE00478C" TargetMode="External"/><Relationship Id="rId149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5" Type="http://schemas.openxmlformats.org/officeDocument/2006/relationships/hyperlink" Target="https://circulareconomy.europa.eu/platform/sites/default/files/2024-02/Report%20ZWE.pdf" TargetMode="External"/><Relationship Id="rId95" Type="http://schemas.openxmlformats.org/officeDocument/2006/relationships/hyperlink" Target="https://doi.org/10.1039/D3EE00478C" TargetMode="External"/><Relationship Id="rId160" Type="http://schemas.openxmlformats.org/officeDocument/2006/relationships/hyperlink" Target="https://doi.org/10.1039/D3EE00478C" TargetMode="External"/><Relationship Id="rId181" Type="http://schemas.openxmlformats.org/officeDocument/2006/relationships/hyperlink" Target="https://www.mdpi.com/2227-9717/9/6/1046" TargetMode="External"/><Relationship Id="rId22" Type="http://schemas.openxmlformats.org/officeDocument/2006/relationships/hyperlink" Target="https://doi.org/10.1039/D3EE00478C" TargetMode="External"/><Relationship Id="rId43" Type="http://schemas.openxmlformats.org/officeDocument/2006/relationships/hyperlink" Target="https://www.sintef.no/globalassets/project/recap/d2_bd0839a-pr-0000-re-001_revf02.pdf" TargetMode="External"/><Relationship Id="rId64" Type="http://schemas.openxmlformats.org/officeDocument/2006/relationships/hyperlink" Target="https://doi.org/10.1039/D3EE00478C" TargetMode="External"/><Relationship Id="rId118" Type="http://schemas.openxmlformats.org/officeDocument/2006/relationships/hyperlink" Target="https://onlinelibrary.wiley.com/doi/10.1002/cjce.24024" TargetMode="External"/><Relationship Id="rId139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85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50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71" Type="http://schemas.openxmlformats.org/officeDocument/2006/relationships/hyperlink" Target="https://www.sciencedirect.com/science/article/pii/S095965262101502X" TargetMode="External"/><Relationship Id="rId192" Type="http://schemas.openxmlformats.org/officeDocument/2006/relationships/hyperlink" Target="https://www.sintef.no/globalassets/project/recap/d2_bd0839a-pr-0000-re-001_revf02.pdf" TargetMode="External"/><Relationship Id="rId12" Type="http://schemas.openxmlformats.org/officeDocument/2006/relationships/hyperlink" Target="https://circulareconomy.europa.eu/platform/sites/default/files/2024-02/Report%20ZWE.pdf" TargetMode="External"/><Relationship Id="rId33" Type="http://schemas.openxmlformats.org/officeDocument/2006/relationships/hyperlink" Target="https://doi.org/10.1016/j.jclepro.2019.03.086" TargetMode="External"/><Relationship Id="rId108" Type="http://schemas.openxmlformats.org/officeDocument/2006/relationships/hyperlink" Target="https://circulareconomy.europa.eu/platform/sites/default/files/2024-02/Report%20ZWE.pdf" TargetMode="External"/><Relationship Id="rId129" Type="http://schemas.openxmlformats.org/officeDocument/2006/relationships/hyperlink" Target="https://doi.org/10.1039/D3EE00478C" TargetMode="External"/><Relationship Id="rId54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75" Type="http://schemas.openxmlformats.org/officeDocument/2006/relationships/hyperlink" Target="https://doi.org/10.1039/D3EE00478C" TargetMode="External"/><Relationship Id="rId96" Type="http://schemas.openxmlformats.org/officeDocument/2006/relationships/hyperlink" Target="https://doi.org/10.1039/D3EE00478C" TargetMode="External"/><Relationship Id="rId140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61" Type="http://schemas.openxmlformats.org/officeDocument/2006/relationships/hyperlink" Target="https://doi.org/10.1039/D3EE00478C" TargetMode="External"/><Relationship Id="rId182" Type="http://schemas.openxmlformats.org/officeDocument/2006/relationships/hyperlink" Target="https://pmc.ncbi.nlm.nih.gov/articles/PMC11137730/" TargetMode="External"/><Relationship Id="rId6" Type="http://schemas.openxmlformats.org/officeDocument/2006/relationships/hyperlink" Target="https://circulareconomy.europa.eu/platform/sites/default/files/2024-02/Report%20ZWE.pdf" TargetMode="External"/><Relationship Id="rId23" Type="http://schemas.openxmlformats.org/officeDocument/2006/relationships/hyperlink" Target="https://doi.org/10.1039/D3EE00478C" TargetMode="External"/><Relationship Id="rId119" Type="http://schemas.openxmlformats.org/officeDocument/2006/relationships/hyperlink" Target="https://onlinelibrary.wiley.com/doi/10.1002/cjce.24024" TargetMode="External"/><Relationship Id="rId44" Type="http://schemas.openxmlformats.org/officeDocument/2006/relationships/hyperlink" Target="https://www.sintef.no/globalassets/project/recap/d2_bd0839a-pr-0000-re-001_revf02.pdf" TargetMode="External"/><Relationship Id="rId65" Type="http://schemas.openxmlformats.org/officeDocument/2006/relationships/hyperlink" Target="https://doi.org/10.1039/D3EE00478C" TargetMode="External"/><Relationship Id="rId86" Type="http://schemas.openxmlformats.org/officeDocument/2006/relationships/hyperlink" Target="https://doi.org/10.1039/D3EE00478C" TargetMode="External"/><Relationship Id="rId130" Type="http://schemas.openxmlformats.org/officeDocument/2006/relationships/hyperlink" Target="https://doi.org/10.1039/D3EE00478C" TargetMode="External"/><Relationship Id="rId151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72" Type="http://schemas.openxmlformats.org/officeDocument/2006/relationships/hyperlink" Target="https://www.sciencedirect.com/science/article/pii/S095965262101502X" TargetMode="External"/><Relationship Id="rId193" Type="http://schemas.openxmlformats.org/officeDocument/2006/relationships/hyperlink" Target="https://www.sintef.no/globalassets/project/recap/d2_bd0839a-pr-0000-re-001_revf02.pdf" TargetMode="External"/><Relationship Id="rId13" Type="http://schemas.openxmlformats.org/officeDocument/2006/relationships/hyperlink" Target="https://circulareconomy.europa.eu/platform/sites/default/files/2024-02/Report%20ZWE.pdf" TargetMode="External"/><Relationship Id="rId109" Type="http://schemas.openxmlformats.org/officeDocument/2006/relationships/hyperlink" Target="https://circulareconomy.europa.eu/platform/sites/default/files/2024-02/Report%20ZWE.pdf" TargetMode="External"/><Relationship Id="rId34" Type="http://schemas.openxmlformats.org/officeDocument/2006/relationships/hyperlink" Target="https://doi.org/10.1016/j.jclepro.2019.03.086" TargetMode="External"/><Relationship Id="rId55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76" Type="http://schemas.openxmlformats.org/officeDocument/2006/relationships/hyperlink" Target="https://doi.org/10.1039/D3EE00478C" TargetMode="External"/><Relationship Id="rId97" Type="http://schemas.openxmlformats.org/officeDocument/2006/relationships/hyperlink" Target="https://doi.org/10.1039/D3EE00478C" TargetMode="External"/><Relationship Id="rId120" Type="http://schemas.openxmlformats.org/officeDocument/2006/relationships/hyperlink" Target="https://onlinelibrary.wiley.com/doi/10.1002/cjce.24024" TargetMode="External"/><Relationship Id="rId141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7" Type="http://schemas.openxmlformats.org/officeDocument/2006/relationships/hyperlink" Target="https://circulareconomy.europa.eu/platform/sites/default/files/2024-02/Report%20ZWE.pdf" TargetMode="External"/><Relationship Id="rId162" Type="http://schemas.openxmlformats.org/officeDocument/2006/relationships/hyperlink" Target="https://doi.org/10.1039/D3EE00478C" TargetMode="External"/><Relationship Id="rId183" Type="http://schemas.openxmlformats.org/officeDocument/2006/relationships/hyperlink" Target="https://pmc.ncbi.nlm.nih.gov/articles/PMC11137730/" TargetMode="External"/><Relationship Id="rId2" Type="http://schemas.openxmlformats.org/officeDocument/2006/relationships/hyperlink" Target="https://circulareconomy.europa.eu/platform/sites/default/files/2024-02/Report%20ZWE.pdf" TargetMode="External"/><Relationship Id="rId29" Type="http://schemas.openxmlformats.org/officeDocument/2006/relationships/hyperlink" Target="https://doi.org/10.1016/j.jclepro.2019.03.086" TargetMode="External"/><Relationship Id="rId24" Type="http://schemas.openxmlformats.org/officeDocument/2006/relationships/hyperlink" Target="https://pubs.rsc.org/en/content/articlelanding/2023/gc/d3gc00679d" TargetMode="External"/><Relationship Id="rId40" Type="http://schemas.openxmlformats.org/officeDocument/2006/relationships/hyperlink" Target="https://www.sintef.no/globalassets/project/recap/deliverable-d3_reference-plants-economic-evaluation_final_code.pdf" TargetMode="External"/><Relationship Id="rId45" Type="http://schemas.openxmlformats.org/officeDocument/2006/relationships/hyperlink" Target="https://www.sintef.no/globalassets/project/recap/d2_bd0839a-pr-0000-re-001_revf02.pdf" TargetMode="External"/><Relationship Id="rId66" Type="http://schemas.openxmlformats.org/officeDocument/2006/relationships/hyperlink" Target="https://doi.org/10.1039/D3EE00478C" TargetMode="External"/><Relationship Id="rId87" Type="http://schemas.openxmlformats.org/officeDocument/2006/relationships/hyperlink" Target="https://doi.org/10.1039/D3EE00478C" TargetMode="External"/><Relationship Id="rId110" Type="http://schemas.openxmlformats.org/officeDocument/2006/relationships/hyperlink" Target="https://circulareconomy.europa.eu/platform/sites/default/files/2024-02/Report%20ZWE.pdf" TargetMode="External"/><Relationship Id="rId115" Type="http://schemas.openxmlformats.org/officeDocument/2006/relationships/hyperlink" Target="https://doi.org/10.1016/j.enconman.2023.118009" TargetMode="External"/><Relationship Id="rId131" Type="http://schemas.openxmlformats.org/officeDocument/2006/relationships/hyperlink" Target="https://doi.org/10.1039/D3EE00478C" TargetMode="External"/><Relationship Id="rId136" Type="http://schemas.openxmlformats.org/officeDocument/2006/relationships/hyperlink" Target="https://www.sciencedirect.com/science/article/pii/S095965262101502X" TargetMode="External"/><Relationship Id="rId157" Type="http://schemas.openxmlformats.org/officeDocument/2006/relationships/hyperlink" Target="https://doi.org/10.1039/D3EE00478C" TargetMode="External"/><Relationship Id="rId178" Type="http://schemas.openxmlformats.org/officeDocument/2006/relationships/hyperlink" Target="https://doi.org/10.1039/D3EE00478C" TargetMode="External"/><Relationship Id="rId61" Type="http://schemas.openxmlformats.org/officeDocument/2006/relationships/hyperlink" Target="https://doi.org/10.1039/D3EE00478C" TargetMode="External"/><Relationship Id="rId82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52" Type="http://schemas.openxmlformats.org/officeDocument/2006/relationships/hyperlink" Target="https://doi.org/10.1039/D3EE00478C" TargetMode="External"/><Relationship Id="rId173" Type="http://schemas.openxmlformats.org/officeDocument/2006/relationships/hyperlink" Target="https://doi.org/10.1039/D3EE00478C" TargetMode="External"/><Relationship Id="rId194" Type="http://schemas.openxmlformats.org/officeDocument/2006/relationships/hyperlink" Target="https://www.sintef.no/globalassets/project/recap/d2_bd0839a-pr-0000-re-001_revf02.pdf" TargetMode="External"/><Relationship Id="rId199" Type="http://schemas.openxmlformats.org/officeDocument/2006/relationships/hyperlink" Target="https://www.sciencedirect.com/science/article/pii/S0263876221004652" TargetMode="External"/><Relationship Id="rId203" Type="http://schemas.openxmlformats.org/officeDocument/2006/relationships/hyperlink" Target="https://www.sciencedirect.com/science/article/pii/S0263876221004652" TargetMode="External"/><Relationship Id="rId19" Type="http://schemas.openxmlformats.org/officeDocument/2006/relationships/hyperlink" Target="https://doi.org/10.1039/D3EE00478C" TargetMode="External"/><Relationship Id="rId14" Type="http://schemas.openxmlformats.org/officeDocument/2006/relationships/hyperlink" Target="https://circulareconomy.europa.eu/platform/sites/default/files/2024-02/Report%20ZWE.pdf" TargetMode="External"/><Relationship Id="rId30" Type="http://schemas.openxmlformats.org/officeDocument/2006/relationships/hyperlink" Target="https://doi.org/10.1016/j.jclepro.2019.03.086" TargetMode="External"/><Relationship Id="rId35" Type="http://schemas.openxmlformats.org/officeDocument/2006/relationships/hyperlink" Target="https://www.sintef.no/globalassets/project/recap/d2_bd0839a-pr-0000-re-001_revf02.pdf" TargetMode="External"/><Relationship Id="rId56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77" Type="http://schemas.openxmlformats.org/officeDocument/2006/relationships/hyperlink" Target="https://doi.org/10.1039/D3EE00478C" TargetMode="External"/><Relationship Id="rId100" Type="http://schemas.openxmlformats.org/officeDocument/2006/relationships/hyperlink" Target="https://doi.org/10.1039/D3EE00478C" TargetMode="External"/><Relationship Id="rId105" Type="http://schemas.openxmlformats.org/officeDocument/2006/relationships/hyperlink" Target="https://circulareconomy.europa.eu/platform/sites/default/files/2024-02/Report%20ZWE.pdf" TargetMode="External"/><Relationship Id="rId126" Type="http://schemas.openxmlformats.org/officeDocument/2006/relationships/hyperlink" Target="https://doi.org/10.1039/D3EE00478C" TargetMode="External"/><Relationship Id="rId147" Type="http://schemas.openxmlformats.org/officeDocument/2006/relationships/hyperlink" Target="https://doi.org/10.1039/D3EE00478C" TargetMode="External"/><Relationship Id="rId168" Type="http://schemas.openxmlformats.org/officeDocument/2006/relationships/hyperlink" Target="https://doi.org/10.1039/D3EE00478C" TargetMode="External"/><Relationship Id="rId8" Type="http://schemas.openxmlformats.org/officeDocument/2006/relationships/hyperlink" Target="https://circulareconomy.europa.eu/platform/sites/default/files/2024-02/Report%20ZWE.pdf" TargetMode="External"/><Relationship Id="rId51" Type="http://schemas.openxmlformats.org/officeDocument/2006/relationships/hyperlink" Target="https://www.sciencedirect.com/science/article/pii/S0263876221004652" TargetMode="External"/><Relationship Id="rId72" Type="http://schemas.openxmlformats.org/officeDocument/2006/relationships/hyperlink" Target="https://doi.org/10.1039/D3EE00478C" TargetMode="External"/><Relationship Id="rId93" Type="http://schemas.openxmlformats.org/officeDocument/2006/relationships/hyperlink" Target="https://doi.org/10.1039/D3EE00478C" TargetMode="External"/><Relationship Id="rId98" Type="http://schemas.openxmlformats.org/officeDocument/2006/relationships/hyperlink" Target="https://doi.org/10.1039/D3EE00478C" TargetMode="External"/><Relationship Id="rId121" Type="http://schemas.openxmlformats.org/officeDocument/2006/relationships/hyperlink" Target="https://onlinelibrary.wiley.com/doi/10.1002/cjce.24024" TargetMode="External"/><Relationship Id="rId142" Type="http://schemas.openxmlformats.org/officeDocument/2006/relationships/hyperlink" Target="https://doi.org/10.1039/D3EE00478C" TargetMode="External"/><Relationship Id="rId163" Type="http://schemas.openxmlformats.org/officeDocument/2006/relationships/hyperlink" Target="https://doi.org/10.1039/D3EE00478C" TargetMode="External"/><Relationship Id="rId184" Type="http://schemas.openxmlformats.org/officeDocument/2006/relationships/hyperlink" Target="https://www.mdpi.com/2227-9717/9/6/1046" TargetMode="External"/><Relationship Id="rId189" Type="http://schemas.openxmlformats.org/officeDocument/2006/relationships/hyperlink" Target="https://www.sintef.no/globalassets/project/recap/d2_bd0839a-pr-0000-re-001_revf02.pdf" TargetMode="External"/><Relationship Id="rId3" Type="http://schemas.openxmlformats.org/officeDocument/2006/relationships/hyperlink" Target="https://circulareconomy.europa.eu/platform/sites/default/files/2024-02/Report%20ZWE.pdf" TargetMode="External"/><Relationship Id="rId25" Type="http://schemas.openxmlformats.org/officeDocument/2006/relationships/hyperlink" Target="https://pubs.rsc.org/en/content/articlelanding/2023/gc/d3gc00679d" TargetMode="External"/><Relationship Id="rId46" Type="http://schemas.openxmlformats.org/officeDocument/2006/relationships/hyperlink" Target="https://www.sintef.no/globalassets/project/recap/d2_bd0839a-pr-0000-re-001_revf02.pdf" TargetMode="External"/><Relationship Id="rId67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16" Type="http://schemas.openxmlformats.org/officeDocument/2006/relationships/hyperlink" Target="https://onlinelibrary.wiley.com/doi/10.1002/cjce.24024" TargetMode="External"/><Relationship Id="rId137" Type="http://schemas.openxmlformats.org/officeDocument/2006/relationships/hyperlink" Target="https://www.sciencedirect.com/science/article/pii/S095965262101502X" TargetMode="External"/><Relationship Id="rId158" Type="http://schemas.openxmlformats.org/officeDocument/2006/relationships/hyperlink" Target="https://doi.org/10.1039/D3EE00478C" TargetMode="External"/><Relationship Id="rId20" Type="http://schemas.openxmlformats.org/officeDocument/2006/relationships/hyperlink" Target="https://doi.org/10.1039/D3EE00478C" TargetMode="External"/><Relationship Id="rId41" Type="http://schemas.openxmlformats.org/officeDocument/2006/relationships/hyperlink" Target="https://www.sintef.no/globalassets/project/recap/d2_bd0839a-pr-0000-re-001_revf02.pdf" TargetMode="External"/><Relationship Id="rId62" Type="http://schemas.openxmlformats.org/officeDocument/2006/relationships/hyperlink" Target="https://doi.org/10.1039/D3EE00478C" TargetMode="External"/><Relationship Id="rId83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88" Type="http://schemas.openxmlformats.org/officeDocument/2006/relationships/hyperlink" Target="https://doi.org/10.1039/D3EE00478C" TargetMode="External"/><Relationship Id="rId111" Type="http://schemas.openxmlformats.org/officeDocument/2006/relationships/hyperlink" Target="https://circulareconomy.europa.eu/platform/sites/default/files/2024-02/Report%20ZWE.pdf" TargetMode="External"/><Relationship Id="rId132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53" Type="http://schemas.openxmlformats.org/officeDocument/2006/relationships/hyperlink" Target="https://doi.org/10.1039/D3EE00478C" TargetMode="External"/><Relationship Id="rId174" Type="http://schemas.openxmlformats.org/officeDocument/2006/relationships/hyperlink" Target="https://doi.org/10.1039/D3EE00478C" TargetMode="External"/><Relationship Id="rId179" Type="http://schemas.openxmlformats.org/officeDocument/2006/relationships/hyperlink" Target="https://doi.org/10.1039/D3EE00478C" TargetMode="External"/><Relationship Id="rId195" Type="http://schemas.openxmlformats.org/officeDocument/2006/relationships/hyperlink" Target="https://www.sintef.no/globalassets/project/recap/d2_bd0839a-pr-0000-re-001_revf02.pdf" TargetMode="External"/><Relationship Id="rId190" Type="http://schemas.openxmlformats.org/officeDocument/2006/relationships/hyperlink" Target="https://www.sintef.no/globalassets/project/recap/d2_bd0839a-pr-0000-re-001_revf02.pdf" TargetMode="External"/><Relationship Id="rId204" Type="http://schemas.openxmlformats.org/officeDocument/2006/relationships/hyperlink" Target="https://www.sciencedirect.com/science/article/pii/S0263876221004652" TargetMode="External"/><Relationship Id="rId15" Type="http://schemas.openxmlformats.org/officeDocument/2006/relationships/hyperlink" Target="https://circulareconomy.europa.eu/platform/sites/default/files/2024-02/Report%20ZWE.pdf" TargetMode="External"/><Relationship Id="rId36" Type="http://schemas.openxmlformats.org/officeDocument/2006/relationships/hyperlink" Target="https://www.sintef.no/globalassets/project/recap/d2_bd0839a-pr-0000-re-001_revf02.pdf" TargetMode="External"/><Relationship Id="rId57" Type="http://schemas.openxmlformats.org/officeDocument/2006/relationships/hyperlink" Target="https://doi.org/10.1039/D3EE00478C" TargetMode="External"/><Relationship Id="rId106" Type="http://schemas.openxmlformats.org/officeDocument/2006/relationships/hyperlink" Target="https://circulareconomy.europa.eu/platform/sites/default/files/2024-02/Report%20ZWE.pdf" TargetMode="External"/><Relationship Id="rId127" Type="http://schemas.openxmlformats.org/officeDocument/2006/relationships/hyperlink" Target="https://doi.org/10.1039/D3EE00478C" TargetMode="External"/><Relationship Id="rId10" Type="http://schemas.openxmlformats.org/officeDocument/2006/relationships/hyperlink" Target="https://circulareconomy.europa.eu/platform/sites/default/files/2024-02/Report%20ZWE.pdf" TargetMode="External"/><Relationship Id="rId31" Type="http://schemas.openxmlformats.org/officeDocument/2006/relationships/hyperlink" Target="https://doi.org/10.1016/j.jclepro.2019.03.086" TargetMode="External"/><Relationship Id="rId52" Type="http://schemas.openxmlformats.org/officeDocument/2006/relationships/hyperlink" Target="https://www.sintef.no/globalassets/project/recap/deliverable-d3_reference-plants-economic-evaluation_final_code.pdf" TargetMode="External"/><Relationship Id="rId73" Type="http://schemas.openxmlformats.org/officeDocument/2006/relationships/hyperlink" Target="https://doi.org/10.1039/D3EE00478C" TargetMode="External"/><Relationship Id="rId78" Type="http://schemas.openxmlformats.org/officeDocument/2006/relationships/hyperlink" Target="https://doi.org/10.1039/D3EE00478C" TargetMode="External"/><Relationship Id="rId94" Type="http://schemas.openxmlformats.org/officeDocument/2006/relationships/hyperlink" Target="https://doi.org/10.1039/D3EE00478C" TargetMode="External"/><Relationship Id="rId99" Type="http://schemas.openxmlformats.org/officeDocument/2006/relationships/hyperlink" Target="https://doi.org/10.1039/D3EE00478C" TargetMode="External"/><Relationship Id="rId101" Type="http://schemas.openxmlformats.org/officeDocument/2006/relationships/hyperlink" Target="https://doi.org/10.1039/D3EE00478C" TargetMode="External"/><Relationship Id="rId122" Type="http://schemas.openxmlformats.org/officeDocument/2006/relationships/hyperlink" Target="https://doi.org/10.1039/D3EE00478C" TargetMode="External"/><Relationship Id="rId143" Type="http://schemas.openxmlformats.org/officeDocument/2006/relationships/hyperlink" Target="https://doi.org/10.1039/D3EE00478C" TargetMode="External"/><Relationship Id="rId148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64" Type="http://schemas.openxmlformats.org/officeDocument/2006/relationships/hyperlink" Target="https://doi.org/10.1039/D3EE00478C" TargetMode="External"/><Relationship Id="rId169" Type="http://schemas.openxmlformats.org/officeDocument/2006/relationships/hyperlink" Target="https://doi.org/10.1039/D3EE00478C" TargetMode="External"/><Relationship Id="rId185" Type="http://schemas.openxmlformats.org/officeDocument/2006/relationships/hyperlink" Target="https://www.sintef.no/globalassets/project/recap/deliverable-d3_reference-plants-economic-evaluation_final_code.pdf" TargetMode="External"/><Relationship Id="rId4" Type="http://schemas.openxmlformats.org/officeDocument/2006/relationships/hyperlink" Target="https://circulareconomy.europa.eu/platform/sites/default/files/2024-02/Report%20ZWE.pdf" TargetMode="External"/><Relationship Id="rId9" Type="http://schemas.openxmlformats.org/officeDocument/2006/relationships/hyperlink" Target="https://circulareconomy.europa.eu/platform/sites/default/files/2024-02/Report%20ZWE.pdf" TargetMode="External"/><Relationship Id="rId180" Type="http://schemas.openxmlformats.org/officeDocument/2006/relationships/hyperlink" Target="https://doi.org/10.1039/D3EE00478C" TargetMode="External"/><Relationship Id="rId26" Type="http://schemas.openxmlformats.org/officeDocument/2006/relationships/hyperlink" Target="https://pubs.rsc.org/en/content/articlelanding/2023/gc/d3gc00679d" TargetMode="External"/><Relationship Id="rId47" Type="http://schemas.openxmlformats.org/officeDocument/2006/relationships/hyperlink" Target="https://www.sintef.no/globalassets/project/recap/d2_bd0839a-pr-0000-re-001_revf02.pdf" TargetMode="External"/><Relationship Id="rId68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89" Type="http://schemas.openxmlformats.org/officeDocument/2006/relationships/hyperlink" Target="https://doi.org/10.1039/D3EE00478C" TargetMode="External"/><Relationship Id="rId112" Type="http://schemas.openxmlformats.org/officeDocument/2006/relationships/hyperlink" Target="https://doi.org/10.1016/j.enconman.2023.118009" TargetMode="External"/><Relationship Id="rId133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54" Type="http://schemas.openxmlformats.org/officeDocument/2006/relationships/hyperlink" Target="https://doi.org/10.1039/D3EE00478C" TargetMode="External"/><Relationship Id="rId175" Type="http://schemas.openxmlformats.org/officeDocument/2006/relationships/hyperlink" Target="https://doi.org/10.1039/D3EE00478C" TargetMode="External"/><Relationship Id="rId196" Type="http://schemas.openxmlformats.org/officeDocument/2006/relationships/hyperlink" Target="https://www.sciencedirect.com/science/article/pii/S0263876221004652" TargetMode="External"/><Relationship Id="rId200" Type="http://schemas.openxmlformats.org/officeDocument/2006/relationships/hyperlink" Target="https://www.sciencedirect.com/science/article/pii/S0263876221004652" TargetMode="External"/><Relationship Id="rId16" Type="http://schemas.openxmlformats.org/officeDocument/2006/relationships/hyperlink" Target="https://circulareconomy.europa.eu/platform/sites/default/files/2024-02/Report%20ZWE.pdf" TargetMode="External"/><Relationship Id="rId37" Type="http://schemas.openxmlformats.org/officeDocument/2006/relationships/hyperlink" Target="https://www.sintef.no/globalassets/project/recap/deliverable-d3_reference-plants-economic-evaluation_final_code.pdf" TargetMode="External"/><Relationship Id="rId58" Type="http://schemas.openxmlformats.org/officeDocument/2006/relationships/hyperlink" Target="https://doi.org/10.1039/D3EE00478C" TargetMode="External"/><Relationship Id="rId79" Type="http://schemas.openxmlformats.org/officeDocument/2006/relationships/hyperlink" Target="https://doi.org/10.1039/D3EE00478C" TargetMode="External"/><Relationship Id="rId102" Type="http://schemas.openxmlformats.org/officeDocument/2006/relationships/hyperlink" Target="https://circulareconomy.europa.eu/platform/sites/default/files/2024-02/Report%20ZWE.pdf" TargetMode="External"/><Relationship Id="rId123" Type="http://schemas.openxmlformats.org/officeDocument/2006/relationships/hyperlink" Target="https://doi.org/10.1039/D3EE00478C" TargetMode="External"/><Relationship Id="rId144" Type="http://schemas.openxmlformats.org/officeDocument/2006/relationships/hyperlink" Target="https://doi.org/10.1039/D3EE00478C" TargetMode="External"/><Relationship Id="rId90" Type="http://schemas.openxmlformats.org/officeDocument/2006/relationships/hyperlink" Target="https://doi.org/10.1039/D3EE00478C" TargetMode="External"/><Relationship Id="rId165" Type="http://schemas.openxmlformats.org/officeDocument/2006/relationships/hyperlink" Target="https://doi.org/10.1039/D3EE00478C" TargetMode="External"/><Relationship Id="rId186" Type="http://schemas.openxmlformats.org/officeDocument/2006/relationships/hyperlink" Target="https://www.sintef.no/globalassets/project/recap/deliverable-d3_reference-plants-economic-evaluation_final_code.pdf" TargetMode="External"/><Relationship Id="rId27" Type="http://schemas.openxmlformats.org/officeDocument/2006/relationships/hyperlink" Target="https://doi.org/10.1016/j.jclepro.2019.03.086" TargetMode="External"/><Relationship Id="rId48" Type="http://schemas.openxmlformats.org/officeDocument/2006/relationships/hyperlink" Target="https://www.sintef.no/globalassets/project/recap/d2_bd0839a-pr-0000-re-001_revf02.pdf" TargetMode="External"/><Relationship Id="rId69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13" Type="http://schemas.openxmlformats.org/officeDocument/2006/relationships/hyperlink" Target="https://doi.org/10.1016/j.enconman.2023.118009" TargetMode="External"/><Relationship Id="rId134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80" Type="http://schemas.openxmlformats.org/officeDocument/2006/relationships/hyperlink" Target="https://doi.org/10.1039/D3EE00478C" TargetMode="External"/><Relationship Id="rId155" Type="http://schemas.openxmlformats.org/officeDocument/2006/relationships/hyperlink" Target="https://doi.org/10.1039/D3EE00478C" TargetMode="External"/><Relationship Id="rId176" Type="http://schemas.openxmlformats.org/officeDocument/2006/relationships/hyperlink" Target="https://doi.org/10.1039/D3EE00478C" TargetMode="External"/><Relationship Id="rId197" Type="http://schemas.openxmlformats.org/officeDocument/2006/relationships/hyperlink" Target="https://www.sciencedirect.com/science/article/pii/S0263876221004652" TargetMode="External"/><Relationship Id="rId201" Type="http://schemas.openxmlformats.org/officeDocument/2006/relationships/hyperlink" Target="https://www.sciencedirect.com/science/article/pii/S0263876221004652" TargetMode="External"/><Relationship Id="rId17" Type="http://schemas.openxmlformats.org/officeDocument/2006/relationships/hyperlink" Target="https://circulareconomy.europa.eu/platform/sites/default/files/2024-02/Report%20ZWE.pdf" TargetMode="External"/><Relationship Id="rId38" Type="http://schemas.openxmlformats.org/officeDocument/2006/relationships/hyperlink" Target="https://www.sintef.no/globalassets/project/recap/deliverable-d3_reference-plants-economic-evaluation_final_code.pdf" TargetMode="External"/><Relationship Id="rId59" Type="http://schemas.openxmlformats.org/officeDocument/2006/relationships/hyperlink" Target="https://doi.org/10.1039/D3EE00478C" TargetMode="External"/><Relationship Id="rId103" Type="http://schemas.openxmlformats.org/officeDocument/2006/relationships/hyperlink" Target="https://circulareconomy.europa.eu/platform/sites/default/files/2024-02/Report%20ZWE.pdf" TargetMode="External"/><Relationship Id="rId124" Type="http://schemas.openxmlformats.org/officeDocument/2006/relationships/hyperlink" Target="https://doi.org/10.1039/D3EE00478C" TargetMode="External"/><Relationship Id="rId70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91" Type="http://schemas.openxmlformats.org/officeDocument/2006/relationships/hyperlink" Target="https://www.gov.uk/government/publications/the-potential-of-bioenergy-with-carbon-capture" TargetMode="External"/><Relationship Id="rId145" Type="http://schemas.openxmlformats.org/officeDocument/2006/relationships/hyperlink" Target="https://doi.org/10.1039/D3EE00478C" TargetMode="External"/><Relationship Id="rId166" Type="http://schemas.openxmlformats.org/officeDocument/2006/relationships/hyperlink" Target="https://publications.jrc.ec.europa.eu/repository/handle/JRC105767" TargetMode="External"/><Relationship Id="rId187" Type="http://schemas.openxmlformats.org/officeDocument/2006/relationships/hyperlink" Target="https://circulareconomy.europa.eu/platform/sites/default/files/2024-02/Report%20ZWE.pdf" TargetMode="External"/><Relationship Id="rId1" Type="http://schemas.openxmlformats.org/officeDocument/2006/relationships/hyperlink" Target="https://circulareconomy.europa.eu/platform/sites/default/files/2024-02/Report%20ZWE.pdf" TargetMode="External"/><Relationship Id="rId28" Type="http://schemas.openxmlformats.org/officeDocument/2006/relationships/hyperlink" Target="https://doi.org/10.1016/j.jclepro.2019.03.086" TargetMode="External"/><Relationship Id="rId49" Type="http://schemas.openxmlformats.org/officeDocument/2006/relationships/hyperlink" Target="https://www.sintef.no/globalassets/project/recap/deliverable-d3_reference-plants-economic-evaluation_final_code.pdf" TargetMode="External"/><Relationship Id="rId114" Type="http://schemas.openxmlformats.org/officeDocument/2006/relationships/hyperlink" Target="https://doi.org/10.1016/j.enconman.2023.118009" TargetMode="External"/><Relationship Id="rId60" Type="http://schemas.openxmlformats.org/officeDocument/2006/relationships/hyperlink" Target="https://doi.org/10.1039/D3EE00478C" TargetMode="External"/><Relationship Id="rId81" Type="http://schemas.openxmlformats.org/officeDocument/2006/relationships/hyperlink" Target="https://www.sintef.no/globalassets/project/recap/deliverable-d3_reference-plants-economic-evaluation_final_code.pdf" TargetMode="External"/><Relationship Id="rId135" Type="http://schemas.openxmlformats.org/officeDocument/2006/relationships/hyperlink" Target="https://doi.org/10.1039/D3EE00478C,%20The%20Future%20of%20Petrochemicals%20&#8211;%20Analysis%20-%20IEA,%20The%20potential%20of%20direct%20steam%20cracker%20electrification%20and%20carbon%20capture%20&amp;%20utilization%20via%20oxidative%20coupling%20of%20methane%20as%20decarbonization%20strategies%20for%20ethylene%20production%20-%20ScienceDirect;" TargetMode="External"/><Relationship Id="rId156" Type="http://schemas.openxmlformats.org/officeDocument/2006/relationships/hyperlink" Target="https://doi.org/10.1039/D3EE00478C" TargetMode="External"/><Relationship Id="rId177" Type="http://schemas.openxmlformats.org/officeDocument/2006/relationships/hyperlink" Target="https://doi.org/10.1039/D3EE00478C" TargetMode="External"/><Relationship Id="rId198" Type="http://schemas.openxmlformats.org/officeDocument/2006/relationships/hyperlink" Target="https://www.sciencedirect.com/science/article/pii/S0263876221004652" TargetMode="External"/><Relationship Id="rId202" Type="http://schemas.openxmlformats.org/officeDocument/2006/relationships/hyperlink" Target="https://www.sciencedirect.com/science/article/pii/S0263876221004652" TargetMode="External"/><Relationship Id="rId18" Type="http://schemas.openxmlformats.org/officeDocument/2006/relationships/hyperlink" Target="https://circulareconomy.europa.eu/platform/sites/default/files/2024-02/Report%20ZWE.pdf" TargetMode="External"/><Relationship Id="rId39" Type="http://schemas.openxmlformats.org/officeDocument/2006/relationships/hyperlink" Target="https://www.sintef.no/globalassets/project/recap/deliverable-d3_reference-plants-economic-evaluation_final_code.pdf" TargetMode="External"/><Relationship Id="rId50" Type="http://schemas.openxmlformats.org/officeDocument/2006/relationships/hyperlink" Target="https://www.sintef.no/globalassets/project/recap/d2_bd0839a-pr-0000-re-001_revf02.pdf" TargetMode="External"/><Relationship Id="rId104" Type="http://schemas.openxmlformats.org/officeDocument/2006/relationships/hyperlink" Target="https://circulareconomy.europa.eu/platform/sites/default/files/2024-02/Report%20ZWE.pdf" TargetMode="External"/><Relationship Id="rId125" Type="http://schemas.openxmlformats.org/officeDocument/2006/relationships/hyperlink" Target="https://doi.org/10.1039/D3EE00478C" TargetMode="External"/><Relationship Id="rId146" Type="http://schemas.openxmlformats.org/officeDocument/2006/relationships/hyperlink" Target="https://doi.org/10.1039/D3EE00478C" TargetMode="External"/><Relationship Id="rId167" Type="http://schemas.openxmlformats.org/officeDocument/2006/relationships/hyperlink" Target="https://doi.org/10.1039/D3EE00478C" TargetMode="External"/><Relationship Id="rId188" Type="http://schemas.openxmlformats.org/officeDocument/2006/relationships/hyperlink" Target="https://www.sintef.no/globalassets/project/recap/d2_bd0839a-pr-0000-re-001_revf02.pdf" TargetMode="External"/><Relationship Id="rId71" Type="http://schemas.openxmlformats.org/officeDocument/2006/relationships/hyperlink" Target="https://doi.org/10.1039/D3EE00478C" TargetMode="External"/><Relationship Id="rId92" Type="http://schemas.openxmlformats.org/officeDocument/2006/relationships/hyperlink" Target="https://www.gov.uk/government/publications/the-potential-of-bioenergy-with-carbon-captu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A601-DC7A-4A41-B995-76591712D9B5}">
  <dimension ref="A1:L27"/>
  <sheetViews>
    <sheetView zoomScale="70" zoomScaleNormal="70" workbookViewId="0">
      <selection activeCell="I15" sqref="I15"/>
    </sheetView>
  </sheetViews>
  <sheetFormatPr baseColWidth="10" defaultColWidth="11.42578125" defaultRowHeight="15" x14ac:dyDescent="0.25"/>
  <cols>
    <col min="1" max="1" width="17" customWidth="1"/>
    <col min="3" max="3" width="28.85546875" customWidth="1"/>
    <col min="4" max="5" width="23" customWidth="1"/>
    <col min="6" max="6" width="27.7109375" customWidth="1"/>
    <col min="7" max="8" width="23" customWidth="1"/>
    <col min="9" max="9" width="26" customWidth="1"/>
    <col min="10" max="10" width="125.140625" customWidth="1"/>
    <col min="11" max="11" width="105.85546875" style="1" customWidth="1"/>
    <col min="12" max="12" width="28.140625" customWidth="1"/>
  </cols>
  <sheetData>
    <row r="1" spans="1:12" ht="18" thickBot="1" x14ac:dyDescent="0.3">
      <c r="A1" s="18" t="s">
        <v>0</v>
      </c>
      <c r="B1" s="18" t="s">
        <v>1</v>
      </c>
      <c r="C1" s="18" t="s">
        <v>385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394</v>
      </c>
      <c r="I1" s="18" t="s">
        <v>6</v>
      </c>
      <c r="J1" s="18" t="s">
        <v>7</v>
      </c>
      <c r="K1" s="19" t="s">
        <v>8</v>
      </c>
    </row>
    <row r="2" spans="1:12" x14ac:dyDescent="0.25">
      <c r="A2" s="1"/>
      <c r="B2" s="1" t="s">
        <v>9</v>
      </c>
      <c r="C2" s="1" t="s">
        <v>10</v>
      </c>
      <c r="D2" s="1" t="s">
        <v>10</v>
      </c>
      <c r="E2" s="1" t="s">
        <v>11</v>
      </c>
      <c r="F2" s="1" t="s">
        <v>11</v>
      </c>
      <c r="G2" s="1" t="s">
        <v>12</v>
      </c>
      <c r="H2" s="1" t="s">
        <v>13</v>
      </c>
      <c r="I2" s="1" t="s">
        <v>13</v>
      </c>
      <c r="J2" s="1"/>
    </row>
    <row r="3" spans="1:12" x14ac:dyDescent="0.25">
      <c r="A3" s="1" t="s">
        <v>14</v>
      </c>
      <c r="B3" s="2">
        <v>1</v>
      </c>
      <c r="C3" s="2">
        <v>14</v>
      </c>
      <c r="D3" s="1">
        <v>0</v>
      </c>
      <c r="E3" s="3">
        <v>0</v>
      </c>
      <c r="F3" s="3">
        <v>0</v>
      </c>
      <c r="G3" s="1">
        <v>0</v>
      </c>
      <c r="H3" s="1">
        <v>0</v>
      </c>
      <c r="I3" s="1"/>
      <c r="J3" s="1"/>
    </row>
    <row r="4" spans="1:12" ht="30" x14ac:dyDescent="0.25">
      <c r="A4" s="1" t="s">
        <v>15</v>
      </c>
      <c r="B4" s="2">
        <v>1</v>
      </c>
      <c r="C4" s="2">
        <v>30</v>
      </c>
      <c r="D4" s="1">
        <v>-70</v>
      </c>
      <c r="E4" s="3">
        <v>1</v>
      </c>
      <c r="F4" s="3">
        <v>0</v>
      </c>
      <c r="G4" s="1">
        <f>20*10^7</f>
        <v>200000000</v>
      </c>
      <c r="H4" s="1">
        <v>0</v>
      </c>
      <c r="I4" s="4">
        <v>334767301.42382121</v>
      </c>
      <c r="J4" s="1" t="s">
        <v>395</v>
      </c>
    </row>
    <row r="5" spans="1:12" ht="30" x14ac:dyDescent="0.25">
      <c r="A5" s="1" t="s">
        <v>16</v>
      </c>
      <c r="B5" s="2">
        <v>42.6</v>
      </c>
      <c r="C5" s="2" t="s">
        <v>17</v>
      </c>
      <c r="D5" s="1">
        <v>0</v>
      </c>
      <c r="E5" s="3">
        <v>0</v>
      </c>
      <c r="F5" s="3" t="s">
        <v>17</v>
      </c>
      <c r="G5" s="1">
        <v>0</v>
      </c>
      <c r="H5" s="4">
        <v>13041980.281690139</v>
      </c>
      <c r="I5" s="1" t="s">
        <v>17</v>
      </c>
      <c r="J5" s="1" t="s">
        <v>349</v>
      </c>
      <c r="K5" s="7" t="s">
        <v>386</v>
      </c>
      <c r="L5" s="11"/>
    </row>
    <row r="6" spans="1:12" ht="60" x14ac:dyDescent="0.25">
      <c r="A6" s="1" t="s">
        <v>18</v>
      </c>
      <c r="B6" s="2">
        <v>42.8</v>
      </c>
      <c r="C6" s="2" t="s">
        <v>17</v>
      </c>
      <c r="D6" s="1">
        <v>0</v>
      </c>
      <c r="E6" s="3">
        <v>0</v>
      </c>
      <c r="F6" s="3" t="s">
        <v>17</v>
      </c>
      <c r="G6" s="1">
        <v>0</v>
      </c>
      <c r="H6" s="5">
        <v>44880930.841121495</v>
      </c>
      <c r="I6" s="1" t="s">
        <v>17</v>
      </c>
      <c r="J6" s="1" t="s">
        <v>348</v>
      </c>
      <c r="K6" s="7" t="s">
        <v>387</v>
      </c>
      <c r="L6" s="11"/>
    </row>
    <row r="7" spans="1:12" x14ac:dyDescent="0.25">
      <c r="A7" s="1" t="s">
        <v>20</v>
      </c>
      <c r="B7" s="2">
        <v>42.6</v>
      </c>
      <c r="C7" s="2" t="s">
        <v>17</v>
      </c>
      <c r="D7" s="1">
        <v>0</v>
      </c>
      <c r="E7" s="3">
        <v>0</v>
      </c>
      <c r="F7" s="3" t="s">
        <v>17</v>
      </c>
      <c r="G7" s="1">
        <v>0</v>
      </c>
      <c r="H7" s="5">
        <v>38183495.037919827</v>
      </c>
      <c r="I7" s="1" t="s">
        <v>17</v>
      </c>
      <c r="J7" s="1" t="s">
        <v>349</v>
      </c>
      <c r="K7" s="7" t="s">
        <v>386</v>
      </c>
      <c r="L7" s="11"/>
    </row>
    <row r="8" spans="1:12" x14ac:dyDescent="0.25">
      <c r="A8" s="1" t="s">
        <v>21</v>
      </c>
      <c r="B8" s="2">
        <v>40.200000000000003</v>
      </c>
      <c r="C8" s="2" t="s">
        <v>17</v>
      </c>
      <c r="D8" s="1">
        <v>0</v>
      </c>
      <c r="E8" s="3" t="s">
        <v>17</v>
      </c>
      <c r="F8" s="3" t="s">
        <v>17</v>
      </c>
      <c r="G8" s="1">
        <v>0</v>
      </c>
      <c r="H8" s="5">
        <v>6420969.1311761187</v>
      </c>
      <c r="I8" s="4">
        <v>6421000</v>
      </c>
      <c r="J8" s="1"/>
    </row>
    <row r="9" spans="1:12" x14ac:dyDescent="0.25">
      <c r="A9" s="1" t="s">
        <v>22</v>
      </c>
      <c r="B9" s="2">
        <v>1</v>
      </c>
      <c r="C9" s="2">
        <v>20</v>
      </c>
      <c r="D9" s="1">
        <v>0</v>
      </c>
      <c r="E9" s="3">
        <v>0</v>
      </c>
      <c r="F9" s="3">
        <v>0</v>
      </c>
      <c r="G9" s="1"/>
      <c r="H9" s="6">
        <v>0</v>
      </c>
      <c r="I9" s="1" t="s">
        <v>17</v>
      </c>
      <c r="J9" s="1"/>
    </row>
    <row r="10" spans="1:12" x14ac:dyDescent="0.25">
      <c r="A10" s="1" t="s">
        <v>23</v>
      </c>
      <c r="B10" s="2">
        <v>42.6</v>
      </c>
      <c r="C10" s="2"/>
      <c r="D10" s="1">
        <v>0</v>
      </c>
      <c r="E10" s="3">
        <v>7.3999999999999996E-2</v>
      </c>
      <c r="F10" s="3" t="s">
        <v>17</v>
      </c>
      <c r="G10" s="1">
        <v>0</v>
      </c>
      <c r="H10" s="6">
        <v>0</v>
      </c>
      <c r="I10" s="1">
        <v>0</v>
      </c>
      <c r="J10" s="1"/>
      <c r="K10" s="7" t="s">
        <v>386</v>
      </c>
    </row>
    <row r="11" spans="1:12" ht="60" x14ac:dyDescent="0.25">
      <c r="A11" s="1" t="s">
        <v>24</v>
      </c>
      <c r="B11" s="2">
        <v>47.1</v>
      </c>
      <c r="C11" s="2">
        <v>7.6402105789999997</v>
      </c>
      <c r="D11" s="1">
        <v>0</v>
      </c>
      <c r="E11" s="3">
        <f>207.82/3.6/1000</f>
        <v>5.7727777777777774E-2</v>
      </c>
      <c r="F11" s="3">
        <f>34.83/3.6/1000</f>
        <v>9.6749999999999996E-3</v>
      </c>
      <c r="G11" s="1">
        <v>0</v>
      </c>
      <c r="H11" s="6">
        <v>0</v>
      </c>
      <c r="I11" s="1">
        <v>0</v>
      </c>
      <c r="J11" s="1"/>
      <c r="K11" s="7" t="s">
        <v>388</v>
      </c>
    </row>
    <row r="12" spans="1:12" ht="30" x14ac:dyDescent="0.25">
      <c r="A12" s="1" t="s">
        <v>25</v>
      </c>
      <c r="B12" s="2">
        <v>29.5</v>
      </c>
      <c r="C12" s="2" t="s">
        <v>17</v>
      </c>
      <c r="D12" s="1">
        <v>0</v>
      </c>
      <c r="E12" s="3">
        <v>0.10340000000000001</v>
      </c>
      <c r="F12" s="3" t="s">
        <v>17</v>
      </c>
      <c r="G12" s="1">
        <v>0</v>
      </c>
      <c r="H12" s="6">
        <v>0</v>
      </c>
      <c r="I12" s="1">
        <v>0</v>
      </c>
      <c r="J12" s="1"/>
      <c r="K12" s="1" t="s">
        <v>389</v>
      </c>
    </row>
    <row r="13" spans="1:12" ht="30" x14ac:dyDescent="0.25">
      <c r="A13" s="1" t="s">
        <v>27</v>
      </c>
      <c r="B13" s="2">
        <v>39</v>
      </c>
      <c r="C13" s="2" t="s">
        <v>17</v>
      </c>
      <c r="D13" s="1">
        <v>0</v>
      </c>
      <c r="E13" s="3">
        <v>7.9699999999999993E-2</v>
      </c>
      <c r="F13" s="3" t="s">
        <v>17</v>
      </c>
      <c r="G13" s="1">
        <v>0</v>
      </c>
      <c r="H13" s="6">
        <v>0</v>
      </c>
      <c r="I13" s="1">
        <v>0</v>
      </c>
      <c r="J13" s="1"/>
      <c r="K13" s="1" t="s">
        <v>390</v>
      </c>
    </row>
    <row r="14" spans="1:12" x14ac:dyDescent="0.25">
      <c r="A14" s="1" t="s">
        <v>28</v>
      </c>
      <c r="B14" s="2">
        <v>40</v>
      </c>
      <c r="C14" s="2" t="s">
        <v>17</v>
      </c>
      <c r="D14" s="1">
        <v>0</v>
      </c>
      <c r="E14" s="3">
        <v>5.7200000000000001E-2</v>
      </c>
      <c r="F14" s="3" t="s">
        <v>17</v>
      </c>
      <c r="G14" s="1">
        <v>0</v>
      </c>
      <c r="H14" s="6">
        <v>0</v>
      </c>
      <c r="I14" s="1">
        <v>0</v>
      </c>
      <c r="J14" s="1" t="s">
        <v>391</v>
      </c>
    </row>
    <row r="15" spans="1:12" ht="125.25" customHeight="1" x14ac:dyDescent="0.25">
      <c r="A15" s="1" t="s">
        <v>393</v>
      </c>
      <c r="B15" s="2">
        <v>36.983233333333331</v>
      </c>
      <c r="C15" s="2">
        <v>5</v>
      </c>
      <c r="D15" s="1">
        <v>0</v>
      </c>
      <c r="E15" s="3">
        <v>7.278322952917568E-2</v>
      </c>
      <c r="F15" s="3">
        <v>0</v>
      </c>
      <c r="G15" s="1">
        <v>1021129317.8872179</v>
      </c>
      <c r="H15" s="6">
        <v>0</v>
      </c>
      <c r="I15" s="1">
        <v>0</v>
      </c>
      <c r="J15" s="51" t="s">
        <v>29</v>
      </c>
      <c r="K15" s="7" t="s">
        <v>386</v>
      </c>
    </row>
    <row r="16" spans="1:12" ht="134.25" customHeight="1" x14ac:dyDescent="0.25">
      <c r="A16" s="1" t="s">
        <v>30</v>
      </c>
      <c r="B16" s="2">
        <v>17</v>
      </c>
      <c r="C16" s="2">
        <v>7</v>
      </c>
      <c r="D16" s="1">
        <v>0</v>
      </c>
      <c r="E16" s="3">
        <v>0.1</v>
      </c>
      <c r="F16" s="3">
        <f>10/10^6/0.0036-0.1</f>
        <v>-9.7222222222222224E-2</v>
      </c>
      <c r="G16" s="1">
        <v>2383499603.8800001</v>
      </c>
      <c r="H16" s="6">
        <v>0</v>
      </c>
      <c r="I16" s="1" t="s">
        <v>17</v>
      </c>
      <c r="J16" s="14" t="s">
        <v>31</v>
      </c>
      <c r="K16" s="7" t="s">
        <v>392</v>
      </c>
    </row>
    <row r="17" spans="1:11" x14ac:dyDescent="0.25">
      <c r="A17" s="1" t="s">
        <v>32</v>
      </c>
      <c r="B17" s="2">
        <v>1</v>
      </c>
      <c r="C17" s="2" t="s">
        <v>17</v>
      </c>
      <c r="D17" s="1">
        <v>0</v>
      </c>
      <c r="E17" s="3">
        <v>0</v>
      </c>
      <c r="F17" s="3" t="s">
        <v>17</v>
      </c>
      <c r="G17" s="1"/>
      <c r="H17" s="6">
        <v>0</v>
      </c>
      <c r="I17" s="1" t="s">
        <v>17</v>
      </c>
      <c r="J17" s="1"/>
    </row>
    <row r="18" spans="1:11" x14ac:dyDescent="0.25">
      <c r="A18" s="1" t="s">
        <v>33</v>
      </c>
      <c r="B18" s="2">
        <v>120</v>
      </c>
      <c r="C18" s="2">
        <v>20</v>
      </c>
      <c r="D18" s="1">
        <v>0</v>
      </c>
      <c r="E18" s="3">
        <v>0</v>
      </c>
      <c r="F18" s="3">
        <v>0</v>
      </c>
      <c r="G18" s="1"/>
      <c r="H18" s="6">
        <v>0</v>
      </c>
      <c r="I18" s="1">
        <v>0</v>
      </c>
      <c r="J18" s="1"/>
      <c r="K18" s="1" t="s">
        <v>26</v>
      </c>
    </row>
    <row r="19" spans="1:11" ht="30" x14ac:dyDescent="0.25">
      <c r="A19" s="1" t="s">
        <v>34</v>
      </c>
      <c r="B19" s="2">
        <v>42.7</v>
      </c>
      <c r="C19" s="2" t="s">
        <v>17</v>
      </c>
      <c r="D19" s="1">
        <v>0</v>
      </c>
      <c r="E19" s="3">
        <v>7.3300000000000004E-2</v>
      </c>
      <c r="F19" s="3" t="s">
        <v>17</v>
      </c>
      <c r="G19" s="1">
        <v>0</v>
      </c>
      <c r="H19" s="6">
        <v>0</v>
      </c>
      <c r="I19" s="1">
        <v>0</v>
      </c>
      <c r="J19" s="1"/>
      <c r="K19" s="1" t="s">
        <v>390</v>
      </c>
    </row>
    <row r="20" spans="1:11" x14ac:dyDescent="0.25">
      <c r="A20" s="1" t="s">
        <v>35</v>
      </c>
      <c r="B20" s="2">
        <v>19.899999999999999</v>
      </c>
      <c r="C20" s="2" t="s">
        <v>17</v>
      </c>
      <c r="D20" s="1">
        <v>0</v>
      </c>
      <c r="E20" s="3">
        <f>44.01/32.04/B20</f>
        <v>6.902489977979788E-2</v>
      </c>
      <c r="F20" s="3" t="s">
        <v>17</v>
      </c>
      <c r="G20" s="1">
        <v>0</v>
      </c>
      <c r="H20" s="6">
        <v>0</v>
      </c>
      <c r="I20" s="1">
        <v>0</v>
      </c>
      <c r="J20" s="1" t="s">
        <v>36</v>
      </c>
      <c r="K20" s="1" t="s">
        <v>26</v>
      </c>
    </row>
    <row r="21" spans="1:11" ht="30" x14ac:dyDescent="0.25">
      <c r="A21" s="1" t="s">
        <v>37</v>
      </c>
      <c r="B21" s="2">
        <v>41.85</v>
      </c>
      <c r="C21" s="2">
        <f>80/6.12*1</f>
        <v>13.071895424836601</v>
      </c>
      <c r="D21" s="1">
        <v>0</v>
      </c>
      <c r="E21" s="3">
        <f>268.76/3.6/1000</f>
        <v>7.4655555555555558E-2</v>
      </c>
      <c r="F21" s="3">
        <f>46.71/3.6/1000</f>
        <v>1.2975E-2</v>
      </c>
      <c r="G21" s="1"/>
      <c r="H21" s="6">
        <v>0</v>
      </c>
      <c r="I21" s="1">
        <v>0</v>
      </c>
      <c r="J21" s="1" t="s">
        <v>38</v>
      </c>
      <c r="K21" s="7" t="s">
        <v>39</v>
      </c>
    </row>
    <row r="22" spans="1:11" ht="75" x14ac:dyDescent="0.25">
      <c r="A22" s="1" t="s">
        <v>40</v>
      </c>
      <c r="B22" s="2">
        <v>47.2</v>
      </c>
      <c r="C22" s="2" t="s">
        <v>17</v>
      </c>
      <c r="D22" s="1">
        <v>0</v>
      </c>
      <c r="E22" s="3">
        <v>7.3999999999999996E-2</v>
      </c>
      <c r="F22" s="3" t="s">
        <v>17</v>
      </c>
      <c r="G22" s="1">
        <v>0</v>
      </c>
      <c r="H22" s="5">
        <v>34770342.143960133</v>
      </c>
      <c r="I22" s="1" t="s">
        <v>17</v>
      </c>
      <c r="J22" s="1" t="s">
        <v>41</v>
      </c>
      <c r="K22" s="1" t="s">
        <v>42</v>
      </c>
    </row>
    <row r="23" spans="1:11" ht="75" x14ac:dyDescent="0.25">
      <c r="A23" s="1" t="s">
        <v>43</v>
      </c>
      <c r="B23" s="2">
        <v>40.573333333333331</v>
      </c>
      <c r="C23" s="2" t="s">
        <v>17</v>
      </c>
      <c r="D23" s="1">
        <v>0</v>
      </c>
      <c r="E23" s="3">
        <f>44/(12+1)/B23</f>
        <v>8.3419702216941782E-2</v>
      </c>
      <c r="F23" s="3" t="s">
        <v>17</v>
      </c>
      <c r="G23" s="1">
        <v>0</v>
      </c>
      <c r="H23" s="5">
        <v>10532465.013966778</v>
      </c>
      <c r="I23" s="1" t="s">
        <v>17</v>
      </c>
      <c r="J23" s="1" t="s">
        <v>44</v>
      </c>
      <c r="K23" s="1" t="s">
        <v>26</v>
      </c>
    </row>
    <row r="24" spans="1:11" ht="45" x14ac:dyDescent="0.25">
      <c r="A24" s="1" t="s">
        <v>45</v>
      </c>
      <c r="B24" s="2">
        <v>42.8</v>
      </c>
      <c r="C24" s="2" t="s">
        <v>17</v>
      </c>
      <c r="D24" s="1">
        <v>0</v>
      </c>
      <c r="E24" s="3">
        <v>7.3300000000000004E-2</v>
      </c>
      <c r="F24" s="3" t="s">
        <v>17</v>
      </c>
      <c r="G24" s="1">
        <v>0</v>
      </c>
      <c r="H24" s="6">
        <v>0</v>
      </c>
      <c r="I24" s="1">
        <v>0</v>
      </c>
      <c r="J24" s="1"/>
      <c r="K24" s="1" t="s">
        <v>19</v>
      </c>
    </row>
    <row r="25" spans="1:11" ht="30" x14ac:dyDescent="0.25">
      <c r="A25" s="1" t="s">
        <v>46</v>
      </c>
      <c r="B25" s="2">
        <v>43.4</v>
      </c>
      <c r="C25" s="2" t="s">
        <v>17</v>
      </c>
      <c r="D25" s="1">
        <v>0</v>
      </c>
      <c r="E25" s="3">
        <f>3.169/B25</f>
        <v>7.3018433179723508E-2</v>
      </c>
      <c r="F25" s="3" t="s">
        <v>17</v>
      </c>
      <c r="G25" s="1">
        <v>0</v>
      </c>
      <c r="H25" s="6">
        <v>0</v>
      </c>
      <c r="I25" s="1">
        <v>0</v>
      </c>
      <c r="J25" s="1"/>
      <c r="K25" s="1" t="s">
        <v>390</v>
      </c>
    </row>
    <row r="26" spans="1:11" x14ac:dyDescent="0.25">
      <c r="A26" s="1" t="s">
        <v>47</v>
      </c>
      <c r="B26" s="2">
        <v>40.200000000000003</v>
      </c>
      <c r="C26" s="2" t="s">
        <v>17</v>
      </c>
      <c r="D26" s="1">
        <v>0</v>
      </c>
      <c r="E26" s="3">
        <v>8.2152307692307691E-2</v>
      </c>
      <c r="F26" s="3" t="s">
        <v>17</v>
      </c>
      <c r="G26" s="1">
        <v>0</v>
      </c>
      <c r="H26" s="6">
        <v>0</v>
      </c>
      <c r="I26" s="1">
        <v>0</v>
      </c>
      <c r="J26" s="1" t="s">
        <v>48</v>
      </c>
      <c r="K26" s="1" t="s">
        <v>49</v>
      </c>
    </row>
    <row r="27" spans="1:11" x14ac:dyDescent="0.25">
      <c r="A27" s="1" t="s">
        <v>50</v>
      </c>
      <c r="B27" s="2">
        <v>25</v>
      </c>
      <c r="C27" s="2" t="s">
        <v>17</v>
      </c>
      <c r="D27" s="1">
        <v>0</v>
      </c>
      <c r="E27" s="3">
        <f>44/12/B27</f>
        <v>0.14666666666666667</v>
      </c>
      <c r="F27" s="3" t="s">
        <v>17</v>
      </c>
      <c r="G27" s="1">
        <v>0</v>
      </c>
      <c r="H27" s="6">
        <v>0</v>
      </c>
      <c r="I27" s="1">
        <v>0</v>
      </c>
      <c r="J27" s="1" t="s">
        <v>51</v>
      </c>
      <c r="K27" s="1" t="s">
        <v>52</v>
      </c>
    </row>
  </sheetData>
  <hyperlinks>
    <hyperlink ref="K11" r:id="rId1" display="https://www.engineeringtoolbox.com/fuels-higher-calorific-values-d_169.html" xr:uid="{0839EF22-11AE-4256-A29C-5B9FB1F56F4E}"/>
    <hyperlink ref="K16" r:id="rId2" display="https://www.umweltbundesamt.de/sites/default/files/medien/1410/publikationen/2019-11-07_cc-37-2019_emissionsbilanz-erneuerbarer-energien_2018.pdf; " xr:uid="{9162044E-7711-4B24-9417-4308C12471A3}"/>
    <hyperlink ref="K21" r:id="rId3" xr:uid="{1C713451-B5E6-4682-B318-9FA5C4570421}"/>
    <hyperlink ref="K10" r:id="rId4" xr:uid="{F542A92C-DCA4-46BC-945D-689C9D0F04EB}"/>
    <hyperlink ref="K5" r:id="rId5" xr:uid="{12B15B9C-6133-4972-99DB-F8624FC2C599}"/>
    <hyperlink ref="K6" r:id="rId6" display="https://chemrxiv.org/engage/api-gateway/chemrxiv/assets/orp/resource/item/6166e003fb8619d5fcf6efb5/original/lower-heating-value-of-jet-fuel-from-hydrocarbon-class-concentration-data-and-thermo-chemical-reference-data-an-uncertainty-quantification.pdf CO2-Emissionsfaktoren für fossile Brennstoffe" xr:uid="{36613515-4543-430A-B7B4-FB1154EBA1BA}"/>
    <hyperlink ref="K7" r:id="rId7" xr:uid="{DE4A0D78-9FCE-45E6-8ADB-D4339695D446}"/>
    <hyperlink ref="K15" r:id="rId8" xr:uid="{896E3E8F-88F0-4C3E-9187-43CDA4C5D902}"/>
  </hyperlinks>
  <pageMargins left="0.7" right="0.7" top="0.78740157499999996" bottom="0.78740157499999996" header="0.3" footer="0.3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A3D5-B8CA-402E-8842-7BB5E1D5E4EA}">
  <dimension ref="A1:P495"/>
  <sheetViews>
    <sheetView tabSelected="1" zoomScale="55" zoomScaleNormal="55" workbookViewId="0">
      <pane xSplit="1" ySplit="1" topLeftCell="B289" activePane="bottomRight" state="frozen"/>
      <selection pane="topRight" activeCell="B1" sqref="B1"/>
      <selection pane="bottomLeft" activeCell="A2" sqref="A2"/>
      <selection pane="bottomRight" activeCell="B303" sqref="B303"/>
    </sheetView>
  </sheetViews>
  <sheetFormatPr baseColWidth="10" defaultColWidth="11.42578125" defaultRowHeight="15" x14ac:dyDescent="0.25"/>
  <cols>
    <col min="1" max="1" width="37.28515625" style="22" bestFit="1" customWidth="1"/>
    <col min="2" max="2" width="48.28515625" style="22" customWidth="1"/>
    <col min="3" max="4" width="17" style="22" customWidth="1"/>
    <col min="5" max="5" width="12.7109375" style="22" customWidth="1"/>
    <col min="6" max="6" width="13.7109375" style="22" customWidth="1"/>
    <col min="7" max="10" width="14.42578125" style="22" customWidth="1"/>
    <col min="11" max="11" width="14" style="22" customWidth="1"/>
    <col min="12" max="12" width="11.42578125" style="22"/>
    <col min="13" max="13" width="36.140625" style="22" customWidth="1"/>
    <col min="14" max="14" width="11.42578125" style="22"/>
  </cols>
  <sheetData>
    <row r="1" spans="1:16" ht="35.25" thickBot="1" x14ac:dyDescent="0.3">
      <c r="A1" s="18" t="s">
        <v>0</v>
      </c>
      <c r="B1" s="18" t="s">
        <v>367</v>
      </c>
      <c r="C1" s="19" t="s">
        <v>382</v>
      </c>
      <c r="D1" s="19" t="s">
        <v>383</v>
      </c>
      <c r="E1" s="19" t="s">
        <v>381</v>
      </c>
      <c r="F1" s="19" t="s">
        <v>380</v>
      </c>
      <c r="G1" s="19" t="s">
        <v>384</v>
      </c>
      <c r="H1" s="19" t="s">
        <v>375</v>
      </c>
      <c r="I1" s="19" t="s">
        <v>376</v>
      </c>
      <c r="J1" s="19" t="s">
        <v>377</v>
      </c>
      <c r="K1" s="19" t="s">
        <v>378</v>
      </c>
      <c r="L1" s="19" t="s">
        <v>379</v>
      </c>
      <c r="M1" s="20" t="s">
        <v>7</v>
      </c>
      <c r="N1" s="20" t="s">
        <v>8</v>
      </c>
    </row>
    <row r="2" spans="1:16" ht="18" thickBot="1" x14ac:dyDescent="0.3">
      <c r="A2" s="18"/>
      <c r="B2" s="18"/>
      <c r="C2" s="19"/>
      <c r="D2" s="19" t="s">
        <v>9</v>
      </c>
      <c r="E2" s="19"/>
      <c r="F2" s="19" t="s">
        <v>9</v>
      </c>
      <c r="G2" s="19" t="s">
        <v>53</v>
      </c>
      <c r="H2" s="19" t="s">
        <v>54</v>
      </c>
      <c r="I2" s="19" t="s">
        <v>55</v>
      </c>
      <c r="J2" s="19"/>
      <c r="K2" s="19" t="s">
        <v>13</v>
      </c>
      <c r="L2" s="19" t="s">
        <v>56</v>
      </c>
      <c r="M2" s="19" t="s">
        <v>57</v>
      </c>
      <c r="N2" s="19" t="s">
        <v>57</v>
      </c>
    </row>
    <row r="3" spans="1:16" s="8" customFormat="1" x14ac:dyDescent="0.25">
      <c r="A3" s="21" t="s">
        <v>58</v>
      </c>
      <c r="B3" s="21" t="s">
        <v>58</v>
      </c>
      <c r="C3" s="26" t="s">
        <v>22</v>
      </c>
      <c r="D3" s="26">
        <v>3.7080000000000002</v>
      </c>
      <c r="E3" s="26" t="s">
        <v>371</v>
      </c>
      <c r="F3" s="26"/>
      <c r="G3" s="26">
        <v>-1</v>
      </c>
      <c r="H3" s="26"/>
      <c r="I3" s="26"/>
      <c r="J3" s="26" t="s">
        <v>371</v>
      </c>
      <c r="K3" s="26"/>
      <c r="L3" s="26"/>
      <c r="M3" s="21" t="s">
        <v>373</v>
      </c>
      <c r="N3" s="21" t="s">
        <v>59</v>
      </c>
      <c r="O3" s="10"/>
      <c r="P3" s="10"/>
    </row>
    <row r="4" spans="1:16" x14ac:dyDescent="0.25">
      <c r="A4" s="22" t="s">
        <v>58</v>
      </c>
      <c r="B4" s="22" t="s">
        <v>58</v>
      </c>
      <c r="C4" s="24" t="s">
        <v>371</v>
      </c>
      <c r="D4" s="24"/>
      <c r="E4" s="24" t="s">
        <v>371</v>
      </c>
      <c r="F4" s="24"/>
      <c r="G4" s="24"/>
      <c r="H4" s="24"/>
      <c r="I4" s="24"/>
      <c r="J4" s="24" t="s">
        <v>371</v>
      </c>
      <c r="K4" s="24"/>
      <c r="L4" s="24"/>
      <c r="N4" s="22" t="s">
        <v>59</v>
      </c>
      <c r="O4" s="9"/>
      <c r="P4" s="9"/>
    </row>
    <row r="5" spans="1:16" x14ac:dyDescent="0.25">
      <c r="A5" s="22" t="s">
        <v>58</v>
      </c>
      <c r="B5" s="22" t="s">
        <v>58</v>
      </c>
      <c r="C5" s="24" t="s">
        <v>371</v>
      </c>
      <c r="D5" s="24"/>
      <c r="E5" s="24" t="s">
        <v>371</v>
      </c>
      <c r="F5" s="24"/>
      <c r="G5" s="24"/>
      <c r="H5" s="24">
        <v>1475</v>
      </c>
      <c r="I5" s="24"/>
      <c r="J5" s="24" t="s">
        <v>371</v>
      </c>
      <c r="K5" s="24"/>
      <c r="L5" s="24"/>
      <c r="N5" s="22" t="s">
        <v>59</v>
      </c>
      <c r="O5" s="9"/>
      <c r="P5" s="9"/>
    </row>
    <row r="6" spans="1:16" x14ac:dyDescent="0.25">
      <c r="A6" s="22" t="s">
        <v>58</v>
      </c>
      <c r="B6" s="22" t="s">
        <v>58</v>
      </c>
      <c r="C6" s="24" t="s">
        <v>371</v>
      </c>
      <c r="D6" s="24"/>
      <c r="E6" s="24" t="s">
        <v>371</v>
      </c>
      <c r="F6" s="24"/>
      <c r="G6" s="24"/>
      <c r="H6" s="24"/>
      <c r="I6" s="24"/>
      <c r="J6" s="24" t="s">
        <v>371</v>
      </c>
      <c r="K6" s="24"/>
      <c r="L6" s="24"/>
      <c r="M6" s="22" t="s">
        <v>60</v>
      </c>
      <c r="N6" s="22" t="s">
        <v>59</v>
      </c>
      <c r="O6" s="9"/>
      <c r="P6" s="9"/>
    </row>
    <row r="7" spans="1:16" x14ac:dyDescent="0.25">
      <c r="A7" s="22" t="s">
        <v>58</v>
      </c>
      <c r="B7" s="22" t="s">
        <v>58</v>
      </c>
      <c r="C7" s="24" t="s">
        <v>371</v>
      </c>
      <c r="D7" s="24"/>
      <c r="E7" s="24" t="s">
        <v>371</v>
      </c>
      <c r="F7" s="24"/>
      <c r="G7" s="24"/>
      <c r="H7" s="24"/>
      <c r="I7" s="24">
        <v>20</v>
      </c>
      <c r="J7" s="24" t="s">
        <v>371</v>
      </c>
      <c r="K7" s="24"/>
      <c r="L7" s="24"/>
      <c r="N7" s="22" t="s">
        <v>59</v>
      </c>
      <c r="O7" s="9"/>
      <c r="P7" s="9"/>
    </row>
    <row r="8" spans="1:16" x14ac:dyDescent="0.25">
      <c r="A8" s="22" t="s">
        <v>58</v>
      </c>
      <c r="B8" s="22" t="s">
        <v>58</v>
      </c>
      <c r="C8" s="24" t="s">
        <v>371</v>
      </c>
      <c r="D8" s="24"/>
      <c r="E8" s="24" t="s">
        <v>371</v>
      </c>
      <c r="F8" s="24"/>
      <c r="G8" s="24"/>
      <c r="H8" s="24"/>
      <c r="I8" s="24"/>
      <c r="J8" s="24" t="s">
        <v>371</v>
      </c>
      <c r="K8" s="24"/>
      <c r="L8" s="24">
        <v>25</v>
      </c>
      <c r="N8" s="22" t="s">
        <v>59</v>
      </c>
      <c r="O8" s="9"/>
      <c r="P8" s="9"/>
    </row>
    <row r="9" spans="1:16" x14ac:dyDescent="0.25">
      <c r="A9" s="22" t="s">
        <v>58</v>
      </c>
      <c r="B9" s="22" t="s">
        <v>58</v>
      </c>
      <c r="C9" s="24" t="s">
        <v>371</v>
      </c>
      <c r="D9" s="24"/>
      <c r="E9" s="24" t="s">
        <v>371</v>
      </c>
      <c r="F9" s="24"/>
      <c r="G9" s="24"/>
      <c r="H9" s="24"/>
      <c r="I9" s="24"/>
      <c r="J9" s="24" t="s">
        <v>366</v>
      </c>
      <c r="K9" s="24">
        <v>1</v>
      </c>
      <c r="L9" s="24"/>
      <c r="M9" s="22" t="s">
        <v>374</v>
      </c>
      <c r="N9" s="22" t="s">
        <v>59</v>
      </c>
      <c r="O9" s="9"/>
      <c r="P9" s="9"/>
    </row>
    <row r="10" spans="1:16" s="8" customFormat="1" x14ac:dyDescent="0.25">
      <c r="A10" s="21" t="s">
        <v>61</v>
      </c>
      <c r="B10" s="21" t="s">
        <v>61</v>
      </c>
      <c r="C10" s="26" t="s">
        <v>22</v>
      </c>
      <c r="D10" s="26">
        <v>171.42857142857144</v>
      </c>
      <c r="E10" s="26" t="s">
        <v>371</v>
      </c>
      <c r="F10" s="26"/>
      <c r="G10" s="26"/>
      <c r="H10" s="26"/>
      <c r="I10" s="26"/>
      <c r="J10" s="26" t="s">
        <v>371</v>
      </c>
      <c r="K10" s="26"/>
      <c r="L10" s="26"/>
      <c r="M10" s="25" t="s">
        <v>62</v>
      </c>
      <c r="N10" s="27" t="s">
        <v>63</v>
      </c>
      <c r="O10" s="10"/>
      <c r="P10" s="10"/>
    </row>
    <row r="11" spans="1:16" x14ac:dyDescent="0.25">
      <c r="A11" s="22" t="s">
        <v>61</v>
      </c>
      <c r="B11" s="22" t="s">
        <v>61</v>
      </c>
      <c r="C11" s="29" t="s">
        <v>371</v>
      </c>
      <c r="D11" s="29"/>
      <c r="E11" s="29" t="s">
        <v>371</v>
      </c>
      <c r="F11" s="29"/>
      <c r="G11" s="29"/>
      <c r="H11" s="29">
        <v>812.26053639846725</v>
      </c>
      <c r="I11" s="29"/>
      <c r="J11" s="29" t="s">
        <v>371</v>
      </c>
      <c r="K11" s="29"/>
      <c r="L11" s="29"/>
      <c r="M11" s="22" t="s">
        <v>64</v>
      </c>
      <c r="N11" s="30" t="s">
        <v>63</v>
      </c>
      <c r="O11" s="9"/>
      <c r="P11" s="9"/>
    </row>
    <row r="12" spans="1:16" x14ac:dyDescent="0.25">
      <c r="A12" s="22" t="s">
        <v>61</v>
      </c>
      <c r="B12" s="22" t="s">
        <v>61</v>
      </c>
      <c r="C12" s="29" t="s">
        <v>371</v>
      </c>
      <c r="D12" s="29"/>
      <c r="E12" s="29" t="s">
        <v>371</v>
      </c>
      <c r="F12" s="29"/>
      <c r="G12" s="29"/>
      <c r="H12" s="29"/>
      <c r="I12" s="29">
        <v>28.429118773946357</v>
      </c>
      <c r="J12" s="45" t="s">
        <v>371</v>
      </c>
      <c r="K12" s="45"/>
      <c r="L12" s="29"/>
      <c r="M12" s="22" t="s">
        <v>65</v>
      </c>
      <c r="N12" s="30" t="s">
        <v>63</v>
      </c>
      <c r="O12" s="9"/>
      <c r="P12" s="9"/>
    </row>
    <row r="13" spans="1:16" x14ac:dyDescent="0.25">
      <c r="A13" s="22" t="s">
        <v>61</v>
      </c>
      <c r="B13" s="22" t="s">
        <v>61</v>
      </c>
      <c r="C13" s="29" t="s">
        <v>371</v>
      </c>
      <c r="D13" s="29"/>
      <c r="E13" s="29" t="s">
        <v>371</v>
      </c>
      <c r="F13" s="29"/>
      <c r="G13" s="29"/>
      <c r="H13" s="29"/>
      <c r="I13" s="29"/>
      <c r="J13" s="29" t="s">
        <v>33</v>
      </c>
      <c r="K13" s="29">
        <v>1</v>
      </c>
      <c r="L13" s="29"/>
      <c r="N13" s="30" t="s">
        <v>63</v>
      </c>
      <c r="O13" s="9"/>
      <c r="P13" s="9"/>
    </row>
    <row r="14" spans="1:16" x14ac:dyDescent="0.25">
      <c r="A14" s="22" t="s">
        <v>61</v>
      </c>
      <c r="B14" s="22" t="s">
        <v>61</v>
      </c>
      <c r="C14" s="29" t="s">
        <v>371</v>
      </c>
      <c r="D14" s="29"/>
      <c r="E14" s="29" t="s">
        <v>371</v>
      </c>
      <c r="F14" s="29"/>
      <c r="G14" s="29"/>
      <c r="H14" s="29"/>
      <c r="I14" s="29"/>
      <c r="J14" s="29" t="s">
        <v>371</v>
      </c>
      <c r="K14" s="29"/>
      <c r="L14" s="29">
        <v>30</v>
      </c>
      <c r="N14" s="30" t="s">
        <v>63</v>
      </c>
      <c r="O14" s="9"/>
      <c r="P14" s="9"/>
    </row>
    <row r="15" spans="1:16" s="8" customFormat="1" x14ac:dyDescent="0.25">
      <c r="A15" s="21" t="s">
        <v>66</v>
      </c>
      <c r="B15" s="21" t="s">
        <v>404</v>
      </c>
      <c r="C15" s="26" t="s">
        <v>371</v>
      </c>
      <c r="D15" s="26"/>
      <c r="E15" s="26" t="s">
        <v>24</v>
      </c>
      <c r="F15" s="26">
        <v>4</v>
      </c>
      <c r="G15" s="26"/>
      <c r="H15" s="26"/>
      <c r="I15" s="26"/>
      <c r="J15" s="26" t="s">
        <v>371</v>
      </c>
      <c r="K15" s="26"/>
      <c r="L15" s="26"/>
      <c r="M15" s="21" t="s">
        <v>67</v>
      </c>
      <c r="N15" s="31" t="s">
        <v>68</v>
      </c>
    </row>
    <row r="16" spans="1:16" x14ac:dyDescent="0.25">
      <c r="A16" s="22" t="s">
        <v>66</v>
      </c>
      <c r="B16" s="22" t="s">
        <v>404</v>
      </c>
      <c r="C16" s="29" t="s">
        <v>371</v>
      </c>
      <c r="D16" s="29"/>
      <c r="E16" s="29" t="s">
        <v>28</v>
      </c>
      <c r="F16" s="29">
        <v>0.7056</v>
      </c>
      <c r="G16" s="29"/>
      <c r="H16" s="29"/>
      <c r="I16" s="29"/>
      <c r="J16" s="29" t="s">
        <v>33</v>
      </c>
      <c r="K16" s="29">
        <v>2.41E-2</v>
      </c>
      <c r="L16" s="29"/>
      <c r="M16" s="22" t="s">
        <v>69</v>
      </c>
      <c r="N16" s="32" t="s">
        <v>68</v>
      </c>
    </row>
    <row r="17" spans="1:14" x14ac:dyDescent="0.25">
      <c r="A17" s="22" t="s">
        <v>66</v>
      </c>
      <c r="B17" s="22" t="s">
        <v>404</v>
      </c>
      <c r="C17" s="24" t="s">
        <v>371</v>
      </c>
      <c r="D17" s="24"/>
      <c r="E17" s="24" t="s">
        <v>371</v>
      </c>
      <c r="F17" s="24"/>
      <c r="G17" s="24"/>
      <c r="H17" s="24"/>
      <c r="I17" s="24"/>
      <c r="J17" s="24" t="s">
        <v>371</v>
      </c>
      <c r="K17" s="24"/>
      <c r="L17" s="24"/>
      <c r="M17" s="22" t="s">
        <v>70</v>
      </c>
      <c r="N17" s="33" t="s">
        <v>68</v>
      </c>
    </row>
    <row r="18" spans="1:14" x14ac:dyDescent="0.25">
      <c r="A18" s="22" t="s">
        <v>66</v>
      </c>
      <c r="B18" s="22" t="s">
        <v>404</v>
      </c>
      <c r="C18" s="24" t="s">
        <v>371</v>
      </c>
      <c r="D18" s="24"/>
      <c r="E18" s="24" t="s">
        <v>371</v>
      </c>
      <c r="F18" s="24"/>
      <c r="G18" s="24"/>
      <c r="H18" s="24"/>
      <c r="I18" s="24"/>
      <c r="J18" s="24" t="s">
        <v>371</v>
      </c>
      <c r="K18" s="24"/>
      <c r="L18" s="24"/>
      <c r="M18" s="22" t="s">
        <v>71</v>
      </c>
      <c r="N18" s="33" t="s">
        <v>68</v>
      </c>
    </row>
    <row r="19" spans="1:14" x14ac:dyDescent="0.25">
      <c r="A19" s="22" t="s">
        <v>66</v>
      </c>
      <c r="B19" s="22" t="s">
        <v>404</v>
      </c>
      <c r="C19" s="24" t="s">
        <v>371</v>
      </c>
      <c r="D19" s="24"/>
      <c r="E19" s="24" t="s">
        <v>371</v>
      </c>
      <c r="F19" s="24"/>
      <c r="G19" s="24"/>
      <c r="H19" s="24">
        <v>96.718557861450861</v>
      </c>
      <c r="I19" s="24"/>
      <c r="J19" s="24" t="s">
        <v>371</v>
      </c>
      <c r="K19" s="24"/>
      <c r="L19" s="24"/>
      <c r="M19" s="22" t="s">
        <v>72</v>
      </c>
      <c r="N19" s="33" t="s">
        <v>68</v>
      </c>
    </row>
    <row r="20" spans="1:14" x14ac:dyDescent="0.25">
      <c r="A20" s="22" t="s">
        <v>66</v>
      </c>
      <c r="B20" s="22" t="s">
        <v>404</v>
      </c>
      <c r="C20" s="24" t="s">
        <v>371</v>
      </c>
      <c r="D20" s="24"/>
      <c r="E20" s="24" t="s">
        <v>371</v>
      </c>
      <c r="F20" s="24"/>
      <c r="G20" s="24"/>
      <c r="H20" s="24"/>
      <c r="I20" s="24"/>
      <c r="J20" s="24" t="s">
        <v>371</v>
      </c>
      <c r="K20" s="24"/>
      <c r="L20" s="24"/>
      <c r="M20" s="22" t="s">
        <v>73</v>
      </c>
      <c r="N20" s="33" t="s">
        <v>68</v>
      </c>
    </row>
    <row r="21" spans="1:14" x14ac:dyDescent="0.25">
      <c r="A21" s="22" t="s">
        <v>66</v>
      </c>
      <c r="B21" s="22" t="s">
        <v>404</v>
      </c>
      <c r="C21" s="24" t="s">
        <v>371</v>
      </c>
      <c r="D21" s="24"/>
      <c r="E21" s="24" t="s">
        <v>371</v>
      </c>
      <c r="F21" s="24"/>
      <c r="G21" s="24"/>
      <c r="H21" s="24"/>
      <c r="I21" s="24">
        <v>7.9069365970267</v>
      </c>
      <c r="J21" s="24" t="s">
        <v>371</v>
      </c>
      <c r="K21" s="24"/>
      <c r="L21" s="24"/>
      <c r="M21" s="22" t="s">
        <v>74</v>
      </c>
      <c r="N21" s="33" t="s">
        <v>68</v>
      </c>
    </row>
    <row r="22" spans="1:14" x14ac:dyDescent="0.25">
      <c r="A22" s="22" t="s">
        <v>66</v>
      </c>
      <c r="B22" s="22" t="s">
        <v>404</v>
      </c>
      <c r="C22" s="24" t="s">
        <v>371</v>
      </c>
      <c r="D22" s="24"/>
      <c r="E22" s="24" t="s">
        <v>371</v>
      </c>
      <c r="F22" s="24"/>
      <c r="G22" s="24">
        <v>2.6356032000000001E-2</v>
      </c>
      <c r="H22" s="24"/>
      <c r="I22" s="24"/>
      <c r="J22" s="24" t="s">
        <v>371</v>
      </c>
      <c r="K22" s="24"/>
      <c r="L22" s="24"/>
      <c r="M22" s="22" t="s">
        <v>75</v>
      </c>
      <c r="N22" s="33" t="s">
        <v>68</v>
      </c>
    </row>
    <row r="23" spans="1:14" x14ac:dyDescent="0.25">
      <c r="A23" s="22" t="s">
        <v>66</v>
      </c>
      <c r="B23" s="22" t="s">
        <v>404</v>
      </c>
      <c r="C23" s="24" t="s">
        <v>22</v>
      </c>
      <c r="D23" s="24">
        <v>0.51833564522681119</v>
      </c>
      <c r="E23" s="24" t="s">
        <v>371</v>
      </c>
      <c r="F23" s="24"/>
      <c r="G23" s="24"/>
      <c r="H23" s="24"/>
      <c r="I23" s="24"/>
      <c r="J23" s="24" t="s">
        <v>371</v>
      </c>
      <c r="K23" s="24"/>
      <c r="L23" s="24"/>
      <c r="M23" s="22" t="s">
        <v>76</v>
      </c>
      <c r="N23" s="33" t="s">
        <v>68</v>
      </c>
    </row>
    <row r="24" spans="1:14" x14ac:dyDescent="0.25">
      <c r="A24" s="22" t="s">
        <v>66</v>
      </c>
      <c r="B24" s="22" t="s">
        <v>404</v>
      </c>
      <c r="C24" s="24" t="s">
        <v>371</v>
      </c>
      <c r="D24" s="24"/>
      <c r="E24" s="24" t="s">
        <v>371</v>
      </c>
      <c r="F24" s="24"/>
      <c r="G24" s="24"/>
      <c r="H24" s="24"/>
      <c r="I24" s="24"/>
      <c r="J24" s="24" t="s">
        <v>403</v>
      </c>
      <c r="K24" s="24">
        <v>0.23720428800000001</v>
      </c>
      <c r="L24" s="24"/>
      <c r="M24" s="22" t="s">
        <v>75</v>
      </c>
      <c r="N24" s="33" t="s">
        <v>68</v>
      </c>
    </row>
    <row r="25" spans="1:14" x14ac:dyDescent="0.25">
      <c r="A25" s="22" t="s">
        <v>66</v>
      </c>
      <c r="B25" s="22" t="s">
        <v>404</v>
      </c>
      <c r="C25" s="24" t="s">
        <v>14</v>
      </c>
      <c r="D25" s="24">
        <v>3.5558520189573462</v>
      </c>
      <c r="E25" s="24" t="s">
        <v>371</v>
      </c>
      <c r="F25" s="24"/>
      <c r="G25" s="24"/>
      <c r="H25" s="24"/>
      <c r="I25" s="24"/>
      <c r="J25" s="24" t="s">
        <v>371</v>
      </c>
      <c r="K25" s="24"/>
      <c r="L25" s="24"/>
      <c r="M25" s="22" t="s">
        <v>77</v>
      </c>
      <c r="N25" s="33" t="s">
        <v>68</v>
      </c>
    </row>
    <row r="26" spans="1:14" x14ac:dyDescent="0.25">
      <c r="A26" s="22" t="s">
        <v>66</v>
      </c>
      <c r="B26" s="22" t="s">
        <v>404</v>
      </c>
      <c r="C26" s="29" t="s">
        <v>371</v>
      </c>
      <c r="D26" s="29"/>
      <c r="E26" s="29" t="s">
        <v>371</v>
      </c>
      <c r="F26" s="29"/>
      <c r="G26" s="24"/>
      <c r="H26" s="24"/>
      <c r="I26" s="24"/>
      <c r="J26" s="29" t="s">
        <v>371</v>
      </c>
      <c r="K26" s="29"/>
      <c r="L26" s="29">
        <v>25</v>
      </c>
      <c r="M26" s="22" t="s">
        <v>78</v>
      </c>
      <c r="N26" s="32" t="s">
        <v>68</v>
      </c>
    </row>
    <row r="27" spans="1:14" s="8" customFormat="1" x14ac:dyDescent="0.25">
      <c r="A27" s="21" t="s">
        <v>79</v>
      </c>
      <c r="B27" s="21" t="s">
        <v>79</v>
      </c>
      <c r="C27" s="26" t="s">
        <v>22</v>
      </c>
      <c r="D27" s="26">
        <v>1</v>
      </c>
      <c r="E27" s="26" t="s">
        <v>371</v>
      </c>
      <c r="F27" s="26"/>
      <c r="G27" s="26"/>
      <c r="H27" s="26"/>
      <c r="I27" s="26"/>
      <c r="J27" s="26" t="s">
        <v>371</v>
      </c>
      <c r="K27" s="26"/>
      <c r="L27" s="26"/>
      <c r="M27" s="21"/>
      <c r="N27" s="36" t="s">
        <v>80</v>
      </c>
    </row>
    <row r="28" spans="1:14" x14ac:dyDescent="0.25">
      <c r="A28" s="22" t="s">
        <v>79</v>
      </c>
      <c r="B28" s="22" t="s">
        <v>79</v>
      </c>
      <c r="C28" s="29" t="s">
        <v>32</v>
      </c>
      <c r="D28" s="29">
        <v>2</v>
      </c>
      <c r="E28" s="29" t="s">
        <v>371</v>
      </c>
      <c r="F28" s="29"/>
      <c r="G28" s="24"/>
      <c r="H28" s="24"/>
      <c r="I28" s="24"/>
      <c r="J28" s="29" t="s">
        <v>371</v>
      </c>
      <c r="K28" s="29"/>
      <c r="L28" s="29"/>
      <c r="N28" s="37" t="s">
        <v>80</v>
      </c>
    </row>
    <row r="29" spans="1:14" x14ac:dyDescent="0.25">
      <c r="A29" s="22" t="s">
        <v>79</v>
      </c>
      <c r="B29" s="22" t="s">
        <v>79</v>
      </c>
      <c r="C29" s="29" t="s">
        <v>371</v>
      </c>
      <c r="D29" s="29"/>
      <c r="E29" s="29" t="s">
        <v>371</v>
      </c>
      <c r="F29" s="29"/>
      <c r="G29" s="24"/>
      <c r="H29" s="24"/>
      <c r="I29" s="24"/>
      <c r="J29" s="29" t="s">
        <v>371</v>
      </c>
      <c r="K29" s="29"/>
      <c r="L29" s="29"/>
      <c r="N29" s="37" t="s">
        <v>80</v>
      </c>
    </row>
    <row r="30" spans="1:14" x14ac:dyDescent="0.25">
      <c r="A30" s="22" t="s">
        <v>79</v>
      </c>
      <c r="B30" s="22" t="s">
        <v>79</v>
      </c>
      <c r="C30" s="29" t="s">
        <v>371</v>
      </c>
      <c r="D30" s="29"/>
      <c r="E30" s="29" t="s">
        <v>371</v>
      </c>
      <c r="F30" s="29"/>
      <c r="G30" s="24"/>
      <c r="H30" s="24">
        <v>530</v>
      </c>
      <c r="I30" s="24"/>
      <c r="J30" s="29" t="s">
        <v>371</v>
      </c>
      <c r="K30" s="29"/>
      <c r="L30" s="29"/>
      <c r="N30" s="37" t="s">
        <v>80</v>
      </c>
    </row>
    <row r="31" spans="1:14" x14ac:dyDescent="0.25">
      <c r="A31" s="22" t="s">
        <v>79</v>
      </c>
      <c r="B31" s="22" t="s">
        <v>79</v>
      </c>
      <c r="C31" s="24" t="s">
        <v>371</v>
      </c>
      <c r="D31" s="24"/>
      <c r="E31" s="24" t="s">
        <v>371</v>
      </c>
      <c r="F31" s="24"/>
      <c r="G31" s="24"/>
      <c r="H31" s="24"/>
      <c r="I31" s="24"/>
      <c r="J31" s="24" t="s">
        <v>371</v>
      </c>
      <c r="K31" s="24"/>
      <c r="L31" s="24"/>
      <c r="M31" s="22" t="s">
        <v>81</v>
      </c>
      <c r="N31" s="38" t="s">
        <v>80</v>
      </c>
    </row>
    <row r="32" spans="1:14" x14ac:dyDescent="0.25">
      <c r="A32" s="22" t="s">
        <v>79</v>
      </c>
      <c r="B32" s="22" t="s">
        <v>79</v>
      </c>
      <c r="C32" s="24" t="s">
        <v>371</v>
      </c>
      <c r="D32" s="24"/>
      <c r="E32" s="24" t="s">
        <v>371</v>
      </c>
      <c r="F32" s="24"/>
      <c r="G32" s="24"/>
      <c r="H32" s="24"/>
      <c r="I32" s="24">
        <v>1.5416666666666665</v>
      </c>
      <c r="J32" s="24" t="s">
        <v>371</v>
      </c>
      <c r="K32" s="24"/>
      <c r="L32" s="24"/>
      <c r="M32" s="22" t="s">
        <v>82</v>
      </c>
      <c r="N32" s="38" t="s">
        <v>80</v>
      </c>
    </row>
    <row r="33" spans="1:16" x14ac:dyDescent="0.25">
      <c r="A33" s="22" t="s">
        <v>79</v>
      </c>
      <c r="B33" s="22" t="s">
        <v>79</v>
      </c>
      <c r="C33" s="24" t="s">
        <v>371</v>
      </c>
      <c r="D33" s="24"/>
      <c r="E33" s="24" t="s">
        <v>371</v>
      </c>
      <c r="F33" s="24"/>
      <c r="G33" s="24"/>
      <c r="H33" s="24"/>
      <c r="I33" s="24"/>
      <c r="J33" s="24" t="s">
        <v>14</v>
      </c>
      <c r="K33" s="24">
        <v>1.4285714285714286</v>
      </c>
      <c r="L33" s="24"/>
      <c r="M33" s="22" t="s">
        <v>83</v>
      </c>
      <c r="N33" s="38" t="s">
        <v>80</v>
      </c>
      <c r="O33" s="12"/>
      <c r="P33" s="15"/>
    </row>
    <row r="34" spans="1:16" x14ac:dyDescent="0.25">
      <c r="A34" s="22" t="s">
        <v>79</v>
      </c>
      <c r="B34" s="22" t="s">
        <v>79</v>
      </c>
      <c r="C34" s="24" t="s">
        <v>371</v>
      </c>
      <c r="D34" s="24"/>
      <c r="E34" s="24" t="s">
        <v>371</v>
      </c>
      <c r="F34" s="24"/>
      <c r="G34" s="24"/>
      <c r="H34" s="24"/>
      <c r="I34" s="24"/>
      <c r="J34" s="24" t="s">
        <v>371</v>
      </c>
      <c r="K34" s="24"/>
      <c r="L34" s="24">
        <v>25</v>
      </c>
      <c r="N34" s="38" t="s">
        <v>80</v>
      </c>
    </row>
    <row r="35" spans="1:16" s="8" customFormat="1" x14ac:dyDescent="0.25">
      <c r="A35" s="21" t="s">
        <v>84</v>
      </c>
      <c r="B35" s="21" t="s">
        <v>405</v>
      </c>
      <c r="C35" s="26" t="s">
        <v>371</v>
      </c>
      <c r="D35" s="26"/>
      <c r="E35" s="26" t="s">
        <v>371</v>
      </c>
      <c r="F35" s="26"/>
      <c r="G35" s="26"/>
      <c r="H35" s="26"/>
      <c r="I35" s="26"/>
      <c r="J35" s="26" t="s">
        <v>371</v>
      </c>
      <c r="K35" s="26"/>
      <c r="L35" s="26"/>
      <c r="M35" s="21" t="s">
        <v>85</v>
      </c>
      <c r="N35" s="36" t="s">
        <v>86</v>
      </c>
    </row>
    <row r="36" spans="1:16" x14ac:dyDescent="0.25">
      <c r="A36" s="22" t="s">
        <v>84</v>
      </c>
      <c r="B36" s="22" t="s">
        <v>405</v>
      </c>
      <c r="C36" s="29" t="s">
        <v>371</v>
      </c>
      <c r="D36" s="29"/>
      <c r="E36" s="29" t="s">
        <v>369</v>
      </c>
      <c r="F36" s="29">
        <v>37</v>
      </c>
      <c r="G36" s="29"/>
      <c r="H36" s="29"/>
      <c r="I36" s="29"/>
      <c r="J36" s="29" t="s">
        <v>371</v>
      </c>
      <c r="K36" s="29"/>
      <c r="L36" s="29"/>
      <c r="M36" s="22" t="s">
        <v>87</v>
      </c>
      <c r="N36" s="37" t="s">
        <v>86</v>
      </c>
    </row>
    <row r="37" spans="1:16" x14ac:dyDescent="0.25">
      <c r="A37" s="22" t="s">
        <v>84</v>
      </c>
      <c r="B37" s="22" t="s">
        <v>405</v>
      </c>
      <c r="C37" s="29" t="s">
        <v>371</v>
      </c>
      <c r="D37" s="29"/>
      <c r="E37" s="29" t="s">
        <v>371</v>
      </c>
      <c r="F37" s="29"/>
      <c r="G37" s="29">
        <v>0.13450000000000001</v>
      </c>
      <c r="H37" s="29"/>
      <c r="I37" s="29"/>
      <c r="J37" s="29" t="s">
        <v>371</v>
      </c>
      <c r="K37" s="29"/>
      <c r="L37" s="29"/>
      <c r="M37" s="22" t="s">
        <v>88</v>
      </c>
      <c r="N37" s="37" t="s">
        <v>86</v>
      </c>
    </row>
    <row r="38" spans="1:16" x14ac:dyDescent="0.25">
      <c r="A38" s="22" t="s">
        <v>84</v>
      </c>
      <c r="B38" s="22" t="s">
        <v>405</v>
      </c>
      <c r="C38" s="29" t="s">
        <v>371</v>
      </c>
      <c r="D38" s="29"/>
      <c r="E38" s="29" t="s">
        <v>371</v>
      </c>
      <c r="F38" s="29"/>
      <c r="G38" s="29"/>
      <c r="H38" s="29"/>
      <c r="I38" s="29"/>
      <c r="J38" s="29" t="s">
        <v>371</v>
      </c>
      <c r="K38" s="29"/>
      <c r="L38" s="29"/>
      <c r="M38" s="22" t="s">
        <v>89</v>
      </c>
      <c r="N38" s="37" t="s">
        <v>86</v>
      </c>
    </row>
    <row r="39" spans="1:16" x14ac:dyDescent="0.25">
      <c r="A39" s="22" t="s">
        <v>84</v>
      </c>
      <c r="B39" s="22" t="s">
        <v>405</v>
      </c>
      <c r="C39" s="29" t="s">
        <v>371</v>
      </c>
      <c r="D39" s="29"/>
      <c r="E39" s="29" t="s">
        <v>371</v>
      </c>
      <c r="F39" s="29"/>
      <c r="G39" s="29"/>
      <c r="H39" s="29">
        <v>550</v>
      </c>
      <c r="I39" s="29"/>
      <c r="J39" s="29" t="s">
        <v>371</v>
      </c>
      <c r="K39" s="29"/>
      <c r="L39" s="29"/>
      <c r="N39" s="37" t="s">
        <v>86</v>
      </c>
    </row>
    <row r="40" spans="1:16" x14ac:dyDescent="0.25">
      <c r="A40" s="22" t="s">
        <v>84</v>
      </c>
      <c r="B40" s="22" t="s">
        <v>405</v>
      </c>
      <c r="C40" s="29" t="s">
        <v>371</v>
      </c>
      <c r="D40" s="29"/>
      <c r="E40" s="29" t="s">
        <v>371</v>
      </c>
      <c r="F40" s="29"/>
      <c r="G40" s="29"/>
      <c r="H40" s="29"/>
      <c r="I40" s="29"/>
      <c r="J40" s="29" t="s">
        <v>371</v>
      </c>
      <c r="K40" s="29"/>
      <c r="L40" s="29"/>
      <c r="M40" s="22" t="s">
        <v>89</v>
      </c>
      <c r="N40" s="37" t="s">
        <v>86</v>
      </c>
    </row>
    <row r="41" spans="1:16" x14ac:dyDescent="0.25">
      <c r="A41" s="22" t="s">
        <v>84</v>
      </c>
      <c r="B41" s="22" t="s">
        <v>405</v>
      </c>
      <c r="C41" s="29" t="s">
        <v>371</v>
      </c>
      <c r="D41" s="29"/>
      <c r="E41" s="29" t="s">
        <v>371</v>
      </c>
      <c r="F41" s="29"/>
      <c r="G41" s="29"/>
      <c r="H41" s="29"/>
      <c r="I41" s="29">
        <v>20</v>
      </c>
      <c r="J41" s="29" t="s">
        <v>371</v>
      </c>
      <c r="K41" s="29"/>
      <c r="L41" s="29"/>
      <c r="N41" s="37" t="s">
        <v>86</v>
      </c>
    </row>
    <row r="42" spans="1:16" x14ac:dyDescent="0.25">
      <c r="A42" s="22" t="s">
        <v>84</v>
      </c>
      <c r="B42" s="22" t="s">
        <v>405</v>
      </c>
      <c r="C42" s="29" t="s">
        <v>371</v>
      </c>
      <c r="D42" s="29"/>
      <c r="E42" s="29" t="s">
        <v>371</v>
      </c>
      <c r="F42" s="29"/>
      <c r="G42" s="29"/>
      <c r="H42" s="29"/>
      <c r="I42" s="29"/>
      <c r="J42" s="29" t="s">
        <v>22</v>
      </c>
      <c r="K42" s="29">
        <v>5.3800600000000003</v>
      </c>
      <c r="L42" s="29"/>
      <c r="N42" s="37"/>
    </row>
    <row r="43" spans="1:16" x14ac:dyDescent="0.25">
      <c r="A43" s="22" t="s">
        <v>84</v>
      </c>
      <c r="B43" s="22" t="s">
        <v>405</v>
      </c>
      <c r="C43" s="29" t="s">
        <v>371</v>
      </c>
      <c r="D43" s="29"/>
      <c r="E43" s="29" t="s">
        <v>371</v>
      </c>
      <c r="F43" s="29"/>
      <c r="G43" s="29"/>
      <c r="H43" s="29"/>
      <c r="I43" s="29"/>
      <c r="J43" s="29" t="s">
        <v>403</v>
      </c>
      <c r="K43" s="29">
        <v>2.5554999999999999</v>
      </c>
      <c r="L43" s="29"/>
      <c r="M43" s="22" t="s">
        <v>90</v>
      </c>
      <c r="N43" s="37"/>
    </row>
    <row r="44" spans="1:16" x14ac:dyDescent="0.25">
      <c r="A44" s="22" t="s">
        <v>84</v>
      </c>
      <c r="B44" s="22" t="s">
        <v>405</v>
      </c>
      <c r="C44" s="24" t="s">
        <v>371</v>
      </c>
      <c r="D44" s="24"/>
      <c r="E44" s="24" t="s">
        <v>371</v>
      </c>
      <c r="F44" s="24"/>
      <c r="G44" s="24"/>
      <c r="H44" s="24"/>
      <c r="I44" s="24"/>
      <c r="J44" s="24" t="s">
        <v>371</v>
      </c>
      <c r="K44" s="24"/>
      <c r="L44" s="24">
        <v>20</v>
      </c>
      <c r="M44" s="22" t="s">
        <v>91</v>
      </c>
      <c r="N44" s="38" t="s">
        <v>86</v>
      </c>
    </row>
    <row r="45" spans="1:16" s="8" customFormat="1" x14ac:dyDescent="0.25">
      <c r="A45" s="21" t="s">
        <v>92</v>
      </c>
      <c r="B45" s="21" t="s">
        <v>406</v>
      </c>
      <c r="C45" s="26" t="s">
        <v>371</v>
      </c>
      <c r="D45" s="26"/>
      <c r="E45" s="26" t="s">
        <v>369</v>
      </c>
      <c r="F45" s="26">
        <v>37</v>
      </c>
      <c r="G45" s="26"/>
      <c r="H45" s="26"/>
      <c r="I45" s="26"/>
      <c r="J45" s="26" t="s">
        <v>371</v>
      </c>
      <c r="K45" s="26"/>
      <c r="L45" s="26"/>
      <c r="M45" s="26" t="s">
        <v>93</v>
      </c>
      <c r="N45" s="26" t="s">
        <v>86</v>
      </c>
    </row>
    <row r="46" spans="1:16" x14ac:dyDescent="0.25">
      <c r="A46" s="22" t="s">
        <v>92</v>
      </c>
      <c r="B46" s="22" t="s">
        <v>406</v>
      </c>
      <c r="C46" s="29" t="s">
        <v>371</v>
      </c>
      <c r="D46" s="29"/>
      <c r="E46" s="29" t="s">
        <v>371</v>
      </c>
      <c r="F46" s="29"/>
      <c r="G46" s="29">
        <v>0.13450000000000001</v>
      </c>
      <c r="H46" s="29"/>
      <c r="I46" s="29"/>
      <c r="J46" s="29" t="s">
        <v>371</v>
      </c>
      <c r="K46" s="29"/>
      <c r="L46" s="29"/>
      <c r="M46" s="22" t="s">
        <v>90</v>
      </c>
      <c r="N46" s="37" t="s">
        <v>86</v>
      </c>
    </row>
    <row r="47" spans="1:16" x14ac:dyDescent="0.25">
      <c r="A47" s="22" t="s">
        <v>92</v>
      </c>
      <c r="B47" s="22" t="s">
        <v>406</v>
      </c>
      <c r="C47" s="29" t="s">
        <v>371</v>
      </c>
      <c r="D47" s="29"/>
      <c r="E47" s="29" t="s">
        <v>371</v>
      </c>
      <c r="F47" s="29"/>
      <c r="G47" s="29"/>
      <c r="H47" s="29"/>
      <c r="I47" s="29"/>
      <c r="J47" s="29" t="s">
        <v>371</v>
      </c>
      <c r="K47" s="29"/>
      <c r="L47" s="29"/>
      <c r="M47" s="22" t="s">
        <v>89</v>
      </c>
      <c r="N47" s="37" t="s">
        <v>86</v>
      </c>
    </row>
    <row r="48" spans="1:16" x14ac:dyDescent="0.25">
      <c r="A48" s="22" t="s">
        <v>92</v>
      </c>
      <c r="B48" s="22" t="s">
        <v>406</v>
      </c>
      <c r="C48" s="29" t="s">
        <v>371</v>
      </c>
      <c r="D48" s="29"/>
      <c r="E48" s="29" t="s">
        <v>371</v>
      </c>
      <c r="F48" s="29"/>
      <c r="G48" s="29"/>
      <c r="H48" s="29">
        <v>316.66666666666669</v>
      </c>
      <c r="I48" s="29"/>
      <c r="J48" s="29" t="s">
        <v>371</v>
      </c>
      <c r="K48" s="29"/>
      <c r="L48" s="29"/>
      <c r="N48" s="37" t="s">
        <v>86</v>
      </c>
    </row>
    <row r="49" spans="1:14" x14ac:dyDescent="0.25">
      <c r="A49" s="22" t="s">
        <v>92</v>
      </c>
      <c r="B49" s="22" t="s">
        <v>406</v>
      </c>
      <c r="C49" s="29" t="s">
        <v>371</v>
      </c>
      <c r="D49" s="29"/>
      <c r="E49" s="29" t="s">
        <v>371</v>
      </c>
      <c r="F49" s="29"/>
      <c r="G49" s="29"/>
      <c r="H49" s="29"/>
      <c r="I49" s="29"/>
      <c r="J49" s="29" t="s">
        <v>371</v>
      </c>
      <c r="K49" s="29"/>
      <c r="L49" s="29"/>
      <c r="M49" s="22" t="s">
        <v>89</v>
      </c>
      <c r="N49" s="37" t="s">
        <v>86</v>
      </c>
    </row>
    <row r="50" spans="1:14" x14ac:dyDescent="0.25">
      <c r="A50" s="22" t="s">
        <v>92</v>
      </c>
      <c r="B50" s="22" t="s">
        <v>406</v>
      </c>
      <c r="C50" s="29" t="s">
        <v>371</v>
      </c>
      <c r="D50" s="29"/>
      <c r="E50" s="29" t="s">
        <v>371</v>
      </c>
      <c r="F50" s="29"/>
      <c r="G50" s="29"/>
      <c r="H50" s="29"/>
      <c r="I50" s="29">
        <v>12</v>
      </c>
      <c r="J50" s="29" t="s">
        <v>371</v>
      </c>
      <c r="K50" s="29"/>
      <c r="L50" s="29"/>
      <c r="N50" s="37" t="s">
        <v>86</v>
      </c>
    </row>
    <row r="51" spans="1:14" x14ac:dyDescent="0.25">
      <c r="A51" s="22" t="s">
        <v>92</v>
      </c>
      <c r="B51" s="22" t="s">
        <v>406</v>
      </c>
      <c r="C51" s="29" t="s">
        <v>371</v>
      </c>
      <c r="D51" s="29"/>
      <c r="E51" s="29" t="s">
        <v>371</v>
      </c>
      <c r="F51" s="29"/>
      <c r="G51" s="29"/>
      <c r="H51" s="29"/>
      <c r="I51" s="29"/>
      <c r="J51" s="29" t="s">
        <v>371</v>
      </c>
      <c r="K51" s="29"/>
      <c r="L51" s="29"/>
      <c r="N51" s="37" t="s">
        <v>86</v>
      </c>
    </row>
    <row r="52" spans="1:14" x14ac:dyDescent="0.25">
      <c r="A52" s="22" t="s">
        <v>92</v>
      </c>
      <c r="B52" s="22" t="s">
        <v>406</v>
      </c>
      <c r="C52" s="29" t="s">
        <v>371</v>
      </c>
      <c r="D52" s="29"/>
      <c r="E52" s="29" t="s">
        <v>371</v>
      </c>
      <c r="F52" s="29"/>
      <c r="G52" s="29"/>
      <c r="H52" s="29"/>
      <c r="I52" s="29"/>
      <c r="J52" s="29" t="s">
        <v>403</v>
      </c>
      <c r="K52" s="29">
        <v>2.5554999999999999</v>
      </c>
      <c r="L52" s="29"/>
      <c r="M52" s="22" t="s">
        <v>90</v>
      </c>
      <c r="N52" s="37" t="s">
        <v>86</v>
      </c>
    </row>
    <row r="53" spans="1:14" x14ac:dyDescent="0.25">
      <c r="A53" s="22" t="s">
        <v>92</v>
      </c>
      <c r="B53" s="22" t="s">
        <v>406</v>
      </c>
      <c r="C53" s="29" t="s">
        <v>371</v>
      </c>
      <c r="D53" s="29"/>
      <c r="E53" s="29" t="s">
        <v>371</v>
      </c>
      <c r="F53" s="29"/>
      <c r="G53" s="29"/>
      <c r="H53" s="29"/>
      <c r="I53" s="29"/>
      <c r="J53" s="29" t="s">
        <v>22</v>
      </c>
      <c r="K53" s="29">
        <v>2.4896423999999993</v>
      </c>
      <c r="L53" s="29"/>
      <c r="M53" s="22" t="s">
        <v>94</v>
      </c>
      <c r="N53" s="37" t="s">
        <v>86</v>
      </c>
    </row>
    <row r="54" spans="1:14" x14ac:dyDescent="0.25">
      <c r="A54" s="22" t="s">
        <v>92</v>
      </c>
      <c r="B54" s="22" t="s">
        <v>406</v>
      </c>
      <c r="C54" s="29" t="s">
        <v>371</v>
      </c>
      <c r="D54" s="29"/>
      <c r="E54" s="29" t="s">
        <v>371</v>
      </c>
      <c r="F54" s="29"/>
      <c r="G54" s="29"/>
      <c r="H54" s="29"/>
      <c r="I54" s="29"/>
      <c r="J54" s="29" t="s">
        <v>14</v>
      </c>
      <c r="K54" s="29">
        <v>10.014825714285713</v>
      </c>
      <c r="L54" s="29"/>
      <c r="M54" s="22" t="s">
        <v>95</v>
      </c>
      <c r="N54" s="37" t="s">
        <v>86</v>
      </c>
    </row>
    <row r="55" spans="1:14" x14ac:dyDescent="0.25">
      <c r="A55" s="22" t="s">
        <v>92</v>
      </c>
      <c r="B55" s="22" t="s">
        <v>406</v>
      </c>
      <c r="C55" s="29" t="s">
        <v>371</v>
      </c>
      <c r="D55" s="29"/>
      <c r="E55" s="29" t="s">
        <v>371</v>
      </c>
      <c r="F55" s="29"/>
      <c r="G55" s="29"/>
      <c r="H55" s="29"/>
      <c r="I55" s="29"/>
      <c r="J55" s="29" t="s">
        <v>371</v>
      </c>
      <c r="K55" s="29"/>
      <c r="L55" s="29">
        <v>20</v>
      </c>
      <c r="M55" s="22" t="s">
        <v>89</v>
      </c>
      <c r="N55" s="37" t="s">
        <v>86</v>
      </c>
    </row>
    <row r="56" spans="1:14" s="8" customFormat="1" x14ac:dyDescent="0.25">
      <c r="A56" s="21" t="s">
        <v>350</v>
      </c>
      <c r="B56" s="21" t="s">
        <v>96</v>
      </c>
      <c r="C56" s="26" t="s">
        <v>22</v>
      </c>
      <c r="D56" s="26">
        <v>1.0588235294117647</v>
      </c>
      <c r="E56" s="26" t="s">
        <v>371</v>
      </c>
      <c r="F56" s="26"/>
      <c r="G56" s="26"/>
      <c r="H56" s="26"/>
      <c r="I56" s="26"/>
      <c r="J56" s="26" t="s">
        <v>371</v>
      </c>
      <c r="K56" s="26"/>
      <c r="L56" s="26"/>
      <c r="M56" s="35" t="s">
        <v>97</v>
      </c>
      <c r="N56" s="21" t="s">
        <v>98</v>
      </c>
    </row>
    <row r="57" spans="1:14" x14ac:dyDescent="0.25">
      <c r="A57" s="22" t="s">
        <v>350</v>
      </c>
      <c r="B57" s="22" t="s">
        <v>96</v>
      </c>
      <c r="C57" s="29" t="s">
        <v>28</v>
      </c>
      <c r="D57" s="29">
        <v>11.1</v>
      </c>
      <c r="E57" s="29" t="s">
        <v>371</v>
      </c>
      <c r="F57" s="29"/>
      <c r="G57" s="29"/>
      <c r="H57" s="29"/>
      <c r="I57" s="29"/>
      <c r="J57" s="29" t="s">
        <v>371</v>
      </c>
      <c r="K57" s="29"/>
      <c r="L57" s="29"/>
      <c r="M57" s="22" t="s">
        <v>99</v>
      </c>
      <c r="N57" s="22" t="s">
        <v>98</v>
      </c>
    </row>
    <row r="58" spans="1:14" x14ac:dyDescent="0.25">
      <c r="A58" s="22" t="s">
        <v>350</v>
      </c>
      <c r="B58" s="22" t="s">
        <v>96</v>
      </c>
      <c r="C58" s="29" t="s">
        <v>371</v>
      </c>
      <c r="D58" s="29"/>
      <c r="E58" s="29" t="s">
        <v>371</v>
      </c>
      <c r="F58" s="29"/>
      <c r="G58" s="29"/>
      <c r="H58" s="29"/>
      <c r="I58" s="29"/>
      <c r="J58" s="29" t="s">
        <v>371</v>
      </c>
      <c r="K58" s="29"/>
      <c r="L58" s="29"/>
      <c r="N58" s="22" t="s">
        <v>98</v>
      </c>
    </row>
    <row r="59" spans="1:14" x14ac:dyDescent="0.25">
      <c r="A59" s="22" t="s">
        <v>350</v>
      </c>
      <c r="B59" s="22" t="s">
        <v>96</v>
      </c>
      <c r="C59" s="29" t="s">
        <v>371</v>
      </c>
      <c r="D59" s="29"/>
      <c r="E59" s="29" t="s">
        <v>369</v>
      </c>
      <c r="F59" s="29">
        <v>86</v>
      </c>
      <c r="G59" s="29"/>
      <c r="H59" s="29"/>
      <c r="I59" s="29"/>
      <c r="J59" s="29" t="s">
        <v>371</v>
      </c>
      <c r="K59" s="29"/>
      <c r="L59" s="29"/>
      <c r="M59" s="22" t="s">
        <v>100</v>
      </c>
      <c r="N59" s="22" t="s">
        <v>98</v>
      </c>
    </row>
    <row r="60" spans="1:14" x14ac:dyDescent="0.25">
      <c r="A60" s="22" t="s">
        <v>350</v>
      </c>
      <c r="B60" s="22" t="s">
        <v>96</v>
      </c>
      <c r="C60" s="29" t="s">
        <v>371</v>
      </c>
      <c r="D60" s="29"/>
      <c r="E60" s="29" t="s">
        <v>28</v>
      </c>
      <c r="F60" s="29">
        <v>6.5</v>
      </c>
      <c r="G60" s="29"/>
      <c r="H60" s="29"/>
      <c r="I60" s="29"/>
      <c r="J60" s="29" t="s">
        <v>371</v>
      </c>
      <c r="K60" s="29"/>
      <c r="L60" s="29"/>
      <c r="M60" s="22" t="s">
        <v>408</v>
      </c>
      <c r="N60" s="22" t="s">
        <v>98</v>
      </c>
    </row>
    <row r="61" spans="1:14" x14ac:dyDescent="0.25">
      <c r="A61" s="22" t="s">
        <v>350</v>
      </c>
      <c r="B61" s="22" t="s">
        <v>96</v>
      </c>
      <c r="C61" s="29" t="s">
        <v>371</v>
      </c>
      <c r="D61" s="29"/>
      <c r="E61" s="29" t="s">
        <v>371</v>
      </c>
      <c r="F61" s="29"/>
      <c r="G61" s="29">
        <v>0.88</v>
      </c>
      <c r="H61" s="29"/>
      <c r="I61" s="29"/>
      <c r="J61" s="29" t="s">
        <v>371</v>
      </c>
      <c r="K61" s="29"/>
      <c r="L61" s="29"/>
      <c r="M61" s="22" t="s">
        <v>101</v>
      </c>
      <c r="N61" s="22" t="s">
        <v>98</v>
      </c>
    </row>
    <row r="62" spans="1:14" x14ac:dyDescent="0.25">
      <c r="A62" s="22" t="s">
        <v>350</v>
      </c>
      <c r="B62" s="22" t="s">
        <v>96</v>
      </c>
      <c r="C62" s="29" t="s">
        <v>371</v>
      </c>
      <c r="D62" s="29"/>
      <c r="E62" s="29" t="s">
        <v>371</v>
      </c>
      <c r="F62" s="29"/>
      <c r="G62" s="29"/>
      <c r="H62" s="29"/>
      <c r="I62" s="29"/>
      <c r="J62" s="29" t="s">
        <v>371</v>
      </c>
      <c r="K62" s="29"/>
      <c r="L62" s="29"/>
      <c r="M62" s="22" t="s">
        <v>102</v>
      </c>
      <c r="N62" s="22" t="s">
        <v>98</v>
      </c>
    </row>
    <row r="63" spans="1:14" x14ac:dyDescent="0.25">
      <c r="A63" s="22" t="s">
        <v>350</v>
      </c>
      <c r="B63" s="22" t="s">
        <v>96</v>
      </c>
      <c r="C63" s="29" t="s">
        <v>371</v>
      </c>
      <c r="D63" s="29"/>
      <c r="E63" s="29" t="s">
        <v>371</v>
      </c>
      <c r="F63" s="29"/>
      <c r="G63" s="29"/>
      <c r="H63" s="29">
        <v>1483.9053630484989</v>
      </c>
      <c r="I63" s="29"/>
      <c r="J63" s="29" t="s">
        <v>371</v>
      </c>
      <c r="K63" s="29"/>
      <c r="L63" s="29"/>
      <c r="M63" s="22" t="s">
        <v>103</v>
      </c>
      <c r="N63" s="22" t="s">
        <v>98</v>
      </c>
    </row>
    <row r="64" spans="1:14" x14ac:dyDescent="0.25">
      <c r="A64" s="22" t="s">
        <v>350</v>
      </c>
      <c r="B64" s="22" t="s">
        <v>96</v>
      </c>
      <c r="C64" s="29" t="s">
        <v>371</v>
      </c>
      <c r="D64" s="29"/>
      <c r="E64" s="29" t="s">
        <v>371</v>
      </c>
      <c r="F64" s="29"/>
      <c r="G64" s="29"/>
      <c r="H64" s="29"/>
      <c r="I64" s="29"/>
      <c r="J64" s="29" t="s">
        <v>371</v>
      </c>
      <c r="K64" s="29"/>
      <c r="L64" s="29"/>
      <c r="M64" s="22" t="s">
        <v>104</v>
      </c>
      <c r="N64" s="22" t="s">
        <v>98</v>
      </c>
    </row>
    <row r="65" spans="1:14" x14ac:dyDescent="0.25">
      <c r="A65" s="22" t="s">
        <v>350</v>
      </c>
      <c r="B65" s="22" t="s">
        <v>96</v>
      </c>
      <c r="C65" s="29" t="s">
        <v>371</v>
      </c>
      <c r="D65" s="29"/>
      <c r="E65" s="29" t="s">
        <v>371</v>
      </c>
      <c r="F65" s="29"/>
      <c r="G65" s="29"/>
      <c r="H65" s="29"/>
      <c r="I65" s="29">
        <v>275.72400000000005</v>
      </c>
      <c r="J65" s="29" t="s">
        <v>371</v>
      </c>
      <c r="K65" s="29"/>
      <c r="L65" s="29"/>
      <c r="M65" s="22" t="s">
        <v>103</v>
      </c>
      <c r="N65" s="22" t="s">
        <v>98</v>
      </c>
    </row>
    <row r="66" spans="1:14" x14ac:dyDescent="0.25">
      <c r="A66" s="22" t="s">
        <v>350</v>
      </c>
      <c r="B66" s="22" t="s">
        <v>96</v>
      </c>
      <c r="C66" s="29" t="s">
        <v>371</v>
      </c>
      <c r="D66" s="29"/>
      <c r="E66" s="29" t="s">
        <v>371</v>
      </c>
      <c r="F66" s="29"/>
      <c r="G66" s="29"/>
      <c r="H66" s="29"/>
      <c r="I66" s="29"/>
      <c r="J66" s="29" t="s">
        <v>34</v>
      </c>
      <c r="K66" s="29">
        <v>1</v>
      </c>
      <c r="L66" s="29"/>
      <c r="N66" s="22" t="s">
        <v>98</v>
      </c>
    </row>
    <row r="67" spans="1:14" x14ac:dyDescent="0.25">
      <c r="A67" s="22" t="s">
        <v>350</v>
      </c>
      <c r="B67" s="22" t="s">
        <v>96</v>
      </c>
      <c r="C67" s="29" t="s">
        <v>371</v>
      </c>
      <c r="D67" s="29"/>
      <c r="E67" s="29" t="s">
        <v>371</v>
      </c>
      <c r="F67" s="29"/>
      <c r="G67" s="29"/>
      <c r="H67" s="29"/>
      <c r="I67" s="29"/>
      <c r="J67" s="29" t="s">
        <v>371</v>
      </c>
      <c r="K67" s="29"/>
      <c r="L67" s="29">
        <v>30</v>
      </c>
      <c r="N67" s="22" t="s">
        <v>98</v>
      </c>
    </row>
    <row r="68" spans="1:14" s="8" customFormat="1" x14ac:dyDescent="0.25">
      <c r="A68" s="21" t="s">
        <v>350</v>
      </c>
      <c r="B68" s="21" t="s">
        <v>105</v>
      </c>
      <c r="C68" s="26" t="s">
        <v>22</v>
      </c>
      <c r="D68" s="26">
        <v>1.5352941176470587</v>
      </c>
      <c r="E68" s="26" t="s">
        <v>371</v>
      </c>
      <c r="F68" s="26"/>
      <c r="G68" s="26"/>
      <c r="H68" s="26"/>
      <c r="I68" s="26"/>
      <c r="J68" s="26" t="s">
        <v>371</v>
      </c>
      <c r="K68" s="26"/>
      <c r="L68" s="26"/>
      <c r="M68" s="35" t="s">
        <v>106</v>
      </c>
      <c r="N68" s="35" t="s">
        <v>98</v>
      </c>
    </row>
    <row r="69" spans="1:14" x14ac:dyDescent="0.25">
      <c r="A69" s="22" t="s">
        <v>350</v>
      </c>
      <c r="B69" s="22" t="s">
        <v>105</v>
      </c>
      <c r="C69" s="24" t="s">
        <v>28</v>
      </c>
      <c r="D69" s="24">
        <v>19.2</v>
      </c>
      <c r="E69" s="24" t="s">
        <v>371</v>
      </c>
      <c r="F69" s="24"/>
      <c r="G69" s="24"/>
      <c r="H69" s="24"/>
      <c r="I69" s="24"/>
      <c r="J69" s="24" t="s">
        <v>371</v>
      </c>
      <c r="K69" s="24"/>
      <c r="L69" s="24"/>
      <c r="M69" s="22" t="s">
        <v>107</v>
      </c>
      <c r="N69" s="22" t="s">
        <v>98</v>
      </c>
    </row>
    <row r="70" spans="1:14" x14ac:dyDescent="0.25">
      <c r="A70" s="22" t="s">
        <v>350</v>
      </c>
      <c r="B70" s="22" t="s">
        <v>105</v>
      </c>
      <c r="C70" s="24" t="s">
        <v>371</v>
      </c>
      <c r="D70" s="24"/>
      <c r="E70" s="24" t="s">
        <v>371</v>
      </c>
      <c r="F70" s="24"/>
      <c r="G70" s="24"/>
      <c r="H70" s="24"/>
      <c r="I70" s="24"/>
      <c r="J70" s="24" t="s">
        <v>371</v>
      </c>
      <c r="K70" s="24"/>
      <c r="L70" s="24"/>
      <c r="N70" s="22" t="s">
        <v>98</v>
      </c>
    </row>
    <row r="71" spans="1:14" x14ac:dyDescent="0.25">
      <c r="A71" s="22" t="s">
        <v>350</v>
      </c>
      <c r="B71" s="22" t="s">
        <v>105</v>
      </c>
      <c r="C71" s="24" t="s">
        <v>371</v>
      </c>
      <c r="D71" s="24"/>
      <c r="E71" s="24" t="s">
        <v>369</v>
      </c>
      <c r="F71" s="24">
        <v>123.26666666666667</v>
      </c>
      <c r="G71" s="24"/>
      <c r="H71" s="24"/>
      <c r="I71" s="24"/>
      <c r="J71" s="24" t="s">
        <v>371</v>
      </c>
      <c r="K71" s="24"/>
      <c r="L71" s="24"/>
      <c r="M71" s="22" t="s">
        <v>100</v>
      </c>
      <c r="N71" s="22" t="s">
        <v>98</v>
      </c>
    </row>
    <row r="72" spans="1:14" x14ac:dyDescent="0.25">
      <c r="A72" s="22" t="s">
        <v>350</v>
      </c>
      <c r="B72" s="22" t="s">
        <v>105</v>
      </c>
      <c r="C72" s="24" t="s">
        <v>371</v>
      </c>
      <c r="D72" s="24"/>
      <c r="E72" s="24" t="s">
        <v>28</v>
      </c>
      <c r="F72" s="24">
        <v>2.4700000000000002</v>
      </c>
      <c r="G72" s="24"/>
      <c r="H72" s="24"/>
      <c r="I72" s="24"/>
      <c r="J72" s="24" t="s">
        <v>371</v>
      </c>
      <c r="K72" s="24"/>
      <c r="L72" s="24"/>
      <c r="M72" s="22" t="s">
        <v>408</v>
      </c>
      <c r="N72" s="22" t="s">
        <v>98</v>
      </c>
    </row>
    <row r="73" spans="1:14" x14ac:dyDescent="0.25">
      <c r="A73" s="22" t="s">
        <v>350</v>
      </c>
      <c r="B73" s="22" t="s">
        <v>105</v>
      </c>
      <c r="C73" s="24" t="s">
        <v>371</v>
      </c>
      <c r="D73" s="24"/>
      <c r="E73" s="24" t="s">
        <v>371</v>
      </c>
      <c r="F73" s="24"/>
      <c r="G73" s="24">
        <v>0</v>
      </c>
      <c r="H73" s="24"/>
      <c r="I73" s="24"/>
      <c r="J73" s="24" t="s">
        <v>371</v>
      </c>
      <c r="K73" s="24"/>
      <c r="L73" s="24"/>
      <c r="M73" s="22" t="s">
        <v>108</v>
      </c>
      <c r="N73" s="22" t="s">
        <v>98</v>
      </c>
    </row>
    <row r="74" spans="1:14" x14ac:dyDescent="0.25">
      <c r="A74" s="22" t="s">
        <v>350</v>
      </c>
      <c r="B74" s="22" t="s">
        <v>105</v>
      </c>
      <c r="C74" s="24" t="s">
        <v>371</v>
      </c>
      <c r="D74" s="24"/>
      <c r="E74" s="24" t="s">
        <v>371</v>
      </c>
      <c r="F74" s="24"/>
      <c r="G74" s="24"/>
      <c r="H74" s="24"/>
      <c r="I74" s="24"/>
      <c r="J74" s="24" t="s">
        <v>371</v>
      </c>
      <c r="K74" s="24"/>
      <c r="L74" s="24"/>
      <c r="M74" s="22" t="s">
        <v>109</v>
      </c>
      <c r="N74" s="22" t="s">
        <v>98</v>
      </c>
    </row>
    <row r="75" spans="1:14" x14ac:dyDescent="0.25">
      <c r="A75" s="22" t="s">
        <v>350</v>
      </c>
      <c r="B75" s="22" t="s">
        <v>105</v>
      </c>
      <c r="C75" s="24" t="s">
        <v>371</v>
      </c>
      <c r="D75" s="24"/>
      <c r="E75" s="24" t="s">
        <v>371</v>
      </c>
      <c r="F75" s="24"/>
      <c r="G75" s="24"/>
      <c r="H75" s="24">
        <v>2017.0139279445727</v>
      </c>
      <c r="I75" s="24"/>
      <c r="J75" s="24" t="s">
        <v>371</v>
      </c>
      <c r="K75" s="24"/>
      <c r="L75" s="24"/>
      <c r="M75" s="22" t="s">
        <v>103</v>
      </c>
      <c r="N75" s="22" t="s">
        <v>98</v>
      </c>
    </row>
    <row r="76" spans="1:14" x14ac:dyDescent="0.25">
      <c r="A76" s="22" t="s">
        <v>350</v>
      </c>
      <c r="B76" s="22" t="s">
        <v>105</v>
      </c>
      <c r="C76" s="24" t="s">
        <v>371</v>
      </c>
      <c r="D76" s="24"/>
      <c r="E76" s="24" t="s">
        <v>371</v>
      </c>
      <c r="F76" s="24"/>
      <c r="G76" s="24"/>
      <c r="H76" s="24"/>
      <c r="I76" s="24"/>
      <c r="J76" s="24" t="s">
        <v>371</v>
      </c>
      <c r="K76" s="24"/>
      <c r="L76" s="24"/>
      <c r="M76" s="39" t="s">
        <v>110</v>
      </c>
      <c r="N76" s="22" t="s">
        <v>98</v>
      </c>
    </row>
    <row r="77" spans="1:14" x14ac:dyDescent="0.25">
      <c r="A77" s="22" t="s">
        <v>350</v>
      </c>
      <c r="B77" s="22" t="s">
        <v>105</v>
      </c>
      <c r="C77" s="24" t="s">
        <v>371</v>
      </c>
      <c r="D77" s="24"/>
      <c r="E77" s="24" t="s">
        <v>371</v>
      </c>
      <c r="F77" s="24"/>
      <c r="G77" s="24"/>
      <c r="H77" s="24"/>
      <c r="I77" s="24">
        <v>1169.9640000000002</v>
      </c>
      <c r="J77" s="24" t="s">
        <v>371</v>
      </c>
      <c r="K77" s="24"/>
      <c r="L77" s="24"/>
      <c r="M77" s="22" t="s">
        <v>103</v>
      </c>
      <c r="N77" s="22" t="s">
        <v>98</v>
      </c>
    </row>
    <row r="78" spans="1:14" x14ac:dyDescent="0.25">
      <c r="A78" s="22" t="s">
        <v>350</v>
      </c>
      <c r="B78" s="22" t="s">
        <v>105</v>
      </c>
      <c r="C78" s="24" t="s">
        <v>371</v>
      </c>
      <c r="D78" s="29"/>
      <c r="E78" s="29" t="s">
        <v>371</v>
      </c>
      <c r="F78" s="29"/>
      <c r="G78" s="29"/>
      <c r="H78" s="29"/>
      <c r="I78" s="29"/>
      <c r="J78" s="29" t="s">
        <v>43</v>
      </c>
      <c r="K78" s="29">
        <v>1</v>
      </c>
      <c r="L78" s="29"/>
      <c r="M78" s="22" t="s">
        <v>111</v>
      </c>
      <c r="N78" s="22" t="s">
        <v>98</v>
      </c>
    </row>
    <row r="79" spans="1:14" x14ac:dyDescent="0.25">
      <c r="A79" s="22" t="s">
        <v>350</v>
      </c>
      <c r="B79" s="22" t="s">
        <v>105</v>
      </c>
      <c r="C79" s="24" t="s">
        <v>371</v>
      </c>
      <c r="D79" s="29"/>
      <c r="E79" s="29" t="s">
        <v>371</v>
      </c>
      <c r="F79" s="29"/>
      <c r="G79" s="29"/>
      <c r="H79" s="29"/>
      <c r="I79" s="29"/>
      <c r="J79" s="29" t="s">
        <v>46</v>
      </c>
      <c r="K79" s="29">
        <v>0.5</v>
      </c>
      <c r="L79" s="29"/>
      <c r="M79" s="22" t="s">
        <v>112</v>
      </c>
      <c r="N79" s="22" t="s">
        <v>98</v>
      </c>
    </row>
    <row r="80" spans="1:14" x14ac:dyDescent="0.25">
      <c r="A80" s="22" t="s">
        <v>350</v>
      </c>
      <c r="B80" s="22" t="s">
        <v>105</v>
      </c>
      <c r="C80" s="24" t="s">
        <v>371</v>
      </c>
      <c r="D80" s="29"/>
      <c r="E80" s="29" t="s">
        <v>371</v>
      </c>
      <c r="F80" s="29"/>
      <c r="G80" s="29"/>
      <c r="H80" s="29"/>
      <c r="I80" s="29"/>
      <c r="J80" s="29" t="s">
        <v>34</v>
      </c>
      <c r="K80" s="29">
        <v>0.8666666666666667</v>
      </c>
      <c r="L80" s="29"/>
      <c r="M80" s="22" t="s">
        <v>34</v>
      </c>
      <c r="N80" s="22" t="s">
        <v>98</v>
      </c>
    </row>
    <row r="81" spans="1:14" x14ac:dyDescent="0.25">
      <c r="A81" s="22" t="s">
        <v>350</v>
      </c>
      <c r="B81" s="22" t="s">
        <v>105</v>
      </c>
      <c r="C81" s="24" t="s">
        <v>371</v>
      </c>
      <c r="D81" s="29"/>
      <c r="E81" s="29" t="s">
        <v>371</v>
      </c>
      <c r="F81" s="29"/>
      <c r="G81" s="29"/>
      <c r="H81" s="29"/>
      <c r="I81" s="29"/>
      <c r="J81" s="29" t="s">
        <v>28</v>
      </c>
      <c r="K81" s="29">
        <v>0.16666666666666669</v>
      </c>
      <c r="L81" s="29"/>
      <c r="M81" s="22" t="s">
        <v>113</v>
      </c>
      <c r="N81" s="22" t="s">
        <v>98</v>
      </c>
    </row>
    <row r="82" spans="1:14" x14ac:dyDescent="0.25">
      <c r="A82" s="22" t="s">
        <v>350</v>
      </c>
      <c r="B82" s="22" t="s">
        <v>105</v>
      </c>
      <c r="C82" s="24" t="s">
        <v>371</v>
      </c>
      <c r="D82" s="29"/>
      <c r="E82" s="29" t="s">
        <v>371</v>
      </c>
      <c r="F82" s="29"/>
      <c r="G82" s="29"/>
      <c r="H82" s="29"/>
      <c r="I82" s="29"/>
      <c r="J82" s="29" t="s">
        <v>371</v>
      </c>
      <c r="K82" s="29"/>
      <c r="L82" s="29">
        <v>30</v>
      </c>
      <c r="N82" s="22" t="s">
        <v>98</v>
      </c>
    </row>
    <row r="83" spans="1:14" s="8" customFormat="1" x14ac:dyDescent="0.25">
      <c r="A83" s="21" t="s">
        <v>351</v>
      </c>
      <c r="B83" s="21" t="s">
        <v>114</v>
      </c>
      <c r="C83" s="26" t="s">
        <v>22</v>
      </c>
      <c r="D83" s="26">
        <v>1.6657200000000003</v>
      </c>
      <c r="E83" s="26" t="s">
        <v>371</v>
      </c>
      <c r="F83" s="26"/>
      <c r="G83" s="26"/>
      <c r="H83" s="26"/>
      <c r="I83" s="26"/>
      <c r="J83" s="26" t="s">
        <v>371</v>
      </c>
      <c r="K83" s="26"/>
      <c r="L83" s="26"/>
      <c r="M83" s="21"/>
      <c r="N83" s="31" t="s">
        <v>115</v>
      </c>
    </row>
    <row r="84" spans="1:14" x14ac:dyDescent="0.25">
      <c r="A84" s="22" t="s">
        <v>351</v>
      </c>
      <c r="B84" s="22" t="s">
        <v>114</v>
      </c>
      <c r="C84" s="24" t="s">
        <v>28</v>
      </c>
      <c r="D84" s="24">
        <v>10.9</v>
      </c>
      <c r="E84" s="24" t="s">
        <v>371</v>
      </c>
      <c r="F84" s="24"/>
      <c r="G84" s="24"/>
      <c r="H84" s="24"/>
      <c r="I84" s="24"/>
      <c r="J84" s="24" t="s">
        <v>371</v>
      </c>
      <c r="K84" s="24"/>
      <c r="L84" s="24"/>
      <c r="N84" s="33" t="s">
        <v>115</v>
      </c>
    </row>
    <row r="85" spans="1:14" x14ac:dyDescent="0.25">
      <c r="A85" s="22" t="s">
        <v>351</v>
      </c>
      <c r="B85" s="22" t="s">
        <v>114</v>
      </c>
      <c r="C85" s="24" t="s">
        <v>371</v>
      </c>
      <c r="D85" s="24"/>
      <c r="E85" s="24" t="s">
        <v>371</v>
      </c>
      <c r="F85" s="24"/>
      <c r="G85" s="24"/>
      <c r="H85" s="24"/>
      <c r="I85" s="24"/>
      <c r="J85" s="24" t="s">
        <v>371</v>
      </c>
      <c r="K85" s="24"/>
      <c r="L85" s="24"/>
      <c r="N85" s="33" t="s">
        <v>115</v>
      </c>
    </row>
    <row r="86" spans="1:14" x14ac:dyDescent="0.25">
      <c r="A86" s="22" t="s">
        <v>351</v>
      </c>
      <c r="B86" s="22" t="s">
        <v>114</v>
      </c>
      <c r="C86" s="24" t="s">
        <v>371</v>
      </c>
      <c r="D86" s="24"/>
      <c r="E86" s="24" t="s">
        <v>369</v>
      </c>
      <c r="F86" s="24">
        <v>29.240000000000002</v>
      </c>
      <c r="G86" s="24"/>
      <c r="H86" s="24"/>
      <c r="I86" s="24"/>
      <c r="J86" s="24" t="s">
        <v>371</v>
      </c>
      <c r="K86" s="24"/>
      <c r="L86" s="24"/>
      <c r="M86" s="22" t="s">
        <v>116</v>
      </c>
      <c r="N86" s="33" t="s">
        <v>115</v>
      </c>
    </row>
    <row r="87" spans="1:14" x14ac:dyDescent="0.25">
      <c r="A87" s="22" t="s">
        <v>351</v>
      </c>
      <c r="B87" s="22" t="s">
        <v>114</v>
      </c>
      <c r="C87" s="24" t="s">
        <v>371</v>
      </c>
      <c r="D87" s="24"/>
      <c r="E87" s="24" t="s">
        <v>371</v>
      </c>
      <c r="F87" s="24"/>
      <c r="G87" s="24">
        <v>0</v>
      </c>
      <c r="H87" s="24"/>
      <c r="I87" s="24"/>
      <c r="J87" s="24" t="s">
        <v>371</v>
      </c>
      <c r="K87" s="24"/>
      <c r="L87" s="24"/>
      <c r="N87" s="33" t="s">
        <v>115</v>
      </c>
    </row>
    <row r="88" spans="1:14" x14ac:dyDescent="0.25">
      <c r="A88" s="22" t="s">
        <v>351</v>
      </c>
      <c r="B88" s="22" t="s">
        <v>114</v>
      </c>
      <c r="C88" s="24" t="s">
        <v>371</v>
      </c>
      <c r="D88" s="24"/>
      <c r="E88" s="24" t="s">
        <v>371</v>
      </c>
      <c r="F88" s="24"/>
      <c r="G88" s="24"/>
      <c r="H88" s="24"/>
      <c r="I88" s="24"/>
      <c r="J88" s="24" t="s">
        <v>371</v>
      </c>
      <c r="K88" s="24"/>
      <c r="L88" s="24"/>
      <c r="M88" s="22" t="s">
        <v>117</v>
      </c>
      <c r="N88" s="33" t="s">
        <v>115</v>
      </c>
    </row>
    <row r="89" spans="1:14" x14ac:dyDescent="0.25">
      <c r="A89" s="22" t="s">
        <v>351</v>
      </c>
      <c r="B89" s="22" t="s">
        <v>114</v>
      </c>
      <c r="C89" s="24" t="s">
        <v>371</v>
      </c>
      <c r="D89" s="24"/>
      <c r="E89" s="24" t="s">
        <v>371</v>
      </c>
      <c r="F89" s="24"/>
      <c r="G89" s="24"/>
      <c r="H89" s="24">
        <v>1100.2354876378688</v>
      </c>
      <c r="I89" s="24"/>
      <c r="J89" s="24" t="s">
        <v>371</v>
      </c>
      <c r="K89" s="24"/>
      <c r="L89" s="24"/>
      <c r="M89" s="22" t="s">
        <v>103</v>
      </c>
      <c r="N89" s="33" t="s">
        <v>115</v>
      </c>
    </row>
    <row r="90" spans="1:14" x14ac:dyDescent="0.25">
      <c r="A90" s="22" t="s">
        <v>351</v>
      </c>
      <c r="B90" s="22" t="s">
        <v>114</v>
      </c>
      <c r="C90" s="24" t="s">
        <v>371</v>
      </c>
      <c r="D90" s="24"/>
      <c r="E90" s="24" t="s">
        <v>371</v>
      </c>
      <c r="F90" s="24"/>
      <c r="G90" s="24"/>
      <c r="H90" s="24"/>
      <c r="I90" s="24"/>
      <c r="J90" s="24" t="s">
        <v>371</v>
      </c>
      <c r="K90" s="24"/>
      <c r="L90" s="24"/>
      <c r="M90" s="22" t="s">
        <v>117</v>
      </c>
      <c r="N90" s="33" t="s">
        <v>115</v>
      </c>
    </row>
    <row r="91" spans="1:14" x14ac:dyDescent="0.25">
      <c r="A91" s="22" t="s">
        <v>351</v>
      </c>
      <c r="B91" s="22" t="s">
        <v>114</v>
      </c>
      <c r="C91" s="24" t="s">
        <v>371</v>
      </c>
      <c r="D91" s="24"/>
      <c r="E91" s="24" t="s">
        <v>371</v>
      </c>
      <c r="F91" s="24"/>
      <c r="G91" s="24"/>
      <c r="H91" s="24"/>
      <c r="I91" s="24">
        <v>116.63284273168775</v>
      </c>
      <c r="J91" s="24" t="s">
        <v>371</v>
      </c>
      <c r="K91" s="24"/>
      <c r="L91" s="24"/>
      <c r="M91" s="22" t="s">
        <v>103</v>
      </c>
      <c r="N91" s="33" t="s">
        <v>115</v>
      </c>
    </row>
    <row r="92" spans="1:14" x14ac:dyDescent="0.25">
      <c r="A92" s="22" t="s">
        <v>351</v>
      </c>
      <c r="B92" s="22" t="s">
        <v>114</v>
      </c>
      <c r="C92" s="24" t="s">
        <v>371</v>
      </c>
      <c r="D92" s="24"/>
      <c r="E92" s="24" t="s">
        <v>371</v>
      </c>
      <c r="F92" s="24"/>
      <c r="G92" s="24"/>
      <c r="H92" s="24"/>
      <c r="I92" s="24"/>
      <c r="J92" s="24" t="s">
        <v>368</v>
      </c>
      <c r="K92" s="24">
        <v>1</v>
      </c>
      <c r="L92" s="24"/>
      <c r="N92" s="33" t="s">
        <v>115</v>
      </c>
    </row>
    <row r="93" spans="1:14" x14ac:dyDescent="0.25">
      <c r="A93" s="22" t="s">
        <v>351</v>
      </c>
      <c r="B93" s="22" t="s">
        <v>114</v>
      </c>
      <c r="C93" s="24" t="s">
        <v>371</v>
      </c>
      <c r="D93" s="24"/>
      <c r="E93" s="24" t="s">
        <v>371</v>
      </c>
      <c r="F93" s="24"/>
      <c r="G93" s="24"/>
      <c r="H93" s="24"/>
      <c r="I93" s="24"/>
      <c r="J93" s="24" t="s">
        <v>371</v>
      </c>
      <c r="K93" s="24"/>
      <c r="L93" s="24">
        <v>30</v>
      </c>
      <c r="M93" s="22" t="s">
        <v>78</v>
      </c>
      <c r="N93" s="33" t="s">
        <v>115</v>
      </c>
    </row>
    <row r="94" spans="1:14" s="8" customFormat="1" x14ac:dyDescent="0.25">
      <c r="A94" s="21" t="s">
        <v>352</v>
      </c>
      <c r="B94" s="21" t="s">
        <v>407</v>
      </c>
      <c r="C94" s="26" t="s">
        <v>371</v>
      </c>
      <c r="D94" s="26"/>
      <c r="E94" s="26" t="s">
        <v>37</v>
      </c>
      <c r="F94" s="26">
        <v>447.857775</v>
      </c>
      <c r="G94" s="26"/>
      <c r="H94" s="26"/>
      <c r="I94" s="26"/>
      <c r="J94" s="26" t="s">
        <v>371</v>
      </c>
      <c r="K94" s="26"/>
      <c r="L94" s="26"/>
      <c r="M94" s="21" t="s">
        <v>118</v>
      </c>
      <c r="N94" s="31" t="s">
        <v>119</v>
      </c>
    </row>
    <row r="95" spans="1:14" x14ac:dyDescent="0.25">
      <c r="A95" s="22" t="s">
        <v>352</v>
      </c>
      <c r="B95" s="22" t="s">
        <v>407</v>
      </c>
      <c r="C95" s="24" t="s">
        <v>371</v>
      </c>
      <c r="D95" s="24"/>
      <c r="E95" s="24" t="s">
        <v>33</v>
      </c>
      <c r="F95" s="24">
        <v>2.8919999999999999</v>
      </c>
      <c r="G95" s="24"/>
      <c r="H95" s="24"/>
      <c r="I95" s="24"/>
      <c r="J95" s="24" t="s">
        <v>371</v>
      </c>
      <c r="K95" s="24"/>
      <c r="L95" s="24"/>
      <c r="N95" s="33"/>
    </row>
    <row r="96" spans="1:14" x14ac:dyDescent="0.25">
      <c r="A96" s="22" t="s">
        <v>352</v>
      </c>
      <c r="B96" s="22" t="s">
        <v>407</v>
      </c>
      <c r="C96" s="24" t="s">
        <v>371</v>
      </c>
      <c r="D96" s="24"/>
      <c r="E96" s="24" t="s">
        <v>371</v>
      </c>
      <c r="F96" s="24"/>
      <c r="G96" s="24">
        <v>0.20510064499833502</v>
      </c>
      <c r="H96" s="24"/>
      <c r="I96" s="24"/>
      <c r="J96" s="24" t="s">
        <v>371</v>
      </c>
      <c r="K96" s="24"/>
      <c r="L96" s="24"/>
      <c r="M96" s="22" t="s">
        <v>120</v>
      </c>
      <c r="N96" s="33" t="s">
        <v>119</v>
      </c>
    </row>
    <row r="97" spans="1:14" x14ac:dyDescent="0.25">
      <c r="A97" s="22" t="s">
        <v>352</v>
      </c>
      <c r="B97" s="22" t="s">
        <v>407</v>
      </c>
      <c r="C97" s="24" t="s">
        <v>371</v>
      </c>
      <c r="D97" s="24"/>
      <c r="E97" s="24" t="s">
        <v>371</v>
      </c>
      <c r="F97" s="24"/>
      <c r="G97" s="24"/>
      <c r="H97" s="24"/>
      <c r="I97" s="24"/>
      <c r="J97" s="24" t="s">
        <v>371</v>
      </c>
      <c r="K97" s="24"/>
      <c r="L97" s="24"/>
      <c r="M97" s="22" t="s">
        <v>117</v>
      </c>
      <c r="N97" s="33" t="s">
        <v>68</v>
      </c>
    </row>
    <row r="98" spans="1:14" x14ac:dyDescent="0.25">
      <c r="A98" s="22" t="s">
        <v>352</v>
      </c>
      <c r="B98" s="22" t="s">
        <v>407</v>
      </c>
      <c r="C98" s="24" t="s">
        <v>371</v>
      </c>
      <c r="D98" s="24"/>
      <c r="E98" s="24" t="s">
        <v>371</v>
      </c>
      <c r="F98" s="24"/>
      <c r="G98" s="24"/>
      <c r="H98" s="24">
        <v>6491.0797445419321</v>
      </c>
      <c r="I98" s="24"/>
      <c r="J98" s="24" t="s">
        <v>371</v>
      </c>
      <c r="K98" s="24"/>
      <c r="L98" s="24"/>
      <c r="M98" s="22" t="s">
        <v>121</v>
      </c>
      <c r="N98" s="33" t="s">
        <v>68</v>
      </c>
    </row>
    <row r="99" spans="1:14" x14ac:dyDescent="0.25">
      <c r="A99" s="22" t="s">
        <v>352</v>
      </c>
      <c r="B99" s="22" t="s">
        <v>407</v>
      </c>
      <c r="C99" s="24" t="s">
        <v>371</v>
      </c>
      <c r="D99" s="24"/>
      <c r="E99" s="24" t="s">
        <v>371</v>
      </c>
      <c r="F99" s="24"/>
      <c r="G99" s="24"/>
      <c r="H99" s="24"/>
      <c r="I99" s="24"/>
      <c r="J99" s="24" t="s">
        <v>371</v>
      </c>
      <c r="K99" s="24"/>
      <c r="L99" s="24"/>
      <c r="M99" s="22" t="s">
        <v>117</v>
      </c>
      <c r="N99" s="33" t="s">
        <v>68</v>
      </c>
    </row>
    <row r="100" spans="1:14" x14ac:dyDescent="0.25">
      <c r="A100" s="22" t="s">
        <v>352</v>
      </c>
      <c r="B100" s="22" t="s">
        <v>407</v>
      </c>
      <c r="C100" s="24" t="s">
        <v>371</v>
      </c>
      <c r="D100" s="24"/>
      <c r="E100" s="24" t="s">
        <v>371</v>
      </c>
      <c r="F100" s="24"/>
      <c r="G100" s="24"/>
      <c r="H100" s="24"/>
      <c r="I100" s="24">
        <v>451.93963842036084</v>
      </c>
      <c r="J100" s="24" t="s">
        <v>371</v>
      </c>
      <c r="K100" s="24"/>
      <c r="L100" s="24"/>
      <c r="M100" s="22" t="s">
        <v>121</v>
      </c>
      <c r="N100" s="33" t="s">
        <v>68</v>
      </c>
    </row>
    <row r="101" spans="1:14" x14ac:dyDescent="0.25">
      <c r="A101" s="22" t="s">
        <v>352</v>
      </c>
      <c r="B101" s="22" t="s">
        <v>407</v>
      </c>
      <c r="C101" s="24" t="s">
        <v>371</v>
      </c>
      <c r="D101" s="24"/>
      <c r="E101" s="24" t="s">
        <v>371</v>
      </c>
      <c r="F101" s="24"/>
      <c r="G101" s="24"/>
      <c r="H101" s="24"/>
      <c r="I101" s="24"/>
      <c r="J101" s="24" t="s">
        <v>28</v>
      </c>
      <c r="K101" s="24">
        <v>0.46960000000000002</v>
      </c>
      <c r="L101" s="24"/>
      <c r="N101" s="33" t="s">
        <v>119</v>
      </c>
    </row>
    <row r="102" spans="1:14" x14ac:dyDescent="0.25">
      <c r="A102" s="22" t="s">
        <v>352</v>
      </c>
      <c r="B102" s="22" t="s">
        <v>407</v>
      </c>
      <c r="C102" s="24" t="s">
        <v>371</v>
      </c>
      <c r="D102" s="24"/>
      <c r="E102" s="24" t="s">
        <v>371</v>
      </c>
      <c r="F102" s="24"/>
      <c r="G102" s="24"/>
      <c r="H102" s="24"/>
      <c r="I102" s="24"/>
      <c r="J102" s="24" t="s">
        <v>40</v>
      </c>
      <c r="K102" s="24">
        <v>0.1971</v>
      </c>
      <c r="L102" s="24"/>
      <c r="N102" s="33" t="s">
        <v>119</v>
      </c>
    </row>
    <row r="103" spans="1:14" x14ac:dyDescent="0.25">
      <c r="A103" s="22" t="s">
        <v>352</v>
      </c>
      <c r="B103" s="22" t="s">
        <v>407</v>
      </c>
      <c r="C103" s="24" t="s">
        <v>371</v>
      </c>
      <c r="D103" s="24"/>
      <c r="E103" s="24" t="s">
        <v>371</v>
      </c>
      <c r="F103" s="24"/>
      <c r="G103" s="24"/>
      <c r="H103" s="24"/>
      <c r="I103" s="24"/>
      <c r="J103" s="24" t="s">
        <v>34</v>
      </c>
      <c r="K103" s="24">
        <v>2.1596000000000002</v>
      </c>
      <c r="L103" s="24"/>
      <c r="N103" s="33" t="s">
        <v>119</v>
      </c>
    </row>
    <row r="104" spans="1:14" x14ac:dyDescent="0.25">
      <c r="A104" s="22" t="s">
        <v>352</v>
      </c>
      <c r="B104" s="22" t="s">
        <v>407</v>
      </c>
      <c r="C104" s="24" t="s">
        <v>371</v>
      </c>
      <c r="D104" s="24"/>
      <c r="E104" s="24" t="s">
        <v>371</v>
      </c>
      <c r="F104" s="24"/>
      <c r="G104" s="24"/>
      <c r="H104" s="24"/>
      <c r="I104" s="24"/>
      <c r="J104" s="24" t="s">
        <v>46</v>
      </c>
      <c r="K104" s="24">
        <v>0.72280000000000011</v>
      </c>
      <c r="L104" s="24"/>
      <c r="N104" s="33" t="s">
        <v>119</v>
      </c>
    </row>
    <row r="105" spans="1:14" x14ac:dyDescent="0.25">
      <c r="A105" s="22" t="s">
        <v>352</v>
      </c>
      <c r="B105" s="22" t="s">
        <v>407</v>
      </c>
      <c r="C105" s="24" t="s">
        <v>371</v>
      </c>
      <c r="D105" s="24"/>
      <c r="E105" s="24" t="s">
        <v>371</v>
      </c>
      <c r="F105" s="24"/>
      <c r="G105" s="24"/>
      <c r="H105" s="24"/>
      <c r="I105" s="24"/>
      <c r="J105" s="24" t="s">
        <v>45</v>
      </c>
      <c r="K105" s="24">
        <v>1</v>
      </c>
      <c r="L105" s="24"/>
      <c r="N105" s="33" t="s">
        <v>119</v>
      </c>
    </row>
    <row r="106" spans="1:14" x14ac:dyDescent="0.25">
      <c r="A106" s="22" t="s">
        <v>352</v>
      </c>
      <c r="B106" s="22" t="s">
        <v>407</v>
      </c>
      <c r="C106" s="24" t="s">
        <v>371</v>
      </c>
      <c r="D106" s="24"/>
      <c r="E106" s="24" t="s">
        <v>371</v>
      </c>
      <c r="F106" s="24"/>
      <c r="G106" s="24"/>
      <c r="H106" s="24"/>
      <c r="I106" s="24"/>
      <c r="J106" s="24" t="s">
        <v>23</v>
      </c>
      <c r="K106" s="24">
        <v>3.7938000000000001</v>
      </c>
      <c r="L106" s="24"/>
      <c r="M106" s="22" t="s">
        <v>122</v>
      </c>
      <c r="N106" s="33" t="s">
        <v>119</v>
      </c>
    </row>
    <row r="107" spans="1:14" x14ac:dyDescent="0.25">
      <c r="A107" s="22" t="s">
        <v>352</v>
      </c>
      <c r="B107" s="22" t="s">
        <v>407</v>
      </c>
      <c r="C107" s="24" t="s">
        <v>371</v>
      </c>
      <c r="D107" s="24"/>
      <c r="E107" s="24" t="s">
        <v>371</v>
      </c>
      <c r="F107" s="24"/>
      <c r="G107" s="24"/>
      <c r="H107" s="24"/>
      <c r="I107" s="24"/>
      <c r="J107" s="24" t="s">
        <v>27</v>
      </c>
      <c r="K107" s="24">
        <v>0.32740000000000014</v>
      </c>
      <c r="L107" s="24"/>
      <c r="M107" s="22" t="s">
        <v>123</v>
      </c>
      <c r="N107" s="33" t="s">
        <v>119</v>
      </c>
    </row>
    <row r="108" spans="1:14" x14ac:dyDescent="0.25">
      <c r="A108" s="22" t="s">
        <v>352</v>
      </c>
      <c r="B108" s="22" t="s">
        <v>407</v>
      </c>
      <c r="C108" s="24" t="s">
        <v>371</v>
      </c>
      <c r="D108" s="24"/>
      <c r="E108" s="24" t="s">
        <v>371</v>
      </c>
      <c r="F108" s="24"/>
      <c r="G108" s="24"/>
      <c r="H108" s="24"/>
      <c r="I108" s="24"/>
      <c r="J108" s="24" t="s">
        <v>370</v>
      </c>
      <c r="K108" s="24">
        <v>1.0860000000000001</v>
      </c>
      <c r="L108" s="24"/>
      <c r="N108" s="33" t="s">
        <v>119</v>
      </c>
    </row>
    <row r="109" spans="1:14" x14ac:dyDescent="0.25">
      <c r="A109" s="22" t="s">
        <v>352</v>
      </c>
      <c r="B109" s="22" t="s">
        <v>407</v>
      </c>
      <c r="C109" s="24" t="s">
        <v>371</v>
      </c>
      <c r="D109" s="24"/>
      <c r="E109" s="24" t="s">
        <v>371</v>
      </c>
      <c r="F109" s="24"/>
      <c r="G109" s="24"/>
      <c r="H109" s="24"/>
      <c r="I109" s="24"/>
      <c r="J109" s="24" t="s">
        <v>25</v>
      </c>
      <c r="K109" s="24">
        <v>0.26130000000000003</v>
      </c>
      <c r="L109" s="24"/>
      <c r="N109" s="33" t="s">
        <v>119</v>
      </c>
    </row>
    <row r="110" spans="1:14" x14ac:dyDescent="0.25">
      <c r="A110" s="22" t="s">
        <v>352</v>
      </c>
      <c r="B110" s="22" t="s">
        <v>407</v>
      </c>
      <c r="C110" s="24" t="s">
        <v>371</v>
      </c>
      <c r="D110" s="24"/>
      <c r="E110" s="24" t="s">
        <v>371</v>
      </c>
      <c r="F110" s="24"/>
      <c r="G110" s="24"/>
      <c r="H110" s="24"/>
      <c r="I110" s="24"/>
      <c r="J110" s="24" t="s">
        <v>22</v>
      </c>
      <c r="K110" s="24">
        <v>1.1851033136463536</v>
      </c>
      <c r="L110" s="24"/>
      <c r="M110" s="22" t="s">
        <v>124</v>
      </c>
      <c r="N110" s="33"/>
    </row>
    <row r="111" spans="1:14" x14ac:dyDescent="0.25">
      <c r="A111" s="22" t="s">
        <v>352</v>
      </c>
      <c r="B111" s="22" t="s">
        <v>407</v>
      </c>
      <c r="C111" s="24" t="s">
        <v>371</v>
      </c>
      <c r="D111" s="24"/>
      <c r="E111" s="24" t="s">
        <v>371</v>
      </c>
      <c r="F111" s="24"/>
      <c r="G111" s="24"/>
      <c r="H111" s="24"/>
      <c r="I111" s="24"/>
      <c r="J111" s="24" t="s">
        <v>14</v>
      </c>
      <c r="K111" s="24">
        <v>3.0192670795743948</v>
      </c>
      <c r="L111" s="24"/>
      <c r="M111" s="22" t="s">
        <v>125</v>
      </c>
      <c r="N111" s="33"/>
    </row>
    <row r="112" spans="1:14" x14ac:dyDescent="0.25">
      <c r="A112" s="22" t="s">
        <v>352</v>
      </c>
      <c r="B112" s="22" t="s">
        <v>407</v>
      </c>
      <c r="C112" s="24" t="s">
        <v>371</v>
      </c>
      <c r="D112" s="24"/>
      <c r="E112" s="24" t="s">
        <v>371</v>
      </c>
      <c r="F112" s="24"/>
      <c r="G112" s="24"/>
      <c r="H112" s="24"/>
      <c r="I112" s="24"/>
      <c r="J112" s="24" t="s">
        <v>403</v>
      </c>
      <c r="K112" s="24">
        <v>1.665001665001665</v>
      </c>
      <c r="L112" s="24"/>
      <c r="M112" s="22" t="s">
        <v>126</v>
      </c>
      <c r="N112" s="22" t="s">
        <v>127</v>
      </c>
    </row>
    <row r="113" spans="1:14" x14ac:dyDescent="0.25">
      <c r="A113" s="22" t="s">
        <v>352</v>
      </c>
      <c r="B113" s="22" t="s">
        <v>407</v>
      </c>
      <c r="C113" s="24" t="s">
        <v>371</v>
      </c>
      <c r="D113" s="24"/>
      <c r="E113" s="24" t="s">
        <v>371</v>
      </c>
      <c r="F113" s="24"/>
      <c r="G113" s="24"/>
      <c r="H113" s="24"/>
      <c r="I113" s="24"/>
      <c r="J113" s="24" t="s">
        <v>371</v>
      </c>
      <c r="K113" s="24"/>
      <c r="L113" s="24">
        <v>25</v>
      </c>
      <c r="M113" s="22" t="s">
        <v>128</v>
      </c>
      <c r="N113" s="33" t="s">
        <v>68</v>
      </c>
    </row>
    <row r="114" spans="1:14" s="8" customFormat="1" x14ac:dyDescent="0.25">
      <c r="A114" s="21" t="s">
        <v>353</v>
      </c>
      <c r="B114" s="21" t="s">
        <v>129</v>
      </c>
      <c r="C114" s="26" t="s">
        <v>371</v>
      </c>
      <c r="D114" s="26"/>
      <c r="E114" s="26" t="s">
        <v>34</v>
      </c>
      <c r="F114" s="26">
        <v>83.649300000000011</v>
      </c>
      <c r="G114" s="26"/>
      <c r="H114" s="26"/>
      <c r="I114" s="26"/>
      <c r="J114" s="26" t="s">
        <v>371</v>
      </c>
      <c r="K114" s="26"/>
      <c r="L114" s="26"/>
      <c r="M114" s="21" t="s">
        <v>130</v>
      </c>
      <c r="N114" s="31" t="s">
        <v>119</v>
      </c>
    </row>
    <row r="115" spans="1:14" x14ac:dyDescent="0.25">
      <c r="A115" s="22" t="s">
        <v>353</v>
      </c>
      <c r="B115" s="22" t="s">
        <v>129</v>
      </c>
      <c r="C115" s="24" t="s">
        <v>371</v>
      </c>
      <c r="D115" s="24"/>
      <c r="E115" s="24" t="s">
        <v>371</v>
      </c>
      <c r="F115" s="24"/>
      <c r="G115" s="24"/>
      <c r="H115" s="24"/>
      <c r="I115" s="24"/>
      <c r="J115" s="24" t="s">
        <v>46</v>
      </c>
      <c r="K115" s="24">
        <v>1.788</v>
      </c>
      <c r="L115" s="24"/>
      <c r="N115" s="22" t="s">
        <v>119</v>
      </c>
    </row>
    <row r="116" spans="1:14" x14ac:dyDescent="0.25">
      <c r="A116" s="22" t="s">
        <v>353</v>
      </c>
      <c r="B116" s="22" t="s">
        <v>129</v>
      </c>
      <c r="C116" s="24" t="s">
        <v>371</v>
      </c>
      <c r="D116" s="24"/>
      <c r="E116" s="24" t="s">
        <v>371</v>
      </c>
      <c r="F116" s="24"/>
      <c r="G116" s="24"/>
      <c r="H116" s="24"/>
      <c r="I116" s="24"/>
      <c r="J116" s="24" t="s">
        <v>33</v>
      </c>
      <c r="K116" s="24">
        <v>3.5099999999999999E-2</v>
      </c>
      <c r="L116" s="24"/>
      <c r="N116" s="22" t="s">
        <v>119</v>
      </c>
    </row>
    <row r="117" spans="1:14" x14ac:dyDescent="0.25">
      <c r="A117" s="22" t="s">
        <v>353</v>
      </c>
      <c r="B117" s="22" t="s">
        <v>129</v>
      </c>
      <c r="C117" s="24" t="s">
        <v>371</v>
      </c>
      <c r="D117" s="24"/>
      <c r="E117" s="24" t="s">
        <v>371</v>
      </c>
      <c r="F117" s="24"/>
      <c r="G117" s="24"/>
      <c r="H117" s="24"/>
      <c r="I117" s="24"/>
      <c r="J117" s="24" t="s">
        <v>28</v>
      </c>
      <c r="K117" s="24">
        <v>5.568E-2</v>
      </c>
      <c r="L117" s="24"/>
      <c r="M117" s="22" t="s">
        <v>131</v>
      </c>
      <c r="N117" s="22" t="s">
        <v>119</v>
      </c>
    </row>
    <row r="118" spans="1:14" x14ac:dyDescent="0.25">
      <c r="A118" s="22" t="s">
        <v>353</v>
      </c>
      <c r="B118" s="22" t="s">
        <v>129</v>
      </c>
      <c r="C118" s="24" t="s">
        <v>371</v>
      </c>
      <c r="D118" s="24"/>
      <c r="E118" s="24" t="s">
        <v>371</v>
      </c>
      <c r="F118" s="24"/>
      <c r="G118" s="24">
        <v>0.46532169000000001</v>
      </c>
      <c r="H118" s="24"/>
      <c r="I118" s="24"/>
      <c r="J118" s="24" t="s">
        <v>371</v>
      </c>
      <c r="K118" s="24"/>
      <c r="L118" s="24"/>
      <c r="N118" s="22" t="s">
        <v>119</v>
      </c>
    </row>
    <row r="119" spans="1:14" x14ac:dyDescent="0.25">
      <c r="A119" s="22" t="s">
        <v>353</v>
      </c>
      <c r="B119" s="22" t="s">
        <v>129</v>
      </c>
      <c r="C119" s="24" t="s">
        <v>22</v>
      </c>
      <c r="D119" s="24">
        <v>0.12764304000000001</v>
      </c>
      <c r="E119" s="24" t="s">
        <v>371</v>
      </c>
      <c r="F119" s="24"/>
      <c r="G119" s="24"/>
      <c r="H119" s="24"/>
      <c r="I119" s="24"/>
      <c r="J119" s="24" t="s">
        <v>371</v>
      </c>
      <c r="K119" s="24"/>
      <c r="L119" s="24"/>
      <c r="N119" s="22" t="s">
        <v>119</v>
      </c>
    </row>
    <row r="120" spans="1:14" x14ac:dyDescent="0.25">
      <c r="A120" s="22" t="s">
        <v>353</v>
      </c>
      <c r="B120" s="22" t="s">
        <v>129</v>
      </c>
      <c r="C120" s="24" t="s">
        <v>14</v>
      </c>
      <c r="D120" s="24">
        <v>0.76432776000000002</v>
      </c>
      <c r="E120" s="24" t="s">
        <v>371</v>
      </c>
      <c r="F120" s="24"/>
      <c r="G120" s="24"/>
      <c r="H120" s="24"/>
      <c r="I120" s="24"/>
      <c r="J120" s="24" t="s">
        <v>371</v>
      </c>
      <c r="K120" s="24"/>
      <c r="L120" s="24"/>
      <c r="N120" s="22" t="s">
        <v>119</v>
      </c>
    </row>
    <row r="121" spans="1:14" x14ac:dyDescent="0.25">
      <c r="A121" s="22" t="s">
        <v>353</v>
      </c>
      <c r="B121" s="22" t="s">
        <v>129</v>
      </c>
      <c r="C121" s="24" t="s">
        <v>371</v>
      </c>
      <c r="D121" s="24"/>
      <c r="E121" s="24" t="s">
        <v>371</v>
      </c>
      <c r="F121" s="24"/>
      <c r="G121" s="24"/>
      <c r="H121" s="24"/>
      <c r="I121" s="24"/>
      <c r="J121" s="24" t="s">
        <v>371</v>
      </c>
      <c r="K121" s="24"/>
      <c r="L121" s="24">
        <v>25</v>
      </c>
      <c r="N121" s="22" t="s">
        <v>119</v>
      </c>
    </row>
    <row r="122" spans="1:14" x14ac:dyDescent="0.25">
      <c r="A122" s="22" t="s">
        <v>353</v>
      </c>
      <c r="B122" s="22" t="s">
        <v>129</v>
      </c>
      <c r="C122" s="24" t="s">
        <v>371</v>
      </c>
      <c r="D122" s="24"/>
      <c r="E122" s="24" t="s">
        <v>371</v>
      </c>
      <c r="F122" s="24"/>
      <c r="G122" s="24"/>
      <c r="H122" s="24">
        <v>139</v>
      </c>
      <c r="I122" s="24"/>
      <c r="J122" s="24" t="s">
        <v>371</v>
      </c>
      <c r="K122" s="24"/>
      <c r="L122" s="24"/>
      <c r="M122" s="34" t="s">
        <v>132</v>
      </c>
      <c r="N122" s="22" t="s">
        <v>119</v>
      </c>
    </row>
    <row r="123" spans="1:14" x14ac:dyDescent="0.25">
      <c r="A123" s="22" t="s">
        <v>353</v>
      </c>
      <c r="B123" s="22" t="s">
        <v>129</v>
      </c>
      <c r="C123" s="24" t="s">
        <v>371</v>
      </c>
      <c r="D123" s="24"/>
      <c r="E123" s="24" t="s">
        <v>371</v>
      </c>
      <c r="F123" s="24"/>
      <c r="G123" s="24"/>
      <c r="H123" s="24"/>
      <c r="I123" s="24">
        <v>0</v>
      </c>
      <c r="J123" s="24" t="s">
        <v>371</v>
      </c>
      <c r="K123" s="24"/>
      <c r="L123" s="24"/>
      <c r="M123" s="22" t="s">
        <v>133</v>
      </c>
      <c r="N123" s="22" t="s">
        <v>119</v>
      </c>
    </row>
    <row r="124" spans="1:14" s="8" customFormat="1" x14ac:dyDescent="0.25">
      <c r="A124" s="21" t="s">
        <v>354</v>
      </c>
      <c r="B124" s="21" t="s">
        <v>134</v>
      </c>
      <c r="C124" s="26" t="s">
        <v>371</v>
      </c>
      <c r="D124" s="26"/>
      <c r="E124" s="26" t="s">
        <v>371</v>
      </c>
      <c r="F124" s="26"/>
      <c r="G124" s="26"/>
      <c r="H124" s="26">
        <v>178.28900071890726</v>
      </c>
      <c r="I124" s="26"/>
      <c r="J124" s="26" t="s">
        <v>371</v>
      </c>
      <c r="K124" s="26"/>
      <c r="L124" s="26"/>
      <c r="M124" s="21" t="s">
        <v>135</v>
      </c>
      <c r="N124" s="31" t="s">
        <v>119</v>
      </c>
    </row>
    <row r="125" spans="1:14" x14ac:dyDescent="0.25">
      <c r="A125" s="22" t="s">
        <v>354</v>
      </c>
      <c r="B125" s="22" t="s">
        <v>134</v>
      </c>
      <c r="C125" s="24" t="s">
        <v>371</v>
      </c>
      <c r="D125" s="24"/>
      <c r="E125" s="24" t="s">
        <v>371</v>
      </c>
      <c r="F125" s="24"/>
      <c r="G125" s="24"/>
      <c r="H125" s="24"/>
      <c r="I125" s="24"/>
      <c r="J125" s="24" t="s">
        <v>371</v>
      </c>
      <c r="K125" s="24"/>
      <c r="L125" s="24"/>
      <c r="M125" s="22" t="s">
        <v>136</v>
      </c>
      <c r="N125" s="22" t="s">
        <v>119</v>
      </c>
    </row>
    <row r="126" spans="1:14" x14ac:dyDescent="0.25">
      <c r="A126" s="22" t="s">
        <v>354</v>
      </c>
      <c r="B126" s="22" t="s">
        <v>134</v>
      </c>
      <c r="C126" s="24" t="s">
        <v>371</v>
      </c>
      <c r="D126" s="24"/>
      <c r="E126" s="24" t="s">
        <v>23</v>
      </c>
      <c r="F126" s="24">
        <v>42.489922480620152</v>
      </c>
      <c r="G126" s="24"/>
      <c r="H126" s="24"/>
      <c r="I126" s="24"/>
      <c r="J126" s="24" t="s">
        <v>371</v>
      </c>
      <c r="K126" s="24"/>
      <c r="L126" s="24"/>
      <c r="M126" s="22" t="s">
        <v>137</v>
      </c>
      <c r="N126" s="22" t="s">
        <v>119</v>
      </c>
    </row>
    <row r="127" spans="1:14" x14ac:dyDescent="0.25">
      <c r="A127" s="22" t="s">
        <v>354</v>
      </c>
      <c r="B127" s="22" t="s">
        <v>134</v>
      </c>
      <c r="C127" s="24" t="s">
        <v>371</v>
      </c>
      <c r="D127" s="24"/>
      <c r="E127" s="24" t="s">
        <v>33</v>
      </c>
      <c r="F127" s="24">
        <v>0.31007751937985439</v>
      </c>
      <c r="G127" s="24"/>
      <c r="H127" s="24"/>
      <c r="I127" s="24"/>
      <c r="J127" s="24" t="s">
        <v>371</v>
      </c>
      <c r="K127" s="24"/>
      <c r="L127" s="24"/>
      <c r="M127" s="22" t="s">
        <v>137</v>
      </c>
      <c r="N127" s="22" t="s">
        <v>119</v>
      </c>
    </row>
    <row r="128" spans="1:14" x14ac:dyDescent="0.25">
      <c r="A128" s="22" t="s">
        <v>354</v>
      </c>
      <c r="B128" s="22" t="s">
        <v>134</v>
      </c>
      <c r="C128" s="24" t="s">
        <v>28</v>
      </c>
      <c r="D128" s="24">
        <v>6.0388209920920206E-2</v>
      </c>
      <c r="E128" s="24" t="s">
        <v>371</v>
      </c>
      <c r="F128" s="24"/>
      <c r="G128" s="24"/>
      <c r="H128" s="24"/>
      <c r="I128" s="24"/>
      <c r="J128" s="24" t="s">
        <v>371</v>
      </c>
      <c r="K128" s="24"/>
      <c r="L128" s="24"/>
      <c r="M128" s="22" t="s">
        <v>138</v>
      </c>
      <c r="N128" s="22" t="s">
        <v>119</v>
      </c>
    </row>
    <row r="129" spans="1:15" x14ac:dyDescent="0.25">
      <c r="A129" s="22" t="s">
        <v>354</v>
      </c>
      <c r="B129" s="22" t="s">
        <v>134</v>
      </c>
      <c r="C129" s="24" t="s">
        <v>22</v>
      </c>
      <c r="D129" s="24">
        <v>0.2645619554277498</v>
      </c>
      <c r="E129" s="24" t="s">
        <v>371</v>
      </c>
      <c r="F129" s="24"/>
      <c r="G129" s="24"/>
      <c r="H129" s="24"/>
      <c r="I129" s="24"/>
      <c r="J129" s="24" t="s">
        <v>371</v>
      </c>
      <c r="K129" s="24"/>
      <c r="L129" s="24"/>
      <c r="M129" s="22" t="s">
        <v>139</v>
      </c>
      <c r="N129" s="22" t="s">
        <v>119</v>
      </c>
    </row>
    <row r="130" spans="1:15" x14ac:dyDescent="0.25">
      <c r="A130" s="22" t="s">
        <v>354</v>
      </c>
      <c r="B130" s="22" t="s">
        <v>134</v>
      </c>
      <c r="C130" s="24" t="s">
        <v>371</v>
      </c>
      <c r="D130" s="24"/>
      <c r="E130" s="24" t="s">
        <v>371</v>
      </c>
      <c r="F130" s="24"/>
      <c r="G130" s="24">
        <v>5.0878552971575508E-4</v>
      </c>
      <c r="H130" s="24"/>
      <c r="I130" s="24"/>
      <c r="J130" s="24" t="s">
        <v>371</v>
      </c>
      <c r="K130" s="24"/>
      <c r="L130" s="24"/>
      <c r="M130" s="22" t="s">
        <v>140</v>
      </c>
      <c r="N130" s="22" t="s">
        <v>119</v>
      </c>
    </row>
    <row r="131" spans="1:15" x14ac:dyDescent="0.25">
      <c r="A131" s="22" t="s">
        <v>354</v>
      </c>
      <c r="B131" s="22" t="s">
        <v>134</v>
      </c>
      <c r="C131" s="24" t="s">
        <v>371</v>
      </c>
      <c r="D131" s="24"/>
      <c r="E131" s="24" t="s">
        <v>371</v>
      </c>
      <c r="F131" s="24"/>
      <c r="G131" s="24"/>
      <c r="H131" s="24"/>
      <c r="I131" s="24"/>
      <c r="J131" s="24" t="s">
        <v>14</v>
      </c>
      <c r="K131" s="24">
        <v>0.10796290438533428</v>
      </c>
      <c r="L131" s="24"/>
      <c r="M131" s="22" t="s">
        <v>141</v>
      </c>
      <c r="N131" s="22" t="s">
        <v>119</v>
      </c>
    </row>
    <row r="132" spans="1:15" x14ac:dyDescent="0.25">
      <c r="A132" s="22" t="s">
        <v>354</v>
      </c>
      <c r="B132" s="22" t="s">
        <v>134</v>
      </c>
      <c r="C132" s="24" t="s">
        <v>371</v>
      </c>
      <c r="D132" s="24"/>
      <c r="E132" s="24" t="s">
        <v>371</v>
      </c>
      <c r="F132" s="24"/>
      <c r="G132" s="24"/>
      <c r="H132" s="24"/>
      <c r="I132" s="24"/>
      <c r="J132" s="24" t="s">
        <v>45</v>
      </c>
      <c r="K132" s="24">
        <v>1</v>
      </c>
      <c r="L132" s="24"/>
      <c r="N132" s="22" t="s">
        <v>119</v>
      </c>
    </row>
    <row r="133" spans="1:15" x14ac:dyDescent="0.25">
      <c r="A133" s="22" t="s">
        <v>354</v>
      </c>
      <c r="B133" s="22" t="s">
        <v>134</v>
      </c>
      <c r="C133" s="24" t="s">
        <v>371</v>
      </c>
      <c r="D133" s="24"/>
      <c r="E133" s="24" t="s">
        <v>371</v>
      </c>
      <c r="F133" s="24"/>
      <c r="G133" s="24"/>
      <c r="H133" s="24"/>
      <c r="I133" s="24">
        <v>5.3486700215672176</v>
      </c>
      <c r="J133" s="24" t="s">
        <v>371</v>
      </c>
      <c r="K133" s="24"/>
      <c r="L133" s="24">
        <v>25</v>
      </c>
      <c r="M133" s="22" t="s">
        <v>142</v>
      </c>
      <c r="N133" s="22" t="s">
        <v>119</v>
      </c>
    </row>
    <row r="134" spans="1:15" s="8" customFormat="1" x14ac:dyDescent="0.25">
      <c r="A134" s="21" t="s">
        <v>354</v>
      </c>
      <c r="B134" s="21" t="s">
        <v>143</v>
      </c>
      <c r="C134" s="26" t="s">
        <v>371</v>
      </c>
      <c r="D134" s="26"/>
      <c r="E134" s="26" t="s">
        <v>371</v>
      </c>
      <c r="F134" s="26"/>
      <c r="G134" s="26"/>
      <c r="H134" s="26"/>
      <c r="I134" s="26"/>
      <c r="J134" s="26" t="s">
        <v>371</v>
      </c>
      <c r="K134" s="26"/>
      <c r="L134" s="26"/>
      <c r="M134" s="21" t="s">
        <v>144</v>
      </c>
      <c r="N134" s="31" t="s">
        <v>119</v>
      </c>
    </row>
    <row r="135" spans="1:15" x14ac:dyDescent="0.25">
      <c r="A135" s="22" t="s">
        <v>354</v>
      </c>
      <c r="B135" s="22" t="s">
        <v>143</v>
      </c>
      <c r="C135" s="24" t="s">
        <v>371</v>
      </c>
      <c r="D135" s="24"/>
      <c r="E135" s="24" t="s">
        <v>371</v>
      </c>
      <c r="F135" s="24"/>
      <c r="G135" s="24"/>
      <c r="H135" s="24">
        <v>178.28900071890726</v>
      </c>
      <c r="I135" s="24"/>
      <c r="J135" s="24" t="s">
        <v>371</v>
      </c>
      <c r="K135" s="24"/>
      <c r="L135" s="24"/>
      <c r="M135" s="22" t="s">
        <v>136</v>
      </c>
      <c r="N135" s="22" t="s">
        <v>119</v>
      </c>
    </row>
    <row r="136" spans="1:15" x14ac:dyDescent="0.25">
      <c r="A136" s="22" t="s">
        <v>354</v>
      </c>
      <c r="B136" s="22" t="s">
        <v>143</v>
      </c>
      <c r="C136" s="24" t="s">
        <v>371</v>
      </c>
      <c r="D136" s="24"/>
      <c r="E136" s="24" t="s">
        <v>33</v>
      </c>
      <c r="F136" s="24">
        <v>5.62962962962962</v>
      </c>
      <c r="G136" s="24"/>
      <c r="H136" s="24"/>
      <c r="I136" s="24"/>
      <c r="J136" s="24" t="s">
        <v>371</v>
      </c>
      <c r="K136" s="24"/>
      <c r="L136" s="24"/>
      <c r="M136" s="22" t="s">
        <v>137</v>
      </c>
      <c r="N136" s="22" t="s">
        <v>119</v>
      </c>
    </row>
    <row r="137" spans="1:15" x14ac:dyDescent="0.25">
      <c r="A137" s="22" t="s">
        <v>354</v>
      </c>
      <c r="B137" s="22" t="s">
        <v>143</v>
      </c>
      <c r="C137" s="24" t="s">
        <v>371</v>
      </c>
      <c r="D137" s="24"/>
      <c r="E137" s="24" t="s">
        <v>27</v>
      </c>
      <c r="F137" s="24">
        <v>37.170370370370371</v>
      </c>
      <c r="G137" s="24"/>
      <c r="H137" s="24"/>
      <c r="I137" s="24"/>
      <c r="J137" s="24" t="s">
        <v>371</v>
      </c>
      <c r="K137" s="24"/>
      <c r="L137" s="24"/>
      <c r="M137" s="22" t="s">
        <v>137</v>
      </c>
      <c r="N137" s="22" t="s">
        <v>119</v>
      </c>
    </row>
    <row r="138" spans="1:15" x14ac:dyDescent="0.25">
      <c r="A138" s="22" t="s">
        <v>354</v>
      </c>
      <c r="B138" s="22" t="s">
        <v>143</v>
      </c>
      <c r="C138" s="24" t="s">
        <v>28</v>
      </c>
      <c r="D138" s="24">
        <v>6.0388209920920206E-2</v>
      </c>
      <c r="E138" s="24" t="s">
        <v>371</v>
      </c>
      <c r="F138" s="24"/>
      <c r="G138" s="24"/>
      <c r="H138" s="24"/>
      <c r="I138" s="24"/>
      <c r="J138" s="24" t="s">
        <v>371</v>
      </c>
      <c r="K138" s="24"/>
      <c r="L138" s="24"/>
      <c r="M138" s="22" t="s">
        <v>138</v>
      </c>
      <c r="N138" s="22" t="s">
        <v>119</v>
      </c>
      <c r="O138" s="17"/>
    </row>
    <row r="139" spans="1:15" x14ac:dyDescent="0.25">
      <c r="A139" s="22" t="s">
        <v>354</v>
      </c>
      <c r="B139" s="22" t="s">
        <v>143</v>
      </c>
      <c r="C139" s="24" t="s">
        <v>371</v>
      </c>
      <c r="D139" s="24"/>
      <c r="E139" s="24" t="s">
        <v>371</v>
      </c>
      <c r="F139" s="24"/>
      <c r="G139" s="24">
        <v>2.6609876543209898E-3</v>
      </c>
      <c r="H139" s="24"/>
      <c r="I139" s="24"/>
      <c r="J139" s="24" t="s">
        <v>371</v>
      </c>
      <c r="K139" s="24"/>
      <c r="L139" s="24"/>
      <c r="M139" s="22" t="s">
        <v>140</v>
      </c>
      <c r="N139" s="22" t="s">
        <v>119</v>
      </c>
    </row>
    <row r="140" spans="1:15" x14ac:dyDescent="0.25">
      <c r="A140" s="22" t="s">
        <v>354</v>
      </c>
      <c r="B140" s="22" t="s">
        <v>143</v>
      </c>
      <c r="C140" s="24" t="s">
        <v>371</v>
      </c>
      <c r="D140" s="24"/>
      <c r="E140" s="24" t="s">
        <v>371</v>
      </c>
      <c r="F140" s="24"/>
      <c r="G140" s="24"/>
      <c r="H140" s="24"/>
      <c r="I140" s="24"/>
      <c r="J140" s="24" t="s">
        <v>371</v>
      </c>
      <c r="K140" s="24"/>
      <c r="L140" s="24"/>
      <c r="M140" s="22" t="s">
        <v>145</v>
      </c>
      <c r="N140" s="22" t="s">
        <v>119</v>
      </c>
    </row>
    <row r="141" spans="1:15" x14ac:dyDescent="0.25">
      <c r="A141" s="22" t="s">
        <v>354</v>
      </c>
      <c r="B141" s="22" t="s">
        <v>143</v>
      </c>
      <c r="C141" s="24" t="s">
        <v>371</v>
      </c>
      <c r="D141" s="24"/>
      <c r="E141" s="24" t="s">
        <v>371</v>
      </c>
      <c r="F141" s="24"/>
      <c r="G141" s="24"/>
      <c r="H141" s="24"/>
      <c r="I141" s="24"/>
      <c r="J141" s="24" t="s">
        <v>14</v>
      </c>
      <c r="K141" s="24">
        <v>0.10796290438533428</v>
      </c>
      <c r="L141" s="24"/>
      <c r="M141" s="22" t="s">
        <v>146</v>
      </c>
      <c r="N141" s="22" t="s">
        <v>119</v>
      </c>
    </row>
    <row r="142" spans="1:15" x14ac:dyDescent="0.25">
      <c r="A142" s="22" t="s">
        <v>354</v>
      </c>
      <c r="B142" s="22" t="s">
        <v>143</v>
      </c>
      <c r="C142" s="24" t="s">
        <v>371</v>
      </c>
      <c r="D142" s="24"/>
      <c r="E142" s="24" t="s">
        <v>371</v>
      </c>
      <c r="F142" s="24"/>
      <c r="G142" s="24"/>
      <c r="H142" s="24"/>
      <c r="I142" s="24"/>
      <c r="J142" s="24" t="s">
        <v>45</v>
      </c>
      <c r="K142" s="24">
        <v>1</v>
      </c>
      <c r="L142" s="24"/>
      <c r="N142" s="22" t="s">
        <v>119</v>
      </c>
    </row>
    <row r="143" spans="1:15" x14ac:dyDescent="0.25">
      <c r="A143" s="22" t="s">
        <v>354</v>
      </c>
      <c r="B143" s="22" t="s">
        <v>143</v>
      </c>
      <c r="C143" s="24" t="s">
        <v>22</v>
      </c>
      <c r="D143" s="24">
        <v>0.2645619554277498</v>
      </c>
      <c r="E143" s="24" t="s">
        <v>371</v>
      </c>
      <c r="F143" s="24"/>
      <c r="G143" s="24"/>
      <c r="H143" s="24"/>
      <c r="I143" s="24"/>
      <c r="J143" s="24" t="s">
        <v>371</v>
      </c>
      <c r="K143" s="24"/>
      <c r="L143" s="24"/>
      <c r="M143" s="22" t="s">
        <v>139</v>
      </c>
      <c r="N143" s="22" t="s">
        <v>119</v>
      </c>
    </row>
    <row r="144" spans="1:15" x14ac:dyDescent="0.25">
      <c r="A144" s="22" t="s">
        <v>354</v>
      </c>
      <c r="B144" s="22" t="s">
        <v>143</v>
      </c>
      <c r="C144" s="24" t="s">
        <v>371</v>
      </c>
      <c r="D144" s="24"/>
      <c r="E144" s="24" t="s">
        <v>371</v>
      </c>
      <c r="F144" s="24"/>
      <c r="G144" s="24"/>
      <c r="H144" s="24"/>
      <c r="I144" s="24">
        <v>5.3486700215672176</v>
      </c>
      <c r="J144" s="24" t="s">
        <v>371</v>
      </c>
      <c r="K144" s="24"/>
      <c r="L144" s="24"/>
      <c r="M144" s="22" t="s">
        <v>142</v>
      </c>
      <c r="N144" s="22" t="s">
        <v>119</v>
      </c>
    </row>
    <row r="145" spans="1:14" x14ac:dyDescent="0.25">
      <c r="A145" s="22" t="s">
        <v>354</v>
      </c>
      <c r="B145" s="22" t="s">
        <v>143</v>
      </c>
      <c r="C145" s="24" t="s">
        <v>371</v>
      </c>
      <c r="D145" s="24"/>
      <c r="E145" s="24" t="s">
        <v>371</v>
      </c>
      <c r="F145" s="24"/>
      <c r="G145" s="24"/>
      <c r="H145" s="24"/>
      <c r="I145" s="24"/>
      <c r="J145" s="24" t="s">
        <v>371</v>
      </c>
      <c r="K145" s="24"/>
      <c r="L145" s="24">
        <v>25</v>
      </c>
      <c r="N145" s="22" t="s">
        <v>119</v>
      </c>
    </row>
    <row r="146" spans="1:14" s="8" customFormat="1" x14ac:dyDescent="0.25">
      <c r="A146" s="21" t="s">
        <v>355</v>
      </c>
      <c r="B146" s="21" t="s">
        <v>147</v>
      </c>
      <c r="C146" s="26" t="s">
        <v>371</v>
      </c>
      <c r="D146" s="26"/>
      <c r="E146" s="26" t="s">
        <v>371</v>
      </c>
      <c r="F146" s="26"/>
      <c r="G146" s="26"/>
      <c r="H146" s="26"/>
      <c r="I146" s="26"/>
      <c r="J146" s="26" t="s">
        <v>371</v>
      </c>
      <c r="K146" s="26"/>
      <c r="L146" s="26"/>
      <c r="M146" s="21" t="s">
        <v>148</v>
      </c>
      <c r="N146" s="31" t="s">
        <v>119</v>
      </c>
    </row>
    <row r="147" spans="1:14" x14ac:dyDescent="0.25">
      <c r="A147" s="22" t="s">
        <v>355</v>
      </c>
      <c r="B147" s="22" t="s">
        <v>147</v>
      </c>
      <c r="C147" s="24" t="s">
        <v>371</v>
      </c>
      <c r="D147" s="24"/>
      <c r="E147" s="24" t="s">
        <v>371</v>
      </c>
      <c r="F147" s="24"/>
      <c r="G147" s="24"/>
      <c r="H147" s="24">
        <v>308</v>
      </c>
      <c r="I147" s="24"/>
      <c r="J147" s="24" t="s">
        <v>371</v>
      </c>
      <c r="K147" s="24"/>
      <c r="L147" s="24"/>
      <c r="N147" s="22" t="s">
        <v>119</v>
      </c>
    </row>
    <row r="148" spans="1:14" x14ac:dyDescent="0.25">
      <c r="A148" s="22" t="s">
        <v>355</v>
      </c>
      <c r="B148" s="22" t="s">
        <v>147</v>
      </c>
      <c r="C148" s="24" t="s">
        <v>371</v>
      </c>
      <c r="D148" s="24"/>
      <c r="E148" s="24" t="s">
        <v>371</v>
      </c>
      <c r="F148" s="24"/>
      <c r="G148" s="24"/>
      <c r="H148" s="24"/>
      <c r="I148" s="24"/>
      <c r="J148" s="24" t="s">
        <v>371</v>
      </c>
      <c r="K148" s="24"/>
      <c r="L148" s="24"/>
      <c r="N148" s="22" t="s">
        <v>119</v>
      </c>
    </row>
    <row r="149" spans="1:14" x14ac:dyDescent="0.25">
      <c r="A149" s="22" t="s">
        <v>355</v>
      </c>
      <c r="B149" s="22" t="s">
        <v>147</v>
      </c>
      <c r="C149" s="24" t="s">
        <v>371</v>
      </c>
      <c r="D149" s="24"/>
      <c r="E149" s="24" t="s">
        <v>371</v>
      </c>
      <c r="F149" s="24"/>
      <c r="G149" s="24"/>
      <c r="H149" s="24"/>
      <c r="I149" s="24">
        <v>0</v>
      </c>
      <c r="J149" s="24" t="s">
        <v>371</v>
      </c>
      <c r="K149" s="24"/>
      <c r="L149" s="24"/>
      <c r="N149" s="22" t="s">
        <v>119</v>
      </c>
    </row>
    <row r="150" spans="1:14" x14ac:dyDescent="0.25">
      <c r="A150" s="22" t="s">
        <v>355</v>
      </c>
      <c r="B150" s="22" t="s">
        <v>147</v>
      </c>
      <c r="C150" s="24" t="s">
        <v>371</v>
      </c>
      <c r="D150" s="24"/>
      <c r="E150" s="24" t="s">
        <v>370</v>
      </c>
      <c r="F150" s="24">
        <v>75.254400000000004</v>
      </c>
      <c r="G150" s="24"/>
      <c r="H150" s="24"/>
      <c r="I150" s="24"/>
      <c r="J150" s="24" t="s">
        <v>371</v>
      </c>
      <c r="K150" s="24"/>
      <c r="L150" s="24"/>
      <c r="M150" s="22" t="s">
        <v>69</v>
      </c>
      <c r="N150" s="22" t="s">
        <v>119</v>
      </c>
    </row>
    <row r="151" spans="1:14" x14ac:dyDescent="0.25">
      <c r="A151" s="22" t="s">
        <v>355</v>
      </c>
      <c r="B151" s="22" t="s">
        <v>147</v>
      </c>
      <c r="C151" s="24" t="s">
        <v>371</v>
      </c>
      <c r="D151" s="24"/>
      <c r="E151" s="24" t="s">
        <v>371</v>
      </c>
      <c r="F151" s="24"/>
      <c r="G151" s="24"/>
      <c r="H151" s="24"/>
      <c r="I151" s="24"/>
      <c r="J151" s="24" t="s">
        <v>27</v>
      </c>
      <c r="K151" s="24">
        <v>1.181</v>
      </c>
      <c r="L151" s="24"/>
      <c r="M151" s="22" t="s">
        <v>69</v>
      </c>
      <c r="N151" s="22" t="s">
        <v>119</v>
      </c>
    </row>
    <row r="152" spans="1:14" x14ac:dyDescent="0.25">
      <c r="A152" s="22" t="s">
        <v>355</v>
      </c>
      <c r="B152" s="22" t="s">
        <v>147</v>
      </c>
      <c r="C152" s="24" t="s">
        <v>371</v>
      </c>
      <c r="D152" s="24"/>
      <c r="E152" s="24" t="s">
        <v>371</v>
      </c>
      <c r="F152" s="24"/>
      <c r="G152" s="24"/>
      <c r="H152" s="24"/>
      <c r="I152" s="24"/>
      <c r="J152" s="24" t="s">
        <v>25</v>
      </c>
      <c r="K152" s="24">
        <v>0.52300000000000002</v>
      </c>
      <c r="L152" s="24"/>
      <c r="M152" s="22" t="s">
        <v>69</v>
      </c>
      <c r="N152" s="22" t="s">
        <v>119</v>
      </c>
    </row>
    <row r="153" spans="1:14" x14ac:dyDescent="0.25">
      <c r="A153" s="22" t="s">
        <v>355</v>
      </c>
      <c r="B153" s="22" t="s">
        <v>147</v>
      </c>
      <c r="C153" s="24" t="s">
        <v>371</v>
      </c>
      <c r="D153" s="24"/>
      <c r="E153" s="24" t="s">
        <v>371</v>
      </c>
      <c r="F153" s="24"/>
      <c r="G153" s="24"/>
      <c r="H153" s="24"/>
      <c r="I153" s="24"/>
      <c r="J153" s="24" t="s">
        <v>28</v>
      </c>
      <c r="K153" s="24">
        <v>0.2276</v>
      </c>
      <c r="L153" s="24"/>
      <c r="M153" s="22" t="s">
        <v>149</v>
      </c>
      <c r="N153" s="22" t="s">
        <v>119</v>
      </c>
    </row>
    <row r="154" spans="1:14" x14ac:dyDescent="0.25">
      <c r="A154" s="22" t="s">
        <v>355</v>
      </c>
      <c r="B154" s="22" t="s">
        <v>147</v>
      </c>
      <c r="C154" s="24" t="s">
        <v>28</v>
      </c>
      <c r="D154" s="24">
        <v>1.4783999999999999</v>
      </c>
      <c r="E154" s="24" t="s">
        <v>371</v>
      </c>
      <c r="F154" s="24"/>
      <c r="G154" s="24"/>
      <c r="H154" s="24"/>
      <c r="I154" s="24"/>
      <c r="J154" s="24" t="s">
        <v>371</v>
      </c>
      <c r="K154" s="24"/>
      <c r="L154" s="24"/>
      <c r="M154" s="22" t="s">
        <v>150</v>
      </c>
      <c r="N154" s="22" t="s">
        <v>119</v>
      </c>
    </row>
    <row r="155" spans="1:14" x14ac:dyDescent="0.25">
      <c r="A155" s="22" t="s">
        <v>355</v>
      </c>
      <c r="B155" s="22" t="s">
        <v>147</v>
      </c>
      <c r="C155" s="24" t="s">
        <v>22</v>
      </c>
      <c r="D155" s="24">
        <v>0.16377983999999998</v>
      </c>
      <c r="E155" s="24" t="s">
        <v>371</v>
      </c>
      <c r="F155" s="24"/>
      <c r="G155" s="24"/>
      <c r="H155" s="24"/>
      <c r="I155" s="24"/>
      <c r="J155" s="24" t="s">
        <v>371</v>
      </c>
      <c r="K155" s="24"/>
      <c r="L155" s="24"/>
      <c r="M155" s="22" t="s">
        <v>151</v>
      </c>
      <c r="N155" s="22" t="s">
        <v>119</v>
      </c>
    </row>
    <row r="156" spans="1:14" x14ac:dyDescent="0.25">
      <c r="A156" s="22" t="s">
        <v>355</v>
      </c>
      <c r="B156" s="22" t="s">
        <v>147</v>
      </c>
      <c r="C156" s="24" t="s">
        <v>371</v>
      </c>
      <c r="D156" s="24"/>
      <c r="E156" s="24" t="s">
        <v>371</v>
      </c>
      <c r="F156" s="24"/>
      <c r="G156" s="24"/>
      <c r="H156" s="24"/>
      <c r="I156" s="24"/>
      <c r="J156" s="24" t="s">
        <v>371</v>
      </c>
      <c r="K156" s="24"/>
      <c r="L156" s="24"/>
      <c r="M156" s="22" t="s">
        <v>152</v>
      </c>
      <c r="N156" s="22" t="s">
        <v>119</v>
      </c>
    </row>
    <row r="157" spans="1:14" x14ac:dyDescent="0.25">
      <c r="A157" s="22" t="s">
        <v>355</v>
      </c>
      <c r="B157" s="22" t="s">
        <v>147</v>
      </c>
      <c r="C157" s="46" t="s">
        <v>371</v>
      </c>
      <c r="D157" s="46"/>
      <c r="E157" s="24" t="s">
        <v>371</v>
      </c>
      <c r="F157" s="24"/>
      <c r="G157" s="24"/>
      <c r="H157" s="24"/>
      <c r="I157" s="24"/>
      <c r="J157" s="24" t="s">
        <v>14</v>
      </c>
      <c r="K157" s="47">
        <v>1.3804800000000001E-2</v>
      </c>
      <c r="L157" s="24"/>
      <c r="M157" s="22" t="s">
        <v>153</v>
      </c>
      <c r="N157" s="22" t="s">
        <v>119</v>
      </c>
    </row>
    <row r="158" spans="1:14" x14ac:dyDescent="0.25">
      <c r="A158" s="22" t="s">
        <v>355</v>
      </c>
      <c r="B158" s="22" t="s">
        <v>147</v>
      </c>
      <c r="C158" s="24" t="s">
        <v>371</v>
      </c>
      <c r="D158" s="24"/>
      <c r="E158" s="24" t="s">
        <v>371</v>
      </c>
      <c r="F158" s="24"/>
      <c r="G158" s="24"/>
      <c r="H158" s="24"/>
      <c r="I158" s="24"/>
      <c r="J158" s="24" t="s">
        <v>371</v>
      </c>
      <c r="K158" s="24"/>
      <c r="L158" s="24">
        <v>25</v>
      </c>
      <c r="N158" s="22" t="s">
        <v>119</v>
      </c>
    </row>
    <row r="159" spans="1:14" s="8" customFormat="1" x14ac:dyDescent="0.25">
      <c r="A159" s="21" t="s">
        <v>356</v>
      </c>
      <c r="B159" s="21" t="s">
        <v>154</v>
      </c>
      <c r="C159" s="26" t="s">
        <v>371</v>
      </c>
      <c r="D159" s="26"/>
      <c r="E159" s="26" t="s">
        <v>371</v>
      </c>
      <c r="F159" s="26"/>
      <c r="G159" s="26"/>
      <c r="H159" s="26"/>
      <c r="I159" s="26"/>
      <c r="J159" s="26" t="s">
        <v>371</v>
      </c>
      <c r="K159" s="26"/>
      <c r="L159" s="26"/>
      <c r="M159" s="21" t="s">
        <v>155</v>
      </c>
      <c r="N159" s="31" t="s">
        <v>156</v>
      </c>
    </row>
    <row r="160" spans="1:14" x14ac:dyDescent="0.25">
      <c r="A160" s="22" t="s">
        <v>356</v>
      </c>
      <c r="B160" s="22" t="s">
        <v>154</v>
      </c>
      <c r="C160" s="24" t="s">
        <v>371</v>
      </c>
      <c r="D160" s="29"/>
      <c r="E160" s="29" t="s">
        <v>371</v>
      </c>
      <c r="F160" s="29"/>
      <c r="G160" s="29"/>
      <c r="H160" s="29">
        <v>39.603715155843808</v>
      </c>
      <c r="I160" s="29"/>
      <c r="J160" s="29" t="s">
        <v>371</v>
      </c>
      <c r="K160" s="29"/>
      <c r="L160" s="29"/>
      <c r="M160" s="22" t="s">
        <v>157</v>
      </c>
      <c r="N160" s="33" t="s">
        <v>156</v>
      </c>
    </row>
    <row r="161" spans="1:14" x14ac:dyDescent="0.25">
      <c r="A161" s="22" t="s">
        <v>356</v>
      </c>
      <c r="B161" s="22" t="s">
        <v>154</v>
      </c>
      <c r="C161" s="24" t="s">
        <v>371</v>
      </c>
      <c r="D161" s="24"/>
      <c r="E161" s="24" t="s">
        <v>371</v>
      </c>
      <c r="F161" s="24"/>
      <c r="G161" s="24"/>
      <c r="H161" s="24"/>
      <c r="I161" s="24"/>
      <c r="J161" s="24" t="s">
        <v>371</v>
      </c>
      <c r="K161" s="24"/>
      <c r="L161" s="24"/>
      <c r="M161" s="22" t="s">
        <v>158</v>
      </c>
      <c r="N161" s="33" t="s">
        <v>156</v>
      </c>
    </row>
    <row r="162" spans="1:14" x14ac:dyDescent="0.25">
      <c r="A162" s="22" t="s">
        <v>356</v>
      </c>
      <c r="B162" s="22" t="s">
        <v>154</v>
      </c>
      <c r="C162" s="24" t="s">
        <v>371</v>
      </c>
      <c r="D162" s="24"/>
      <c r="E162" s="24" t="s">
        <v>371</v>
      </c>
      <c r="F162" s="24"/>
      <c r="G162" s="24"/>
      <c r="H162" s="24"/>
      <c r="I162" s="24">
        <v>1.1881114546753142</v>
      </c>
      <c r="J162" s="24" t="s">
        <v>371</v>
      </c>
      <c r="K162" s="24"/>
      <c r="L162" s="24"/>
      <c r="M162" s="22" t="s">
        <v>158</v>
      </c>
      <c r="N162" s="33" t="s">
        <v>156</v>
      </c>
    </row>
    <row r="163" spans="1:14" x14ac:dyDescent="0.25">
      <c r="A163" s="22" t="s">
        <v>356</v>
      </c>
      <c r="B163" s="22" t="s">
        <v>154</v>
      </c>
      <c r="C163" s="24" t="s">
        <v>371</v>
      </c>
      <c r="D163" s="24"/>
      <c r="E163" s="24" t="s">
        <v>371</v>
      </c>
      <c r="F163" s="24"/>
      <c r="G163" s="24"/>
      <c r="H163" s="24"/>
      <c r="I163" s="24"/>
      <c r="J163" s="24" t="s">
        <v>368</v>
      </c>
      <c r="K163" s="24">
        <v>1</v>
      </c>
      <c r="L163" s="24"/>
      <c r="N163" s="33" t="s">
        <v>156</v>
      </c>
    </row>
    <row r="164" spans="1:14" x14ac:dyDescent="0.25">
      <c r="A164" s="22" t="s">
        <v>356</v>
      </c>
      <c r="B164" s="22" t="s">
        <v>154</v>
      </c>
      <c r="C164" s="24" t="s">
        <v>371</v>
      </c>
      <c r="D164" s="24"/>
      <c r="E164" s="24" t="s">
        <v>371</v>
      </c>
      <c r="F164" s="24"/>
      <c r="G164" s="24">
        <v>0.25</v>
      </c>
      <c r="H164" s="24"/>
      <c r="I164" s="24"/>
      <c r="J164" s="24" t="s">
        <v>403</v>
      </c>
      <c r="K164" s="24">
        <v>1</v>
      </c>
      <c r="L164" s="24"/>
      <c r="M164" s="22" t="s">
        <v>159</v>
      </c>
      <c r="N164" s="33" t="s">
        <v>156</v>
      </c>
    </row>
    <row r="165" spans="1:14" x14ac:dyDescent="0.25">
      <c r="A165" s="22" t="s">
        <v>356</v>
      </c>
      <c r="B165" s="22" t="s">
        <v>154</v>
      </c>
      <c r="C165" s="24" t="s">
        <v>371</v>
      </c>
      <c r="D165" s="24"/>
      <c r="E165" s="24" t="s">
        <v>371</v>
      </c>
      <c r="F165" s="24"/>
      <c r="G165" s="24"/>
      <c r="H165" s="24"/>
      <c r="I165" s="24"/>
      <c r="J165" s="24" t="s">
        <v>371</v>
      </c>
      <c r="K165" s="24"/>
      <c r="L165" s="24"/>
      <c r="N165" s="33" t="s">
        <v>156</v>
      </c>
    </row>
    <row r="166" spans="1:14" x14ac:dyDescent="0.25">
      <c r="A166" s="22" t="s">
        <v>356</v>
      </c>
      <c r="B166" s="22" t="s">
        <v>154</v>
      </c>
      <c r="C166" s="24" t="s">
        <v>371</v>
      </c>
      <c r="D166" s="29"/>
      <c r="E166" s="29" t="s">
        <v>370</v>
      </c>
      <c r="F166" s="29">
        <v>31.911192214111924</v>
      </c>
      <c r="G166" s="29"/>
      <c r="H166" s="29"/>
      <c r="I166" s="29"/>
      <c r="J166" s="29" t="s">
        <v>371</v>
      </c>
      <c r="K166" s="29"/>
      <c r="L166" s="29"/>
      <c r="M166" s="22" t="s">
        <v>140</v>
      </c>
      <c r="N166" s="33" t="s">
        <v>156</v>
      </c>
    </row>
    <row r="167" spans="1:14" x14ac:dyDescent="0.25">
      <c r="A167" s="22" t="s">
        <v>356</v>
      </c>
      <c r="B167" s="22" t="s">
        <v>154</v>
      </c>
      <c r="C167" s="24" t="s">
        <v>22</v>
      </c>
      <c r="D167" s="29">
        <v>8.2908279879082762</v>
      </c>
      <c r="E167" s="29" t="s">
        <v>371</v>
      </c>
      <c r="F167" s="29"/>
      <c r="G167" s="29"/>
      <c r="H167" s="29"/>
      <c r="I167" s="29"/>
      <c r="J167" s="29" t="s">
        <v>371</v>
      </c>
      <c r="K167" s="29"/>
      <c r="L167" s="29"/>
      <c r="M167" s="22" t="s">
        <v>160</v>
      </c>
      <c r="N167" s="33" t="s">
        <v>156</v>
      </c>
    </row>
    <row r="168" spans="1:14" s="8" customFormat="1" x14ac:dyDescent="0.25">
      <c r="A168" s="21" t="s">
        <v>356</v>
      </c>
      <c r="B168" s="21" t="s">
        <v>161</v>
      </c>
      <c r="C168" s="26" t="s">
        <v>371</v>
      </c>
      <c r="D168" s="26"/>
      <c r="E168" s="26" t="s">
        <v>371</v>
      </c>
      <c r="F168" s="26"/>
      <c r="G168" s="26"/>
      <c r="H168" s="26"/>
      <c r="I168" s="26"/>
      <c r="J168" s="26" t="s">
        <v>371</v>
      </c>
      <c r="K168" s="26"/>
      <c r="L168" s="26"/>
      <c r="M168" s="21" t="s">
        <v>162</v>
      </c>
      <c r="N168" s="31" t="s">
        <v>156</v>
      </c>
    </row>
    <row r="169" spans="1:14" x14ac:dyDescent="0.25">
      <c r="A169" s="22" t="s">
        <v>356</v>
      </c>
      <c r="B169" s="22" t="s">
        <v>161</v>
      </c>
      <c r="C169" s="24" t="s">
        <v>371</v>
      </c>
      <c r="D169" s="29"/>
      <c r="E169" s="29" t="s">
        <v>371</v>
      </c>
      <c r="F169" s="29"/>
      <c r="G169" s="29"/>
      <c r="H169" s="29">
        <v>35.643343640259424</v>
      </c>
      <c r="I169" s="29"/>
      <c r="J169" s="29" t="s">
        <v>371</v>
      </c>
      <c r="K169" s="29"/>
      <c r="L169" s="29"/>
      <c r="M169" s="22" t="s">
        <v>157</v>
      </c>
      <c r="N169" s="33" t="s">
        <v>156</v>
      </c>
    </row>
    <row r="170" spans="1:14" x14ac:dyDescent="0.25">
      <c r="A170" s="22" t="s">
        <v>356</v>
      </c>
      <c r="B170" s="22" t="s">
        <v>161</v>
      </c>
      <c r="C170" s="24" t="s">
        <v>371</v>
      </c>
      <c r="D170" s="29"/>
      <c r="E170" s="29" t="s">
        <v>371</v>
      </c>
      <c r="F170" s="29"/>
      <c r="G170" s="29"/>
      <c r="H170" s="29"/>
      <c r="I170" s="29"/>
      <c r="J170" s="29" t="s">
        <v>371</v>
      </c>
      <c r="K170" s="29"/>
      <c r="L170" s="29"/>
      <c r="M170" s="22" t="s">
        <v>158</v>
      </c>
      <c r="N170" s="33" t="s">
        <v>156</v>
      </c>
    </row>
    <row r="171" spans="1:14" x14ac:dyDescent="0.25">
      <c r="A171" s="22" t="s">
        <v>356</v>
      </c>
      <c r="B171" s="22" t="s">
        <v>161</v>
      </c>
      <c r="C171" s="24" t="s">
        <v>371</v>
      </c>
      <c r="D171" s="29"/>
      <c r="E171" s="29" t="s">
        <v>371</v>
      </c>
      <c r="F171" s="29"/>
      <c r="G171" s="29"/>
      <c r="H171" s="29"/>
      <c r="I171" s="29">
        <v>1.0693003092077826</v>
      </c>
      <c r="J171" s="29" t="s">
        <v>371</v>
      </c>
      <c r="K171" s="29"/>
      <c r="L171" s="29"/>
      <c r="M171" s="22" t="s">
        <v>158</v>
      </c>
      <c r="N171" s="33" t="s">
        <v>156</v>
      </c>
    </row>
    <row r="172" spans="1:14" x14ac:dyDescent="0.25">
      <c r="A172" s="22" t="s">
        <v>356</v>
      </c>
      <c r="B172" s="22" t="s">
        <v>161</v>
      </c>
      <c r="C172" s="24" t="s">
        <v>371</v>
      </c>
      <c r="D172" s="29"/>
      <c r="E172" s="29" t="s">
        <v>371</v>
      </c>
      <c r="F172" s="29"/>
      <c r="G172" s="29"/>
      <c r="H172" s="29"/>
      <c r="I172" s="29"/>
      <c r="J172" s="29" t="s">
        <v>368</v>
      </c>
      <c r="K172" s="29">
        <v>1</v>
      </c>
      <c r="L172" s="29"/>
      <c r="N172" s="33" t="s">
        <v>156</v>
      </c>
    </row>
    <row r="173" spans="1:14" x14ac:dyDescent="0.25">
      <c r="A173" s="22" t="s">
        <v>356</v>
      </c>
      <c r="B173" s="22" t="s">
        <v>161</v>
      </c>
      <c r="C173" s="24" t="s">
        <v>371</v>
      </c>
      <c r="D173" s="29"/>
      <c r="E173" s="29" t="s">
        <v>371</v>
      </c>
      <c r="F173" s="29"/>
      <c r="G173" s="29"/>
      <c r="H173" s="29"/>
      <c r="I173" s="29"/>
      <c r="J173" s="29" t="s">
        <v>371</v>
      </c>
      <c r="K173" s="29"/>
      <c r="L173" s="29">
        <v>25</v>
      </c>
      <c r="M173" s="22" t="s">
        <v>78</v>
      </c>
      <c r="N173" s="33" t="s">
        <v>156</v>
      </c>
    </row>
    <row r="174" spans="1:14" x14ac:dyDescent="0.25">
      <c r="A174" s="22" t="s">
        <v>356</v>
      </c>
      <c r="B174" s="22" t="s">
        <v>161</v>
      </c>
      <c r="C174" s="24" t="s">
        <v>371</v>
      </c>
      <c r="D174" s="29"/>
      <c r="E174" s="29" t="s">
        <v>371</v>
      </c>
      <c r="F174" s="29"/>
      <c r="G174" s="29">
        <v>0.2</v>
      </c>
      <c r="H174" s="29"/>
      <c r="I174" s="29"/>
      <c r="J174" s="29" t="s">
        <v>403</v>
      </c>
      <c r="K174" s="29">
        <v>0.8</v>
      </c>
      <c r="L174" s="29"/>
      <c r="M174" s="22" t="s">
        <v>140</v>
      </c>
      <c r="N174" s="33" t="s">
        <v>156</v>
      </c>
    </row>
    <row r="175" spans="1:14" x14ac:dyDescent="0.25">
      <c r="A175" s="22" t="s">
        <v>356</v>
      </c>
      <c r="B175" s="22" t="s">
        <v>161</v>
      </c>
      <c r="C175" s="24" t="s">
        <v>371</v>
      </c>
      <c r="D175" s="29"/>
      <c r="E175" s="29" t="s">
        <v>27</v>
      </c>
      <c r="F175" s="29">
        <v>29.775407779171896</v>
      </c>
      <c r="G175" s="29"/>
      <c r="H175" s="29"/>
      <c r="I175" s="29"/>
      <c r="J175" s="29" t="s">
        <v>371</v>
      </c>
      <c r="K175" s="29"/>
      <c r="L175" s="29"/>
      <c r="M175" s="22" t="s">
        <v>163</v>
      </c>
      <c r="N175" s="33" t="s">
        <v>156</v>
      </c>
    </row>
    <row r="176" spans="1:14" x14ac:dyDescent="0.25">
      <c r="A176" s="22" t="s">
        <v>356</v>
      </c>
      <c r="B176" s="22" t="s">
        <v>161</v>
      </c>
      <c r="C176" s="24" t="s">
        <v>22</v>
      </c>
      <c r="D176" s="29">
        <v>3.6699703720886099</v>
      </c>
      <c r="E176" s="29" t="s">
        <v>371</v>
      </c>
      <c r="F176" s="29"/>
      <c r="G176" s="29"/>
      <c r="H176" s="29"/>
      <c r="I176" s="29"/>
      <c r="J176" s="29" t="s">
        <v>371</v>
      </c>
      <c r="K176" s="29"/>
      <c r="L176" s="29"/>
      <c r="M176" s="22" t="s">
        <v>164</v>
      </c>
      <c r="N176" s="33" t="s">
        <v>156</v>
      </c>
    </row>
    <row r="177" spans="1:14" s="8" customFormat="1" x14ac:dyDescent="0.25">
      <c r="A177" s="21" t="s">
        <v>356</v>
      </c>
      <c r="B177" s="21" t="s">
        <v>165</v>
      </c>
      <c r="C177" s="26" t="s">
        <v>371</v>
      </c>
      <c r="D177" s="26"/>
      <c r="E177" s="26" t="s">
        <v>371</v>
      </c>
      <c r="F177" s="26"/>
      <c r="G177" s="26"/>
      <c r="H177" s="26"/>
      <c r="I177" s="26"/>
      <c r="J177" s="26" t="s">
        <v>371</v>
      </c>
      <c r="K177" s="26"/>
      <c r="L177" s="26"/>
      <c r="M177" s="21" t="s">
        <v>162</v>
      </c>
      <c r="N177" s="31" t="s">
        <v>156</v>
      </c>
    </row>
    <row r="178" spans="1:14" x14ac:dyDescent="0.25">
      <c r="A178" s="22" t="s">
        <v>356</v>
      </c>
      <c r="B178" s="22" t="s">
        <v>165</v>
      </c>
      <c r="C178" s="24" t="s">
        <v>371</v>
      </c>
      <c r="D178" s="29"/>
      <c r="E178" s="29" t="s">
        <v>371</v>
      </c>
      <c r="F178" s="29"/>
      <c r="G178" s="29"/>
      <c r="H178" s="29">
        <v>35.643343640259424</v>
      </c>
      <c r="I178" s="29"/>
      <c r="J178" s="29" t="s">
        <v>371</v>
      </c>
      <c r="K178" s="29"/>
      <c r="L178" s="29"/>
      <c r="M178" s="22" t="s">
        <v>157</v>
      </c>
      <c r="N178" s="33" t="s">
        <v>156</v>
      </c>
    </row>
    <row r="179" spans="1:14" x14ac:dyDescent="0.25">
      <c r="A179" s="22" t="s">
        <v>356</v>
      </c>
      <c r="B179" s="22" t="s">
        <v>165</v>
      </c>
      <c r="C179" s="24" t="s">
        <v>371</v>
      </c>
      <c r="D179" s="29"/>
      <c r="E179" s="29" t="s">
        <v>371</v>
      </c>
      <c r="F179" s="29"/>
      <c r="G179" s="29"/>
      <c r="H179" s="29"/>
      <c r="I179" s="29"/>
      <c r="J179" s="29" t="s">
        <v>371</v>
      </c>
      <c r="K179" s="29"/>
      <c r="L179" s="29"/>
      <c r="M179" s="22" t="s">
        <v>158</v>
      </c>
      <c r="N179" s="33" t="s">
        <v>156</v>
      </c>
    </row>
    <row r="180" spans="1:14" x14ac:dyDescent="0.25">
      <c r="A180" s="22" t="s">
        <v>356</v>
      </c>
      <c r="B180" s="22" t="s">
        <v>165</v>
      </c>
      <c r="C180" s="24" t="s">
        <v>371</v>
      </c>
      <c r="D180" s="29"/>
      <c r="E180" s="29" t="s">
        <v>371</v>
      </c>
      <c r="F180" s="29"/>
      <c r="G180" s="29"/>
      <c r="H180" s="29"/>
      <c r="I180" s="29">
        <v>1.0693003092077826</v>
      </c>
      <c r="J180" s="29" t="s">
        <v>371</v>
      </c>
      <c r="K180" s="29"/>
      <c r="L180" s="29"/>
      <c r="M180" s="22" t="s">
        <v>158</v>
      </c>
      <c r="N180" s="33" t="s">
        <v>156</v>
      </c>
    </row>
    <row r="181" spans="1:14" x14ac:dyDescent="0.25">
      <c r="A181" s="22" t="s">
        <v>356</v>
      </c>
      <c r="B181" s="22" t="s">
        <v>165</v>
      </c>
      <c r="C181" s="24" t="s">
        <v>371</v>
      </c>
      <c r="D181" s="29"/>
      <c r="E181" s="29" t="s">
        <v>371</v>
      </c>
      <c r="F181" s="29"/>
      <c r="G181" s="29"/>
      <c r="H181" s="29"/>
      <c r="I181" s="29"/>
      <c r="J181" s="29" t="s">
        <v>368</v>
      </c>
      <c r="K181" s="29">
        <v>1</v>
      </c>
      <c r="L181" s="29"/>
      <c r="N181" s="33" t="s">
        <v>156</v>
      </c>
    </row>
    <row r="182" spans="1:14" x14ac:dyDescent="0.25">
      <c r="A182" s="22" t="s">
        <v>356</v>
      </c>
      <c r="B182" s="22" t="s">
        <v>165</v>
      </c>
      <c r="C182" s="24" t="s">
        <v>371</v>
      </c>
      <c r="D182" s="29"/>
      <c r="E182" s="29" t="s">
        <v>371</v>
      </c>
      <c r="F182" s="29"/>
      <c r="G182" s="29"/>
      <c r="H182" s="29"/>
      <c r="I182" s="29"/>
      <c r="J182" s="29" t="s">
        <v>371</v>
      </c>
      <c r="K182" s="29"/>
      <c r="L182" s="29">
        <v>25</v>
      </c>
      <c r="M182" s="22" t="s">
        <v>78</v>
      </c>
      <c r="N182" s="33" t="s">
        <v>156</v>
      </c>
    </row>
    <row r="183" spans="1:14" x14ac:dyDescent="0.25">
      <c r="A183" s="22" t="s">
        <v>356</v>
      </c>
      <c r="B183" s="22" t="s">
        <v>165</v>
      </c>
      <c r="C183" s="24" t="s">
        <v>371</v>
      </c>
      <c r="D183" s="29"/>
      <c r="E183" s="29" t="s">
        <v>371</v>
      </c>
      <c r="F183" s="29"/>
      <c r="G183" s="29">
        <v>0.23655856756756749</v>
      </c>
      <c r="H183" s="29"/>
      <c r="I183" s="29"/>
      <c r="J183" s="29" t="s">
        <v>403</v>
      </c>
      <c r="K183" s="29">
        <v>0.8</v>
      </c>
      <c r="L183" s="29"/>
      <c r="M183" s="22" t="s">
        <v>140</v>
      </c>
      <c r="N183" s="33" t="s">
        <v>156</v>
      </c>
    </row>
    <row r="184" spans="1:14" x14ac:dyDescent="0.25">
      <c r="A184" s="22" t="s">
        <v>356</v>
      </c>
      <c r="B184" s="22" t="s">
        <v>165</v>
      </c>
      <c r="C184" s="24" t="s">
        <v>371</v>
      </c>
      <c r="D184" s="29"/>
      <c r="E184" s="29" t="s">
        <v>23</v>
      </c>
      <c r="F184" s="29">
        <v>32.068918918918918</v>
      </c>
      <c r="G184" s="29"/>
      <c r="H184" s="29"/>
      <c r="I184" s="29"/>
      <c r="J184" s="29" t="s">
        <v>371</v>
      </c>
      <c r="K184" s="29"/>
      <c r="L184" s="29"/>
      <c r="M184" s="22" t="s">
        <v>163</v>
      </c>
      <c r="N184" s="33" t="s">
        <v>156</v>
      </c>
    </row>
    <row r="185" spans="1:14" x14ac:dyDescent="0.25">
      <c r="A185" s="22" t="s">
        <v>356</v>
      </c>
      <c r="B185" s="22" t="s">
        <v>165</v>
      </c>
      <c r="C185" s="24" t="s">
        <v>22</v>
      </c>
      <c r="D185" s="29">
        <v>1.3764592323415883</v>
      </c>
      <c r="E185" s="29" t="s">
        <v>371</v>
      </c>
      <c r="F185" s="29"/>
      <c r="G185" s="29"/>
      <c r="H185" s="29"/>
      <c r="I185" s="29"/>
      <c r="J185" s="29" t="s">
        <v>371</v>
      </c>
      <c r="K185" s="29"/>
      <c r="L185" s="29"/>
      <c r="M185" s="22" t="s">
        <v>164</v>
      </c>
      <c r="N185" s="33" t="s">
        <v>156</v>
      </c>
    </row>
    <row r="186" spans="1:14" s="8" customFormat="1" x14ac:dyDescent="0.25">
      <c r="A186" s="21" t="s">
        <v>356</v>
      </c>
      <c r="B186" s="21" t="s">
        <v>166</v>
      </c>
      <c r="C186" s="26" t="s">
        <v>371</v>
      </c>
      <c r="D186" s="26"/>
      <c r="E186" s="26" t="s">
        <v>371</v>
      </c>
      <c r="F186" s="26"/>
      <c r="G186" s="26"/>
      <c r="H186" s="26"/>
      <c r="I186" s="26"/>
      <c r="J186" s="26" t="s">
        <v>371</v>
      </c>
      <c r="K186" s="26"/>
      <c r="L186" s="26"/>
      <c r="M186" s="21" t="s">
        <v>162</v>
      </c>
      <c r="N186" s="31" t="s">
        <v>156</v>
      </c>
    </row>
    <row r="187" spans="1:14" x14ac:dyDescent="0.25">
      <c r="A187" s="22" t="s">
        <v>356</v>
      </c>
      <c r="B187" s="22" t="s">
        <v>166</v>
      </c>
      <c r="C187" s="24" t="s">
        <v>371</v>
      </c>
      <c r="D187" s="29"/>
      <c r="E187" s="29" t="s">
        <v>371</v>
      </c>
      <c r="F187" s="29"/>
      <c r="G187" s="29"/>
      <c r="H187" s="29">
        <v>35.643343640259424</v>
      </c>
      <c r="I187" s="29"/>
      <c r="J187" s="29" t="s">
        <v>371</v>
      </c>
      <c r="K187" s="29"/>
      <c r="L187" s="29"/>
      <c r="M187" s="22" t="s">
        <v>157</v>
      </c>
      <c r="N187" s="33" t="s">
        <v>156</v>
      </c>
    </row>
    <row r="188" spans="1:14" x14ac:dyDescent="0.25">
      <c r="A188" s="22" t="s">
        <v>356</v>
      </c>
      <c r="B188" s="22" t="s">
        <v>166</v>
      </c>
      <c r="C188" s="24" t="s">
        <v>371</v>
      </c>
      <c r="D188" s="29"/>
      <c r="E188" s="29" t="s">
        <v>371</v>
      </c>
      <c r="F188" s="29"/>
      <c r="G188" s="29"/>
      <c r="H188" s="29"/>
      <c r="I188" s="29"/>
      <c r="J188" s="29" t="s">
        <v>371</v>
      </c>
      <c r="K188" s="29"/>
      <c r="L188" s="29"/>
      <c r="M188" s="22" t="s">
        <v>167</v>
      </c>
      <c r="N188" s="33" t="s">
        <v>156</v>
      </c>
    </row>
    <row r="189" spans="1:14" x14ac:dyDescent="0.25">
      <c r="A189" s="22" t="s">
        <v>356</v>
      </c>
      <c r="B189" s="22" t="s">
        <v>166</v>
      </c>
      <c r="C189" s="24" t="s">
        <v>371</v>
      </c>
      <c r="D189" s="29"/>
      <c r="E189" s="29" t="s">
        <v>371</v>
      </c>
      <c r="F189" s="29"/>
      <c r="G189" s="29"/>
      <c r="H189" s="29"/>
      <c r="I189" s="29">
        <v>1.0693003092077826</v>
      </c>
      <c r="J189" s="29" t="s">
        <v>371</v>
      </c>
      <c r="K189" s="29"/>
      <c r="L189" s="29"/>
      <c r="M189" s="22" t="s">
        <v>167</v>
      </c>
      <c r="N189" s="33" t="s">
        <v>156</v>
      </c>
    </row>
    <row r="190" spans="1:14" x14ac:dyDescent="0.25">
      <c r="A190" s="22" t="s">
        <v>356</v>
      </c>
      <c r="B190" s="22" t="s">
        <v>166</v>
      </c>
      <c r="C190" s="24" t="s">
        <v>371</v>
      </c>
      <c r="D190" s="29"/>
      <c r="E190" s="29" t="s">
        <v>371</v>
      </c>
      <c r="F190" s="29"/>
      <c r="G190" s="29"/>
      <c r="H190" s="29"/>
      <c r="I190" s="29"/>
      <c r="J190" s="29" t="s">
        <v>368</v>
      </c>
      <c r="K190" s="29">
        <v>1</v>
      </c>
      <c r="L190" s="29"/>
      <c r="N190" s="33" t="s">
        <v>156</v>
      </c>
    </row>
    <row r="191" spans="1:14" x14ac:dyDescent="0.25">
      <c r="A191" s="22" t="s">
        <v>356</v>
      </c>
      <c r="B191" s="22" t="s">
        <v>166</v>
      </c>
      <c r="C191" s="24" t="s">
        <v>371</v>
      </c>
      <c r="D191" s="29"/>
      <c r="E191" s="29" t="s">
        <v>371</v>
      </c>
      <c r="F191" s="29"/>
      <c r="G191" s="29"/>
      <c r="H191" s="29"/>
      <c r="I191" s="29"/>
      <c r="J191" s="29" t="s">
        <v>371</v>
      </c>
      <c r="K191" s="29"/>
      <c r="L191" s="29">
        <v>25</v>
      </c>
      <c r="M191" s="22" t="s">
        <v>78</v>
      </c>
      <c r="N191" s="33" t="s">
        <v>156</v>
      </c>
    </row>
    <row r="192" spans="1:14" x14ac:dyDescent="0.25">
      <c r="A192" s="22" t="s">
        <v>356</v>
      </c>
      <c r="B192" s="22" t="s">
        <v>166</v>
      </c>
      <c r="C192" s="24" t="s">
        <v>371</v>
      </c>
      <c r="D192" s="29"/>
      <c r="E192" s="29" t="s">
        <v>371</v>
      </c>
      <c r="F192" s="29"/>
      <c r="G192" s="29">
        <v>0.2</v>
      </c>
      <c r="H192" s="29"/>
      <c r="I192" s="29"/>
      <c r="J192" s="29" t="s">
        <v>403</v>
      </c>
      <c r="K192" s="29">
        <v>0.81813009549795346</v>
      </c>
      <c r="L192" s="29"/>
      <c r="M192" s="22" t="s">
        <v>163</v>
      </c>
      <c r="N192" s="33" t="s">
        <v>156</v>
      </c>
    </row>
    <row r="193" spans="1:14" x14ac:dyDescent="0.25">
      <c r="A193" s="22" t="s">
        <v>356</v>
      </c>
      <c r="B193" s="22" t="s">
        <v>166</v>
      </c>
      <c r="C193" s="24" t="s">
        <v>371</v>
      </c>
      <c r="D193" s="29"/>
      <c r="E193" s="29" t="s">
        <v>34</v>
      </c>
      <c r="F193" s="29">
        <v>32.375170532060025</v>
      </c>
      <c r="G193" s="29"/>
      <c r="H193" s="29"/>
      <c r="I193" s="29"/>
      <c r="J193" s="29" t="s">
        <v>371</v>
      </c>
      <c r="K193" s="29"/>
      <c r="L193" s="29"/>
      <c r="M193" s="22" t="s">
        <v>140</v>
      </c>
      <c r="N193" s="33" t="s">
        <v>156</v>
      </c>
    </row>
    <row r="194" spans="1:14" x14ac:dyDescent="0.25">
      <c r="A194" s="22" t="s">
        <v>356</v>
      </c>
      <c r="B194" s="22" t="s">
        <v>166</v>
      </c>
      <c r="C194" s="24" t="s">
        <v>22</v>
      </c>
      <c r="D194" s="29">
        <v>1.070207619200481</v>
      </c>
      <c r="E194" s="29" t="s">
        <v>371</v>
      </c>
      <c r="F194" s="29"/>
      <c r="G194" s="29"/>
      <c r="H194" s="29"/>
      <c r="I194" s="29"/>
      <c r="J194" s="29" t="s">
        <v>371</v>
      </c>
      <c r="K194" s="29"/>
      <c r="L194" s="29"/>
      <c r="M194" s="22" t="s">
        <v>164</v>
      </c>
      <c r="N194" s="33" t="s">
        <v>156</v>
      </c>
    </row>
    <row r="195" spans="1:14" s="8" customFormat="1" x14ac:dyDescent="0.25">
      <c r="A195" s="21" t="s">
        <v>356</v>
      </c>
      <c r="B195" s="21" t="s">
        <v>168</v>
      </c>
      <c r="C195" s="26" t="s">
        <v>371</v>
      </c>
      <c r="D195" s="26"/>
      <c r="E195" s="26" t="s">
        <v>371</v>
      </c>
      <c r="F195" s="26"/>
      <c r="G195" s="26"/>
      <c r="H195" s="26"/>
      <c r="I195" s="26"/>
      <c r="J195" s="26" t="s">
        <v>371</v>
      </c>
      <c r="K195" s="26"/>
      <c r="L195" s="26"/>
      <c r="M195" s="21" t="s">
        <v>169</v>
      </c>
      <c r="N195" s="31" t="s">
        <v>156</v>
      </c>
    </row>
    <row r="196" spans="1:14" x14ac:dyDescent="0.25">
      <c r="A196" s="22" t="s">
        <v>356</v>
      </c>
      <c r="B196" s="22" t="s">
        <v>168</v>
      </c>
      <c r="C196" s="24" t="s">
        <v>371</v>
      </c>
      <c r="D196" s="29"/>
      <c r="E196" s="29" t="s">
        <v>371</v>
      </c>
      <c r="F196" s="29"/>
      <c r="G196" s="29"/>
      <c r="H196" s="29">
        <v>35.643343640259424</v>
      </c>
      <c r="I196" s="29"/>
      <c r="J196" s="29" t="s">
        <v>371</v>
      </c>
      <c r="K196" s="29"/>
      <c r="L196" s="29"/>
      <c r="M196" s="22" t="s">
        <v>157</v>
      </c>
      <c r="N196" s="33" t="s">
        <v>156</v>
      </c>
    </row>
    <row r="197" spans="1:14" x14ac:dyDescent="0.25">
      <c r="A197" s="22" t="s">
        <v>356</v>
      </c>
      <c r="B197" s="22" t="s">
        <v>168</v>
      </c>
      <c r="C197" s="24" t="s">
        <v>371</v>
      </c>
      <c r="D197" s="29"/>
      <c r="E197" s="29" t="s">
        <v>371</v>
      </c>
      <c r="F197" s="29"/>
      <c r="G197" s="29"/>
      <c r="H197" s="29"/>
      <c r="I197" s="29"/>
      <c r="J197" s="29" t="s">
        <v>371</v>
      </c>
      <c r="K197" s="29"/>
      <c r="L197" s="29"/>
      <c r="M197" s="22" t="s">
        <v>158</v>
      </c>
      <c r="N197" s="33" t="s">
        <v>156</v>
      </c>
    </row>
    <row r="198" spans="1:14" x14ac:dyDescent="0.25">
      <c r="A198" s="22" t="s">
        <v>356</v>
      </c>
      <c r="B198" s="22" t="s">
        <v>168</v>
      </c>
      <c r="C198" s="24" t="s">
        <v>371</v>
      </c>
      <c r="D198" s="29"/>
      <c r="E198" s="29" t="s">
        <v>371</v>
      </c>
      <c r="F198" s="29"/>
      <c r="G198" s="29"/>
      <c r="H198" s="29"/>
      <c r="I198" s="29">
        <v>1.0693003092077826</v>
      </c>
      <c r="J198" s="29" t="s">
        <v>371</v>
      </c>
      <c r="K198" s="29"/>
      <c r="L198" s="29"/>
      <c r="M198" s="22" t="s">
        <v>158</v>
      </c>
      <c r="N198" s="33" t="s">
        <v>156</v>
      </c>
    </row>
    <row r="199" spans="1:14" x14ac:dyDescent="0.25">
      <c r="A199" s="22" t="s">
        <v>356</v>
      </c>
      <c r="B199" s="22" t="s">
        <v>168</v>
      </c>
      <c r="C199" s="24" t="s">
        <v>371</v>
      </c>
      <c r="D199" s="29"/>
      <c r="E199" s="29" t="s">
        <v>371</v>
      </c>
      <c r="F199" s="29"/>
      <c r="G199" s="29"/>
      <c r="H199" s="29"/>
      <c r="I199" s="29"/>
      <c r="J199" s="29" t="s">
        <v>368</v>
      </c>
      <c r="K199" s="29">
        <v>1</v>
      </c>
      <c r="L199" s="29"/>
      <c r="N199" s="33" t="s">
        <v>156</v>
      </c>
    </row>
    <row r="200" spans="1:14" x14ac:dyDescent="0.25">
      <c r="A200" s="22" t="s">
        <v>356</v>
      </c>
      <c r="B200" s="22" t="s">
        <v>168</v>
      </c>
      <c r="C200" s="24" t="s">
        <v>371</v>
      </c>
      <c r="D200" s="29"/>
      <c r="E200" s="29" t="s">
        <v>371</v>
      </c>
      <c r="F200" s="29"/>
      <c r="G200" s="29"/>
      <c r="H200" s="29"/>
      <c r="I200" s="29"/>
      <c r="J200" s="29" t="s">
        <v>371</v>
      </c>
      <c r="K200" s="29"/>
      <c r="L200" s="29">
        <v>25</v>
      </c>
      <c r="M200" s="22" t="s">
        <v>78</v>
      </c>
      <c r="N200" s="33" t="s">
        <v>156</v>
      </c>
    </row>
    <row r="201" spans="1:14" x14ac:dyDescent="0.25">
      <c r="A201" s="22" t="s">
        <v>356</v>
      </c>
      <c r="B201" s="22" t="s">
        <v>168</v>
      </c>
      <c r="C201" s="24" t="s">
        <v>371</v>
      </c>
      <c r="D201" s="29"/>
      <c r="E201" s="29" t="s">
        <v>371</v>
      </c>
      <c r="F201" s="29"/>
      <c r="G201" s="29">
        <v>0.2</v>
      </c>
      <c r="H201" s="29"/>
      <c r="I201" s="29"/>
      <c r="J201" s="29" t="s">
        <v>403</v>
      </c>
      <c r="K201" s="29">
        <v>0.82600657534246591</v>
      </c>
      <c r="L201" s="29"/>
      <c r="M201" s="22" t="s">
        <v>163</v>
      </c>
      <c r="N201" s="33" t="s">
        <v>156</v>
      </c>
    </row>
    <row r="202" spans="1:14" x14ac:dyDescent="0.25">
      <c r="A202" s="22" t="s">
        <v>356</v>
      </c>
      <c r="B202" s="22" t="s">
        <v>168</v>
      </c>
      <c r="C202" s="24" t="s">
        <v>371</v>
      </c>
      <c r="D202" s="29"/>
      <c r="E202" s="29" t="s">
        <v>46</v>
      </c>
      <c r="F202" s="29">
        <v>32.508219178082193</v>
      </c>
      <c r="G202" s="29"/>
      <c r="H202" s="29"/>
      <c r="I202" s="29"/>
      <c r="J202" s="29" t="s">
        <v>371</v>
      </c>
      <c r="K202" s="29"/>
      <c r="L202" s="29"/>
      <c r="M202" s="22" t="s">
        <v>140</v>
      </c>
      <c r="N202" s="33" t="s">
        <v>156</v>
      </c>
    </row>
    <row r="203" spans="1:14" x14ac:dyDescent="0.25">
      <c r="A203" s="22" t="s">
        <v>356</v>
      </c>
      <c r="B203" s="22" t="s">
        <v>168</v>
      </c>
      <c r="C203" s="24" t="s">
        <v>22</v>
      </c>
      <c r="D203" s="29">
        <v>0.9371589731783132</v>
      </c>
      <c r="E203" s="29" t="s">
        <v>371</v>
      </c>
      <c r="F203" s="29"/>
      <c r="G203" s="29"/>
      <c r="H203" s="29"/>
      <c r="I203" s="29"/>
      <c r="J203" s="29" t="s">
        <v>371</v>
      </c>
      <c r="K203" s="29"/>
      <c r="L203" s="29"/>
      <c r="M203" s="22" t="s">
        <v>164</v>
      </c>
      <c r="N203" s="33" t="s">
        <v>156</v>
      </c>
    </row>
    <row r="204" spans="1:14" s="8" customFormat="1" x14ac:dyDescent="0.25">
      <c r="A204" s="21" t="s">
        <v>357</v>
      </c>
      <c r="B204" s="21" t="s">
        <v>357</v>
      </c>
      <c r="C204" s="26" t="s">
        <v>22</v>
      </c>
      <c r="D204" s="26">
        <v>2.1733596296296298</v>
      </c>
      <c r="E204" s="26" t="s">
        <v>37</v>
      </c>
      <c r="F204" s="26">
        <v>41.85</v>
      </c>
      <c r="G204" s="26"/>
      <c r="H204" s="26"/>
      <c r="I204" s="26"/>
      <c r="J204" s="26" t="s">
        <v>14</v>
      </c>
      <c r="K204" s="26">
        <v>4.6247619047619044E-2</v>
      </c>
      <c r="L204" s="26"/>
      <c r="M204" s="21" t="s">
        <v>170</v>
      </c>
      <c r="N204" s="31" t="s">
        <v>171</v>
      </c>
    </row>
    <row r="205" spans="1:14" x14ac:dyDescent="0.25">
      <c r="A205" s="22" t="s">
        <v>357</v>
      </c>
      <c r="B205" s="22" t="s">
        <v>357</v>
      </c>
      <c r="C205" s="29" t="s">
        <v>371</v>
      </c>
      <c r="D205" s="29"/>
      <c r="E205" s="29" t="s">
        <v>371</v>
      </c>
      <c r="F205" s="29"/>
      <c r="G205" s="29"/>
      <c r="H205" s="29"/>
      <c r="I205" s="29"/>
      <c r="J205" s="29" t="s">
        <v>24</v>
      </c>
      <c r="K205" s="29">
        <v>4.15863E-2</v>
      </c>
      <c r="L205" s="29"/>
      <c r="M205" s="22" t="s">
        <v>172</v>
      </c>
      <c r="N205" s="40" t="s">
        <v>171</v>
      </c>
    </row>
    <row r="206" spans="1:14" x14ac:dyDescent="0.25">
      <c r="A206" s="22" t="s">
        <v>357</v>
      </c>
      <c r="B206" s="22" t="s">
        <v>357</v>
      </c>
      <c r="C206" s="29" t="s">
        <v>371</v>
      </c>
      <c r="D206" s="29"/>
      <c r="E206" s="29" t="s">
        <v>371</v>
      </c>
      <c r="F206" s="29"/>
      <c r="G206" s="29"/>
      <c r="H206" s="29"/>
      <c r="I206" s="29"/>
      <c r="J206" s="29" t="s">
        <v>40</v>
      </c>
      <c r="K206" s="29">
        <v>0.34164479999999997</v>
      </c>
      <c r="L206" s="29"/>
      <c r="M206" s="22" t="s">
        <v>173</v>
      </c>
      <c r="N206" s="40" t="s">
        <v>171</v>
      </c>
    </row>
    <row r="207" spans="1:14" x14ac:dyDescent="0.25">
      <c r="A207" s="22" t="s">
        <v>357</v>
      </c>
      <c r="B207" s="22" t="s">
        <v>357</v>
      </c>
      <c r="C207" s="29" t="s">
        <v>371</v>
      </c>
      <c r="D207" s="29"/>
      <c r="E207" s="29" t="s">
        <v>371</v>
      </c>
      <c r="F207" s="29"/>
      <c r="G207" s="29"/>
      <c r="H207" s="29"/>
      <c r="I207" s="29"/>
      <c r="J207" s="29" t="s">
        <v>28</v>
      </c>
      <c r="K207" s="29">
        <v>5.5448399999999995E-2</v>
      </c>
      <c r="L207" s="29"/>
      <c r="M207" s="22" t="s">
        <v>174</v>
      </c>
      <c r="N207" s="40" t="s">
        <v>171</v>
      </c>
    </row>
    <row r="208" spans="1:14" x14ac:dyDescent="0.25">
      <c r="A208" s="22" t="s">
        <v>357</v>
      </c>
      <c r="B208" s="22" t="s">
        <v>357</v>
      </c>
      <c r="C208" s="29" t="s">
        <v>371</v>
      </c>
      <c r="D208" s="29"/>
      <c r="E208" s="29" t="s">
        <v>371</v>
      </c>
      <c r="F208" s="29"/>
      <c r="G208" s="29"/>
      <c r="H208" s="29"/>
      <c r="I208" s="29"/>
      <c r="J208" s="29" t="s">
        <v>46</v>
      </c>
      <c r="K208" s="29">
        <v>0.24013289999999998</v>
      </c>
      <c r="L208" s="29"/>
      <c r="M208" s="22" t="s">
        <v>175</v>
      </c>
      <c r="N208" s="40" t="s">
        <v>171</v>
      </c>
    </row>
    <row r="209" spans="1:14" x14ac:dyDescent="0.25">
      <c r="A209" s="22" t="s">
        <v>357</v>
      </c>
      <c r="B209" s="22" t="s">
        <v>357</v>
      </c>
      <c r="C209" s="29" t="s">
        <v>371</v>
      </c>
      <c r="D209" s="29"/>
      <c r="E209" s="29" t="s">
        <v>371</v>
      </c>
      <c r="F209" s="29"/>
      <c r="G209" s="29"/>
      <c r="H209" s="29"/>
      <c r="I209" s="29"/>
      <c r="J209" s="29" t="s">
        <v>23</v>
      </c>
      <c r="K209" s="29">
        <v>8.2828199999999991E-2</v>
      </c>
      <c r="L209" s="29"/>
      <c r="M209" s="22" t="s">
        <v>175</v>
      </c>
      <c r="N209" s="40" t="s">
        <v>171</v>
      </c>
    </row>
    <row r="210" spans="1:14" x14ac:dyDescent="0.25">
      <c r="A210" s="22" t="s">
        <v>357</v>
      </c>
      <c r="B210" s="22" t="s">
        <v>357</v>
      </c>
      <c r="C210" s="29" t="s">
        <v>371</v>
      </c>
      <c r="D210" s="29"/>
      <c r="E210" s="29" t="s">
        <v>371</v>
      </c>
      <c r="F210" s="29"/>
      <c r="G210" s="29"/>
      <c r="H210" s="29"/>
      <c r="I210" s="29"/>
      <c r="J210" s="29" t="s">
        <v>25</v>
      </c>
      <c r="K210" s="29">
        <v>5.6223299999999997E-2</v>
      </c>
      <c r="L210" s="29"/>
      <c r="M210" s="22" t="s">
        <v>175</v>
      </c>
      <c r="N210" s="40" t="s">
        <v>171</v>
      </c>
    </row>
    <row r="211" spans="1:14" x14ac:dyDescent="0.25">
      <c r="A211" s="22" t="s">
        <v>357</v>
      </c>
      <c r="B211" s="22" t="s">
        <v>357</v>
      </c>
      <c r="C211" s="29" t="s">
        <v>371</v>
      </c>
      <c r="D211" s="29"/>
      <c r="E211" s="29" t="s">
        <v>371</v>
      </c>
      <c r="F211" s="29"/>
      <c r="G211" s="29"/>
      <c r="H211" s="29"/>
      <c r="I211" s="29"/>
      <c r="J211" s="29" t="s">
        <v>370</v>
      </c>
      <c r="K211" s="29">
        <v>3.6850799999999996E-2</v>
      </c>
      <c r="L211" s="29"/>
      <c r="M211" s="22" t="s">
        <v>176</v>
      </c>
      <c r="N211" s="40" t="s">
        <v>171</v>
      </c>
    </row>
    <row r="212" spans="1:14" x14ac:dyDescent="0.25">
      <c r="A212" s="22" t="s">
        <v>357</v>
      </c>
      <c r="B212" s="22" t="s">
        <v>357</v>
      </c>
      <c r="C212" s="29" t="s">
        <v>371</v>
      </c>
      <c r="D212" s="29"/>
      <c r="E212" s="29" t="s">
        <v>371</v>
      </c>
      <c r="F212" s="29"/>
      <c r="G212" s="29">
        <v>1.0908333333333332E-2</v>
      </c>
      <c r="H212" s="29"/>
      <c r="I212" s="29"/>
      <c r="J212" s="29" t="s">
        <v>403</v>
      </c>
      <c r="K212" s="29">
        <v>0.20725833333333329</v>
      </c>
      <c r="L212" s="29"/>
      <c r="M212" s="22" t="s">
        <v>177</v>
      </c>
      <c r="N212" s="40" t="s">
        <v>171</v>
      </c>
    </row>
    <row r="213" spans="1:14" x14ac:dyDescent="0.25">
      <c r="A213" s="22" t="s">
        <v>357</v>
      </c>
      <c r="B213" s="22" t="s">
        <v>357</v>
      </c>
      <c r="C213" s="29" t="s">
        <v>371</v>
      </c>
      <c r="D213" s="29"/>
      <c r="E213" s="29" t="s">
        <v>371</v>
      </c>
      <c r="F213" s="29"/>
      <c r="G213" s="29"/>
      <c r="H213" s="29">
        <v>3795.9094821673525</v>
      </c>
      <c r="I213" s="29"/>
      <c r="J213" s="29" t="s">
        <v>371</v>
      </c>
      <c r="K213" s="29"/>
      <c r="L213" s="29"/>
      <c r="M213" s="22" t="s">
        <v>178</v>
      </c>
      <c r="N213" s="40" t="s">
        <v>171</v>
      </c>
    </row>
    <row r="214" spans="1:14" x14ac:dyDescent="0.25">
      <c r="A214" s="22" t="s">
        <v>357</v>
      </c>
      <c r="B214" s="22" t="s">
        <v>357</v>
      </c>
      <c r="C214" s="29" t="s">
        <v>371</v>
      </c>
      <c r="D214" s="29"/>
      <c r="E214" s="29" t="s">
        <v>371</v>
      </c>
      <c r="F214" s="29"/>
      <c r="G214" s="29"/>
      <c r="H214" s="29"/>
      <c r="I214" s="29">
        <v>75.918189643347048</v>
      </c>
      <c r="J214" s="29" t="s">
        <v>371</v>
      </c>
      <c r="K214" s="29"/>
      <c r="L214" s="29"/>
      <c r="M214" s="22" t="s">
        <v>179</v>
      </c>
      <c r="N214" s="40" t="s">
        <v>171</v>
      </c>
    </row>
    <row r="215" spans="1:14" x14ac:dyDescent="0.25">
      <c r="A215" s="22" t="s">
        <v>357</v>
      </c>
      <c r="B215" s="22" t="s">
        <v>357</v>
      </c>
      <c r="C215" s="29" t="s">
        <v>371</v>
      </c>
      <c r="D215" s="29"/>
      <c r="E215" s="29" t="s">
        <v>371</v>
      </c>
      <c r="F215" s="29"/>
      <c r="G215" s="29"/>
      <c r="H215" s="29"/>
      <c r="I215" s="29"/>
      <c r="J215" s="29" t="s">
        <v>371</v>
      </c>
      <c r="K215" s="29"/>
      <c r="L215" s="29">
        <v>15</v>
      </c>
      <c r="M215" s="22" t="s">
        <v>180</v>
      </c>
      <c r="N215" s="40" t="s">
        <v>171</v>
      </c>
    </row>
    <row r="216" spans="1:14" s="8" customFormat="1" x14ac:dyDescent="0.25">
      <c r="A216" s="21" t="s">
        <v>357</v>
      </c>
      <c r="B216" s="21" t="s">
        <v>357</v>
      </c>
      <c r="C216" s="26" t="s">
        <v>22</v>
      </c>
      <c r="D216" s="26">
        <v>2.1733596296296298</v>
      </c>
      <c r="E216" s="26" t="s">
        <v>37</v>
      </c>
      <c r="F216" s="26">
        <v>41.85</v>
      </c>
      <c r="G216" s="26"/>
      <c r="H216" s="26"/>
      <c r="I216" s="26"/>
      <c r="J216" s="26" t="s">
        <v>14</v>
      </c>
      <c r="K216" s="26">
        <v>4.6247619047619044E-2</v>
      </c>
      <c r="L216" s="26"/>
      <c r="M216" s="21" t="s">
        <v>170</v>
      </c>
      <c r="N216" s="31" t="s">
        <v>171</v>
      </c>
    </row>
    <row r="217" spans="1:14" x14ac:dyDescent="0.25">
      <c r="A217" s="22" t="s">
        <v>357</v>
      </c>
      <c r="B217" s="22" t="s">
        <v>357</v>
      </c>
      <c r="C217" s="24" t="s">
        <v>371</v>
      </c>
      <c r="D217" s="24"/>
      <c r="E217" s="24" t="s">
        <v>371</v>
      </c>
      <c r="F217" s="24"/>
      <c r="G217" s="24"/>
      <c r="H217" s="24"/>
      <c r="I217" s="24"/>
      <c r="J217" s="24" t="s">
        <v>24</v>
      </c>
      <c r="K217" s="24">
        <v>4.15863E-2</v>
      </c>
      <c r="L217" s="24"/>
      <c r="M217" s="22" t="s">
        <v>172</v>
      </c>
      <c r="N217" s="33" t="s">
        <v>171</v>
      </c>
    </row>
    <row r="218" spans="1:14" x14ac:dyDescent="0.25">
      <c r="A218" s="22" t="s">
        <v>357</v>
      </c>
      <c r="B218" s="22" t="s">
        <v>357</v>
      </c>
      <c r="C218" s="24" t="s">
        <v>371</v>
      </c>
      <c r="D218" s="24"/>
      <c r="E218" s="24" t="s">
        <v>371</v>
      </c>
      <c r="F218" s="24"/>
      <c r="G218" s="24"/>
      <c r="H218" s="24"/>
      <c r="I218" s="24"/>
      <c r="J218" s="24" t="s">
        <v>40</v>
      </c>
      <c r="K218" s="24">
        <v>0.34164479999999997</v>
      </c>
      <c r="L218" s="24"/>
      <c r="M218" s="22" t="s">
        <v>173</v>
      </c>
      <c r="N218" s="33" t="s">
        <v>171</v>
      </c>
    </row>
    <row r="219" spans="1:14" x14ac:dyDescent="0.25">
      <c r="A219" s="22" t="s">
        <v>357</v>
      </c>
      <c r="B219" s="22" t="s">
        <v>357</v>
      </c>
      <c r="C219" s="24" t="s">
        <v>371</v>
      </c>
      <c r="D219" s="24"/>
      <c r="E219" s="24" t="s">
        <v>371</v>
      </c>
      <c r="F219" s="24"/>
      <c r="G219" s="24"/>
      <c r="H219" s="24"/>
      <c r="I219" s="24"/>
      <c r="J219" s="24" t="s">
        <v>28</v>
      </c>
      <c r="K219" s="24">
        <v>5.5448399999999995E-2</v>
      </c>
      <c r="L219" s="24"/>
      <c r="M219" s="22" t="s">
        <v>174</v>
      </c>
      <c r="N219" s="33" t="s">
        <v>171</v>
      </c>
    </row>
    <row r="220" spans="1:14" x14ac:dyDescent="0.25">
      <c r="A220" s="22" t="s">
        <v>357</v>
      </c>
      <c r="B220" s="22" t="s">
        <v>357</v>
      </c>
      <c r="C220" s="24" t="s">
        <v>371</v>
      </c>
      <c r="D220" s="24"/>
      <c r="E220" s="24" t="s">
        <v>371</v>
      </c>
      <c r="F220" s="24"/>
      <c r="G220" s="24"/>
      <c r="H220" s="24"/>
      <c r="I220" s="24"/>
      <c r="J220" s="24" t="s">
        <v>34</v>
      </c>
      <c r="K220" s="24">
        <v>0.24013289999999998</v>
      </c>
      <c r="L220" s="24"/>
      <c r="M220" s="22" t="s">
        <v>175</v>
      </c>
      <c r="N220" s="33" t="s">
        <v>171</v>
      </c>
    </row>
    <row r="221" spans="1:14" x14ac:dyDescent="0.25">
      <c r="A221" s="22" t="s">
        <v>357</v>
      </c>
      <c r="B221" s="22" t="s">
        <v>357</v>
      </c>
      <c r="C221" s="24" t="s">
        <v>371</v>
      </c>
      <c r="D221" s="24"/>
      <c r="E221" s="24" t="s">
        <v>371</v>
      </c>
      <c r="F221" s="24"/>
      <c r="G221" s="24"/>
      <c r="H221" s="24"/>
      <c r="I221" s="24"/>
      <c r="J221" s="24" t="s">
        <v>23</v>
      </c>
      <c r="K221" s="24">
        <v>8.2828199999999991E-2</v>
      </c>
      <c r="L221" s="24"/>
      <c r="M221" s="22" t="s">
        <v>175</v>
      </c>
      <c r="N221" s="33" t="s">
        <v>171</v>
      </c>
    </row>
    <row r="222" spans="1:14" x14ac:dyDescent="0.25">
      <c r="A222" s="22" t="s">
        <v>357</v>
      </c>
      <c r="B222" s="22" t="s">
        <v>357</v>
      </c>
      <c r="C222" s="24" t="s">
        <v>371</v>
      </c>
      <c r="D222" s="24"/>
      <c r="E222" s="24" t="s">
        <v>371</v>
      </c>
      <c r="F222" s="24"/>
      <c r="G222" s="24"/>
      <c r="H222" s="24"/>
      <c r="I222" s="24"/>
      <c r="J222" s="24" t="s">
        <v>25</v>
      </c>
      <c r="K222" s="24">
        <v>5.6223299999999997E-2</v>
      </c>
      <c r="L222" s="24"/>
      <c r="M222" s="22" t="s">
        <v>175</v>
      </c>
      <c r="N222" s="33" t="s">
        <v>171</v>
      </c>
    </row>
    <row r="223" spans="1:14" x14ac:dyDescent="0.25">
      <c r="A223" s="22" t="s">
        <v>357</v>
      </c>
      <c r="B223" s="22" t="s">
        <v>357</v>
      </c>
      <c r="C223" s="24" t="s">
        <v>371</v>
      </c>
      <c r="D223" s="24"/>
      <c r="E223" s="24" t="s">
        <v>371</v>
      </c>
      <c r="F223" s="24"/>
      <c r="G223" s="24"/>
      <c r="H223" s="24"/>
      <c r="I223" s="24"/>
      <c r="J223" s="24" t="s">
        <v>370</v>
      </c>
      <c r="K223" s="24">
        <v>3.6850799999999996E-2</v>
      </c>
      <c r="L223" s="24"/>
      <c r="M223" s="22" t="s">
        <v>176</v>
      </c>
      <c r="N223" s="33" t="s">
        <v>171</v>
      </c>
    </row>
    <row r="224" spans="1:14" x14ac:dyDescent="0.25">
      <c r="A224" s="22" t="s">
        <v>357</v>
      </c>
      <c r="B224" s="22" t="s">
        <v>357</v>
      </c>
      <c r="C224" s="24" t="s">
        <v>371</v>
      </c>
      <c r="D224" s="24"/>
      <c r="E224" s="24" t="s">
        <v>371</v>
      </c>
      <c r="F224" s="24"/>
      <c r="G224" s="24">
        <v>1.0908333333333332E-2</v>
      </c>
      <c r="H224" s="24"/>
      <c r="I224" s="24"/>
      <c r="J224" s="24" t="s">
        <v>403</v>
      </c>
      <c r="K224" s="24">
        <v>0.20725833333333329</v>
      </c>
      <c r="L224" s="24"/>
      <c r="M224" s="22" t="s">
        <v>177</v>
      </c>
      <c r="N224" s="33" t="s">
        <v>171</v>
      </c>
    </row>
    <row r="225" spans="1:14" x14ac:dyDescent="0.25">
      <c r="A225" s="22" t="s">
        <v>357</v>
      </c>
      <c r="B225" s="22" t="s">
        <v>357</v>
      </c>
      <c r="C225" s="29" t="s">
        <v>371</v>
      </c>
      <c r="D225" s="29"/>
      <c r="E225" s="29" t="s">
        <v>371</v>
      </c>
      <c r="F225" s="29"/>
      <c r="G225" s="29"/>
      <c r="H225" s="29">
        <v>3795.9094821673525</v>
      </c>
      <c r="I225" s="29"/>
      <c r="J225" s="29" t="s">
        <v>371</v>
      </c>
      <c r="K225" s="29"/>
      <c r="L225" s="29"/>
      <c r="M225" s="22" t="s">
        <v>178</v>
      </c>
      <c r="N225" s="32" t="s">
        <v>171</v>
      </c>
    </row>
    <row r="226" spans="1:14" x14ac:dyDescent="0.25">
      <c r="A226" s="22" t="s">
        <v>357</v>
      </c>
      <c r="B226" s="22" t="s">
        <v>357</v>
      </c>
      <c r="C226" s="29" t="s">
        <v>371</v>
      </c>
      <c r="D226" s="29"/>
      <c r="E226" s="29" t="s">
        <v>371</v>
      </c>
      <c r="F226" s="29"/>
      <c r="G226" s="29"/>
      <c r="H226" s="29"/>
      <c r="I226" s="29">
        <v>75.918189643347048</v>
      </c>
      <c r="J226" s="29" t="s">
        <v>371</v>
      </c>
      <c r="K226" s="29"/>
      <c r="L226" s="29"/>
      <c r="M226" s="22" t="s">
        <v>179</v>
      </c>
      <c r="N226" s="32" t="s">
        <v>171</v>
      </c>
    </row>
    <row r="227" spans="1:14" x14ac:dyDescent="0.25">
      <c r="A227" s="22" t="s">
        <v>357</v>
      </c>
      <c r="B227" s="22" t="s">
        <v>357</v>
      </c>
      <c r="C227" s="29" t="s">
        <v>371</v>
      </c>
      <c r="D227" s="29"/>
      <c r="E227" s="29" t="s">
        <v>371</v>
      </c>
      <c r="F227" s="29"/>
      <c r="G227" s="29"/>
      <c r="H227" s="29"/>
      <c r="I227" s="29"/>
      <c r="J227" s="29" t="s">
        <v>371</v>
      </c>
      <c r="K227" s="29"/>
      <c r="L227" s="29">
        <v>15</v>
      </c>
      <c r="M227" s="22" t="s">
        <v>180</v>
      </c>
      <c r="N227" s="32" t="s">
        <v>171</v>
      </c>
    </row>
    <row r="228" spans="1:14" s="8" customFormat="1" x14ac:dyDescent="0.25">
      <c r="A228" s="21" t="s">
        <v>358</v>
      </c>
      <c r="B228" s="21" t="s">
        <v>181</v>
      </c>
      <c r="C228" s="26" t="s">
        <v>22</v>
      </c>
      <c r="D228" s="26">
        <v>15.76728</v>
      </c>
      <c r="E228" s="26" t="s">
        <v>371</v>
      </c>
      <c r="F228" s="26"/>
      <c r="G228" s="26"/>
      <c r="H228" s="26"/>
      <c r="I228" s="26"/>
      <c r="J228" s="26" t="s">
        <v>371</v>
      </c>
      <c r="K228" s="26"/>
      <c r="L228" s="26"/>
      <c r="M228" s="21" t="s">
        <v>182</v>
      </c>
      <c r="N228" s="27" t="s">
        <v>63</v>
      </c>
    </row>
    <row r="229" spans="1:14" x14ac:dyDescent="0.25">
      <c r="A229" s="22" t="s">
        <v>358</v>
      </c>
      <c r="B229" s="22" t="s">
        <v>181</v>
      </c>
      <c r="C229" s="24" t="s">
        <v>371</v>
      </c>
      <c r="D229" s="24"/>
      <c r="E229" s="24" t="s">
        <v>371</v>
      </c>
      <c r="F229" s="24"/>
      <c r="G229" s="24"/>
      <c r="H229" s="24"/>
      <c r="I229" s="24"/>
      <c r="J229" s="24" t="s">
        <v>371</v>
      </c>
      <c r="K229" s="24"/>
      <c r="L229" s="24"/>
      <c r="M229" s="22" t="s">
        <v>183</v>
      </c>
      <c r="N229" s="41" t="s">
        <v>63</v>
      </c>
    </row>
    <row r="230" spans="1:14" x14ac:dyDescent="0.25">
      <c r="A230" s="22" t="s">
        <v>358</v>
      </c>
      <c r="B230" s="22" t="s">
        <v>181</v>
      </c>
      <c r="C230" s="24" t="s">
        <v>371</v>
      </c>
      <c r="D230" s="24"/>
      <c r="E230" s="24" t="s">
        <v>371</v>
      </c>
      <c r="F230" s="24"/>
      <c r="G230" s="24"/>
      <c r="H230" s="24"/>
      <c r="I230" s="24"/>
      <c r="J230" s="24" t="s">
        <v>371</v>
      </c>
      <c r="K230" s="24"/>
      <c r="L230" s="24"/>
      <c r="M230" s="22" t="s">
        <v>183</v>
      </c>
      <c r="N230" s="41" t="s">
        <v>63</v>
      </c>
    </row>
    <row r="231" spans="1:14" x14ac:dyDescent="0.25">
      <c r="A231" s="22" t="s">
        <v>358</v>
      </c>
      <c r="B231" s="22" t="s">
        <v>181</v>
      </c>
      <c r="C231" s="24" t="s">
        <v>371</v>
      </c>
      <c r="D231" s="24"/>
      <c r="E231" s="24" t="s">
        <v>34</v>
      </c>
      <c r="F231" s="24">
        <v>148.32000000000002</v>
      </c>
      <c r="G231" s="24"/>
      <c r="H231" s="24"/>
      <c r="I231" s="24"/>
      <c r="J231" s="24" t="s">
        <v>371</v>
      </c>
      <c r="K231" s="24"/>
      <c r="L231" s="24"/>
      <c r="M231" s="22" t="s">
        <v>183</v>
      </c>
      <c r="N231" s="41" t="s">
        <v>63</v>
      </c>
    </row>
    <row r="232" spans="1:14" x14ac:dyDescent="0.25">
      <c r="A232" s="22" t="s">
        <v>358</v>
      </c>
      <c r="B232" s="22" t="s">
        <v>181</v>
      </c>
      <c r="C232" s="24" t="s">
        <v>371</v>
      </c>
      <c r="D232" s="24"/>
      <c r="E232" s="24" t="s">
        <v>371</v>
      </c>
      <c r="F232" s="24"/>
      <c r="G232" s="24">
        <v>0</v>
      </c>
      <c r="H232" s="24"/>
      <c r="I232" s="24"/>
      <c r="J232" s="24" t="s">
        <v>371</v>
      </c>
      <c r="K232" s="24"/>
      <c r="L232" s="24"/>
      <c r="M232" s="22" t="s">
        <v>183</v>
      </c>
      <c r="N232" s="41" t="s">
        <v>63</v>
      </c>
    </row>
    <row r="233" spans="1:14" x14ac:dyDescent="0.25">
      <c r="A233" s="22" t="s">
        <v>358</v>
      </c>
      <c r="B233" s="22" t="s">
        <v>181</v>
      </c>
      <c r="C233" s="24" t="s">
        <v>371</v>
      </c>
      <c r="D233" s="24"/>
      <c r="E233" s="24" t="s">
        <v>371</v>
      </c>
      <c r="F233" s="24"/>
      <c r="G233" s="24"/>
      <c r="H233" s="24"/>
      <c r="I233" s="24"/>
      <c r="J233" s="24" t="s">
        <v>371</v>
      </c>
      <c r="K233" s="24"/>
      <c r="L233" s="24"/>
      <c r="M233" s="22" t="s">
        <v>184</v>
      </c>
      <c r="N233" s="41" t="s">
        <v>185</v>
      </c>
    </row>
    <row r="234" spans="1:14" x14ac:dyDescent="0.25">
      <c r="A234" s="22" t="s">
        <v>358</v>
      </c>
      <c r="B234" s="22" t="s">
        <v>181</v>
      </c>
      <c r="C234" s="24" t="s">
        <v>371</v>
      </c>
      <c r="D234" s="24"/>
      <c r="E234" s="24" t="s">
        <v>371</v>
      </c>
      <c r="F234" s="24"/>
      <c r="G234" s="24"/>
      <c r="H234" s="24">
        <v>3683.9</v>
      </c>
      <c r="I234" s="24"/>
      <c r="J234" s="24" t="s">
        <v>371</v>
      </c>
      <c r="K234" s="24"/>
      <c r="L234" s="24"/>
      <c r="M234" s="22" t="s">
        <v>186</v>
      </c>
      <c r="N234" s="41" t="s">
        <v>185</v>
      </c>
    </row>
    <row r="235" spans="1:14" x14ac:dyDescent="0.25">
      <c r="A235" s="22" t="s">
        <v>358</v>
      </c>
      <c r="B235" s="22" t="s">
        <v>181</v>
      </c>
      <c r="C235" s="24" t="s">
        <v>371</v>
      </c>
      <c r="D235" s="24"/>
      <c r="E235" s="24" t="s">
        <v>371</v>
      </c>
      <c r="F235" s="24"/>
      <c r="G235" s="24"/>
      <c r="H235" s="24"/>
      <c r="I235" s="24"/>
      <c r="J235" s="24" t="s">
        <v>371</v>
      </c>
      <c r="K235" s="24"/>
      <c r="L235" s="24"/>
      <c r="M235" s="22" t="s">
        <v>187</v>
      </c>
      <c r="N235" s="41" t="s">
        <v>185</v>
      </c>
    </row>
    <row r="236" spans="1:14" x14ac:dyDescent="0.25">
      <c r="A236" s="22" t="s">
        <v>358</v>
      </c>
      <c r="B236" s="22" t="s">
        <v>181</v>
      </c>
      <c r="C236" s="24" t="s">
        <v>371</v>
      </c>
      <c r="D236" s="24"/>
      <c r="E236" s="24" t="s">
        <v>371</v>
      </c>
      <c r="F236" s="24"/>
      <c r="G236" s="24"/>
      <c r="H236" s="24"/>
      <c r="I236" s="24">
        <v>92.097500000000011</v>
      </c>
      <c r="J236" s="24" t="s">
        <v>371</v>
      </c>
      <c r="K236" s="24"/>
      <c r="L236" s="24"/>
      <c r="M236" s="22" t="s">
        <v>187</v>
      </c>
      <c r="N236" s="41" t="s">
        <v>185</v>
      </c>
    </row>
    <row r="237" spans="1:14" x14ac:dyDescent="0.25">
      <c r="A237" s="22" t="s">
        <v>358</v>
      </c>
      <c r="B237" s="22" t="s">
        <v>181</v>
      </c>
      <c r="C237" s="24" t="s">
        <v>371</v>
      </c>
      <c r="D237" s="24"/>
      <c r="E237" s="24" t="s">
        <v>371</v>
      </c>
      <c r="F237" s="24"/>
      <c r="G237" s="24"/>
      <c r="H237" s="24"/>
      <c r="I237" s="24"/>
      <c r="J237" s="24" t="s">
        <v>40</v>
      </c>
      <c r="K237" s="24">
        <v>1.6065</v>
      </c>
      <c r="L237" s="24"/>
      <c r="M237" s="22" t="s">
        <v>188</v>
      </c>
      <c r="N237" s="41" t="s">
        <v>63</v>
      </c>
    </row>
    <row r="238" spans="1:14" x14ac:dyDescent="0.25">
      <c r="A238" s="22" t="s">
        <v>358</v>
      </c>
      <c r="B238" s="22" t="s">
        <v>181</v>
      </c>
      <c r="C238" s="24" t="s">
        <v>371</v>
      </c>
      <c r="D238" s="24"/>
      <c r="E238" s="24" t="s">
        <v>371</v>
      </c>
      <c r="F238" s="24"/>
      <c r="G238" s="24"/>
      <c r="H238" s="24"/>
      <c r="I238" s="24"/>
      <c r="J238" s="24" t="s">
        <v>43</v>
      </c>
      <c r="K238" s="24">
        <v>0.44887500000000002</v>
      </c>
      <c r="L238" s="24"/>
      <c r="M238" s="22" t="s">
        <v>190</v>
      </c>
      <c r="N238" s="41" t="s">
        <v>63</v>
      </c>
    </row>
    <row r="239" spans="1:14" x14ac:dyDescent="0.25">
      <c r="A239" s="22" t="s">
        <v>358</v>
      </c>
      <c r="B239" s="22" t="s">
        <v>181</v>
      </c>
      <c r="C239" s="24" t="s">
        <v>371</v>
      </c>
      <c r="D239" s="24"/>
      <c r="E239" s="24" t="s">
        <v>371</v>
      </c>
      <c r="F239" s="24"/>
      <c r="G239" s="24"/>
      <c r="H239" s="24"/>
      <c r="I239" s="24"/>
      <c r="J239" s="24" t="s">
        <v>28</v>
      </c>
      <c r="K239" s="24">
        <v>0.63</v>
      </c>
      <c r="L239" s="24"/>
      <c r="M239" s="22" t="s">
        <v>189</v>
      </c>
      <c r="N239" s="41" t="s">
        <v>63</v>
      </c>
    </row>
    <row r="240" spans="1:14" x14ac:dyDescent="0.25">
      <c r="A240" s="22" t="s">
        <v>358</v>
      </c>
      <c r="B240" s="22" t="s">
        <v>181</v>
      </c>
      <c r="C240" s="24" t="s">
        <v>371</v>
      </c>
      <c r="D240" s="24"/>
      <c r="E240" s="24" t="s">
        <v>371</v>
      </c>
      <c r="F240" s="24"/>
      <c r="G240" s="24"/>
      <c r="H240" s="24"/>
      <c r="I240" s="24"/>
      <c r="J240" s="24" t="s">
        <v>33</v>
      </c>
      <c r="K240" s="24">
        <v>5.2500000000000005E-2</v>
      </c>
      <c r="L240" s="24"/>
      <c r="M240" s="22" t="s">
        <v>190</v>
      </c>
      <c r="N240" s="41" t="s">
        <v>63</v>
      </c>
    </row>
    <row r="241" spans="1:15" x14ac:dyDescent="0.25">
      <c r="A241" s="22" t="s">
        <v>358</v>
      </c>
      <c r="B241" s="22" t="s">
        <v>181</v>
      </c>
      <c r="C241" s="24" t="s">
        <v>371</v>
      </c>
      <c r="D241" s="24"/>
      <c r="E241" s="24" t="s">
        <v>371</v>
      </c>
      <c r="F241" s="24"/>
      <c r="G241" s="24"/>
      <c r="H241" s="24"/>
      <c r="I241" s="24"/>
      <c r="J241" s="24" t="s">
        <v>371</v>
      </c>
      <c r="K241" s="24"/>
      <c r="L241" s="24">
        <v>20</v>
      </c>
      <c r="M241" s="22" t="s">
        <v>191</v>
      </c>
      <c r="N241" s="41" t="s">
        <v>63</v>
      </c>
    </row>
    <row r="242" spans="1:15" s="8" customFormat="1" x14ac:dyDescent="0.25">
      <c r="A242" s="21" t="s">
        <v>359</v>
      </c>
      <c r="B242" s="21" t="s">
        <v>192</v>
      </c>
      <c r="C242" s="26" t="s">
        <v>22</v>
      </c>
      <c r="D242" s="26">
        <v>5.4305000000000003</v>
      </c>
      <c r="E242" s="26" t="s">
        <v>371</v>
      </c>
      <c r="F242" s="26"/>
      <c r="G242" s="26"/>
      <c r="H242" s="26"/>
      <c r="I242" s="26"/>
      <c r="J242" s="26" t="s">
        <v>371</v>
      </c>
      <c r="K242" s="26"/>
      <c r="L242" s="26"/>
      <c r="M242" s="21" t="s">
        <v>193</v>
      </c>
      <c r="N242" s="25" t="s">
        <v>194</v>
      </c>
    </row>
    <row r="243" spans="1:15" x14ac:dyDescent="0.25">
      <c r="A243" s="22" t="s">
        <v>359</v>
      </c>
      <c r="B243" s="22" t="s">
        <v>192</v>
      </c>
      <c r="C243" s="29" t="s">
        <v>14</v>
      </c>
      <c r="D243" s="29">
        <v>7.3409999999999993</v>
      </c>
      <c r="E243" s="29" t="s">
        <v>371</v>
      </c>
      <c r="F243" s="29"/>
      <c r="G243" s="29"/>
      <c r="H243" s="29"/>
      <c r="I243" s="29"/>
      <c r="J243" s="29" t="s">
        <v>371</v>
      </c>
      <c r="K243" s="29"/>
      <c r="L243" s="29"/>
      <c r="M243" s="22" t="s">
        <v>193</v>
      </c>
      <c r="N243" s="23" t="s">
        <v>194</v>
      </c>
    </row>
    <row r="244" spans="1:15" x14ac:dyDescent="0.25">
      <c r="A244" s="22" t="s">
        <v>359</v>
      </c>
      <c r="B244" s="22" t="s">
        <v>192</v>
      </c>
      <c r="C244" s="29" t="s">
        <v>371</v>
      </c>
      <c r="D244" s="29"/>
      <c r="E244" s="29" t="s">
        <v>34</v>
      </c>
      <c r="F244" s="29">
        <v>147.74200000000002</v>
      </c>
      <c r="G244" s="29"/>
      <c r="H244" s="29"/>
      <c r="I244" s="29"/>
      <c r="J244" s="29" t="s">
        <v>371</v>
      </c>
      <c r="K244" s="29"/>
      <c r="L244" s="29"/>
      <c r="M244" s="22" t="s">
        <v>195</v>
      </c>
      <c r="N244" s="23" t="s">
        <v>194</v>
      </c>
    </row>
    <row r="245" spans="1:15" x14ac:dyDescent="0.25">
      <c r="A245" s="22" t="s">
        <v>359</v>
      </c>
      <c r="B245" s="22" t="s">
        <v>192</v>
      </c>
      <c r="C245" s="29" t="s">
        <v>371</v>
      </c>
      <c r="D245" s="29"/>
      <c r="E245" s="29" t="s">
        <v>371</v>
      </c>
      <c r="F245" s="29"/>
      <c r="G245" s="29"/>
      <c r="H245" s="29"/>
      <c r="I245" s="29"/>
      <c r="J245" s="29" t="s">
        <v>43</v>
      </c>
      <c r="K245" s="29">
        <v>1.7229999999999999</v>
      </c>
      <c r="L245" s="29"/>
      <c r="M245" s="22" t="s">
        <v>196</v>
      </c>
      <c r="N245" s="23" t="s">
        <v>194</v>
      </c>
    </row>
    <row r="246" spans="1:15" x14ac:dyDescent="0.25">
      <c r="A246" s="22" t="s">
        <v>359</v>
      </c>
      <c r="B246" s="22" t="s">
        <v>192</v>
      </c>
      <c r="C246" s="29" t="s">
        <v>371</v>
      </c>
      <c r="D246" s="29"/>
      <c r="E246" s="29" t="s">
        <v>371</v>
      </c>
      <c r="F246" s="29"/>
      <c r="G246" s="29"/>
      <c r="H246" s="29"/>
      <c r="I246" s="29"/>
      <c r="J246" s="29" t="s">
        <v>33</v>
      </c>
      <c r="K246" s="29">
        <v>0.35</v>
      </c>
      <c r="L246" s="29"/>
      <c r="M246" s="22" t="s">
        <v>196</v>
      </c>
      <c r="N246" s="23" t="s">
        <v>194</v>
      </c>
    </row>
    <row r="247" spans="1:15" x14ac:dyDescent="0.25">
      <c r="A247" s="22" t="s">
        <v>359</v>
      </c>
      <c r="B247" s="22" t="s">
        <v>192</v>
      </c>
      <c r="C247" s="29" t="s">
        <v>371</v>
      </c>
      <c r="D247" s="29"/>
      <c r="E247" s="29" t="s">
        <v>371</v>
      </c>
      <c r="F247" s="29"/>
      <c r="G247" s="29"/>
      <c r="H247" s="29"/>
      <c r="I247" s="29"/>
      <c r="J247" s="29" t="s">
        <v>28</v>
      </c>
      <c r="K247" s="29">
        <v>0.16800000000000001</v>
      </c>
      <c r="L247" s="29"/>
      <c r="M247" s="22" t="s">
        <v>197</v>
      </c>
      <c r="N247" s="23" t="s">
        <v>194</v>
      </c>
    </row>
    <row r="248" spans="1:15" x14ac:dyDescent="0.25">
      <c r="A248" s="22" t="s">
        <v>359</v>
      </c>
      <c r="B248" s="22" t="s">
        <v>192</v>
      </c>
      <c r="C248" s="29" t="s">
        <v>371</v>
      </c>
      <c r="D248" s="29"/>
      <c r="E248" s="29" t="s">
        <v>371</v>
      </c>
      <c r="F248" s="29"/>
      <c r="G248" s="29"/>
      <c r="H248" s="29"/>
      <c r="I248" s="29"/>
      <c r="J248" s="29" t="s">
        <v>23</v>
      </c>
      <c r="K248" s="29">
        <v>0.55500000000000005</v>
      </c>
      <c r="L248" s="29"/>
      <c r="M248" s="22" t="s">
        <v>198</v>
      </c>
      <c r="N248" s="23" t="s">
        <v>194</v>
      </c>
    </row>
    <row r="249" spans="1:15" x14ac:dyDescent="0.25">
      <c r="A249" s="22" t="s">
        <v>359</v>
      </c>
      <c r="B249" s="22" t="s">
        <v>192</v>
      </c>
      <c r="C249" s="29" t="s">
        <v>371</v>
      </c>
      <c r="D249" s="29"/>
      <c r="E249" s="29" t="s">
        <v>371</v>
      </c>
      <c r="F249" s="29"/>
      <c r="G249" s="29"/>
      <c r="H249" s="29"/>
      <c r="I249" s="29"/>
      <c r="J249" s="29" t="s">
        <v>46</v>
      </c>
      <c r="K249" s="29">
        <v>0.501</v>
      </c>
      <c r="L249" s="29"/>
      <c r="M249" s="22" t="s">
        <v>199</v>
      </c>
      <c r="N249" s="23" t="s">
        <v>194</v>
      </c>
    </row>
    <row r="250" spans="1:15" x14ac:dyDescent="0.25">
      <c r="A250" s="22" t="s">
        <v>359</v>
      </c>
      <c r="B250" s="22" t="s">
        <v>192</v>
      </c>
      <c r="C250" s="29" t="s">
        <v>371</v>
      </c>
      <c r="D250" s="29"/>
      <c r="E250" s="29" t="s">
        <v>371</v>
      </c>
      <c r="F250" s="29"/>
      <c r="G250" s="29"/>
      <c r="H250" s="29"/>
      <c r="I250" s="29"/>
      <c r="J250" s="29" t="s">
        <v>14</v>
      </c>
      <c r="K250" s="29">
        <v>0.84666666666666668</v>
      </c>
      <c r="L250" s="29"/>
      <c r="M250" s="22" t="s">
        <v>200</v>
      </c>
      <c r="N250" s="23" t="s">
        <v>194</v>
      </c>
      <c r="O250" s="8"/>
    </row>
    <row r="251" spans="1:15" x14ac:dyDescent="0.25">
      <c r="A251" s="22" t="s">
        <v>359</v>
      </c>
      <c r="B251" s="22" t="s">
        <v>192</v>
      </c>
      <c r="C251" s="29" t="s">
        <v>371</v>
      </c>
      <c r="D251" s="29"/>
      <c r="E251" s="29" t="s">
        <v>371</v>
      </c>
      <c r="F251" s="29"/>
      <c r="G251" s="29"/>
      <c r="H251" s="29">
        <v>371.93687405159335</v>
      </c>
      <c r="I251" s="29"/>
      <c r="J251" s="29" t="s">
        <v>371</v>
      </c>
      <c r="K251" s="29"/>
      <c r="L251" s="29"/>
      <c r="M251" s="22" t="s">
        <v>201</v>
      </c>
      <c r="N251" s="32" t="s">
        <v>202</v>
      </c>
    </row>
    <row r="252" spans="1:15" x14ac:dyDescent="0.25">
      <c r="A252" s="22" t="s">
        <v>359</v>
      </c>
      <c r="B252" s="22" t="s">
        <v>192</v>
      </c>
      <c r="C252" s="29" t="s">
        <v>371</v>
      </c>
      <c r="D252" s="29"/>
      <c r="E252" s="29" t="s">
        <v>371</v>
      </c>
      <c r="F252" s="29"/>
      <c r="G252" s="29"/>
      <c r="H252" s="29"/>
      <c r="I252" s="29">
        <v>14.877474962063735</v>
      </c>
      <c r="J252" s="29" t="s">
        <v>371</v>
      </c>
      <c r="K252" s="29"/>
      <c r="L252" s="29"/>
      <c r="M252" s="22" t="s">
        <v>203</v>
      </c>
      <c r="N252" s="22" t="s">
        <v>63</v>
      </c>
    </row>
    <row r="253" spans="1:15" s="8" customFormat="1" x14ac:dyDescent="0.25">
      <c r="A253" s="21" t="s">
        <v>358</v>
      </c>
      <c r="B253" s="21" t="s">
        <v>204</v>
      </c>
      <c r="C253" s="26" t="s">
        <v>22</v>
      </c>
      <c r="D253" s="26">
        <v>27.284040000000005</v>
      </c>
      <c r="E253" s="26" t="s">
        <v>371</v>
      </c>
      <c r="F253" s="26"/>
      <c r="G253" s="26"/>
      <c r="H253" s="26"/>
      <c r="I253" s="26"/>
      <c r="J253" s="26" t="s">
        <v>371</v>
      </c>
      <c r="K253" s="26"/>
      <c r="L253" s="26"/>
      <c r="M253" s="21" t="s">
        <v>205</v>
      </c>
      <c r="N253" s="31" t="s">
        <v>206</v>
      </c>
    </row>
    <row r="254" spans="1:15" x14ac:dyDescent="0.25">
      <c r="A254" s="22" t="s">
        <v>358</v>
      </c>
      <c r="B254" s="22" t="s">
        <v>204</v>
      </c>
      <c r="C254" s="24" t="s">
        <v>371</v>
      </c>
      <c r="D254" s="24"/>
      <c r="E254" s="24" t="s">
        <v>371</v>
      </c>
      <c r="F254" s="24"/>
      <c r="G254" s="24"/>
      <c r="H254" s="24"/>
      <c r="I254" s="24"/>
      <c r="J254" s="24" t="s">
        <v>371</v>
      </c>
      <c r="K254" s="24"/>
      <c r="L254" s="24"/>
      <c r="M254" s="22" t="s">
        <v>183</v>
      </c>
      <c r="N254" s="41" t="s">
        <v>63</v>
      </c>
    </row>
    <row r="255" spans="1:15" x14ac:dyDescent="0.25">
      <c r="A255" s="22" t="s">
        <v>358</v>
      </c>
      <c r="B255" s="22" t="s">
        <v>204</v>
      </c>
      <c r="C255" s="24" t="s">
        <v>371</v>
      </c>
      <c r="D255" s="24"/>
      <c r="E255" s="24" t="s">
        <v>371</v>
      </c>
      <c r="F255" s="24"/>
      <c r="G255" s="24"/>
      <c r="H255" s="24"/>
      <c r="I255" s="24"/>
      <c r="J255" s="24" t="s">
        <v>371</v>
      </c>
      <c r="K255" s="24"/>
      <c r="L255" s="24"/>
      <c r="M255" s="22" t="s">
        <v>183</v>
      </c>
      <c r="N255" s="41" t="s">
        <v>63</v>
      </c>
    </row>
    <row r="256" spans="1:15" x14ac:dyDescent="0.25">
      <c r="A256" s="22" t="s">
        <v>358</v>
      </c>
      <c r="B256" s="22" t="s">
        <v>204</v>
      </c>
      <c r="C256" s="24" t="s">
        <v>371</v>
      </c>
      <c r="D256" s="24"/>
      <c r="E256" s="24" t="s">
        <v>23</v>
      </c>
      <c r="F256" s="24">
        <v>161.58972690000002</v>
      </c>
      <c r="G256" s="24"/>
      <c r="H256" s="24"/>
      <c r="I256" s="24"/>
      <c r="J256" s="24" t="s">
        <v>371</v>
      </c>
      <c r="K256" s="24"/>
      <c r="L256" s="24"/>
      <c r="M256" s="22" t="s">
        <v>207</v>
      </c>
      <c r="N256" s="41" t="s">
        <v>63</v>
      </c>
    </row>
    <row r="257" spans="1:16" x14ac:dyDescent="0.25">
      <c r="A257" s="22" t="s">
        <v>358</v>
      </c>
      <c r="B257" s="22" t="s">
        <v>204</v>
      </c>
      <c r="C257" s="24" t="s">
        <v>371</v>
      </c>
      <c r="D257" s="24"/>
      <c r="E257" s="24" t="s">
        <v>371</v>
      </c>
      <c r="F257" s="24"/>
      <c r="G257" s="24"/>
      <c r="H257" s="24"/>
      <c r="I257" s="24"/>
      <c r="J257" s="24" t="s">
        <v>371</v>
      </c>
      <c r="K257" s="24"/>
      <c r="L257" s="24"/>
      <c r="M257" s="22" t="s">
        <v>183</v>
      </c>
      <c r="N257" s="41" t="s">
        <v>63</v>
      </c>
      <c r="P257" s="16"/>
    </row>
    <row r="258" spans="1:16" x14ac:dyDescent="0.25">
      <c r="A258" s="22" t="s">
        <v>358</v>
      </c>
      <c r="B258" s="22" t="s">
        <v>204</v>
      </c>
      <c r="C258" s="24" t="s">
        <v>371</v>
      </c>
      <c r="D258" s="24"/>
      <c r="E258" s="24" t="s">
        <v>371</v>
      </c>
      <c r="F258" s="24"/>
      <c r="G258" s="24"/>
      <c r="H258" s="24"/>
      <c r="I258" s="24"/>
      <c r="J258" s="24" t="s">
        <v>371</v>
      </c>
      <c r="K258" s="24"/>
      <c r="L258" s="24"/>
      <c r="M258" s="22" t="s">
        <v>184</v>
      </c>
      <c r="N258" s="41" t="s">
        <v>185</v>
      </c>
      <c r="P258" s="16"/>
    </row>
    <row r="259" spans="1:16" x14ac:dyDescent="0.25">
      <c r="A259" s="22" t="s">
        <v>358</v>
      </c>
      <c r="B259" s="22" t="s">
        <v>204</v>
      </c>
      <c r="C259" s="24" t="s">
        <v>371</v>
      </c>
      <c r="D259" s="24"/>
      <c r="E259" s="24" t="s">
        <v>371</v>
      </c>
      <c r="F259" s="24"/>
      <c r="G259" s="24"/>
      <c r="H259" s="24">
        <v>3683.9</v>
      </c>
      <c r="I259" s="24"/>
      <c r="J259" s="24" t="s">
        <v>371</v>
      </c>
      <c r="K259" s="24"/>
      <c r="L259" s="24"/>
      <c r="M259" s="22" t="s">
        <v>186</v>
      </c>
      <c r="N259" s="41" t="s">
        <v>185</v>
      </c>
    </row>
    <row r="260" spans="1:16" x14ac:dyDescent="0.25">
      <c r="A260" s="22" t="s">
        <v>358</v>
      </c>
      <c r="B260" s="22" t="s">
        <v>204</v>
      </c>
      <c r="C260" s="24" t="s">
        <v>371</v>
      </c>
      <c r="D260" s="24"/>
      <c r="E260" s="24" t="s">
        <v>371</v>
      </c>
      <c r="F260" s="24"/>
      <c r="G260" s="24"/>
      <c r="H260" s="24"/>
      <c r="I260" s="24"/>
      <c r="J260" s="24" t="s">
        <v>371</v>
      </c>
      <c r="K260" s="24"/>
      <c r="L260" s="24"/>
      <c r="M260" s="22" t="s">
        <v>187</v>
      </c>
      <c r="N260" s="41" t="s">
        <v>185</v>
      </c>
    </row>
    <row r="261" spans="1:16" x14ac:dyDescent="0.25">
      <c r="A261" s="22" t="s">
        <v>358</v>
      </c>
      <c r="B261" s="22" t="s">
        <v>204</v>
      </c>
      <c r="C261" s="24" t="s">
        <v>371</v>
      </c>
      <c r="D261" s="24"/>
      <c r="E261" s="24" t="s">
        <v>371</v>
      </c>
      <c r="F261" s="24"/>
      <c r="G261" s="24"/>
      <c r="H261" s="24"/>
      <c r="I261" s="24">
        <v>92.097500000000011</v>
      </c>
      <c r="J261" s="24" t="s">
        <v>371</v>
      </c>
      <c r="K261" s="24"/>
      <c r="L261" s="24"/>
      <c r="M261" s="22" t="s">
        <v>187</v>
      </c>
      <c r="N261" s="41" t="s">
        <v>185</v>
      </c>
    </row>
    <row r="262" spans="1:16" x14ac:dyDescent="0.25">
      <c r="A262" s="22" t="s">
        <v>358</v>
      </c>
      <c r="B262" s="22" t="s">
        <v>204</v>
      </c>
      <c r="C262" s="24" t="s">
        <v>371</v>
      </c>
      <c r="D262" s="24"/>
      <c r="E262" s="24" t="s">
        <v>371</v>
      </c>
      <c r="F262" s="24"/>
      <c r="G262" s="24"/>
      <c r="H262" s="24"/>
      <c r="I262" s="24"/>
      <c r="J262" s="24" t="s">
        <v>40</v>
      </c>
      <c r="K262" s="24">
        <v>1.4458500000000001</v>
      </c>
      <c r="L262" s="24"/>
      <c r="M262" s="22" t="s">
        <v>208</v>
      </c>
      <c r="N262" s="41" t="s">
        <v>63</v>
      </c>
      <c r="P262" s="16"/>
    </row>
    <row r="263" spans="1:16" x14ac:dyDescent="0.25">
      <c r="A263" s="22" t="s">
        <v>358</v>
      </c>
      <c r="B263" s="22" t="s">
        <v>204</v>
      </c>
      <c r="C263" s="24" t="s">
        <v>371</v>
      </c>
      <c r="D263" s="24"/>
      <c r="E263" s="24" t="s">
        <v>371</v>
      </c>
      <c r="F263" s="24"/>
      <c r="G263" s="24"/>
      <c r="H263" s="24"/>
      <c r="I263" s="24"/>
      <c r="J263" s="24" t="s">
        <v>43</v>
      </c>
      <c r="K263" s="24">
        <v>0.44887500000000002</v>
      </c>
      <c r="L263" s="24"/>
      <c r="M263" s="22" t="s">
        <v>190</v>
      </c>
      <c r="N263" s="41" t="s">
        <v>63</v>
      </c>
      <c r="P263" s="16"/>
    </row>
    <row r="264" spans="1:16" x14ac:dyDescent="0.25">
      <c r="A264" s="22" t="s">
        <v>358</v>
      </c>
      <c r="B264" s="22" t="s">
        <v>204</v>
      </c>
      <c r="C264" s="24" t="s">
        <v>371</v>
      </c>
      <c r="D264" s="24"/>
      <c r="E264" s="24" t="s">
        <v>371</v>
      </c>
      <c r="F264" s="24"/>
      <c r="G264" s="24"/>
      <c r="H264" s="24"/>
      <c r="I264" s="24"/>
      <c r="J264" s="24" t="s">
        <v>28</v>
      </c>
      <c r="K264" s="24">
        <v>0.63</v>
      </c>
      <c r="L264" s="24"/>
      <c r="M264" s="22" t="s">
        <v>189</v>
      </c>
      <c r="N264" s="41" t="s">
        <v>63</v>
      </c>
      <c r="P264" s="16"/>
    </row>
    <row r="265" spans="1:16" x14ac:dyDescent="0.25">
      <c r="A265" s="22" t="s">
        <v>358</v>
      </c>
      <c r="B265" s="22" t="s">
        <v>204</v>
      </c>
      <c r="C265" s="24" t="s">
        <v>371</v>
      </c>
      <c r="D265" s="24"/>
      <c r="E265" s="24" t="s">
        <v>371</v>
      </c>
      <c r="F265" s="24"/>
      <c r="G265" s="24"/>
      <c r="H265" s="24"/>
      <c r="I265" s="24"/>
      <c r="J265" s="24" t="s">
        <v>33</v>
      </c>
      <c r="K265" s="24">
        <v>5.2500000000000005E-2</v>
      </c>
      <c r="L265" s="24"/>
      <c r="M265" s="22" t="s">
        <v>190</v>
      </c>
      <c r="N265" s="41" t="s">
        <v>63</v>
      </c>
    </row>
    <row r="266" spans="1:16" x14ac:dyDescent="0.25">
      <c r="A266" s="22" t="s">
        <v>358</v>
      </c>
      <c r="B266" s="22" t="s">
        <v>204</v>
      </c>
      <c r="C266" s="24" t="s">
        <v>371</v>
      </c>
      <c r="D266" s="24"/>
      <c r="E266" s="24" t="s">
        <v>371</v>
      </c>
      <c r="F266" s="24"/>
      <c r="G266" s="24"/>
      <c r="H266" s="24"/>
      <c r="I266" s="24"/>
      <c r="J266" s="24" t="s">
        <v>371</v>
      </c>
      <c r="K266" s="24"/>
      <c r="L266" s="24">
        <v>20</v>
      </c>
      <c r="M266" s="22" t="s">
        <v>191</v>
      </c>
      <c r="N266" s="41" t="s">
        <v>63</v>
      </c>
    </row>
    <row r="267" spans="1:16" s="8" customFormat="1" x14ac:dyDescent="0.25">
      <c r="A267" s="21" t="s">
        <v>358</v>
      </c>
      <c r="B267" s="21" t="s">
        <v>209</v>
      </c>
      <c r="C267" s="26" t="s">
        <v>22</v>
      </c>
      <c r="D267" s="26">
        <v>27.284040000000005</v>
      </c>
      <c r="E267" s="26" t="s">
        <v>371</v>
      </c>
      <c r="F267" s="26"/>
      <c r="G267" s="26"/>
      <c r="H267" s="26"/>
      <c r="I267" s="26"/>
      <c r="J267" s="26" t="s">
        <v>371</v>
      </c>
      <c r="K267" s="26"/>
      <c r="L267" s="26"/>
      <c r="M267" s="21" t="s">
        <v>205</v>
      </c>
      <c r="N267" s="31" t="s">
        <v>206</v>
      </c>
    </row>
    <row r="268" spans="1:16" x14ac:dyDescent="0.25">
      <c r="A268" s="22" t="s">
        <v>358</v>
      </c>
      <c r="B268" s="22" t="s">
        <v>209</v>
      </c>
      <c r="C268" s="24" t="s">
        <v>371</v>
      </c>
      <c r="D268" s="24"/>
      <c r="E268" s="24" t="s">
        <v>371</v>
      </c>
      <c r="F268" s="24"/>
      <c r="G268" s="24"/>
      <c r="H268" s="24"/>
      <c r="I268" s="24"/>
      <c r="J268" s="24" t="s">
        <v>371</v>
      </c>
      <c r="K268" s="24"/>
      <c r="L268" s="24"/>
      <c r="M268" s="22" t="s">
        <v>183</v>
      </c>
      <c r="N268" s="41" t="s">
        <v>63</v>
      </c>
    </row>
    <row r="269" spans="1:16" x14ac:dyDescent="0.25">
      <c r="A269" s="22" t="s">
        <v>358</v>
      </c>
      <c r="B269" s="22" t="s">
        <v>209</v>
      </c>
      <c r="C269" s="24" t="s">
        <v>371</v>
      </c>
      <c r="D269" s="24"/>
      <c r="E269" s="24" t="s">
        <v>371</v>
      </c>
      <c r="F269" s="24"/>
      <c r="G269" s="24"/>
      <c r="H269" s="24"/>
      <c r="I269" s="24"/>
      <c r="J269" s="24" t="s">
        <v>371</v>
      </c>
      <c r="K269" s="24"/>
      <c r="L269" s="24"/>
      <c r="M269" s="22" t="s">
        <v>183</v>
      </c>
      <c r="N269" s="41" t="s">
        <v>63</v>
      </c>
    </row>
    <row r="270" spans="1:16" x14ac:dyDescent="0.25">
      <c r="A270" s="22" t="s">
        <v>358</v>
      </c>
      <c r="B270" s="22" t="s">
        <v>209</v>
      </c>
      <c r="C270" s="24" t="s">
        <v>371</v>
      </c>
      <c r="D270" s="24"/>
      <c r="E270" s="24" t="s">
        <v>27</v>
      </c>
      <c r="F270" s="24">
        <v>161.58972690000002</v>
      </c>
      <c r="G270" s="24"/>
      <c r="H270" s="24"/>
      <c r="I270" s="24"/>
      <c r="J270" s="24" t="s">
        <v>371</v>
      </c>
      <c r="K270" s="24"/>
      <c r="L270" s="24"/>
      <c r="M270" s="22" t="s">
        <v>207</v>
      </c>
      <c r="N270" s="41" t="s">
        <v>63</v>
      </c>
    </row>
    <row r="271" spans="1:16" x14ac:dyDescent="0.25">
      <c r="A271" s="22" t="s">
        <v>358</v>
      </c>
      <c r="B271" s="22" t="s">
        <v>209</v>
      </c>
      <c r="C271" s="24" t="s">
        <v>371</v>
      </c>
      <c r="D271" s="24"/>
      <c r="E271" s="24" t="s">
        <v>371</v>
      </c>
      <c r="F271" s="24"/>
      <c r="G271" s="24"/>
      <c r="H271" s="24"/>
      <c r="I271" s="24"/>
      <c r="J271" s="24" t="s">
        <v>371</v>
      </c>
      <c r="K271" s="24"/>
      <c r="L271" s="24"/>
      <c r="M271" s="22" t="s">
        <v>183</v>
      </c>
      <c r="N271" s="41" t="s">
        <v>63</v>
      </c>
    </row>
    <row r="272" spans="1:16" x14ac:dyDescent="0.25">
      <c r="A272" s="22" t="s">
        <v>358</v>
      </c>
      <c r="B272" s="22" t="s">
        <v>209</v>
      </c>
      <c r="C272" s="24" t="s">
        <v>371</v>
      </c>
      <c r="D272" s="24"/>
      <c r="E272" s="24" t="s">
        <v>371</v>
      </c>
      <c r="F272" s="24"/>
      <c r="G272" s="24"/>
      <c r="H272" s="24"/>
      <c r="I272" s="24"/>
      <c r="J272" s="24" t="s">
        <v>371</v>
      </c>
      <c r="K272" s="24"/>
      <c r="L272" s="24"/>
      <c r="M272" s="22" t="s">
        <v>184</v>
      </c>
      <c r="N272" s="41" t="s">
        <v>185</v>
      </c>
    </row>
    <row r="273" spans="1:14" x14ac:dyDescent="0.25">
      <c r="A273" s="22" t="s">
        <v>358</v>
      </c>
      <c r="B273" s="22" t="s">
        <v>209</v>
      </c>
      <c r="C273" s="24" t="s">
        <v>371</v>
      </c>
      <c r="D273" s="24"/>
      <c r="E273" s="24" t="s">
        <v>371</v>
      </c>
      <c r="F273" s="24"/>
      <c r="G273" s="24"/>
      <c r="H273" s="24">
        <v>3683.9</v>
      </c>
      <c r="I273" s="24"/>
      <c r="J273" s="24" t="s">
        <v>371</v>
      </c>
      <c r="K273" s="24"/>
      <c r="L273" s="24"/>
      <c r="M273" s="22" t="s">
        <v>186</v>
      </c>
      <c r="N273" s="41" t="s">
        <v>185</v>
      </c>
    </row>
    <row r="274" spans="1:14" x14ac:dyDescent="0.25">
      <c r="A274" s="22" t="s">
        <v>358</v>
      </c>
      <c r="B274" s="22" t="s">
        <v>209</v>
      </c>
      <c r="C274" s="24" t="s">
        <v>371</v>
      </c>
      <c r="D274" s="24"/>
      <c r="E274" s="24" t="s">
        <v>371</v>
      </c>
      <c r="F274" s="24"/>
      <c r="G274" s="24"/>
      <c r="H274" s="24"/>
      <c r="I274" s="24"/>
      <c r="J274" s="24" t="s">
        <v>371</v>
      </c>
      <c r="K274" s="24"/>
      <c r="L274" s="24"/>
      <c r="M274" s="22" t="s">
        <v>187</v>
      </c>
      <c r="N274" s="41" t="s">
        <v>185</v>
      </c>
    </row>
    <row r="275" spans="1:14" x14ac:dyDescent="0.25">
      <c r="A275" s="22" t="s">
        <v>358</v>
      </c>
      <c r="B275" s="22" t="s">
        <v>209</v>
      </c>
      <c r="C275" s="24" t="s">
        <v>371</v>
      </c>
      <c r="D275" s="24"/>
      <c r="E275" s="24" t="s">
        <v>371</v>
      </c>
      <c r="F275" s="24"/>
      <c r="G275" s="24"/>
      <c r="H275" s="24"/>
      <c r="I275" s="24">
        <v>92.097500000000011</v>
      </c>
      <c r="J275" s="24" t="s">
        <v>371</v>
      </c>
      <c r="K275" s="24"/>
      <c r="L275" s="24"/>
      <c r="M275" s="22" t="s">
        <v>187</v>
      </c>
      <c r="N275" s="41" t="s">
        <v>185</v>
      </c>
    </row>
    <row r="276" spans="1:14" x14ac:dyDescent="0.25">
      <c r="A276" s="22" t="s">
        <v>358</v>
      </c>
      <c r="B276" s="22" t="s">
        <v>209</v>
      </c>
      <c r="C276" s="24" t="s">
        <v>371</v>
      </c>
      <c r="D276" s="24"/>
      <c r="E276" s="24" t="s">
        <v>371</v>
      </c>
      <c r="F276" s="24"/>
      <c r="G276" s="24"/>
      <c r="H276" s="24"/>
      <c r="I276" s="24"/>
      <c r="J276" s="24" t="s">
        <v>40</v>
      </c>
      <c r="K276" s="24">
        <v>1.4458500000000001</v>
      </c>
      <c r="L276" s="24"/>
      <c r="M276" s="22" t="s">
        <v>208</v>
      </c>
      <c r="N276" s="41" t="s">
        <v>63</v>
      </c>
    </row>
    <row r="277" spans="1:14" x14ac:dyDescent="0.25">
      <c r="A277" s="22" t="s">
        <v>358</v>
      </c>
      <c r="B277" s="22" t="s">
        <v>209</v>
      </c>
      <c r="C277" s="24" t="s">
        <v>371</v>
      </c>
      <c r="D277" s="24"/>
      <c r="E277" s="24" t="s">
        <v>371</v>
      </c>
      <c r="F277" s="24"/>
      <c r="G277" s="24"/>
      <c r="H277" s="24"/>
      <c r="I277" s="24"/>
      <c r="J277" s="24" t="s">
        <v>43</v>
      </c>
      <c r="K277" s="24">
        <v>0.44887500000000002</v>
      </c>
      <c r="L277" s="24"/>
      <c r="M277" s="22" t="s">
        <v>190</v>
      </c>
      <c r="N277" s="41" t="s">
        <v>63</v>
      </c>
    </row>
    <row r="278" spans="1:14" x14ac:dyDescent="0.25">
      <c r="A278" s="22" t="s">
        <v>358</v>
      </c>
      <c r="B278" s="22" t="s">
        <v>209</v>
      </c>
      <c r="C278" s="24" t="s">
        <v>371</v>
      </c>
      <c r="D278" s="24"/>
      <c r="E278" s="24" t="s">
        <v>371</v>
      </c>
      <c r="F278" s="24"/>
      <c r="G278" s="24"/>
      <c r="H278" s="24"/>
      <c r="I278" s="24"/>
      <c r="J278" s="24" t="s">
        <v>28</v>
      </c>
      <c r="K278" s="24">
        <v>0.63</v>
      </c>
      <c r="L278" s="24"/>
      <c r="M278" s="22" t="s">
        <v>189</v>
      </c>
      <c r="N278" s="41" t="s">
        <v>63</v>
      </c>
    </row>
    <row r="279" spans="1:14" x14ac:dyDescent="0.25">
      <c r="A279" s="22" t="s">
        <v>358</v>
      </c>
      <c r="B279" s="22" t="s">
        <v>209</v>
      </c>
      <c r="C279" s="24" t="s">
        <v>371</v>
      </c>
      <c r="D279" s="24"/>
      <c r="E279" s="24" t="s">
        <v>371</v>
      </c>
      <c r="F279" s="24"/>
      <c r="G279" s="24"/>
      <c r="H279" s="24"/>
      <c r="I279" s="24"/>
      <c r="J279" s="24" t="s">
        <v>33</v>
      </c>
      <c r="K279" s="24">
        <v>5.2500000000000005E-2</v>
      </c>
      <c r="L279" s="24"/>
      <c r="M279" s="22" t="s">
        <v>190</v>
      </c>
      <c r="N279" s="41" t="s">
        <v>63</v>
      </c>
    </row>
    <row r="280" spans="1:14" x14ac:dyDescent="0.25">
      <c r="A280" s="22" t="s">
        <v>358</v>
      </c>
      <c r="B280" s="22" t="s">
        <v>209</v>
      </c>
      <c r="C280" s="24" t="s">
        <v>371</v>
      </c>
      <c r="D280" s="24"/>
      <c r="E280" s="24" t="s">
        <v>371</v>
      </c>
      <c r="F280" s="24"/>
      <c r="G280" s="24"/>
      <c r="H280" s="24"/>
      <c r="I280" s="24"/>
      <c r="J280" s="24" t="s">
        <v>371</v>
      </c>
      <c r="K280" s="24"/>
      <c r="L280" s="24">
        <v>20</v>
      </c>
      <c r="M280" s="22" t="s">
        <v>191</v>
      </c>
      <c r="N280" s="41" t="s">
        <v>63</v>
      </c>
    </row>
    <row r="281" spans="1:14" s="8" customFormat="1" x14ac:dyDescent="0.25">
      <c r="A281" s="21" t="s">
        <v>358</v>
      </c>
      <c r="B281" s="21" t="s">
        <v>210</v>
      </c>
      <c r="C281" s="26" t="s">
        <v>22</v>
      </c>
      <c r="D281" s="26">
        <v>17.328168000000002</v>
      </c>
      <c r="E281" s="26" t="s">
        <v>371</v>
      </c>
      <c r="F281" s="26"/>
      <c r="G281" s="26"/>
      <c r="H281" s="26"/>
      <c r="I281" s="26"/>
      <c r="J281" s="26" t="s">
        <v>371</v>
      </c>
      <c r="K281" s="26"/>
      <c r="L281" s="26"/>
      <c r="M281" s="21" t="s">
        <v>211</v>
      </c>
      <c r="N281" s="27" t="s">
        <v>63</v>
      </c>
    </row>
    <row r="282" spans="1:14" x14ac:dyDescent="0.25">
      <c r="A282" s="22" t="s">
        <v>358</v>
      </c>
      <c r="B282" s="22" t="s">
        <v>210</v>
      </c>
      <c r="C282" s="24" t="s">
        <v>371</v>
      </c>
      <c r="D282" s="24"/>
      <c r="E282" s="24" t="s">
        <v>371</v>
      </c>
      <c r="F282" s="24"/>
      <c r="G282" s="24"/>
      <c r="H282" s="24"/>
      <c r="I282" s="24"/>
      <c r="J282" s="24" t="s">
        <v>371</v>
      </c>
      <c r="K282" s="24"/>
      <c r="L282" s="24"/>
      <c r="M282" s="22" t="s">
        <v>183</v>
      </c>
      <c r="N282" s="41" t="s">
        <v>63</v>
      </c>
    </row>
    <row r="283" spans="1:14" x14ac:dyDescent="0.25">
      <c r="A283" s="22" t="s">
        <v>358</v>
      </c>
      <c r="B283" s="22" t="s">
        <v>210</v>
      </c>
      <c r="C283" s="24" t="s">
        <v>371</v>
      </c>
      <c r="D283" s="24"/>
      <c r="E283" s="24" t="s">
        <v>371</v>
      </c>
      <c r="F283" s="24"/>
      <c r="G283" s="24"/>
      <c r="H283" s="24"/>
      <c r="I283" s="24"/>
      <c r="J283" s="24" t="s">
        <v>371</v>
      </c>
      <c r="K283" s="24"/>
      <c r="L283" s="24"/>
      <c r="M283" s="22" t="s">
        <v>183</v>
      </c>
      <c r="N283" s="41" t="s">
        <v>63</v>
      </c>
    </row>
    <row r="284" spans="1:14" x14ac:dyDescent="0.25">
      <c r="A284" s="22" t="s">
        <v>358</v>
      </c>
      <c r="B284" s="22" t="s">
        <v>210</v>
      </c>
      <c r="C284" s="24" t="s">
        <v>371</v>
      </c>
      <c r="D284" s="24"/>
      <c r="E284" s="24" t="s">
        <v>45</v>
      </c>
      <c r="F284" s="24">
        <v>148.32000000000002</v>
      </c>
      <c r="G284" s="24"/>
      <c r="H284" s="24"/>
      <c r="I284" s="24"/>
      <c r="J284" s="24" t="s">
        <v>371</v>
      </c>
      <c r="K284" s="24"/>
      <c r="L284" s="24"/>
      <c r="M284" s="22" t="s">
        <v>183</v>
      </c>
      <c r="N284" s="41" t="s">
        <v>63</v>
      </c>
    </row>
    <row r="285" spans="1:14" x14ac:dyDescent="0.25">
      <c r="A285" s="22" t="s">
        <v>358</v>
      </c>
      <c r="B285" s="22" t="s">
        <v>210</v>
      </c>
      <c r="C285" s="24" t="s">
        <v>371</v>
      </c>
      <c r="D285" s="24"/>
      <c r="E285" s="24" t="s">
        <v>371</v>
      </c>
      <c r="F285" s="24"/>
      <c r="G285" s="24"/>
      <c r="H285" s="24"/>
      <c r="I285" s="24"/>
      <c r="J285" s="24" t="s">
        <v>371</v>
      </c>
      <c r="K285" s="24"/>
      <c r="L285" s="24"/>
      <c r="M285" s="22" t="s">
        <v>183</v>
      </c>
      <c r="N285" s="41" t="s">
        <v>63</v>
      </c>
    </row>
    <row r="286" spans="1:14" x14ac:dyDescent="0.25">
      <c r="A286" s="22" t="s">
        <v>358</v>
      </c>
      <c r="B286" s="22" t="s">
        <v>210</v>
      </c>
      <c r="C286" s="24" t="s">
        <v>371</v>
      </c>
      <c r="D286" s="24"/>
      <c r="E286" s="24" t="s">
        <v>371</v>
      </c>
      <c r="F286" s="24"/>
      <c r="G286" s="24"/>
      <c r="H286" s="24"/>
      <c r="I286" s="24"/>
      <c r="J286" s="24" t="s">
        <v>371</v>
      </c>
      <c r="K286" s="24"/>
      <c r="L286" s="24"/>
      <c r="M286" s="22" t="s">
        <v>184</v>
      </c>
      <c r="N286" s="41" t="s">
        <v>185</v>
      </c>
    </row>
    <row r="287" spans="1:14" x14ac:dyDescent="0.25">
      <c r="A287" s="22" t="s">
        <v>358</v>
      </c>
      <c r="B287" s="22" t="s">
        <v>210</v>
      </c>
      <c r="C287" s="24" t="s">
        <v>371</v>
      </c>
      <c r="D287" s="24"/>
      <c r="E287" s="24" t="s">
        <v>371</v>
      </c>
      <c r="F287" s="24"/>
      <c r="G287" s="24"/>
      <c r="H287" s="24">
        <v>3683.9</v>
      </c>
      <c r="I287" s="24"/>
      <c r="J287" s="24" t="s">
        <v>371</v>
      </c>
      <c r="K287" s="24"/>
      <c r="L287" s="24"/>
      <c r="M287" s="22" t="s">
        <v>186</v>
      </c>
      <c r="N287" s="41" t="s">
        <v>185</v>
      </c>
    </row>
    <row r="288" spans="1:14" x14ac:dyDescent="0.25">
      <c r="A288" s="22" t="s">
        <v>358</v>
      </c>
      <c r="B288" s="22" t="s">
        <v>210</v>
      </c>
      <c r="C288" s="24" t="s">
        <v>371</v>
      </c>
      <c r="D288" s="24"/>
      <c r="E288" s="24" t="s">
        <v>371</v>
      </c>
      <c r="F288" s="24"/>
      <c r="G288" s="24"/>
      <c r="H288" s="24"/>
      <c r="I288" s="24"/>
      <c r="J288" s="24" t="s">
        <v>371</v>
      </c>
      <c r="K288" s="24"/>
      <c r="L288" s="24"/>
      <c r="M288" s="22" t="s">
        <v>187</v>
      </c>
      <c r="N288" s="41" t="s">
        <v>185</v>
      </c>
    </row>
    <row r="289" spans="1:14" x14ac:dyDescent="0.25">
      <c r="A289" s="22" t="s">
        <v>358</v>
      </c>
      <c r="B289" s="22" t="s">
        <v>210</v>
      </c>
      <c r="C289" s="24" t="s">
        <v>371</v>
      </c>
      <c r="D289" s="24"/>
      <c r="E289" s="24" t="s">
        <v>371</v>
      </c>
      <c r="F289" s="24"/>
      <c r="G289" s="24"/>
      <c r="H289" s="24"/>
      <c r="I289" s="24">
        <v>92.097500000000011</v>
      </c>
      <c r="J289" s="24" t="s">
        <v>371</v>
      </c>
      <c r="K289" s="24"/>
      <c r="L289" s="24"/>
      <c r="M289" s="22" t="s">
        <v>187</v>
      </c>
      <c r="N289" s="41" t="s">
        <v>185</v>
      </c>
    </row>
    <row r="290" spans="1:14" x14ac:dyDescent="0.25">
      <c r="A290" s="22" t="s">
        <v>358</v>
      </c>
      <c r="B290" s="22" t="s">
        <v>210</v>
      </c>
      <c r="C290" s="24" t="s">
        <v>371</v>
      </c>
      <c r="D290" s="24"/>
      <c r="E290" s="24" t="s">
        <v>371</v>
      </c>
      <c r="F290" s="24"/>
      <c r="G290" s="24"/>
      <c r="H290" s="24"/>
      <c r="I290" s="24"/>
      <c r="J290" s="24" t="s">
        <v>40</v>
      </c>
      <c r="K290" s="24">
        <v>1.5261750000000001</v>
      </c>
      <c r="L290" s="24"/>
      <c r="M290" s="22" t="s">
        <v>212</v>
      </c>
      <c r="N290" s="41" t="s">
        <v>63</v>
      </c>
    </row>
    <row r="291" spans="1:14" x14ac:dyDescent="0.25">
      <c r="A291" s="22" t="s">
        <v>358</v>
      </c>
      <c r="B291" s="22" t="s">
        <v>210</v>
      </c>
      <c r="C291" s="24" t="s">
        <v>371</v>
      </c>
      <c r="D291" s="24"/>
      <c r="E291" s="24" t="s">
        <v>371</v>
      </c>
      <c r="F291" s="24"/>
      <c r="G291" s="24"/>
      <c r="H291" s="24"/>
      <c r="I291" s="24"/>
      <c r="J291" s="24" t="s">
        <v>43</v>
      </c>
      <c r="K291" s="24">
        <v>0.44887500000000002</v>
      </c>
      <c r="L291" s="24"/>
      <c r="M291" s="22" t="s">
        <v>190</v>
      </c>
      <c r="N291" s="41" t="s">
        <v>63</v>
      </c>
    </row>
    <row r="292" spans="1:14" x14ac:dyDescent="0.25">
      <c r="A292" s="22" t="s">
        <v>358</v>
      </c>
      <c r="B292" s="22" t="s">
        <v>210</v>
      </c>
      <c r="C292" s="24" t="s">
        <v>371</v>
      </c>
      <c r="D292" s="24"/>
      <c r="E292" s="24" t="s">
        <v>371</v>
      </c>
      <c r="F292" s="24"/>
      <c r="G292" s="24"/>
      <c r="H292" s="24"/>
      <c r="I292" s="24"/>
      <c r="J292" s="24" t="s">
        <v>28</v>
      </c>
      <c r="K292" s="24">
        <v>0.63</v>
      </c>
      <c r="L292" s="24"/>
      <c r="M292" s="22" t="s">
        <v>189</v>
      </c>
      <c r="N292" s="41" t="s">
        <v>63</v>
      </c>
    </row>
    <row r="293" spans="1:14" x14ac:dyDescent="0.25">
      <c r="A293" s="22" t="s">
        <v>358</v>
      </c>
      <c r="B293" s="22" t="s">
        <v>210</v>
      </c>
      <c r="C293" s="24" t="s">
        <v>371</v>
      </c>
      <c r="D293" s="24"/>
      <c r="E293" s="24" t="s">
        <v>371</v>
      </c>
      <c r="F293" s="24"/>
      <c r="G293" s="24"/>
      <c r="H293" s="24"/>
      <c r="I293" s="24"/>
      <c r="J293" s="24" t="s">
        <v>33</v>
      </c>
      <c r="K293" s="24">
        <v>5.2500000000000005E-2</v>
      </c>
      <c r="L293" s="24"/>
      <c r="M293" s="22" t="s">
        <v>190</v>
      </c>
      <c r="N293" s="41" t="s">
        <v>63</v>
      </c>
    </row>
    <row r="294" spans="1:14" x14ac:dyDescent="0.25">
      <c r="A294" s="22" t="s">
        <v>358</v>
      </c>
      <c r="B294" s="22" t="s">
        <v>210</v>
      </c>
      <c r="C294" s="24" t="s">
        <v>371</v>
      </c>
      <c r="D294" s="24"/>
      <c r="E294" s="24" t="s">
        <v>371</v>
      </c>
      <c r="F294" s="24"/>
      <c r="G294" s="24"/>
      <c r="H294" s="24"/>
      <c r="I294" s="24"/>
      <c r="J294" s="24" t="s">
        <v>371</v>
      </c>
      <c r="K294" s="24"/>
      <c r="L294" s="24">
        <v>20</v>
      </c>
      <c r="M294" s="22" t="s">
        <v>191</v>
      </c>
      <c r="N294" s="41" t="s">
        <v>63</v>
      </c>
    </row>
    <row r="295" spans="1:14" s="8" customFormat="1" x14ac:dyDescent="0.25">
      <c r="A295" s="21" t="s">
        <v>358</v>
      </c>
      <c r="B295" s="21" t="s">
        <v>213</v>
      </c>
      <c r="C295" s="26" t="s">
        <v>22</v>
      </c>
      <c r="D295" s="26">
        <v>15.76728</v>
      </c>
      <c r="E295" s="26" t="s">
        <v>371</v>
      </c>
      <c r="F295" s="26"/>
      <c r="G295" s="26"/>
      <c r="H295" s="26"/>
      <c r="I295" s="26"/>
      <c r="J295" s="26" t="s">
        <v>371</v>
      </c>
      <c r="K295" s="26"/>
      <c r="L295" s="26"/>
      <c r="M295" s="21" t="s">
        <v>182</v>
      </c>
      <c r="N295" s="27" t="s">
        <v>63</v>
      </c>
    </row>
    <row r="296" spans="1:14" x14ac:dyDescent="0.25">
      <c r="A296" s="22" t="s">
        <v>358</v>
      </c>
      <c r="B296" s="22" t="s">
        <v>213</v>
      </c>
      <c r="C296" s="24" t="s">
        <v>371</v>
      </c>
      <c r="D296" s="24"/>
      <c r="E296" s="24" t="s">
        <v>371</v>
      </c>
      <c r="F296" s="24"/>
      <c r="G296" s="24"/>
      <c r="H296" s="24"/>
      <c r="I296" s="24"/>
      <c r="J296" s="24" t="s">
        <v>371</v>
      </c>
      <c r="K296" s="24"/>
      <c r="L296" s="24"/>
      <c r="M296" s="22" t="s">
        <v>183</v>
      </c>
      <c r="N296" s="41" t="s">
        <v>63</v>
      </c>
    </row>
    <row r="297" spans="1:14" x14ac:dyDescent="0.25">
      <c r="A297" s="22" t="s">
        <v>358</v>
      </c>
      <c r="B297" s="22" t="s">
        <v>213</v>
      </c>
      <c r="C297" s="24" t="s">
        <v>371</v>
      </c>
      <c r="D297" s="24"/>
      <c r="E297" s="24" t="s">
        <v>371</v>
      </c>
      <c r="F297" s="24"/>
      <c r="G297" s="24"/>
      <c r="H297" s="24"/>
      <c r="I297" s="24"/>
      <c r="J297" s="24" t="s">
        <v>371</v>
      </c>
      <c r="K297" s="24"/>
      <c r="L297" s="24"/>
      <c r="M297" s="22" t="s">
        <v>183</v>
      </c>
      <c r="N297" s="41" t="s">
        <v>63</v>
      </c>
    </row>
    <row r="298" spans="1:14" x14ac:dyDescent="0.25">
      <c r="A298" s="22" t="s">
        <v>358</v>
      </c>
      <c r="B298" s="22" t="s">
        <v>213</v>
      </c>
      <c r="C298" s="24" t="s">
        <v>371</v>
      </c>
      <c r="D298" s="24"/>
      <c r="E298" s="24" t="s">
        <v>46</v>
      </c>
      <c r="F298" s="24">
        <v>148.32000000000002</v>
      </c>
      <c r="G298" s="24"/>
      <c r="H298" s="24"/>
      <c r="I298" s="24"/>
      <c r="J298" s="24" t="s">
        <v>371</v>
      </c>
      <c r="K298" s="24"/>
      <c r="L298" s="24"/>
      <c r="M298" s="22" t="s">
        <v>214</v>
      </c>
      <c r="N298" s="41" t="s">
        <v>63</v>
      </c>
    </row>
    <row r="299" spans="1:14" x14ac:dyDescent="0.25">
      <c r="A299" s="22" t="s">
        <v>358</v>
      </c>
      <c r="B299" s="22" t="s">
        <v>213</v>
      </c>
      <c r="C299" s="24" t="s">
        <v>371</v>
      </c>
      <c r="D299" s="24"/>
      <c r="E299" s="24" t="s">
        <v>371</v>
      </c>
      <c r="F299" s="24"/>
      <c r="G299" s="24">
        <v>0</v>
      </c>
      <c r="H299" s="24"/>
      <c r="I299" s="24"/>
      <c r="J299" s="24" t="s">
        <v>371</v>
      </c>
      <c r="K299" s="24"/>
      <c r="L299" s="24"/>
      <c r="M299" s="22" t="s">
        <v>183</v>
      </c>
      <c r="N299" s="41" t="s">
        <v>63</v>
      </c>
    </row>
    <row r="300" spans="1:14" x14ac:dyDescent="0.25">
      <c r="A300" s="22" t="s">
        <v>358</v>
      </c>
      <c r="B300" s="22" t="s">
        <v>213</v>
      </c>
      <c r="C300" s="24" t="s">
        <v>371</v>
      </c>
      <c r="D300" s="24"/>
      <c r="E300" s="24" t="s">
        <v>371</v>
      </c>
      <c r="F300" s="24"/>
      <c r="G300" s="24"/>
      <c r="H300" s="24"/>
      <c r="I300" s="24"/>
      <c r="J300" s="24" t="s">
        <v>371</v>
      </c>
      <c r="K300" s="24"/>
      <c r="L300" s="24"/>
      <c r="M300" s="22" t="s">
        <v>184</v>
      </c>
      <c r="N300" s="41" t="s">
        <v>185</v>
      </c>
    </row>
    <row r="301" spans="1:14" x14ac:dyDescent="0.25">
      <c r="A301" s="22" t="s">
        <v>358</v>
      </c>
      <c r="B301" s="22" t="s">
        <v>213</v>
      </c>
      <c r="C301" s="24" t="s">
        <v>371</v>
      </c>
      <c r="D301" s="24"/>
      <c r="E301" s="24" t="s">
        <v>371</v>
      </c>
      <c r="F301" s="24"/>
      <c r="G301" s="24"/>
      <c r="H301" s="24">
        <v>3683.9</v>
      </c>
      <c r="I301" s="24"/>
      <c r="J301" s="24" t="s">
        <v>371</v>
      </c>
      <c r="K301" s="24"/>
      <c r="L301" s="24"/>
      <c r="M301" s="22" t="s">
        <v>186</v>
      </c>
      <c r="N301" s="41" t="s">
        <v>185</v>
      </c>
    </row>
    <row r="302" spans="1:14" x14ac:dyDescent="0.25">
      <c r="A302" s="22" t="s">
        <v>358</v>
      </c>
      <c r="B302" s="22" t="s">
        <v>213</v>
      </c>
      <c r="C302" s="24" t="s">
        <v>371</v>
      </c>
      <c r="D302" s="24"/>
      <c r="E302" s="24" t="s">
        <v>371</v>
      </c>
      <c r="F302" s="24"/>
      <c r="G302" s="24"/>
      <c r="H302" s="24"/>
      <c r="I302" s="24"/>
      <c r="J302" s="24" t="s">
        <v>371</v>
      </c>
      <c r="K302" s="24"/>
      <c r="L302" s="24"/>
      <c r="M302" s="22" t="s">
        <v>187</v>
      </c>
      <c r="N302" s="41" t="s">
        <v>185</v>
      </c>
    </row>
    <row r="303" spans="1:14" x14ac:dyDescent="0.25">
      <c r="A303" s="22" t="s">
        <v>358</v>
      </c>
      <c r="B303" s="22" t="s">
        <v>213</v>
      </c>
      <c r="C303" s="24" t="s">
        <v>371</v>
      </c>
      <c r="D303" s="24"/>
      <c r="E303" s="24" t="s">
        <v>371</v>
      </c>
      <c r="F303" s="24"/>
      <c r="G303" s="24"/>
      <c r="H303" s="24"/>
      <c r="I303" s="24">
        <v>92.097500000000011</v>
      </c>
      <c r="J303" s="24" t="s">
        <v>371</v>
      </c>
      <c r="K303" s="24"/>
      <c r="L303" s="24"/>
      <c r="M303" s="22" t="s">
        <v>187</v>
      </c>
      <c r="N303" s="41" t="s">
        <v>185</v>
      </c>
    </row>
    <row r="304" spans="1:14" x14ac:dyDescent="0.25">
      <c r="A304" s="22" t="s">
        <v>358</v>
      </c>
      <c r="B304" s="22" t="s">
        <v>213</v>
      </c>
      <c r="C304" s="24" t="s">
        <v>371</v>
      </c>
      <c r="D304" s="24"/>
      <c r="E304" s="24" t="s">
        <v>371</v>
      </c>
      <c r="F304" s="24"/>
      <c r="G304" s="24"/>
      <c r="H304" s="24"/>
      <c r="I304" s="24"/>
      <c r="J304" s="24" t="s">
        <v>40</v>
      </c>
      <c r="K304" s="24">
        <v>1.6065</v>
      </c>
      <c r="L304" s="24"/>
      <c r="M304" s="22" t="s">
        <v>188</v>
      </c>
      <c r="N304" s="41" t="s">
        <v>63</v>
      </c>
    </row>
    <row r="305" spans="1:14" x14ac:dyDescent="0.25">
      <c r="A305" s="22" t="s">
        <v>358</v>
      </c>
      <c r="B305" s="22" t="s">
        <v>213</v>
      </c>
      <c r="C305" s="24" t="s">
        <v>371</v>
      </c>
      <c r="D305" s="24"/>
      <c r="E305" s="24" t="s">
        <v>371</v>
      </c>
      <c r="F305" s="24"/>
      <c r="G305" s="24"/>
      <c r="H305" s="24"/>
      <c r="I305" s="24"/>
      <c r="J305" s="24" t="s">
        <v>43</v>
      </c>
      <c r="K305" s="24">
        <v>0.44887500000000002</v>
      </c>
      <c r="L305" s="24"/>
      <c r="M305" s="22" t="s">
        <v>190</v>
      </c>
      <c r="N305" s="41" t="s">
        <v>63</v>
      </c>
    </row>
    <row r="306" spans="1:14" x14ac:dyDescent="0.25">
      <c r="A306" s="22" t="s">
        <v>358</v>
      </c>
      <c r="B306" s="22" t="s">
        <v>213</v>
      </c>
      <c r="C306" s="24" t="s">
        <v>371</v>
      </c>
      <c r="D306" s="24"/>
      <c r="E306" s="24" t="s">
        <v>371</v>
      </c>
      <c r="F306" s="24"/>
      <c r="G306" s="24"/>
      <c r="H306" s="24"/>
      <c r="I306" s="24"/>
      <c r="J306" s="24" t="s">
        <v>28</v>
      </c>
      <c r="K306" s="24">
        <v>0.63</v>
      </c>
      <c r="L306" s="24"/>
      <c r="M306" s="22" t="s">
        <v>189</v>
      </c>
      <c r="N306" s="41" t="s">
        <v>63</v>
      </c>
    </row>
    <row r="307" spans="1:14" x14ac:dyDescent="0.25">
      <c r="A307" s="22" t="s">
        <v>358</v>
      </c>
      <c r="B307" s="22" t="s">
        <v>213</v>
      </c>
      <c r="C307" s="24" t="s">
        <v>371</v>
      </c>
      <c r="D307" s="24"/>
      <c r="E307" s="24" t="s">
        <v>371</v>
      </c>
      <c r="F307" s="24"/>
      <c r="G307" s="24"/>
      <c r="H307" s="24"/>
      <c r="I307" s="24"/>
      <c r="J307" s="24" t="s">
        <v>33</v>
      </c>
      <c r="K307" s="24">
        <v>5.2500000000000005E-2</v>
      </c>
      <c r="L307" s="24"/>
      <c r="M307" s="22" t="s">
        <v>190</v>
      </c>
      <c r="N307" s="41" t="s">
        <v>63</v>
      </c>
    </row>
    <row r="308" spans="1:14" x14ac:dyDescent="0.25">
      <c r="A308" s="22" t="s">
        <v>358</v>
      </c>
      <c r="B308" s="22" t="s">
        <v>213</v>
      </c>
      <c r="C308" s="24" t="s">
        <v>371</v>
      </c>
      <c r="D308" s="24"/>
      <c r="E308" s="24" t="s">
        <v>371</v>
      </c>
      <c r="F308" s="24"/>
      <c r="G308" s="24"/>
      <c r="H308" s="24"/>
      <c r="I308" s="24"/>
      <c r="J308" s="24" t="s">
        <v>371</v>
      </c>
      <c r="K308" s="24"/>
      <c r="L308" s="24">
        <v>20</v>
      </c>
      <c r="M308" s="22" t="s">
        <v>191</v>
      </c>
      <c r="N308" s="41" t="s">
        <v>63</v>
      </c>
    </row>
    <row r="309" spans="1:14" s="8" customFormat="1" x14ac:dyDescent="0.25">
      <c r="A309" s="21" t="s">
        <v>360</v>
      </c>
      <c r="B309" s="21" t="s">
        <v>215</v>
      </c>
      <c r="C309" s="26" t="s">
        <v>22</v>
      </c>
      <c r="D309" s="26">
        <v>0.15839999999999999</v>
      </c>
      <c r="E309" s="26" t="s">
        <v>371</v>
      </c>
      <c r="F309" s="26"/>
      <c r="G309" s="26"/>
      <c r="H309" s="26"/>
      <c r="I309" s="26"/>
      <c r="J309" s="26" t="s">
        <v>371</v>
      </c>
      <c r="K309" s="26"/>
      <c r="L309" s="26"/>
      <c r="M309" s="21" t="s">
        <v>183</v>
      </c>
      <c r="N309" s="27" t="s">
        <v>63</v>
      </c>
    </row>
    <row r="310" spans="1:14" x14ac:dyDescent="0.25">
      <c r="A310" s="22" t="s">
        <v>360</v>
      </c>
      <c r="B310" s="22" t="s">
        <v>215</v>
      </c>
      <c r="C310" s="24" t="s">
        <v>28</v>
      </c>
      <c r="D310" s="24">
        <v>22.298400000000001</v>
      </c>
      <c r="E310" s="24" t="s">
        <v>371</v>
      </c>
      <c r="F310" s="24"/>
      <c r="G310" s="24"/>
      <c r="H310" s="24"/>
      <c r="I310" s="24"/>
      <c r="J310" s="24" t="s">
        <v>371</v>
      </c>
      <c r="K310" s="24"/>
      <c r="L310" s="24"/>
      <c r="M310" s="22" t="s">
        <v>183</v>
      </c>
      <c r="N310" s="41" t="s">
        <v>63</v>
      </c>
    </row>
    <row r="311" spans="1:14" x14ac:dyDescent="0.25">
      <c r="A311" s="22" t="s">
        <v>360</v>
      </c>
      <c r="B311" s="22" t="s">
        <v>215</v>
      </c>
      <c r="C311" s="24" t="s">
        <v>371</v>
      </c>
      <c r="D311" s="24"/>
      <c r="E311" s="24" t="s">
        <v>371</v>
      </c>
      <c r="F311" s="24"/>
      <c r="G311" s="24"/>
      <c r="H311" s="24"/>
      <c r="I311" s="24"/>
      <c r="J311" s="24" t="s">
        <v>371</v>
      </c>
      <c r="K311" s="24"/>
      <c r="L311" s="24"/>
      <c r="M311" s="22" t="s">
        <v>183</v>
      </c>
      <c r="N311" s="41" t="s">
        <v>63</v>
      </c>
    </row>
    <row r="312" spans="1:14" x14ac:dyDescent="0.25">
      <c r="A312" s="22" t="s">
        <v>360</v>
      </c>
      <c r="B312" s="22" t="s">
        <v>215</v>
      </c>
      <c r="C312" s="24" t="s">
        <v>371</v>
      </c>
      <c r="D312" s="24"/>
      <c r="E312" s="24" t="s">
        <v>34</v>
      </c>
      <c r="F312" s="24">
        <v>148.32000000000002</v>
      </c>
      <c r="G312" s="24"/>
      <c r="H312" s="24"/>
      <c r="I312" s="24"/>
      <c r="J312" s="24" t="s">
        <v>371</v>
      </c>
      <c r="K312" s="24"/>
      <c r="L312" s="24"/>
      <c r="M312" s="22" t="s">
        <v>183</v>
      </c>
      <c r="N312" s="41" t="s">
        <v>63</v>
      </c>
    </row>
    <row r="313" spans="1:14" x14ac:dyDescent="0.25">
      <c r="A313" s="22" t="s">
        <v>360</v>
      </c>
      <c r="B313" s="22" t="s">
        <v>215</v>
      </c>
      <c r="C313" s="24" t="s">
        <v>371</v>
      </c>
      <c r="D313" s="24"/>
      <c r="E313" s="24" t="s">
        <v>371</v>
      </c>
      <c r="F313" s="24"/>
      <c r="G313" s="24">
        <v>0</v>
      </c>
      <c r="H313" s="24"/>
      <c r="I313" s="24"/>
      <c r="J313" s="24" t="s">
        <v>371</v>
      </c>
      <c r="K313" s="24"/>
      <c r="L313" s="24"/>
      <c r="M313" s="22" t="s">
        <v>183</v>
      </c>
      <c r="N313" s="41" t="s">
        <v>63</v>
      </c>
    </row>
    <row r="314" spans="1:14" x14ac:dyDescent="0.25">
      <c r="A314" s="22" t="s">
        <v>360</v>
      </c>
      <c r="B314" s="22" t="s">
        <v>215</v>
      </c>
      <c r="C314" s="24" t="s">
        <v>371</v>
      </c>
      <c r="D314" s="24"/>
      <c r="E314" s="24" t="s">
        <v>371</v>
      </c>
      <c r="F314" s="24"/>
      <c r="G314" s="24"/>
      <c r="H314" s="24"/>
      <c r="I314" s="24"/>
      <c r="J314" s="24" t="s">
        <v>371</v>
      </c>
      <c r="K314" s="24"/>
      <c r="L314" s="24"/>
      <c r="M314" s="22" t="s">
        <v>187</v>
      </c>
      <c r="N314" s="41" t="s">
        <v>185</v>
      </c>
    </row>
    <row r="315" spans="1:14" x14ac:dyDescent="0.25">
      <c r="A315" s="22" t="s">
        <v>360</v>
      </c>
      <c r="B315" s="22" t="s">
        <v>215</v>
      </c>
      <c r="C315" s="24" t="s">
        <v>371</v>
      </c>
      <c r="D315" s="24"/>
      <c r="E315" s="24" t="s">
        <v>371</v>
      </c>
      <c r="F315" s="24"/>
      <c r="G315" s="24"/>
      <c r="H315" s="24">
        <v>3349</v>
      </c>
      <c r="I315" s="24"/>
      <c r="J315" s="24" t="s">
        <v>371</v>
      </c>
      <c r="K315" s="24"/>
      <c r="L315" s="24"/>
      <c r="M315" s="22" t="s">
        <v>187</v>
      </c>
      <c r="N315" s="41" t="s">
        <v>185</v>
      </c>
    </row>
    <row r="316" spans="1:14" x14ac:dyDescent="0.25">
      <c r="A316" s="22" t="s">
        <v>360</v>
      </c>
      <c r="B316" s="22" t="s">
        <v>215</v>
      </c>
      <c r="C316" s="24" t="s">
        <v>371</v>
      </c>
      <c r="D316" s="24"/>
      <c r="E316" s="24" t="s">
        <v>371</v>
      </c>
      <c r="F316" s="24"/>
      <c r="G316" s="24"/>
      <c r="H316" s="24"/>
      <c r="I316" s="24"/>
      <c r="J316" s="24" t="s">
        <v>371</v>
      </c>
      <c r="K316" s="24"/>
      <c r="L316" s="24"/>
      <c r="M316" s="22" t="s">
        <v>187</v>
      </c>
      <c r="N316" s="41" t="s">
        <v>185</v>
      </c>
    </row>
    <row r="317" spans="1:14" x14ac:dyDescent="0.25">
      <c r="A317" s="22" t="s">
        <v>360</v>
      </c>
      <c r="B317" s="22" t="s">
        <v>215</v>
      </c>
      <c r="C317" s="24" t="s">
        <v>371</v>
      </c>
      <c r="D317" s="24"/>
      <c r="E317" s="24" t="s">
        <v>371</v>
      </c>
      <c r="F317" s="24"/>
      <c r="G317" s="24"/>
      <c r="H317" s="24"/>
      <c r="I317" s="24">
        <v>83.725000000000009</v>
      </c>
      <c r="J317" s="24" t="s">
        <v>371</v>
      </c>
      <c r="K317" s="24"/>
      <c r="L317" s="24"/>
      <c r="M317" s="22" t="s">
        <v>187</v>
      </c>
      <c r="N317" s="41" t="s">
        <v>185</v>
      </c>
    </row>
    <row r="318" spans="1:14" x14ac:dyDescent="0.25">
      <c r="A318" s="22" t="s">
        <v>360</v>
      </c>
      <c r="B318" s="22" t="s">
        <v>215</v>
      </c>
      <c r="C318" s="24" t="s">
        <v>371</v>
      </c>
      <c r="D318" s="24"/>
      <c r="E318" s="24" t="s">
        <v>371</v>
      </c>
      <c r="F318" s="24"/>
      <c r="G318" s="24"/>
      <c r="H318" s="24"/>
      <c r="I318" s="24"/>
      <c r="J318" s="24" t="s">
        <v>40</v>
      </c>
      <c r="K318" s="24">
        <v>1.53</v>
      </c>
      <c r="L318" s="24"/>
      <c r="M318" s="22" t="s">
        <v>216</v>
      </c>
      <c r="N318" s="41" t="s">
        <v>63</v>
      </c>
    </row>
    <row r="319" spans="1:14" x14ac:dyDescent="0.25">
      <c r="A319" s="22" t="s">
        <v>360</v>
      </c>
      <c r="B319" s="22" t="s">
        <v>215</v>
      </c>
      <c r="C319" s="24" t="s">
        <v>371</v>
      </c>
      <c r="D319" s="29"/>
      <c r="E319" s="29" t="s">
        <v>371</v>
      </c>
      <c r="F319" s="29"/>
      <c r="G319" s="29"/>
      <c r="H319" s="29"/>
      <c r="I319" s="29"/>
      <c r="J319" s="29" t="s">
        <v>43</v>
      </c>
      <c r="K319" s="29">
        <v>0.42749999999999999</v>
      </c>
      <c r="L319" s="29"/>
      <c r="M319" s="22" t="s">
        <v>217</v>
      </c>
      <c r="N319" s="30" t="s">
        <v>63</v>
      </c>
    </row>
    <row r="320" spans="1:14" x14ac:dyDescent="0.25">
      <c r="A320" s="22" t="s">
        <v>360</v>
      </c>
      <c r="B320" s="22" t="s">
        <v>215</v>
      </c>
      <c r="C320" s="24" t="s">
        <v>371</v>
      </c>
      <c r="D320" s="29"/>
      <c r="E320" s="29" t="s">
        <v>371</v>
      </c>
      <c r="F320" s="29"/>
      <c r="G320" s="29"/>
      <c r="H320" s="29"/>
      <c r="I320" s="29"/>
      <c r="J320" s="29" t="s">
        <v>28</v>
      </c>
      <c r="K320" s="29">
        <v>0.63</v>
      </c>
      <c r="L320" s="29"/>
      <c r="M320" s="22" t="s">
        <v>189</v>
      </c>
      <c r="N320" s="30" t="s">
        <v>63</v>
      </c>
    </row>
    <row r="321" spans="1:14" x14ac:dyDescent="0.25">
      <c r="A321" s="22" t="s">
        <v>360</v>
      </c>
      <c r="B321" s="22" t="s">
        <v>215</v>
      </c>
      <c r="C321" s="24" t="s">
        <v>371</v>
      </c>
      <c r="D321" s="29"/>
      <c r="E321" s="29" t="s">
        <v>371</v>
      </c>
      <c r="F321" s="29"/>
      <c r="G321" s="29"/>
      <c r="H321" s="29"/>
      <c r="I321" s="29"/>
      <c r="J321" s="29" t="s">
        <v>33</v>
      </c>
      <c r="K321" s="29">
        <v>0.05</v>
      </c>
      <c r="L321" s="29"/>
      <c r="M321" s="22" t="s">
        <v>216</v>
      </c>
      <c r="N321" s="30" t="s">
        <v>63</v>
      </c>
    </row>
    <row r="322" spans="1:14" x14ac:dyDescent="0.25">
      <c r="A322" s="22" t="s">
        <v>360</v>
      </c>
      <c r="B322" s="22" t="s">
        <v>215</v>
      </c>
      <c r="C322" s="24" t="s">
        <v>371</v>
      </c>
      <c r="D322" s="29"/>
      <c r="E322" s="29" t="s">
        <v>371</v>
      </c>
      <c r="F322" s="29"/>
      <c r="G322" s="29"/>
      <c r="H322" s="29"/>
      <c r="I322" s="29"/>
      <c r="J322" s="29" t="s">
        <v>371</v>
      </c>
      <c r="K322" s="29"/>
      <c r="L322" s="29">
        <v>25</v>
      </c>
      <c r="M322" s="22" t="s">
        <v>187</v>
      </c>
      <c r="N322" s="30" t="s">
        <v>63</v>
      </c>
    </row>
    <row r="323" spans="1:14" s="8" customFormat="1" x14ac:dyDescent="0.25">
      <c r="A323" s="21" t="s">
        <v>218</v>
      </c>
      <c r="B323" s="21" t="s">
        <v>218</v>
      </c>
      <c r="C323" s="26" t="s">
        <v>22</v>
      </c>
      <c r="D323" s="26">
        <v>7.74</v>
      </c>
      <c r="E323" s="26" t="s">
        <v>371</v>
      </c>
      <c r="F323" s="26"/>
      <c r="G323" s="26"/>
      <c r="H323" s="26"/>
      <c r="I323" s="26"/>
      <c r="J323" s="26" t="s">
        <v>371</v>
      </c>
      <c r="K323" s="26"/>
      <c r="L323" s="26"/>
      <c r="M323" s="21" t="s">
        <v>220</v>
      </c>
      <c r="N323" s="27" t="s">
        <v>63</v>
      </c>
    </row>
    <row r="324" spans="1:14" x14ac:dyDescent="0.25">
      <c r="A324" s="22" t="s">
        <v>218</v>
      </c>
      <c r="B324" s="22" t="s">
        <v>218</v>
      </c>
      <c r="C324" s="24" t="s">
        <v>371</v>
      </c>
      <c r="D324" s="24"/>
      <c r="E324" s="24" t="s">
        <v>368</v>
      </c>
      <c r="F324" s="24">
        <v>58.816800000000008</v>
      </c>
      <c r="G324" s="24"/>
      <c r="H324" s="24"/>
      <c r="I324" s="24"/>
      <c r="J324" s="24" t="s">
        <v>371</v>
      </c>
      <c r="K324" s="24"/>
      <c r="L324" s="24"/>
      <c r="M324" s="22" t="s">
        <v>220</v>
      </c>
      <c r="N324" s="41" t="s">
        <v>63</v>
      </c>
    </row>
    <row r="325" spans="1:14" x14ac:dyDescent="0.25">
      <c r="A325" s="22" t="s">
        <v>218</v>
      </c>
      <c r="B325" s="22" t="s">
        <v>218</v>
      </c>
      <c r="C325" s="24" t="s">
        <v>371</v>
      </c>
      <c r="D325" s="24"/>
      <c r="E325" s="24" t="s">
        <v>371</v>
      </c>
      <c r="F325" s="24"/>
      <c r="G325" s="24">
        <v>0.56555920000000093</v>
      </c>
      <c r="H325" s="24"/>
      <c r="I325" s="24"/>
      <c r="J325" s="24" t="s">
        <v>371</v>
      </c>
      <c r="K325" s="24"/>
      <c r="L325" s="24"/>
      <c r="M325" s="22" t="s">
        <v>396</v>
      </c>
      <c r="N325" s="41" t="s">
        <v>63</v>
      </c>
    </row>
    <row r="326" spans="1:14" x14ac:dyDescent="0.25">
      <c r="A326" s="22" t="s">
        <v>218</v>
      </c>
      <c r="B326" s="22" t="s">
        <v>218</v>
      </c>
      <c r="C326" s="24" t="s">
        <v>371</v>
      </c>
      <c r="D326" s="24"/>
      <c r="E326" s="24" t="s">
        <v>371</v>
      </c>
      <c r="F326" s="24"/>
      <c r="G326" s="24"/>
      <c r="H326" s="24"/>
      <c r="I326" s="24"/>
      <c r="J326" s="24" t="s">
        <v>371</v>
      </c>
      <c r="K326" s="24"/>
      <c r="L326" s="24"/>
      <c r="M326" s="22" t="s">
        <v>397</v>
      </c>
      <c r="N326" s="41" t="s">
        <v>63</v>
      </c>
    </row>
    <row r="327" spans="1:14" x14ac:dyDescent="0.25">
      <c r="A327" s="22" t="s">
        <v>218</v>
      </c>
      <c r="B327" s="22" t="s">
        <v>218</v>
      </c>
      <c r="C327" s="24" t="s">
        <v>371</v>
      </c>
      <c r="D327" s="24"/>
      <c r="E327" s="24" t="s">
        <v>371</v>
      </c>
      <c r="F327" s="24"/>
      <c r="G327" s="24"/>
      <c r="H327" s="24">
        <v>444</v>
      </c>
      <c r="I327" s="24"/>
      <c r="J327" s="24" t="s">
        <v>371</v>
      </c>
      <c r="K327" s="24"/>
      <c r="L327" s="24"/>
      <c r="M327" s="22" t="s">
        <v>398</v>
      </c>
      <c r="N327" s="41" t="s">
        <v>63</v>
      </c>
    </row>
    <row r="328" spans="1:14" x14ac:dyDescent="0.25">
      <c r="A328" s="22" t="s">
        <v>218</v>
      </c>
      <c r="B328" s="22" t="s">
        <v>218</v>
      </c>
      <c r="C328" s="24" t="s">
        <v>371</v>
      </c>
      <c r="D328" s="24"/>
      <c r="E328" s="24" t="s">
        <v>371</v>
      </c>
      <c r="F328" s="24"/>
      <c r="G328" s="24"/>
      <c r="H328" s="24"/>
      <c r="I328" s="24"/>
      <c r="J328" s="24" t="s">
        <v>371</v>
      </c>
      <c r="K328" s="24"/>
      <c r="L328" s="24"/>
      <c r="M328" s="22" t="s">
        <v>399</v>
      </c>
      <c r="N328" s="41" t="s">
        <v>63</v>
      </c>
    </row>
    <row r="329" spans="1:14" x14ac:dyDescent="0.25">
      <c r="A329" s="22" t="s">
        <v>218</v>
      </c>
      <c r="B329" s="22" t="s">
        <v>218</v>
      </c>
      <c r="C329" s="24" t="s">
        <v>371</v>
      </c>
      <c r="D329" s="24"/>
      <c r="E329" s="24" t="s">
        <v>371</v>
      </c>
      <c r="F329" s="24"/>
      <c r="G329" s="24"/>
      <c r="H329" s="24"/>
      <c r="I329" s="24">
        <v>11.100000000000001</v>
      </c>
      <c r="J329" s="24" t="s">
        <v>371</v>
      </c>
      <c r="K329" s="24"/>
      <c r="L329" s="24"/>
      <c r="M329" s="22" t="s">
        <v>400</v>
      </c>
      <c r="N329" s="41" t="s">
        <v>63</v>
      </c>
    </row>
    <row r="330" spans="1:14" x14ac:dyDescent="0.25">
      <c r="A330" s="22" t="s">
        <v>218</v>
      </c>
      <c r="B330" s="22" t="s">
        <v>218</v>
      </c>
      <c r="C330" s="29" t="s">
        <v>371</v>
      </c>
      <c r="D330" s="29"/>
      <c r="E330" s="29" t="s">
        <v>371</v>
      </c>
      <c r="F330" s="29"/>
      <c r="G330" s="29"/>
      <c r="H330" s="29"/>
      <c r="I330" s="29"/>
      <c r="J330" s="29" t="s">
        <v>40</v>
      </c>
      <c r="K330" s="29">
        <v>1</v>
      </c>
      <c r="L330" s="29"/>
      <c r="M330" s="22" t="s">
        <v>401</v>
      </c>
      <c r="N330" s="30" t="s">
        <v>63</v>
      </c>
    </row>
    <row r="331" spans="1:14" x14ac:dyDescent="0.25">
      <c r="A331" s="22" t="s">
        <v>218</v>
      </c>
      <c r="B331" s="22" t="s">
        <v>218</v>
      </c>
      <c r="C331" s="29" t="s">
        <v>371</v>
      </c>
      <c r="D331" s="29"/>
      <c r="E331" s="29" t="s">
        <v>371</v>
      </c>
      <c r="F331" s="29"/>
      <c r="G331" s="29"/>
      <c r="H331" s="29"/>
      <c r="I331" s="29"/>
      <c r="J331" s="29" t="s">
        <v>371</v>
      </c>
      <c r="K331" s="29"/>
      <c r="L331" s="29">
        <v>25</v>
      </c>
      <c r="M331" s="22" t="s">
        <v>402</v>
      </c>
      <c r="N331" s="30" t="s">
        <v>63</v>
      </c>
    </row>
    <row r="332" spans="1:14" s="8" customFormat="1" x14ac:dyDescent="0.25">
      <c r="A332" s="21" t="s">
        <v>219</v>
      </c>
      <c r="B332" s="21" t="s">
        <v>219</v>
      </c>
      <c r="C332" s="26" t="s">
        <v>22</v>
      </c>
      <c r="D332" s="26">
        <v>2.5272000000000001</v>
      </c>
      <c r="E332" s="26" t="s">
        <v>371</v>
      </c>
      <c r="F332" s="26"/>
      <c r="G332" s="26"/>
      <c r="H332" s="26"/>
      <c r="I332" s="26"/>
      <c r="J332" s="26" t="s">
        <v>371</v>
      </c>
      <c r="K332" s="26"/>
      <c r="L332" s="26"/>
      <c r="M332" s="21" t="s">
        <v>220</v>
      </c>
      <c r="N332" s="27" t="s">
        <v>63</v>
      </c>
    </row>
    <row r="333" spans="1:14" x14ac:dyDescent="0.25">
      <c r="A333" s="22" t="s">
        <v>219</v>
      </c>
      <c r="B333" s="22" t="s">
        <v>219</v>
      </c>
      <c r="C333" s="24" t="s">
        <v>371</v>
      </c>
      <c r="D333" s="24"/>
      <c r="E333" s="24" t="s">
        <v>371</v>
      </c>
      <c r="F333" s="24"/>
      <c r="G333" s="24"/>
      <c r="H333" s="24"/>
      <c r="I333" s="24"/>
      <c r="J333" s="24" t="s">
        <v>371</v>
      </c>
      <c r="K333" s="24"/>
      <c r="L333" s="24"/>
      <c r="M333" s="22" t="s">
        <v>220</v>
      </c>
      <c r="N333" s="41" t="s">
        <v>63</v>
      </c>
    </row>
    <row r="334" spans="1:14" x14ac:dyDescent="0.25">
      <c r="A334" s="22" t="s">
        <v>219</v>
      </c>
      <c r="B334" s="22" t="s">
        <v>219</v>
      </c>
      <c r="C334" s="24" t="s">
        <v>371</v>
      </c>
      <c r="D334" s="24"/>
      <c r="E334" s="24" t="s">
        <v>368</v>
      </c>
      <c r="F334" s="24">
        <v>124.092</v>
      </c>
      <c r="G334" s="24"/>
      <c r="H334" s="24"/>
      <c r="I334" s="24"/>
      <c r="J334" s="24" t="s">
        <v>371</v>
      </c>
      <c r="K334" s="24"/>
      <c r="L334" s="24"/>
      <c r="N334" s="41" t="s">
        <v>63</v>
      </c>
    </row>
    <row r="335" spans="1:14" x14ac:dyDescent="0.25">
      <c r="A335" s="22" t="s">
        <v>219</v>
      </c>
      <c r="B335" s="22" t="s">
        <v>219</v>
      </c>
      <c r="C335" s="24" t="s">
        <v>371</v>
      </c>
      <c r="D335" s="24"/>
      <c r="E335" s="24" t="s">
        <v>371</v>
      </c>
      <c r="F335" s="24"/>
      <c r="G335" s="24">
        <v>1.3568240000000014</v>
      </c>
      <c r="H335" s="24"/>
      <c r="I335" s="24"/>
      <c r="J335" s="24" t="s">
        <v>371</v>
      </c>
      <c r="K335" s="24"/>
      <c r="L335" s="24"/>
      <c r="M335" s="22" t="s">
        <v>140</v>
      </c>
      <c r="N335" s="41" t="s">
        <v>63</v>
      </c>
    </row>
    <row r="336" spans="1:14" x14ac:dyDescent="0.25">
      <c r="A336" s="22" t="s">
        <v>219</v>
      </c>
      <c r="B336" s="22" t="s">
        <v>219</v>
      </c>
      <c r="C336" s="24" t="s">
        <v>371</v>
      </c>
      <c r="D336" s="24"/>
      <c r="E336" s="24" t="s">
        <v>371</v>
      </c>
      <c r="F336" s="24"/>
      <c r="G336" s="24"/>
      <c r="H336" s="24"/>
      <c r="I336" s="24"/>
      <c r="J336" s="24" t="s">
        <v>371</v>
      </c>
      <c r="K336" s="24"/>
      <c r="L336" s="24"/>
      <c r="N336" s="41" t="s">
        <v>63</v>
      </c>
    </row>
    <row r="337" spans="1:15" x14ac:dyDescent="0.25">
      <c r="A337" s="22" t="s">
        <v>219</v>
      </c>
      <c r="B337" s="22" t="s">
        <v>219</v>
      </c>
      <c r="C337" s="24" t="s">
        <v>371</v>
      </c>
      <c r="D337" s="24"/>
      <c r="E337" s="24" t="s">
        <v>371</v>
      </c>
      <c r="F337" s="24"/>
      <c r="G337" s="24"/>
      <c r="H337" s="24">
        <v>261</v>
      </c>
      <c r="I337" s="24"/>
      <c r="J337" s="24" t="s">
        <v>371</v>
      </c>
      <c r="K337" s="24"/>
      <c r="L337" s="24"/>
      <c r="N337" s="41" t="s">
        <v>63</v>
      </c>
    </row>
    <row r="338" spans="1:15" x14ac:dyDescent="0.25">
      <c r="A338" s="22" t="s">
        <v>219</v>
      </c>
      <c r="B338" s="22" t="s">
        <v>219</v>
      </c>
      <c r="C338" s="24" t="s">
        <v>371</v>
      </c>
      <c r="D338" s="24"/>
      <c r="E338" s="24" t="s">
        <v>371</v>
      </c>
      <c r="F338" s="24"/>
      <c r="G338" s="24"/>
      <c r="H338" s="24"/>
      <c r="I338" s="24"/>
      <c r="J338" s="24" t="s">
        <v>371</v>
      </c>
      <c r="K338" s="24"/>
      <c r="L338" s="24"/>
      <c r="M338" s="42" t="s">
        <v>221</v>
      </c>
      <c r="N338" s="41" t="s">
        <v>63</v>
      </c>
    </row>
    <row r="339" spans="1:15" x14ac:dyDescent="0.25">
      <c r="A339" s="22" t="s">
        <v>219</v>
      </c>
      <c r="B339" s="22" t="s">
        <v>219</v>
      </c>
      <c r="C339" s="24" t="s">
        <v>371</v>
      </c>
      <c r="D339" s="24"/>
      <c r="E339" s="24" t="s">
        <v>371</v>
      </c>
      <c r="F339" s="24"/>
      <c r="G339" s="24"/>
      <c r="H339" s="24"/>
      <c r="I339" s="24">
        <v>6.5250000000000004</v>
      </c>
      <c r="J339" s="24" t="s">
        <v>371</v>
      </c>
      <c r="K339" s="24"/>
      <c r="L339" s="24"/>
      <c r="M339" s="42" t="s">
        <v>221</v>
      </c>
      <c r="N339" s="41" t="s">
        <v>63</v>
      </c>
    </row>
    <row r="340" spans="1:15" x14ac:dyDescent="0.25">
      <c r="A340" s="22" t="s">
        <v>219</v>
      </c>
      <c r="B340" s="22" t="s">
        <v>219</v>
      </c>
      <c r="C340" s="24" t="s">
        <v>371</v>
      </c>
      <c r="D340" s="24"/>
      <c r="E340" s="24" t="s">
        <v>371</v>
      </c>
      <c r="F340" s="24"/>
      <c r="G340" s="24"/>
      <c r="H340" s="24"/>
      <c r="I340" s="24"/>
      <c r="J340" s="24" t="s">
        <v>43</v>
      </c>
      <c r="K340" s="24">
        <v>1</v>
      </c>
      <c r="L340" s="24"/>
      <c r="N340" s="41" t="s">
        <v>63</v>
      </c>
    </row>
    <row r="341" spans="1:15" x14ac:dyDescent="0.25">
      <c r="A341" s="22" t="s">
        <v>219</v>
      </c>
      <c r="B341" s="22" t="s">
        <v>219</v>
      </c>
      <c r="C341" s="29" t="s">
        <v>371</v>
      </c>
      <c r="D341" s="29"/>
      <c r="E341" s="29" t="s">
        <v>371</v>
      </c>
      <c r="F341" s="29"/>
      <c r="G341" s="29"/>
      <c r="H341" s="29"/>
      <c r="I341" s="29"/>
      <c r="J341" s="29" t="s">
        <v>28</v>
      </c>
      <c r="K341" s="29">
        <v>1.6689999999999998</v>
      </c>
      <c r="L341" s="29"/>
      <c r="M341" s="22" t="s">
        <v>222</v>
      </c>
      <c r="N341" s="30" t="s">
        <v>63</v>
      </c>
      <c r="O341" s="8"/>
    </row>
    <row r="342" spans="1:15" x14ac:dyDescent="0.25">
      <c r="A342" s="22" t="s">
        <v>219</v>
      </c>
      <c r="B342" s="22" t="s">
        <v>219</v>
      </c>
      <c r="C342" s="29" t="s">
        <v>371</v>
      </c>
      <c r="D342" s="29"/>
      <c r="E342" s="29" t="s">
        <v>371</v>
      </c>
      <c r="F342" s="29"/>
      <c r="G342" s="29"/>
      <c r="H342" s="29"/>
      <c r="I342" s="29"/>
      <c r="J342" s="29" t="s">
        <v>14</v>
      </c>
      <c r="K342" s="29">
        <v>2.1617142857142859</v>
      </c>
      <c r="L342" s="29">
        <v>25</v>
      </c>
      <c r="M342" s="22" t="s">
        <v>146</v>
      </c>
      <c r="N342" s="30" t="s">
        <v>63</v>
      </c>
    </row>
    <row r="343" spans="1:15" x14ac:dyDescent="0.25">
      <c r="A343" s="22" t="s">
        <v>219</v>
      </c>
      <c r="B343" s="22" t="s">
        <v>219</v>
      </c>
      <c r="C343" s="29" t="s">
        <v>371</v>
      </c>
      <c r="D343" s="29"/>
      <c r="E343" s="29" t="s">
        <v>371</v>
      </c>
      <c r="F343" s="29"/>
      <c r="G343" s="29">
        <v>1.7392760000000003</v>
      </c>
      <c r="H343" s="29"/>
      <c r="I343" s="29"/>
      <c r="J343" s="29" t="s">
        <v>371</v>
      </c>
      <c r="K343" s="29"/>
      <c r="L343" s="29"/>
      <c r="N343" s="30"/>
    </row>
    <row r="344" spans="1:15" s="8" customFormat="1" x14ac:dyDescent="0.25">
      <c r="A344" s="21" t="s">
        <v>223</v>
      </c>
      <c r="B344" s="21" t="s">
        <v>223</v>
      </c>
      <c r="C344" s="26" t="s">
        <v>22</v>
      </c>
      <c r="D344" s="26">
        <v>0.13294955248169241</v>
      </c>
      <c r="E344" s="26" t="s">
        <v>371</v>
      </c>
      <c r="F344" s="26"/>
      <c r="G344" s="26"/>
      <c r="H344" s="26"/>
      <c r="I344" s="26"/>
      <c r="J344" s="26" t="s">
        <v>371</v>
      </c>
      <c r="K344" s="26"/>
      <c r="L344" s="26"/>
      <c r="M344" s="21" t="s">
        <v>224</v>
      </c>
      <c r="N344" s="31" t="s">
        <v>225</v>
      </c>
    </row>
    <row r="345" spans="1:15" x14ac:dyDescent="0.25">
      <c r="A345" s="22" t="s">
        <v>223</v>
      </c>
      <c r="B345" s="22" t="s">
        <v>223</v>
      </c>
      <c r="C345" s="24" t="s">
        <v>14</v>
      </c>
      <c r="D345" s="24">
        <v>0.7919487388120422</v>
      </c>
      <c r="E345" s="24" t="s">
        <v>371</v>
      </c>
      <c r="F345" s="24"/>
      <c r="G345" s="24"/>
      <c r="H345" s="24"/>
      <c r="I345" s="24"/>
      <c r="J345" s="24" t="s">
        <v>371</v>
      </c>
      <c r="K345" s="24"/>
      <c r="L345" s="24"/>
      <c r="M345" s="22" t="s">
        <v>226</v>
      </c>
      <c r="N345" s="33" t="s">
        <v>225</v>
      </c>
    </row>
    <row r="346" spans="1:15" x14ac:dyDescent="0.25">
      <c r="A346" s="22" t="s">
        <v>223</v>
      </c>
      <c r="B346" s="22" t="s">
        <v>223</v>
      </c>
      <c r="C346" s="24" t="s">
        <v>371</v>
      </c>
      <c r="D346" s="24"/>
      <c r="E346" s="24" t="s">
        <v>368</v>
      </c>
      <c r="F346" s="24">
        <v>59.699999999999996</v>
      </c>
      <c r="G346" s="24"/>
      <c r="H346" s="24"/>
      <c r="I346" s="24"/>
      <c r="J346" s="24" t="s">
        <v>371</v>
      </c>
      <c r="K346" s="24"/>
      <c r="L346" s="24"/>
      <c r="M346" s="22" t="s">
        <v>227</v>
      </c>
      <c r="N346" s="33" t="s">
        <v>225</v>
      </c>
    </row>
    <row r="347" spans="1:15" x14ac:dyDescent="0.25">
      <c r="A347" s="22" t="s">
        <v>223</v>
      </c>
      <c r="B347" s="22" t="s">
        <v>223</v>
      </c>
      <c r="C347" s="24" t="s">
        <v>371</v>
      </c>
      <c r="D347" s="24"/>
      <c r="E347" s="24" t="s">
        <v>33</v>
      </c>
      <c r="F347" s="24">
        <v>0.12</v>
      </c>
      <c r="G347" s="24"/>
      <c r="H347" s="24"/>
      <c r="I347" s="24"/>
      <c r="J347" s="24" t="s">
        <v>371</v>
      </c>
      <c r="K347" s="24"/>
      <c r="L347" s="24"/>
      <c r="M347" s="22" t="s">
        <v>228</v>
      </c>
      <c r="N347" s="33" t="s">
        <v>225</v>
      </c>
    </row>
    <row r="348" spans="1:15" x14ac:dyDescent="0.25">
      <c r="A348" s="22" t="s">
        <v>223</v>
      </c>
      <c r="B348" s="22" t="s">
        <v>223</v>
      </c>
      <c r="C348" s="24" t="s">
        <v>371</v>
      </c>
      <c r="D348" s="24"/>
      <c r="E348" s="24" t="s">
        <v>371</v>
      </c>
      <c r="F348" s="24"/>
      <c r="G348" s="24"/>
      <c r="H348" s="24"/>
      <c r="I348" s="24"/>
      <c r="J348" s="24" t="s">
        <v>371</v>
      </c>
      <c r="K348" s="24"/>
      <c r="L348" s="24"/>
      <c r="M348" s="22" t="s">
        <v>229</v>
      </c>
      <c r="N348" s="33" t="s">
        <v>225</v>
      </c>
    </row>
    <row r="349" spans="1:15" x14ac:dyDescent="0.25">
      <c r="A349" s="22" t="s">
        <v>223</v>
      </c>
      <c r="B349" s="22" t="s">
        <v>223</v>
      </c>
      <c r="C349" s="24" t="s">
        <v>371</v>
      </c>
      <c r="D349" s="24"/>
      <c r="E349" s="24" t="s">
        <v>371</v>
      </c>
      <c r="F349" s="24"/>
      <c r="G349" s="24"/>
      <c r="H349" s="24">
        <v>5642.2616371033364</v>
      </c>
      <c r="I349" s="24"/>
      <c r="J349" s="24" t="s">
        <v>371</v>
      </c>
      <c r="K349" s="24"/>
      <c r="L349" s="24"/>
      <c r="M349" s="22" t="s">
        <v>230</v>
      </c>
      <c r="N349" s="33" t="s">
        <v>225</v>
      </c>
    </row>
    <row r="350" spans="1:15" x14ac:dyDescent="0.25">
      <c r="A350" s="22" t="s">
        <v>223</v>
      </c>
      <c r="B350" s="22" t="s">
        <v>223</v>
      </c>
      <c r="C350" s="24" t="s">
        <v>371</v>
      </c>
      <c r="D350" s="24"/>
      <c r="E350" s="24" t="s">
        <v>371</v>
      </c>
      <c r="F350" s="24"/>
      <c r="G350" s="24"/>
      <c r="H350" s="24"/>
      <c r="I350" s="24">
        <v>541.74450772986165</v>
      </c>
      <c r="J350" s="24" t="s">
        <v>371</v>
      </c>
      <c r="K350" s="24"/>
      <c r="L350" s="24"/>
      <c r="M350" s="22" t="s">
        <v>231</v>
      </c>
      <c r="N350" s="33" t="s">
        <v>225</v>
      </c>
    </row>
    <row r="351" spans="1:15" x14ac:dyDescent="0.25">
      <c r="A351" s="22" t="s">
        <v>223</v>
      </c>
      <c r="B351" s="22" t="s">
        <v>223</v>
      </c>
      <c r="C351" s="24" t="s">
        <v>371</v>
      </c>
      <c r="D351" s="24"/>
      <c r="E351" s="24" t="s">
        <v>371</v>
      </c>
      <c r="F351" s="24"/>
      <c r="G351" s="24"/>
      <c r="H351" s="24"/>
      <c r="I351" s="24"/>
      <c r="J351" s="24" t="s">
        <v>46</v>
      </c>
      <c r="K351" s="24">
        <v>1</v>
      </c>
      <c r="L351" s="24"/>
      <c r="N351" s="33" t="s">
        <v>225</v>
      </c>
    </row>
    <row r="352" spans="1:15" x14ac:dyDescent="0.25">
      <c r="A352" s="22" t="s">
        <v>223</v>
      </c>
      <c r="B352" s="22" t="s">
        <v>223</v>
      </c>
      <c r="C352" s="24" t="s">
        <v>371</v>
      </c>
      <c r="D352" s="24"/>
      <c r="E352" s="24" t="s">
        <v>371</v>
      </c>
      <c r="F352" s="24"/>
      <c r="G352" s="24"/>
      <c r="H352" s="24"/>
      <c r="I352" s="24"/>
      <c r="J352" s="24" t="s">
        <v>371</v>
      </c>
      <c r="K352" s="24"/>
      <c r="L352" s="24"/>
      <c r="N352" s="33" t="s">
        <v>225</v>
      </c>
    </row>
    <row r="353" spans="1:14" x14ac:dyDescent="0.25">
      <c r="A353" s="22" t="s">
        <v>223</v>
      </c>
      <c r="B353" s="22" t="s">
        <v>223</v>
      </c>
      <c r="C353" s="24" t="s">
        <v>371</v>
      </c>
      <c r="D353" s="24"/>
      <c r="E353" s="24" t="s">
        <v>371</v>
      </c>
      <c r="F353" s="24"/>
      <c r="G353" s="24"/>
      <c r="H353" s="24"/>
      <c r="I353" s="24"/>
      <c r="J353" s="24" t="s">
        <v>371</v>
      </c>
      <c r="K353" s="24"/>
      <c r="L353" s="24">
        <v>20</v>
      </c>
      <c r="M353" s="34" t="s">
        <v>232</v>
      </c>
      <c r="N353" s="33" t="s">
        <v>225</v>
      </c>
    </row>
    <row r="354" spans="1:14" s="8" customFormat="1" x14ac:dyDescent="0.25">
      <c r="A354" s="21" t="s">
        <v>223</v>
      </c>
      <c r="B354" s="21" t="s">
        <v>223</v>
      </c>
      <c r="C354" s="26" t="s">
        <v>22</v>
      </c>
      <c r="D354" s="26">
        <v>5.2056000000000004</v>
      </c>
      <c r="E354" s="26" t="s">
        <v>371</v>
      </c>
      <c r="F354" s="26"/>
      <c r="G354" s="26"/>
      <c r="H354" s="26"/>
      <c r="I354" s="26"/>
      <c r="J354" s="26" t="s">
        <v>371</v>
      </c>
      <c r="K354" s="26"/>
      <c r="L354" s="26"/>
      <c r="M354" s="21" t="s">
        <v>233</v>
      </c>
      <c r="N354" s="31" t="s">
        <v>234</v>
      </c>
    </row>
    <row r="355" spans="1:14" x14ac:dyDescent="0.25">
      <c r="A355" s="22" t="s">
        <v>223</v>
      </c>
      <c r="B355" s="22" t="s">
        <v>223</v>
      </c>
      <c r="C355" s="24" t="s">
        <v>371</v>
      </c>
      <c r="D355" s="24"/>
      <c r="E355" s="24" t="s">
        <v>368</v>
      </c>
      <c r="F355" s="24">
        <v>50.982066609735263</v>
      </c>
      <c r="G355" s="24">
        <v>5.9798257899231766E-2</v>
      </c>
      <c r="H355" s="24"/>
      <c r="I355" s="24"/>
      <c r="J355" s="24" t="s">
        <v>371</v>
      </c>
      <c r="K355" s="24"/>
      <c r="L355" s="24"/>
      <c r="M355" s="22" t="s">
        <v>235</v>
      </c>
      <c r="N355" s="33" t="s">
        <v>234</v>
      </c>
    </row>
    <row r="356" spans="1:14" x14ac:dyDescent="0.25">
      <c r="A356" s="22" t="s">
        <v>223</v>
      </c>
      <c r="B356" s="22" t="s">
        <v>223</v>
      </c>
      <c r="C356" s="24" t="s">
        <v>371</v>
      </c>
      <c r="D356" s="24"/>
      <c r="E356" s="24" t="s">
        <v>371</v>
      </c>
      <c r="F356" s="24"/>
      <c r="G356" s="24"/>
      <c r="H356" s="24"/>
      <c r="I356" s="24"/>
      <c r="J356" s="24" t="s">
        <v>371</v>
      </c>
      <c r="K356" s="24"/>
      <c r="L356" s="24"/>
      <c r="M356" s="22" t="s">
        <v>236</v>
      </c>
      <c r="N356" s="33" t="s">
        <v>234</v>
      </c>
    </row>
    <row r="357" spans="1:14" x14ac:dyDescent="0.25">
      <c r="A357" s="22" t="s">
        <v>223</v>
      </c>
      <c r="B357" s="22" t="s">
        <v>223</v>
      </c>
      <c r="C357" s="24" t="s">
        <v>371</v>
      </c>
      <c r="D357" s="24"/>
      <c r="E357" s="24" t="s">
        <v>371</v>
      </c>
      <c r="F357" s="24"/>
      <c r="G357" s="24"/>
      <c r="H357" s="24">
        <v>5056</v>
      </c>
      <c r="I357" s="24"/>
      <c r="J357" s="24" t="s">
        <v>371</v>
      </c>
      <c r="K357" s="24"/>
      <c r="L357" s="24"/>
      <c r="M357" s="22" t="s">
        <v>237</v>
      </c>
      <c r="N357" s="33" t="s">
        <v>234</v>
      </c>
    </row>
    <row r="358" spans="1:14" x14ac:dyDescent="0.25">
      <c r="A358" s="22" t="s">
        <v>223</v>
      </c>
      <c r="B358" s="22" t="s">
        <v>223</v>
      </c>
      <c r="C358" s="24" t="s">
        <v>371</v>
      </c>
      <c r="D358" s="24"/>
      <c r="E358" s="24" t="s">
        <v>371</v>
      </c>
      <c r="F358" s="24"/>
      <c r="G358" s="24"/>
      <c r="H358" s="24"/>
      <c r="I358" s="24">
        <v>614</v>
      </c>
      <c r="J358" s="24" t="s">
        <v>371</v>
      </c>
      <c r="K358" s="24"/>
      <c r="L358" s="24"/>
      <c r="M358" s="22" t="s">
        <v>238</v>
      </c>
      <c r="N358" s="33" t="s">
        <v>234</v>
      </c>
    </row>
    <row r="359" spans="1:14" x14ac:dyDescent="0.25">
      <c r="A359" s="22" t="s">
        <v>223</v>
      </c>
      <c r="B359" s="22" t="s">
        <v>223</v>
      </c>
      <c r="C359" s="24" t="s">
        <v>371</v>
      </c>
      <c r="D359" s="24"/>
      <c r="E359" s="24" t="s">
        <v>371</v>
      </c>
      <c r="F359" s="24"/>
      <c r="G359" s="24"/>
      <c r="H359" s="24"/>
      <c r="I359" s="24"/>
      <c r="J359" s="24" t="s">
        <v>14</v>
      </c>
      <c r="K359" s="24">
        <v>3.241714285714286</v>
      </c>
      <c r="L359" s="24"/>
      <c r="M359" s="42" t="s">
        <v>239</v>
      </c>
      <c r="N359" s="33" t="s">
        <v>234</v>
      </c>
    </row>
    <row r="360" spans="1:14" x14ac:dyDescent="0.25">
      <c r="A360" s="22" t="s">
        <v>223</v>
      </c>
      <c r="B360" s="22" t="s">
        <v>223</v>
      </c>
      <c r="C360" s="24" t="s">
        <v>371</v>
      </c>
      <c r="D360" s="24"/>
      <c r="E360" s="24" t="s">
        <v>371</v>
      </c>
      <c r="F360" s="24"/>
      <c r="G360" s="24"/>
      <c r="H360" s="24"/>
      <c r="I360" s="24"/>
      <c r="J360" s="24" t="s">
        <v>46</v>
      </c>
      <c r="K360" s="24">
        <v>0.19128949615713065</v>
      </c>
      <c r="L360" s="24"/>
      <c r="M360" s="22" t="s">
        <v>240</v>
      </c>
      <c r="N360" s="33" t="s">
        <v>234</v>
      </c>
    </row>
    <row r="361" spans="1:14" x14ac:dyDescent="0.25">
      <c r="A361" s="22" t="s">
        <v>223</v>
      </c>
      <c r="B361" s="22" t="s">
        <v>223</v>
      </c>
      <c r="C361" s="24" t="s">
        <v>371</v>
      </c>
      <c r="D361" s="24"/>
      <c r="E361" s="24" t="s">
        <v>371</v>
      </c>
      <c r="F361" s="24"/>
      <c r="G361" s="24"/>
      <c r="H361" s="24"/>
      <c r="I361" s="24"/>
      <c r="J361" s="24" t="s">
        <v>23</v>
      </c>
      <c r="K361" s="24">
        <v>0.50469684030742956</v>
      </c>
      <c r="L361" s="24"/>
      <c r="M361" s="22" t="s">
        <v>240</v>
      </c>
      <c r="N361" s="33" t="s">
        <v>234</v>
      </c>
    </row>
    <row r="362" spans="1:14" x14ac:dyDescent="0.25">
      <c r="A362" s="22" t="s">
        <v>223</v>
      </c>
      <c r="B362" s="22" t="s">
        <v>223</v>
      </c>
      <c r="C362" s="24" t="s">
        <v>371</v>
      </c>
      <c r="D362" s="24"/>
      <c r="E362" s="24" t="s">
        <v>371</v>
      </c>
      <c r="F362" s="24"/>
      <c r="G362" s="24"/>
      <c r="H362" s="24"/>
      <c r="I362" s="24"/>
      <c r="J362" s="24" t="s">
        <v>45</v>
      </c>
      <c r="K362" s="24">
        <v>0.30401366353543979</v>
      </c>
      <c r="L362" s="24"/>
      <c r="M362" s="34" t="s">
        <v>240</v>
      </c>
      <c r="N362" s="33" t="s">
        <v>234</v>
      </c>
    </row>
    <row r="363" spans="1:14" x14ac:dyDescent="0.25">
      <c r="A363" s="22" t="s">
        <v>223</v>
      </c>
      <c r="B363" s="22" t="s">
        <v>223</v>
      </c>
      <c r="C363" s="24" t="s">
        <v>371</v>
      </c>
      <c r="D363" s="24"/>
      <c r="E363" s="24" t="s">
        <v>371</v>
      </c>
      <c r="F363" s="24"/>
      <c r="G363" s="24"/>
      <c r="H363" s="24"/>
      <c r="I363" s="24"/>
      <c r="J363" s="24" t="s">
        <v>28</v>
      </c>
      <c r="K363" s="24">
        <v>0.13424423569598631</v>
      </c>
      <c r="L363" s="24"/>
      <c r="M363" s="22" t="s">
        <v>241</v>
      </c>
      <c r="N363" s="33" t="s">
        <v>234</v>
      </c>
    </row>
    <row r="364" spans="1:14" x14ac:dyDescent="0.25">
      <c r="A364" s="22" t="s">
        <v>223</v>
      </c>
      <c r="B364" s="22" t="s">
        <v>223</v>
      </c>
      <c r="C364" s="24" t="s">
        <v>371</v>
      </c>
      <c r="D364" s="24"/>
      <c r="E364" s="24" t="s">
        <v>371</v>
      </c>
      <c r="F364" s="24"/>
      <c r="G364" s="24"/>
      <c r="H364" s="24"/>
      <c r="I364" s="24"/>
      <c r="J364" s="24" t="s">
        <v>371</v>
      </c>
      <c r="K364" s="24"/>
      <c r="L364" s="24">
        <v>20</v>
      </c>
      <c r="N364" s="33" t="s">
        <v>234</v>
      </c>
    </row>
    <row r="365" spans="1:14" s="8" customFormat="1" x14ac:dyDescent="0.25">
      <c r="A365" s="21" t="s">
        <v>242</v>
      </c>
      <c r="B365" s="21" t="s">
        <v>242</v>
      </c>
      <c r="C365" s="26" t="s">
        <v>22</v>
      </c>
      <c r="D365" s="26">
        <v>12.888</v>
      </c>
      <c r="E365" s="26" t="s">
        <v>371</v>
      </c>
      <c r="F365" s="26"/>
      <c r="G365" s="26"/>
      <c r="H365" s="26"/>
      <c r="I365" s="26"/>
      <c r="J365" s="26" t="s">
        <v>371</v>
      </c>
      <c r="K365" s="26"/>
      <c r="L365" s="26"/>
      <c r="M365" s="21"/>
      <c r="N365" s="21" t="s">
        <v>243</v>
      </c>
    </row>
    <row r="366" spans="1:14" x14ac:dyDescent="0.25">
      <c r="A366" s="22" t="s">
        <v>242</v>
      </c>
      <c r="B366" s="22" t="s">
        <v>242</v>
      </c>
      <c r="C366" s="24" t="s">
        <v>371</v>
      </c>
      <c r="D366" s="24"/>
      <c r="E366" s="24" t="s">
        <v>403</v>
      </c>
      <c r="F366" s="24">
        <v>3.1031</v>
      </c>
      <c r="G366" s="24"/>
      <c r="H366" s="24"/>
      <c r="I366" s="24"/>
      <c r="J366" s="24" t="s">
        <v>371</v>
      </c>
      <c r="K366" s="24"/>
      <c r="L366" s="24"/>
      <c r="M366" s="22" t="s">
        <v>244</v>
      </c>
      <c r="N366" s="22" t="s">
        <v>243</v>
      </c>
    </row>
    <row r="367" spans="1:14" x14ac:dyDescent="0.25">
      <c r="A367" s="22" t="s">
        <v>242</v>
      </c>
      <c r="B367" s="22" t="s">
        <v>242</v>
      </c>
      <c r="C367" s="24" t="s">
        <v>371</v>
      </c>
      <c r="D367" s="24"/>
      <c r="E367" s="24" t="s">
        <v>33</v>
      </c>
      <c r="F367" s="24">
        <v>53.8</v>
      </c>
      <c r="G367" s="24"/>
      <c r="H367" s="24"/>
      <c r="I367" s="24"/>
      <c r="J367" s="24" t="s">
        <v>371</v>
      </c>
      <c r="K367" s="24"/>
      <c r="L367" s="24"/>
      <c r="N367" s="22" t="s">
        <v>243</v>
      </c>
    </row>
    <row r="368" spans="1:14" x14ac:dyDescent="0.25">
      <c r="A368" s="22" t="s">
        <v>242</v>
      </c>
      <c r="B368" s="22" t="s">
        <v>242</v>
      </c>
      <c r="C368" s="24" t="s">
        <v>371</v>
      </c>
      <c r="D368" s="24"/>
      <c r="E368" s="24" t="s">
        <v>371</v>
      </c>
      <c r="F368" s="24"/>
      <c r="G368" s="24"/>
      <c r="H368" s="24"/>
      <c r="I368" s="24"/>
      <c r="J368" s="24" t="s">
        <v>371</v>
      </c>
      <c r="K368" s="24"/>
      <c r="L368" s="24"/>
      <c r="M368" s="22" t="s">
        <v>245</v>
      </c>
      <c r="N368" s="22" t="s">
        <v>243</v>
      </c>
    </row>
    <row r="369" spans="1:15" x14ac:dyDescent="0.25">
      <c r="A369" s="22" t="s">
        <v>242</v>
      </c>
      <c r="B369" s="22" t="s">
        <v>242</v>
      </c>
      <c r="C369" s="24" t="s">
        <v>371</v>
      </c>
      <c r="D369" s="24"/>
      <c r="E369" s="24" t="s">
        <v>371</v>
      </c>
      <c r="F369" s="24"/>
      <c r="G369" s="24"/>
      <c r="H369" s="24"/>
      <c r="I369" s="24"/>
      <c r="J369" s="24" t="s">
        <v>371</v>
      </c>
      <c r="K369" s="24"/>
      <c r="L369" s="24"/>
      <c r="M369" s="22" t="s">
        <v>246</v>
      </c>
      <c r="N369" s="22" t="s">
        <v>247</v>
      </c>
    </row>
    <row r="370" spans="1:15" x14ac:dyDescent="0.25">
      <c r="A370" s="22" t="s">
        <v>242</v>
      </c>
      <c r="B370" s="22" t="s">
        <v>242</v>
      </c>
      <c r="C370" s="24" t="s">
        <v>371</v>
      </c>
      <c r="D370" s="24"/>
      <c r="E370" s="24" t="s">
        <v>371</v>
      </c>
      <c r="F370" s="24"/>
      <c r="G370" s="24"/>
      <c r="H370" s="24">
        <v>2145.0320000000002</v>
      </c>
      <c r="I370" s="24"/>
      <c r="J370" s="24" t="s">
        <v>371</v>
      </c>
      <c r="K370" s="24"/>
      <c r="L370" s="24"/>
      <c r="M370" s="22" t="s">
        <v>248</v>
      </c>
      <c r="N370" s="22" t="s">
        <v>247</v>
      </c>
    </row>
    <row r="371" spans="1:15" x14ac:dyDescent="0.25">
      <c r="A371" s="22" t="s">
        <v>242</v>
      </c>
      <c r="B371" s="22" t="s">
        <v>242</v>
      </c>
      <c r="C371" s="24" t="s">
        <v>371</v>
      </c>
      <c r="D371" s="24"/>
      <c r="E371" s="24" t="s">
        <v>371</v>
      </c>
      <c r="F371" s="24"/>
      <c r="G371" s="24"/>
      <c r="H371" s="24"/>
      <c r="I371" s="24"/>
      <c r="J371" s="24" t="s">
        <v>371</v>
      </c>
      <c r="K371" s="24"/>
      <c r="L371" s="24"/>
      <c r="M371" s="22" t="s">
        <v>249</v>
      </c>
      <c r="N371" s="22" t="s">
        <v>247</v>
      </c>
    </row>
    <row r="372" spans="1:15" x14ac:dyDescent="0.25">
      <c r="A372" s="22" t="s">
        <v>242</v>
      </c>
      <c r="B372" s="22" t="s">
        <v>242</v>
      </c>
      <c r="C372" s="24" t="s">
        <v>371</v>
      </c>
      <c r="D372" s="24"/>
      <c r="E372" s="24" t="s">
        <v>371</v>
      </c>
      <c r="F372" s="24"/>
      <c r="G372" s="24"/>
      <c r="H372" s="24"/>
      <c r="I372" s="24">
        <v>154.232</v>
      </c>
      <c r="J372" s="24" t="s">
        <v>371</v>
      </c>
      <c r="K372" s="24"/>
      <c r="L372" s="24"/>
      <c r="M372" s="22" t="s">
        <v>248</v>
      </c>
      <c r="N372" s="22" t="s">
        <v>247</v>
      </c>
    </row>
    <row r="373" spans="1:15" x14ac:dyDescent="0.25">
      <c r="A373" s="22" t="s">
        <v>242</v>
      </c>
      <c r="B373" s="22" t="s">
        <v>242</v>
      </c>
      <c r="C373" s="24" t="s">
        <v>371</v>
      </c>
      <c r="D373" s="24"/>
      <c r="E373" s="24" t="s">
        <v>371</v>
      </c>
      <c r="F373" s="24"/>
      <c r="G373" s="24"/>
      <c r="H373" s="24"/>
      <c r="I373" s="24"/>
      <c r="J373" s="24" t="s">
        <v>45</v>
      </c>
      <c r="K373" s="24">
        <v>0.61</v>
      </c>
      <c r="L373" s="24"/>
      <c r="M373" s="22" t="s">
        <v>250</v>
      </c>
      <c r="N373" s="22" t="s">
        <v>243</v>
      </c>
    </row>
    <row r="374" spans="1:15" x14ac:dyDescent="0.25">
      <c r="A374" s="22" t="s">
        <v>242</v>
      </c>
      <c r="B374" s="22" t="s">
        <v>242</v>
      </c>
      <c r="C374" s="24" t="s">
        <v>371</v>
      </c>
      <c r="D374" s="24"/>
      <c r="E374" s="24" t="s">
        <v>371</v>
      </c>
      <c r="F374" s="24"/>
      <c r="G374" s="24"/>
      <c r="H374" s="24"/>
      <c r="I374" s="24"/>
      <c r="J374" s="24" t="s">
        <v>47</v>
      </c>
      <c r="K374" s="24">
        <v>0.26100000000000001</v>
      </c>
      <c r="L374" s="24"/>
      <c r="M374" s="22" t="s">
        <v>251</v>
      </c>
      <c r="N374" s="22" t="s">
        <v>243</v>
      </c>
    </row>
    <row r="375" spans="1:15" x14ac:dyDescent="0.25">
      <c r="A375" s="22" t="s">
        <v>242</v>
      </c>
      <c r="B375" s="22" t="s">
        <v>242</v>
      </c>
      <c r="C375" s="24" t="s">
        <v>371</v>
      </c>
      <c r="D375" s="24"/>
      <c r="E375" s="24" t="s">
        <v>371</v>
      </c>
      <c r="F375" s="24"/>
      <c r="G375" s="24"/>
      <c r="H375" s="24"/>
      <c r="I375" s="24"/>
      <c r="J375" s="24" t="s">
        <v>46</v>
      </c>
      <c r="K375" s="24">
        <v>9.0000000000000011E-3</v>
      </c>
      <c r="L375" s="24"/>
      <c r="M375" s="22" t="s">
        <v>252</v>
      </c>
      <c r="N375" s="22" t="s">
        <v>243</v>
      </c>
    </row>
    <row r="376" spans="1:15" x14ac:dyDescent="0.25">
      <c r="A376" s="22" t="s">
        <v>242</v>
      </c>
      <c r="B376" s="22" t="s">
        <v>242</v>
      </c>
      <c r="C376" s="24" t="s">
        <v>371</v>
      </c>
      <c r="D376" s="24"/>
      <c r="E376" s="24" t="s">
        <v>371</v>
      </c>
      <c r="F376" s="24"/>
      <c r="G376" s="24"/>
      <c r="H376" s="24"/>
      <c r="I376" s="24"/>
      <c r="J376" s="24" t="s">
        <v>371</v>
      </c>
      <c r="K376" s="24"/>
      <c r="L376" s="24">
        <v>20</v>
      </c>
      <c r="N376" s="22" t="s">
        <v>243</v>
      </c>
    </row>
    <row r="377" spans="1:15" s="8" customFormat="1" x14ac:dyDescent="0.25">
      <c r="A377" s="21" t="s">
        <v>242</v>
      </c>
      <c r="B377" s="21" t="s">
        <v>242</v>
      </c>
      <c r="C377" s="26" t="s">
        <v>22</v>
      </c>
      <c r="D377" s="26">
        <v>10.74</v>
      </c>
      <c r="E377" s="26" t="s">
        <v>371</v>
      </c>
      <c r="F377" s="26"/>
      <c r="G377" s="26"/>
      <c r="H377" s="26"/>
      <c r="I377" s="26"/>
      <c r="J377" s="26" t="s">
        <v>371</v>
      </c>
      <c r="K377" s="26"/>
      <c r="L377" s="26"/>
      <c r="M377" s="21"/>
      <c r="N377" s="21" t="s">
        <v>243</v>
      </c>
    </row>
    <row r="378" spans="1:15" x14ac:dyDescent="0.25">
      <c r="A378" s="22" t="s">
        <v>242</v>
      </c>
      <c r="B378" s="22" t="s">
        <v>242</v>
      </c>
      <c r="C378" s="29" t="s">
        <v>371</v>
      </c>
      <c r="D378" s="29"/>
      <c r="E378" s="29" t="s">
        <v>403</v>
      </c>
      <c r="F378" s="29">
        <v>3.1031</v>
      </c>
      <c r="G378" s="29"/>
      <c r="H378" s="29"/>
      <c r="I378" s="29"/>
      <c r="J378" s="29" t="s">
        <v>371</v>
      </c>
      <c r="K378" s="29"/>
      <c r="L378" s="29"/>
      <c r="M378" s="22" t="s">
        <v>253</v>
      </c>
      <c r="N378" s="22" t="s">
        <v>243</v>
      </c>
    </row>
    <row r="379" spans="1:15" x14ac:dyDescent="0.25">
      <c r="A379" s="22" t="s">
        <v>242</v>
      </c>
      <c r="B379" s="22" t="s">
        <v>242</v>
      </c>
      <c r="C379" s="29" t="s">
        <v>371</v>
      </c>
      <c r="D379" s="29"/>
      <c r="E379" s="29" t="s">
        <v>33</v>
      </c>
      <c r="F379" s="29">
        <v>53.8</v>
      </c>
      <c r="G379" s="29"/>
      <c r="H379" s="29"/>
      <c r="I379" s="29"/>
      <c r="J379" s="29" t="s">
        <v>371</v>
      </c>
      <c r="K379" s="29"/>
      <c r="L379" s="29"/>
      <c r="N379" s="22" t="s">
        <v>243</v>
      </c>
    </row>
    <row r="380" spans="1:15" x14ac:dyDescent="0.25">
      <c r="A380" s="22" t="s">
        <v>242</v>
      </c>
      <c r="B380" s="22" t="s">
        <v>242</v>
      </c>
      <c r="C380" s="29" t="s">
        <v>371</v>
      </c>
      <c r="D380" s="29"/>
      <c r="E380" s="29" t="s">
        <v>371</v>
      </c>
      <c r="F380" s="29"/>
      <c r="G380" s="29"/>
      <c r="H380" s="29"/>
      <c r="I380" s="29"/>
      <c r="J380" s="29" t="s">
        <v>371</v>
      </c>
      <c r="K380" s="29"/>
      <c r="L380" s="29"/>
      <c r="N380" s="22" t="s">
        <v>243</v>
      </c>
    </row>
    <row r="381" spans="1:15" x14ac:dyDescent="0.25">
      <c r="A381" s="22" t="s">
        <v>242</v>
      </c>
      <c r="B381" s="22" t="s">
        <v>242</v>
      </c>
      <c r="C381" s="29" t="s">
        <v>371</v>
      </c>
      <c r="D381" s="29"/>
      <c r="E381" s="29" t="s">
        <v>371</v>
      </c>
      <c r="F381" s="29"/>
      <c r="G381" s="29"/>
      <c r="H381" s="29"/>
      <c r="I381" s="29"/>
      <c r="J381" s="29" t="s">
        <v>371</v>
      </c>
      <c r="K381" s="29"/>
      <c r="L381" s="29"/>
      <c r="M381" s="22" t="s">
        <v>254</v>
      </c>
      <c r="N381" s="22" t="s">
        <v>247</v>
      </c>
    </row>
    <row r="382" spans="1:15" x14ac:dyDescent="0.25">
      <c r="A382" s="22" t="s">
        <v>242</v>
      </c>
      <c r="B382" s="22" t="s">
        <v>242</v>
      </c>
      <c r="C382" s="29" t="s">
        <v>371</v>
      </c>
      <c r="D382" s="29"/>
      <c r="E382" s="29" t="s">
        <v>371</v>
      </c>
      <c r="F382" s="29"/>
      <c r="G382" s="29"/>
      <c r="H382" s="29">
        <v>2145.0320000000002</v>
      </c>
      <c r="I382" s="29"/>
      <c r="J382" s="29" t="s">
        <v>371</v>
      </c>
      <c r="K382" s="29"/>
      <c r="L382" s="29"/>
      <c r="M382" s="22" t="s">
        <v>248</v>
      </c>
      <c r="N382" s="22" t="s">
        <v>247</v>
      </c>
    </row>
    <row r="383" spans="1:15" x14ac:dyDescent="0.25">
      <c r="A383" s="22" t="s">
        <v>242</v>
      </c>
      <c r="B383" s="22" t="s">
        <v>242</v>
      </c>
      <c r="C383" s="29" t="s">
        <v>371</v>
      </c>
      <c r="D383" s="29"/>
      <c r="E383" s="29" t="s">
        <v>371</v>
      </c>
      <c r="F383" s="29"/>
      <c r="G383" s="29"/>
      <c r="H383" s="29"/>
      <c r="I383" s="29"/>
      <c r="J383" s="29" t="s">
        <v>371</v>
      </c>
      <c r="K383" s="29"/>
      <c r="L383" s="29"/>
      <c r="M383" s="22" t="s">
        <v>255</v>
      </c>
      <c r="N383" s="22" t="s">
        <v>247</v>
      </c>
      <c r="O383" s="9"/>
    </row>
    <row r="384" spans="1:15" x14ac:dyDescent="0.25">
      <c r="A384" s="22" t="s">
        <v>242</v>
      </c>
      <c r="B384" s="22" t="s">
        <v>242</v>
      </c>
      <c r="C384" s="29" t="s">
        <v>371</v>
      </c>
      <c r="D384" s="29"/>
      <c r="E384" s="29" t="s">
        <v>371</v>
      </c>
      <c r="F384" s="29"/>
      <c r="G384" s="29"/>
      <c r="H384" s="29"/>
      <c r="I384" s="29">
        <v>154.232</v>
      </c>
      <c r="J384" s="29" t="s">
        <v>371</v>
      </c>
      <c r="K384" s="29"/>
      <c r="L384" s="29"/>
      <c r="M384" s="22" t="s">
        <v>248</v>
      </c>
      <c r="N384" s="22" t="s">
        <v>247</v>
      </c>
      <c r="O384" s="9"/>
    </row>
    <row r="385" spans="1:16" x14ac:dyDescent="0.25">
      <c r="A385" s="22" t="s">
        <v>242</v>
      </c>
      <c r="B385" s="22" t="s">
        <v>242</v>
      </c>
      <c r="C385" s="29" t="s">
        <v>371</v>
      </c>
      <c r="D385" s="29"/>
      <c r="E385" s="29" t="s">
        <v>371</v>
      </c>
      <c r="F385" s="29"/>
      <c r="G385" s="29"/>
      <c r="H385" s="29"/>
      <c r="I385" s="29"/>
      <c r="J385" s="29" t="s">
        <v>45</v>
      </c>
      <c r="K385" s="29">
        <v>0.61</v>
      </c>
      <c r="L385" s="29"/>
      <c r="M385" s="22" t="s">
        <v>256</v>
      </c>
      <c r="N385" s="22" t="s">
        <v>243</v>
      </c>
      <c r="O385" s="9"/>
    </row>
    <row r="386" spans="1:16" x14ac:dyDescent="0.25">
      <c r="A386" s="22" t="s">
        <v>242</v>
      </c>
      <c r="B386" s="22" t="s">
        <v>242</v>
      </c>
      <c r="C386" s="29" t="s">
        <v>371</v>
      </c>
      <c r="D386" s="29"/>
      <c r="E386" s="29" t="s">
        <v>371</v>
      </c>
      <c r="F386" s="29"/>
      <c r="G386" s="29"/>
      <c r="H386" s="29"/>
      <c r="I386" s="29"/>
      <c r="J386" s="29" t="s">
        <v>23</v>
      </c>
      <c r="K386" s="29">
        <v>0.28999999999999998</v>
      </c>
      <c r="L386" s="29"/>
      <c r="M386" s="22" t="s">
        <v>257</v>
      </c>
      <c r="N386" s="22" t="s">
        <v>243</v>
      </c>
      <c r="O386" s="9"/>
    </row>
    <row r="387" spans="1:16" x14ac:dyDescent="0.25">
      <c r="A387" s="22" t="s">
        <v>242</v>
      </c>
      <c r="B387" s="22" t="s">
        <v>242</v>
      </c>
      <c r="C387" s="29" t="s">
        <v>371</v>
      </c>
      <c r="D387" s="29"/>
      <c r="E387" s="29" t="s">
        <v>371</v>
      </c>
      <c r="F387" s="29"/>
      <c r="G387" s="29"/>
      <c r="H387" s="29"/>
      <c r="I387" s="29"/>
      <c r="J387" s="29" t="s">
        <v>34</v>
      </c>
      <c r="K387" s="29">
        <v>0.1</v>
      </c>
      <c r="L387" s="29"/>
      <c r="M387" s="22" t="s">
        <v>34</v>
      </c>
      <c r="N387" s="22" t="s">
        <v>243</v>
      </c>
      <c r="O387" s="9"/>
    </row>
    <row r="388" spans="1:16" x14ac:dyDescent="0.25">
      <c r="A388" s="22" t="s">
        <v>242</v>
      </c>
      <c r="B388" s="22" t="s">
        <v>242</v>
      </c>
      <c r="C388" s="29" t="s">
        <v>371</v>
      </c>
      <c r="D388" s="29"/>
      <c r="E388" s="29" t="s">
        <v>371</v>
      </c>
      <c r="F388" s="29"/>
      <c r="G388" s="29"/>
      <c r="H388" s="29"/>
      <c r="I388" s="29"/>
      <c r="J388" s="29" t="s">
        <v>371</v>
      </c>
      <c r="K388" s="29"/>
      <c r="L388" s="29">
        <v>20</v>
      </c>
      <c r="N388" s="22" t="s">
        <v>243</v>
      </c>
      <c r="O388" s="9"/>
    </row>
    <row r="389" spans="1:16" s="8" customFormat="1" x14ac:dyDescent="0.25">
      <c r="A389" s="21" t="s">
        <v>361</v>
      </c>
      <c r="B389" s="21" t="s">
        <v>258</v>
      </c>
      <c r="C389" s="26" t="s">
        <v>22</v>
      </c>
      <c r="D389" s="26">
        <v>0.6169</v>
      </c>
      <c r="E389" s="26" t="s">
        <v>371</v>
      </c>
      <c r="F389" s="26"/>
      <c r="G389" s="26"/>
      <c r="H389" s="26"/>
      <c r="I389" s="26"/>
      <c r="J389" s="26" t="s">
        <v>371</v>
      </c>
      <c r="K389" s="26"/>
      <c r="L389" s="26"/>
      <c r="M389" s="21" t="s">
        <v>259</v>
      </c>
      <c r="N389" s="27" t="s">
        <v>63</v>
      </c>
      <c r="O389" s="10"/>
    </row>
    <row r="390" spans="1:16" x14ac:dyDescent="0.25">
      <c r="A390" s="22" t="s">
        <v>361</v>
      </c>
      <c r="B390" s="22" t="s">
        <v>258</v>
      </c>
      <c r="C390" s="24" t="s">
        <v>14</v>
      </c>
      <c r="D390" s="24">
        <v>7.8803999999999998</v>
      </c>
      <c r="E390" s="24" t="s">
        <v>371</v>
      </c>
      <c r="F390" s="24"/>
      <c r="G390" s="24"/>
      <c r="H390" s="24"/>
      <c r="I390" s="24"/>
      <c r="J390" s="24" t="s">
        <v>371</v>
      </c>
      <c r="K390" s="24"/>
      <c r="L390" s="24"/>
      <c r="M390" s="22" t="s">
        <v>260</v>
      </c>
      <c r="N390" s="41" t="s">
        <v>63</v>
      </c>
      <c r="O390" s="9"/>
    </row>
    <row r="391" spans="1:16" x14ac:dyDescent="0.25">
      <c r="A391" s="22" t="s">
        <v>361</v>
      </c>
      <c r="B391" s="22" t="s">
        <v>258</v>
      </c>
      <c r="C391" s="24" t="s">
        <v>371</v>
      </c>
      <c r="D391" s="24"/>
      <c r="E391" s="24" t="s">
        <v>33</v>
      </c>
      <c r="F391" s="24">
        <v>24.078999999999997</v>
      </c>
      <c r="G391" s="24"/>
      <c r="H391" s="24"/>
      <c r="I391" s="24"/>
      <c r="J391" s="24" t="s">
        <v>371</v>
      </c>
      <c r="K391" s="24"/>
      <c r="L391" s="24"/>
      <c r="M391" s="22" t="s">
        <v>261</v>
      </c>
      <c r="N391" s="41" t="s">
        <v>63</v>
      </c>
      <c r="O391" s="9"/>
    </row>
    <row r="392" spans="1:16" x14ac:dyDescent="0.25">
      <c r="A392" s="22" t="s">
        <v>361</v>
      </c>
      <c r="B392" s="22" t="s">
        <v>258</v>
      </c>
      <c r="C392" s="24" t="s">
        <v>371</v>
      </c>
      <c r="D392" s="24"/>
      <c r="E392" s="24" t="s">
        <v>403</v>
      </c>
      <c r="F392" s="24">
        <v>1.375</v>
      </c>
      <c r="G392" s="24"/>
      <c r="H392" s="24"/>
      <c r="I392" s="24"/>
      <c r="J392" s="24" t="s">
        <v>371</v>
      </c>
      <c r="K392" s="24"/>
      <c r="L392" s="24"/>
      <c r="O392" s="9"/>
    </row>
    <row r="393" spans="1:16" x14ac:dyDescent="0.25">
      <c r="A393" s="22" t="s">
        <v>361</v>
      </c>
      <c r="B393" s="22" t="s">
        <v>258</v>
      </c>
      <c r="C393" s="24" t="s">
        <v>371</v>
      </c>
      <c r="D393" s="24"/>
      <c r="E393" s="24" t="s">
        <v>371</v>
      </c>
      <c r="F393" s="24"/>
      <c r="G393" s="24"/>
      <c r="H393" s="24"/>
      <c r="I393" s="24"/>
      <c r="J393" s="24" t="s">
        <v>371</v>
      </c>
      <c r="K393" s="24"/>
      <c r="L393" s="24"/>
      <c r="M393" s="22" t="s">
        <v>262</v>
      </c>
      <c r="N393" s="41" t="s">
        <v>63</v>
      </c>
      <c r="O393" s="9"/>
    </row>
    <row r="394" spans="1:16" x14ac:dyDescent="0.25">
      <c r="A394" s="22" t="s">
        <v>361</v>
      </c>
      <c r="B394" s="22" t="s">
        <v>258</v>
      </c>
      <c r="C394" s="24" t="s">
        <v>371</v>
      </c>
      <c r="D394" s="24"/>
      <c r="E394" s="24" t="s">
        <v>371</v>
      </c>
      <c r="F394" s="24"/>
      <c r="G394" s="24"/>
      <c r="H394" s="24">
        <v>356.44636015325665</v>
      </c>
      <c r="I394" s="24"/>
      <c r="J394" s="24" t="s">
        <v>371</v>
      </c>
      <c r="K394" s="24"/>
      <c r="L394" s="24"/>
      <c r="M394" s="22" t="s">
        <v>262</v>
      </c>
      <c r="N394" s="41" t="s">
        <v>63</v>
      </c>
      <c r="O394" s="9"/>
      <c r="P394" s="9"/>
    </row>
    <row r="395" spans="1:16" x14ac:dyDescent="0.25">
      <c r="A395" s="22" t="s">
        <v>361</v>
      </c>
      <c r="B395" s="22" t="s">
        <v>258</v>
      </c>
      <c r="C395" s="24" t="s">
        <v>371</v>
      </c>
      <c r="D395" s="24"/>
      <c r="E395" s="24" t="s">
        <v>371</v>
      </c>
      <c r="F395" s="24"/>
      <c r="G395" s="24"/>
      <c r="H395" s="24"/>
      <c r="I395" s="24"/>
      <c r="J395" s="24" t="s">
        <v>371</v>
      </c>
      <c r="K395" s="24"/>
      <c r="L395" s="24"/>
      <c r="M395" s="22" t="s">
        <v>263</v>
      </c>
      <c r="N395" s="41" t="s">
        <v>63</v>
      </c>
      <c r="O395" s="9"/>
      <c r="P395" s="9"/>
    </row>
    <row r="396" spans="1:16" x14ac:dyDescent="0.25">
      <c r="A396" s="22" t="s">
        <v>361</v>
      </c>
      <c r="B396" s="22" t="s">
        <v>258</v>
      </c>
      <c r="C396" s="24" t="s">
        <v>371</v>
      </c>
      <c r="D396" s="24"/>
      <c r="E396" s="24" t="s">
        <v>371</v>
      </c>
      <c r="F396" s="24"/>
      <c r="G396" s="24"/>
      <c r="H396" s="24"/>
      <c r="I396" s="24">
        <v>14.617836315678003</v>
      </c>
      <c r="J396" s="24" t="s">
        <v>371</v>
      </c>
      <c r="K396" s="24"/>
      <c r="L396" s="24"/>
      <c r="M396" s="22" t="s">
        <v>263</v>
      </c>
      <c r="N396" s="41" t="s">
        <v>63</v>
      </c>
      <c r="O396" s="9"/>
      <c r="P396" s="9"/>
    </row>
    <row r="397" spans="1:16" x14ac:dyDescent="0.25">
      <c r="A397" s="22" t="s">
        <v>361</v>
      </c>
      <c r="B397" s="22" t="s">
        <v>258</v>
      </c>
      <c r="C397" s="24" t="s">
        <v>371</v>
      </c>
      <c r="D397" s="24"/>
      <c r="E397" s="24" t="s">
        <v>371</v>
      </c>
      <c r="F397" s="24"/>
      <c r="G397" s="24"/>
      <c r="H397" s="24"/>
      <c r="I397" s="24"/>
      <c r="J397" s="24" t="s">
        <v>368</v>
      </c>
      <c r="K397" s="24">
        <v>1</v>
      </c>
      <c r="L397" s="24"/>
      <c r="N397" s="41" t="s">
        <v>63</v>
      </c>
      <c r="O397" s="9"/>
      <c r="P397" s="9"/>
    </row>
    <row r="398" spans="1:16" x14ac:dyDescent="0.25">
      <c r="A398" s="22" t="s">
        <v>361</v>
      </c>
      <c r="B398" s="22" t="s">
        <v>258</v>
      </c>
      <c r="C398" s="24" t="s">
        <v>371</v>
      </c>
      <c r="D398" s="24"/>
      <c r="E398" s="24" t="s">
        <v>371</v>
      </c>
      <c r="F398" s="24"/>
      <c r="G398" s="24"/>
      <c r="H398" s="24"/>
      <c r="I398" s="24"/>
      <c r="J398" s="24" t="s">
        <v>371</v>
      </c>
      <c r="K398" s="24"/>
      <c r="L398" s="24">
        <v>20</v>
      </c>
      <c r="M398" s="22" t="s">
        <v>264</v>
      </c>
      <c r="O398" s="9"/>
      <c r="P398" s="9"/>
    </row>
    <row r="399" spans="1:16" s="8" customFormat="1" x14ac:dyDescent="0.25">
      <c r="A399" s="21" t="s">
        <v>362</v>
      </c>
      <c r="B399" s="21" t="s">
        <v>265</v>
      </c>
      <c r="C399" s="26" t="s">
        <v>371</v>
      </c>
      <c r="D399" s="26"/>
      <c r="E399" s="26" t="s">
        <v>28</v>
      </c>
      <c r="F399" s="26">
        <v>40</v>
      </c>
      <c r="G399" s="26"/>
      <c r="H399" s="26"/>
      <c r="I399" s="26"/>
      <c r="J399" s="26" t="s">
        <v>371</v>
      </c>
      <c r="K399" s="26"/>
      <c r="L399" s="26"/>
      <c r="M399" s="26" t="s">
        <v>266</v>
      </c>
      <c r="N399" s="26" t="s">
        <v>86</v>
      </c>
    </row>
    <row r="400" spans="1:16" x14ac:dyDescent="0.25">
      <c r="A400" s="22" t="s">
        <v>362</v>
      </c>
      <c r="B400" s="22" t="s">
        <v>265</v>
      </c>
      <c r="C400" s="29" t="s">
        <v>371</v>
      </c>
      <c r="D400" s="29"/>
      <c r="E400" s="29" t="s">
        <v>371</v>
      </c>
      <c r="F400" s="29"/>
      <c r="G400" s="29">
        <v>0.1144</v>
      </c>
      <c r="H400" s="29"/>
      <c r="I400" s="29"/>
      <c r="J400" s="29" t="s">
        <v>371</v>
      </c>
      <c r="K400" s="29"/>
      <c r="L400" s="29"/>
      <c r="M400" s="22" t="s">
        <v>267</v>
      </c>
      <c r="N400" s="37" t="s">
        <v>86</v>
      </c>
    </row>
    <row r="401" spans="1:14" x14ac:dyDescent="0.25">
      <c r="A401" s="22" t="s">
        <v>362</v>
      </c>
      <c r="B401" s="22" t="s">
        <v>265</v>
      </c>
      <c r="C401" s="29" t="s">
        <v>371</v>
      </c>
      <c r="D401" s="29"/>
      <c r="E401" s="29" t="s">
        <v>371</v>
      </c>
      <c r="F401" s="29"/>
      <c r="G401" s="29"/>
      <c r="H401" s="29"/>
      <c r="I401" s="29"/>
      <c r="J401" s="29" t="s">
        <v>371</v>
      </c>
      <c r="K401" s="29"/>
      <c r="L401" s="29"/>
      <c r="M401" s="22" t="s">
        <v>268</v>
      </c>
      <c r="N401" s="37" t="s">
        <v>86</v>
      </c>
    </row>
    <row r="402" spans="1:14" x14ac:dyDescent="0.25">
      <c r="A402" s="22" t="s">
        <v>362</v>
      </c>
      <c r="B402" s="22" t="s">
        <v>265</v>
      </c>
      <c r="C402" s="29" t="s">
        <v>371</v>
      </c>
      <c r="D402" s="29"/>
      <c r="E402" s="29" t="s">
        <v>371</v>
      </c>
      <c r="F402" s="29"/>
      <c r="G402" s="29"/>
      <c r="H402" s="29">
        <v>316.66666666666669</v>
      </c>
      <c r="I402" s="29"/>
      <c r="J402" s="29" t="s">
        <v>371</v>
      </c>
      <c r="K402" s="29"/>
      <c r="L402" s="29"/>
      <c r="M402" s="22" t="s">
        <v>269</v>
      </c>
      <c r="N402" s="37" t="s">
        <v>86</v>
      </c>
    </row>
    <row r="403" spans="1:14" x14ac:dyDescent="0.25">
      <c r="A403" s="22" t="s">
        <v>362</v>
      </c>
      <c r="B403" s="22" t="s">
        <v>265</v>
      </c>
      <c r="C403" s="29" t="s">
        <v>371</v>
      </c>
      <c r="D403" s="29"/>
      <c r="E403" s="29" t="s">
        <v>371</v>
      </c>
      <c r="F403" s="29"/>
      <c r="G403" s="29"/>
      <c r="H403" s="29"/>
      <c r="I403" s="29"/>
      <c r="J403" s="29" t="s">
        <v>371</v>
      </c>
      <c r="K403" s="29"/>
      <c r="L403" s="29"/>
      <c r="M403" s="22" t="s">
        <v>270</v>
      </c>
      <c r="N403" s="37" t="s">
        <v>86</v>
      </c>
    </row>
    <row r="404" spans="1:14" x14ac:dyDescent="0.25">
      <c r="A404" s="22" t="s">
        <v>362</v>
      </c>
      <c r="B404" s="22" t="s">
        <v>265</v>
      </c>
      <c r="C404" s="29" t="s">
        <v>371</v>
      </c>
      <c r="D404" s="29"/>
      <c r="E404" s="29" t="s">
        <v>371</v>
      </c>
      <c r="F404" s="29"/>
      <c r="G404" s="29"/>
      <c r="H404" s="29"/>
      <c r="I404" s="29">
        <v>12</v>
      </c>
      <c r="J404" s="29" t="s">
        <v>371</v>
      </c>
      <c r="K404" s="29"/>
      <c r="L404" s="29"/>
      <c r="M404" s="22" t="s">
        <v>269</v>
      </c>
      <c r="N404" s="37" t="s">
        <v>86</v>
      </c>
    </row>
    <row r="405" spans="1:14" x14ac:dyDescent="0.25">
      <c r="A405" s="22" t="s">
        <v>362</v>
      </c>
      <c r="B405" s="22" t="s">
        <v>265</v>
      </c>
      <c r="C405" s="29" t="s">
        <v>371</v>
      </c>
      <c r="D405" s="29"/>
      <c r="E405" s="29" t="s">
        <v>371</v>
      </c>
      <c r="F405" s="29"/>
      <c r="G405" s="29"/>
      <c r="H405" s="29"/>
      <c r="I405" s="29"/>
      <c r="J405" s="29" t="s">
        <v>371</v>
      </c>
      <c r="K405" s="29"/>
      <c r="L405" s="29"/>
      <c r="M405" s="22" t="s">
        <v>271</v>
      </c>
      <c r="N405" s="37" t="s">
        <v>86</v>
      </c>
    </row>
    <row r="406" spans="1:14" x14ac:dyDescent="0.25">
      <c r="A406" s="22" t="s">
        <v>362</v>
      </c>
      <c r="B406" s="22" t="s">
        <v>265</v>
      </c>
      <c r="C406" s="29" t="s">
        <v>371</v>
      </c>
      <c r="D406" s="29"/>
      <c r="E406" s="29" t="s">
        <v>371</v>
      </c>
      <c r="F406" s="29"/>
      <c r="G406" s="29"/>
      <c r="H406" s="29"/>
      <c r="I406" s="29"/>
      <c r="J406" s="29" t="s">
        <v>403</v>
      </c>
      <c r="K406" s="29">
        <v>2.1736</v>
      </c>
      <c r="L406" s="29"/>
      <c r="M406" s="22" t="s">
        <v>272</v>
      </c>
      <c r="N406" s="37" t="s">
        <v>86</v>
      </c>
    </row>
    <row r="407" spans="1:14" x14ac:dyDescent="0.25">
      <c r="A407" s="22" t="s">
        <v>362</v>
      </c>
      <c r="B407" s="22" t="s">
        <v>265</v>
      </c>
      <c r="C407" s="29" t="s">
        <v>371</v>
      </c>
      <c r="D407" s="29"/>
      <c r="E407" s="29" t="s">
        <v>371</v>
      </c>
      <c r="F407" s="29"/>
      <c r="G407" s="29"/>
      <c r="H407" s="29"/>
      <c r="I407" s="29"/>
      <c r="J407" s="29" t="s">
        <v>22</v>
      </c>
      <c r="K407" s="29">
        <v>3.1411084799999998</v>
      </c>
      <c r="L407" s="29"/>
      <c r="M407" s="22" t="s">
        <v>273</v>
      </c>
      <c r="N407" s="37"/>
    </row>
    <row r="408" spans="1:14" x14ac:dyDescent="0.25">
      <c r="A408" s="22" t="s">
        <v>362</v>
      </c>
      <c r="B408" s="22" t="s">
        <v>265</v>
      </c>
      <c r="C408" s="29" t="s">
        <v>371</v>
      </c>
      <c r="D408" s="29"/>
      <c r="E408" s="29" t="s">
        <v>371</v>
      </c>
      <c r="F408" s="29"/>
      <c r="G408" s="29"/>
      <c r="H408" s="29"/>
      <c r="I408" s="29"/>
      <c r="J408" s="29" t="s">
        <v>14</v>
      </c>
      <c r="K408" s="29">
        <v>11.503465142857143</v>
      </c>
      <c r="L408" s="29"/>
      <c r="M408" s="22" t="s">
        <v>274</v>
      </c>
      <c r="N408" s="37" t="s">
        <v>86</v>
      </c>
    </row>
    <row r="409" spans="1:14" x14ac:dyDescent="0.25">
      <c r="A409" s="22" t="s">
        <v>362</v>
      </c>
      <c r="B409" s="22" t="s">
        <v>265</v>
      </c>
      <c r="C409" s="29" t="s">
        <v>371</v>
      </c>
      <c r="D409" s="29"/>
      <c r="E409" s="29" t="s">
        <v>371</v>
      </c>
      <c r="F409" s="29"/>
      <c r="G409" s="29"/>
      <c r="H409" s="29"/>
      <c r="I409" s="29"/>
      <c r="J409" s="29" t="s">
        <v>371</v>
      </c>
      <c r="K409" s="29"/>
      <c r="L409" s="29">
        <v>20</v>
      </c>
      <c r="M409" s="22" t="s">
        <v>270</v>
      </c>
      <c r="N409" s="37" t="s">
        <v>86</v>
      </c>
    </row>
    <row r="410" spans="1:14" s="8" customFormat="1" x14ac:dyDescent="0.25">
      <c r="A410" s="21" t="s">
        <v>362</v>
      </c>
      <c r="B410" s="21" t="s">
        <v>275</v>
      </c>
      <c r="C410" s="26" t="s">
        <v>371</v>
      </c>
      <c r="D410" s="26"/>
      <c r="E410" s="26" t="s">
        <v>25</v>
      </c>
      <c r="F410" s="26">
        <v>3.3872727272727272</v>
      </c>
      <c r="G410" s="26"/>
      <c r="H410" s="26"/>
      <c r="I410" s="26"/>
      <c r="J410" s="26" t="s">
        <v>371</v>
      </c>
      <c r="K410" s="26"/>
      <c r="L410" s="26"/>
      <c r="M410" s="26" t="s">
        <v>232</v>
      </c>
      <c r="N410" s="31" t="s">
        <v>276</v>
      </c>
    </row>
    <row r="411" spans="1:14" x14ac:dyDescent="0.25">
      <c r="A411" s="22" t="s">
        <v>362</v>
      </c>
      <c r="B411" s="22" t="s">
        <v>275</v>
      </c>
      <c r="C411" s="29" t="s">
        <v>371</v>
      </c>
      <c r="D411" s="29"/>
      <c r="E411" s="29" t="s">
        <v>371</v>
      </c>
      <c r="F411" s="29"/>
      <c r="G411" s="29">
        <v>1.7512200000000002E-2</v>
      </c>
      <c r="H411" s="29"/>
      <c r="I411" s="29"/>
      <c r="J411" s="29" t="s">
        <v>371</v>
      </c>
      <c r="K411" s="29"/>
      <c r="L411" s="29"/>
      <c r="M411" s="22" t="s">
        <v>277</v>
      </c>
      <c r="N411" s="32" t="s">
        <v>276</v>
      </c>
    </row>
    <row r="412" spans="1:14" x14ac:dyDescent="0.25">
      <c r="A412" s="22" t="s">
        <v>362</v>
      </c>
      <c r="B412" s="22" t="s">
        <v>275</v>
      </c>
      <c r="C412" s="29" t="s">
        <v>371</v>
      </c>
      <c r="D412" s="29"/>
      <c r="E412" s="29" t="s">
        <v>371</v>
      </c>
      <c r="F412" s="29"/>
      <c r="G412" s="29"/>
      <c r="H412" s="29"/>
      <c r="I412" s="29"/>
      <c r="J412" s="29" t="s">
        <v>371</v>
      </c>
      <c r="K412" s="29"/>
      <c r="L412" s="29"/>
      <c r="M412" s="22" t="s">
        <v>278</v>
      </c>
      <c r="N412" s="32" t="s">
        <v>276</v>
      </c>
    </row>
    <row r="413" spans="1:14" x14ac:dyDescent="0.25">
      <c r="A413" s="22" t="s">
        <v>362</v>
      </c>
      <c r="B413" s="22" t="s">
        <v>275</v>
      </c>
      <c r="C413" s="29" t="s">
        <v>371</v>
      </c>
      <c r="D413" s="29"/>
      <c r="E413" s="29" t="s">
        <v>371</v>
      </c>
      <c r="F413" s="29"/>
      <c r="G413" s="29"/>
      <c r="H413" s="48">
        <v>112.75227272727273</v>
      </c>
      <c r="I413" s="48">
        <v>6.3250000000000002</v>
      </c>
      <c r="J413" s="29" t="s">
        <v>371</v>
      </c>
      <c r="K413" s="29"/>
      <c r="L413" s="29"/>
      <c r="M413" s="22" t="s">
        <v>279</v>
      </c>
      <c r="N413" s="32" t="s">
        <v>276</v>
      </c>
    </row>
    <row r="414" spans="1:14" x14ac:dyDescent="0.25">
      <c r="A414" s="22" t="s">
        <v>362</v>
      </c>
      <c r="B414" s="22" t="s">
        <v>275</v>
      </c>
      <c r="C414" s="29" t="s">
        <v>371</v>
      </c>
      <c r="D414" s="29"/>
      <c r="E414" s="29" t="s">
        <v>371</v>
      </c>
      <c r="F414" s="29"/>
      <c r="G414" s="29"/>
      <c r="H414" s="29"/>
      <c r="I414" s="29"/>
      <c r="J414" s="29" t="s">
        <v>22</v>
      </c>
      <c r="K414" s="48">
        <v>1</v>
      </c>
      <c r="L414" s="29"/>
      <c r="M414" s="22" t="s">
        <v>280</v>
      </c>
      <c r="N414" s="32" t="s">
        <v>276</v>
      </c>
    </row>
    <row r="415" spans="1:14" x14ac:dyDescent="0.25">
      <c r="A415" s="22" t="s">
        <v>362</v>
      </c>
      <c r="B415" s="22" t="s">
        <v>275</v>
      </c>
      <c r="C415" s="29" t="s">
        <v>371</v>
      </c>
      <c r="D415" s="29"/>
      <c r="E415" s="29" t="s">
        <v>371</v>
      </c>
      <c r="F415" s="29"/>
      <c r="G415" s="29"/>
      <c r="H415" s="29"/>
      <c r="I415" s="29"/>
      <c r="J415" s="29" t="s">
        <v>403</v>
      </c>
      <c r="K415" s="29">
        <v>0.33273179999999997</v>
      </c>
      <c r="L415" s="29"/>
      <c r="M415" s="22" t="s">
        <v>281</v>
      </c>
      <c r="N415" s="32" t="s">
        <v>276</v>
      </c>
    </row>
    <row r="416" spans="1:14" s="8" customFormat="1" x14ac:dyDescent="0.25">
      <c r="A416" s="21" t="s">
        <v>351</v>
      </c>
      <c r="B416" s="21" t="s">
        <v>282</v>
      </c>
      <c r="C416" s="26" t="s">
        <v>22</v>
      </c>
      <c r="D416" s="26">
        <v>14.811367945928968</v>
      </c>
      <c r="E416" s="26" t="s">
        <v>371</v>
      </c>
      <c r="F416" s="26"/>
      <c r="G416" s="26"/>
      <c r="H416" s="26"/>
      <c r="I416" s="26"/>
      <c r="J416" s="26" t="s">
        <v>371</v>
      </c>
      <c r="K416" s="26"/>
      <c r="L416" s="26"/>
      <c r="M416" s="21" t="s">
        <v>283</v>
      </c>
      <c r="N416" s="31" t="s">
        <v>284</v>
      </c>
    </row>
    <row r="417" spans="1:14" x14ac:dyDescent="0.25">
      <c r="A417" s="22" t="s">
        <v>351</v>
      </c>
      <c r="B417" s="22" t="s">
        <v>282</v>
      </c>
      <c r="C417" s="24" t="s">
        <v>371</v>
      </c>
      <c r="D417" s="24"/>
      <c r="E417" s="24" t="s">
        <v>347</v>
      </c>
      <c r="F417" s="24">
        <v>14.123491838183106</v>
      </c>
      <c r="G417" s="24"/>
      <c r="H417" s="24"/>
      <c r="I417" s="24"/>
      <c r="J417" s="24" t="s">
        <v>371</v>
      </c>
      <c r="K417" s="24"/>
      <c r="L417" s="24"/>
      <c r="M417" s="22" t="s">
        <v>285</v>
      </c>
      <c r="N417" s="33" t="s">
        <v>284</v>
      </c>
    </row>
    <row r="418" spans="1:14" x14ac:dyDescent="0.25">
      <c r="A418" s="22" t="s">
        <v>351</v>
      </c>
      <c r="B418" s="22" t="s">
        <v>282</v>
      </c>
      <c r="C418" s="24" t="s">
        <v>371</v>
      </c>
      <c r="D418" s="24"/>
      <c r="E418" s="24" t="s">
        <v>371</v>
      </c>
      <c r="F418" s="24"/>
      <c r="G418" s="24">
        <v>3.9249183818310662E-2</v>
      </c>
      <c r="H418" s="24"/>
      <c r="I418" s="24"/>
      <c r="J418" s="24" t="s">
        <v>371</v>
      </c>
      <c r="K418" s="24"/>
      <c r="L418" s="24"/>
      <c r="M418" s="22" t="s">
        <v>140</v>
      </c>
      <c r="N418" s="33" t="s">
        <v>284</v>
      </c>
    </row>
    <row r="419" spans="1:14" x14ac:dyDescent="0.25">
      <c r="A419" s="22" t="s">
        <v>351</v>
      </c>
      <c r="B419" s="22" t="s">
        <v>282</v>
      </c>
      <c r="C419" s="24" t="s">
        <v>371</v>
      </c>
      <c r="D419" s="24"/>
      <c r="E419" s="24" t="s">
        <v>371</v>
      </c>
      <c r="F419" s="24"/>
      <c r="G419" s="24"/>
      <c r="H419" s="24"/>
      <c r="I419" s="24"/>
      <c r="J419" s="24" t="s">
        <v>371</v>
      </c>
      <c r="K419" s="24"/>
      <c r="L419" s="24"/>
      <c r="M419" s="22" t="s">
        <v>286</v>
      </c>
      <c r="N419" s="33" t="s">
        <v>284</v>
      </c>
    </row>
    <row r="420" spans="1:14" x14ac:dyDescent="0.25">
      <c r="A420" s="22" t="s">
        <v>351</v>
      </c>
      <c r="B420" s="22" t="s">
        <v>282</v>
      </c>
      <c r="C420" s="24" t="s">
        <v>371</v>
      </c>
      <c r="D420" s="24"/>
      <c r="E420" s="24" t="s">
        <v>371</v>
      </c>
      <c r="F420" s="24"/>
      <c r="G420" s="24"/>
      <c r="H420" s="24"/>
      <c r="I420" s="24"/>
      <c r="J420" s="24" t="s">
        <v>371</v>
      </c>
      <c r="K420" s="24"/>
      <c r="L420" s="24"/>
      <c r="M420" s="22" t="s">
        <v>287</v>
      </c>
      <c r="N420" s="33" t="s">
        <v>284</v>
      </c>
    </row>
    <row r="421" spans="1:14" x14ac:dyDescent="0.25">
      <c r="A421" s="22" t="s">
        <v>351</v>
      </c>
      <c r="B421" s="22" t="s">
        <v>282</v>
      </c>
      <c r="C421" s="24" t="s">
        <v>371</v>
      </c>
      <c r="D421" s="24"/>
      <c r="E421" s="24" t="s">
        <v>371</v>
      </c>
      <c r="F421" s="24"/>
      <c r="G421" s="24"/>
      <c r="H421" s="24">
        <v>1107.2238805970151</v>
      </c>
      <c r="I421" s="24">
        <v>149.55223880597015</v>
      </c>
      <c r="J421" s="24" t="s">
        <v>371</v>
      </c>
      <c r="K421" s="24"/>
      <c r="L421" s="24"/>
      <c r="M421" s="22" t="s">
        <v>288</v>
      </c>
      <c r="N421" s="33" t="s">
        <v>284</v>
      </c>
    </row>
    <row r="422" spans="1:14" x14ac:dyDescent="0.25">
      <c r="A422" s="22" t="s">
        <v>351</v>
      </c>
      <c r="B422" s="22" t="s">
        <v>282</v>
      </c>
      <c r="C422" s="24" t="s">
        <v>371</v>
      </c>
      <c r="D422" s="24"/>
      <c r="E422" s="24" t="s">
        <v>371</v>
      </c>
      <c r="F422" s="24"/>
      <c r="G422" s="24"/>
      <c r="H422" s="24"/>
      <c r="I422" s="24"/>
      <c r="J422" s="24" t="s">
        <v>14</v>
      </c>
      <c r="K422" s="24">
        <v>1.5280739161336179</v>
      </c>
      <c r="L422" s="24"/>
      <c r="M422" s="22" t="s">
        <v>289</v>
      </c>
      <c r="N422" s="33" t="s">
        <v>284</v>
      </c>
    </row>
    <row r="423" spans="1:14" x14ac:dyDescent="0.25">
      <c r="A423" s="22" t="s">
        <v>351</v>
      </c>
      <c r="B423" s="22" t="s">
        <v>282</v>
      </c>
      <c r="C423" s="24" t="s">
        <v>371</v>
      </c>
      <c r="D423" s="24"/>
      <c r="E423" s="24" t="s">
        <v>371</v>
      </c>
      <c r="F423" s="24"/>
      <c r="G423" s="24"/>
      <c r="H423" s="24"/>
      <c r="I423" s="24"/>
      <c r="J423" s="24" t="s">
        <v>368</v>
      </c>
      <c r="K423" s="24">
        <v>1</v>
      </c>
      <c r="L423" s="24"/>
      <c r="M423" s="22" t="s">
        <v>290</v>
      </c>
      <c r="N423" s="33" t="s">
        <v>284</v>
      </c>
    </row>
    <row r="424" spans="1:14" x14ac:dyDescent="0.25">
      <c r="A424" s="22" t="s">
        <v>351</v>
      </c>
      <c r="B424" s="22" t="s">
        <v>282</v>
      </c>
      <c r="C424" s="24" t="s">
        <v>371</v>
      </c>
      <c r="D424" s="24"/>
      <c r="E424" s="24" t="s">
        <v>371</v>
      </c>
      <c r="F424" s="24"/>
      <c r="G424" s="24"/>
      <c r="H424" s="24"/>
      <c r="I424" s="24"/>
      <c r="J424" s="24" t="s">
        <v>371</v>
      </c>
      <c r="K424" s="24"/>
      <c r="L424" s="24">
        <v>20</v>
      </c>
      <c r="M424" s="22" t="s">
        <v>291</v>
      </c>
      <c r="N424" s="33" t="s">
        <v>284</v>
      </c>
    </row>
    <row r="425" spans="1:14" s="8" customFormat="1" x14ac:dyDescent="0.25">
      <c r="A425" s="21" t="s">
        <v>363</v>
      </c>
      <c r="B425" s="21" t="s">
        <v>292</v>
      </c>
      <c r="C425" s="26" t="s">
        <v>371</v>
      </c>
      <c r="D425" s="26"/>
      <c r="E425" s="26" t="s">
        <v>347</v>
      </c>
      <c r="F425" s="26">
        <v>2.0720000000000001</v>
      </c>
      <c r="G425" s="26"/>
      <c r="H425" s="26"/>
      <c r="I425" s="26"/>
      <c r="J425" s="26" t="s">
        <v>371</v>
      </c>
      <c r="K425" s="26"/>
      <c r="L425" s="26"/>
      <c r="M425" s="21" t="s">
        <v>293</v>
      </c>
      <c r="N425" s="21" t="s">
        <v>294</v>
      </c>
    </row>
    <row r="426" spans="1:14" x14ac:dyDescent="0.25">
      <c r="A426" s="22" t="s">
        <v>363</v>
      </c>
      <c r="B426" s="22" t="s">
        <v>292</v>
      </c>
      <c r="C426" s="29" t="s">
        <v>371</v>
      </c>
      <c r="D426" s="29"/>
      <c r="E426" s="29" t="s">
        <v>371</v>
      </c>
      <c r="F426" s="29"/>
      <c r="G426" s="29">
        <v>8.9096000000000009E-2</v>
      </c>
      <c r="H426" s="29"/>
      <c r="I426" s="29"/>
      <c r="J426" s="29" t="s">
        <v>371</v>
      </c>
      <c r="K426" s="29"/>
      <c r="L426" s="29"/>
      <c r="M426" s="22" t="s">
        <v>295</v>
      </c>
      <c r="N426" s="22" t="s">
        <v>294</v>
      </c>
    </row>
    <row r="427" spans="1:14" x14ac:dyDescent="0.25">
      <c r="A427" s="22" t="s">
        <v>363</v>
      </c>
      <c r="B427" s="22" t="s">
        <v>292</v>
      </c>
      <c r="C427" s="29" t="s">
        <v>371</v>
      </c>
      <c r="D427" s="29"/>
      <c r="E427" s="29" t="s">
        <v>371</v>
      </c>
      <c r="F427" s="29"/>
      <c r="G427" s="29"/>
      <c r="H427" s="29"/>
      <c r="I427" s="29"/>
      <c r="J427" s="29" t="s">
        <v>371</v>
      </c>
      <c r="K427" s="29"/>
      <c r="L427" s="29"/>
      <c r="M427" s="22" t="s">
        <v>296</v>
      </c>
      <c r="N427" s="22" t="s">
        <v>294</v>
      </c>
    </row>
    <row r="428" spans="1:14" x14ac:dyDescent="0.25">
      <c r="A428" s="22" t="s">
        <v>363</v>
      </c>
      <c r="B428" s="22" t="s">
        <v>292</v>
      </c>
      <c r="C428" s="29" t="s">
        <v>371</v>
      </c>
      <c r="D428" s="29"/>
      <c r="E428" s="29" t="s">
        <v>371</v>
      </c>
      <c r="F428" s="29"/>
      <c r="G428" s="29"/>
      <c r="H428" s="29">
        <v>1267.6640625</v>
      </c>
      <c r="I428" s="29"/>
      <c r="J428" s="29" t="s">
        <v>371</v>
      </c>
      <c r="K428" s="29"/>
      <c r="L428" s="29"/>
      <c r="M428" s="22" t="s">
        <v>297</v>
      </c>
      <c r="N428" s="22" t="s">
        <v>294</v>
      </c>
    </row>
    <row r="429" spans="1:14" x14ac:dyDescent="0.25">
      <c r="A429" s="22" t="s">
        <v>363</v>
      </c>
      <c r="B429" s="22" t="s">
        <v>292</v>
      </c>
      <c r="C429" s="29" t="s">
        <v>371</v>
      </c>
      <c r="D429" s="29"/>
      <c r="E429" s="29" t="s">
        <v>371</v>
      </c>
      <c r="F429" s="29"/>
      <c r="G429" s="29"/>
      <c r="H429" s="29"/>
      <c r="I429" s="29"/>
      <c r="J429" s="29" t="s">
        <v>371</v>
      </c>
      <c r="K429" s="29"/>
      <c r="L429" s="29"/>
      <c r="M429" s="22" t="s">
        <v>298</v>
      </c>
      <c r="N429" s="22" t="s">
        <v>294</v>
      </c>
    </row>
    <row r="430" spans="1:14" x14ac:dyDescent="0.25">
      <c r="A430" s="22" t="s">
        <v>363</v>
      </c>
      <c r="B430" s="22" t="s">
        <v>292</v>
      </c>
      <c r="C430" s="29" t="s">
        <v>371</v>
      </c>
      <c r="D430" s="29"/>
      <c r="E430" s="29" t="s">
        <v>371</v>
      </c>
      <c r="F430" s="29"/>
      <c r="G430" s="29"/>
      <c r="H430" s="29"/>
      <c r="I430" s="29">
        <v>50.706562500000004</v>
      </c>
      <c r="J430" s="29" t="s">
        <v>371</v>
      </c>
      <c r="K430" s="29"/>
      <c r="L430" s="29"/>
      <c r="M430" s="22" t="s">
        <v>298</v>
      </c>
      <c r="N430" s="22" t="s">
        <v>294</v>
      </c>
    </row>
    <row r="431" spans="1:14" x14ac:dyDescent="0.25">
      <c r="A431" s="22" t="s">
        <v>363</v>
      </c>
      <c r="B431" s="22" t="s">
        <v>292</v>
      </c>
      <c r="C431" s="29" t="s">
        <v>371</v>
      </c>
      <c r="D431" s="29"/>
      <c r="E431" s="29" t="s">
        <v>371</v>
      </c>
      <c r="F431" s="29"/>
      <c r="G431" s="29"/>
      <c r="H431" s="29"/>
      <c r="I431" s="29"/>
      <c r="J431" s="29" t="s">
        <v>45</v>
      </c>
      <c r="K431" s="29">
        <v>1.0567250194438426E-2</v>
      </c>
      <c r="L431" s="29"/>
      <c r="M431" s="22" t="s">
        <v>299</v>
      </c>
      <c r="N431" s="22" t="s">
        <v>294</v>
      </c>
    </row>
    <row r="432" spans="1:14" x14ac:dyDescent="0.25">
      <c r="A432" s="22" t="s">
        <v>363</v>
      </c>
      <c r="B432" s="22" t="s">
        <v>292</v>
      </c>
      <c r="C432" s="29" t="s">
        <v>371</v>
      </c>
      <c r="D432" s="29"/>
      <c r="E432" s="29" t="s">
        <v>371</v>
      </c>
      <c r="F432" s="29"/>
      <c r="G432" s="29"/>
      <c r="H432" s="29"/>
      <c r="I432" s="29"/>
      <c r="J432" s="29" t="s">
        <v>23</v>
      </c>
      <c r="K432" s="29">
        <v>1.314553990610329E-3</v>
      </c>
      <c r="L432" s="29"/>
      <c r="M432" s="22" t="s">
        <v>300</v>
      </c>
      <c r="N432" s="22" t="s">
        <v>294</v>
      </c>
    </row>
    <row r="433" spans="1:14" x14ac:dyDescent="0.25">
      <c r="A433" s="22" t="s">
        <v>363</v>
      </c>
      <c r="B433" s="22" t="s">
        <v>292</v>
      </c>
      <c r="C433" s="29" t="s">
        <v>371</v>
      </c>
      <c r="D433" s="29"/>
      <c r="E433" s="29" t="s">
        <v>371</v>
      </c>
      <c r="F433" s="29"/>
      <c r="G433" s="29"/>
      <c r="H433" s="29"/>
      <c r="I433" s="29"/>
      <c r="J433" s="29" t="s">
        <v>46</v>
      </c>
      <c r="K433" s="29">
        <v>5.2105795889627257E-3</v>
      </c>
      <c r="L433" s="29"/>
      <c r="M433" s="22" t="s">
        <v>301</v>
      </c>
      <c r="N433" s="22" t="s">
        <v>294</v>
      </c>
    </row>
    <row r="434" spans="1:14" x14ac:dyDescent="0.25">
      <c r="A434" s="22" t="s">
        <v>363</v>
      </c>
      <c r="B434" s="22" t="s">
        <v>292</v>
      </c>
      <c r="C434" s="29" t="s">
        <v>371</v>
      </c>
      <c r="D434" s="29"/>
      <c r="E434" s="29" t="s">
        <v>371</v>
      </c>
      <c r="F434" s="29"/>
      <c r="G434" s="29"/>
      <c r="H434" s="29"/>
      <c r="I434" s="29"/>
      <c r="J434" s="29" t="s">
        <v>403</v>
      </c>
      <c r="K434" s="29">
        <v>6.4231999999999997E-2</v>
      </c>
      <c r="L434" s="29"/>
      <c r="M434" s="22" t="s">
        <v>302</v>
      </c>
      <c r="N434" s="22" t="s">
        <v>294</v>
      </c>
    </row>
    <row r="435" spans="1:14" x14ac:dyDescent="0.25">
      <c r="A435" s="22" t="s">
        <v>363</v>
      </c>
      <c r="B435" s="22" t="s">
        <v>292</v>
      </c>
      <c r="C435" s="29" t="s">
        <v>371</v>
      </c>
      <c r="D435" s="29"/>
      <c r="E435" s="29" t="s">
        <v>371</v>
      </c>
      <c r="F435" s="29"/>
      <c r="G435" s="29"/>
      <c r="H435" s="29"/>
      <c r="I435" s="29"/>
      <c r="J435" s="29" t="s">
        <v>22</v>
      </c>
      <c r="K435" s="29">
        <v>4.2047999999999995E-2</v>
      </c>
      <c r="L435" s="29"/>
      <c r="M435" s="22" t="s">
        <v>303</v>
      </c>
      <c r="N435" s="22" t="s">
        <v>294</v>
      </c>
    </row>
    <row r="436" spans="1:14" x14ac:dyDescent="0.25">
      <c r="A436" s="22" t="s">
        <v>363</v>
      </c>
      <c r="B436" s="22" t="s">
        <v>292</v>
      </c>
      <c r="C436" s="29" t="s">
        <v>371</v>
      </c>
      <c r="D436" s="29"/>
      <c r="E436" s="29" t="s">
        <v>371</v>
      </c>
      <c r="F436" s="29"/>
      <c r="G436" s="29"/>
      <c r="H436" s="29"/>
      <c r="I436" s="29"/>
      <c r="J436" s="29" t="s">
        <v>371</v>
      </c>
      <c r="K436" s="29"/>
      <c r="L436" s="29">
        <v>20</v>
      </c>
      <c r="N436" s="22" t="s">
        <v>294</v>
      </c>
    </row>
    <row r="437" spans="1:14" s="8" customFormat="1" x14ac:dyDescent="0.25">
      <c r="A437" s="21" t="s">
        <v>363</v>
      </c>
      <c r="B437" s="21" t="s">
        <v>292</v>
      </c>
      <c r="C437" s="26" t="s">
        <v>371</v>
      </c>
      <c r="D437" s="26"/>
      <c r="E437" s="26" t="s">
        <v>347</v>
      </c>
      <c r="F437" s="26">
        <v>2.0720000000000001</v>
      </c>
      <c r="G437" s="26"/>
      <c r="H437" s="26"/>
      <c r="I437" s="26"/>
      <c r="J437" s="26" t="s">
        <v>371</v>
      </c>
      <c r="K437" s="26"/>
      <c r="L437" s="26"/>
      <c r="M437" s="21" t="s">
        <v>304</v>
      </c>
      <c r="N437" s="21" t="s">
        <v>294</v>
      </c>
    </row>
    <row r="438" spans="1:14" x14ac:dyDescent="0.25">
      <c r="A438" s="22" t="s">
        <v>363</v>
      </c>
      <c r="B438" s="22" t="s">
        <v>292</v>
      </c>
      <c r="C438" s="29" t="s">
        <v>371</v>
      </c>
      <c r="D438" s="29"/>
      <c r="E438" s="29" t="s">
        <v>371</v>
      </c>
      <c r="F438" s="29"/>
      <c r="G438" s="29">
        <v>8.9096000000000009E-2</v>
      </c>
      <c r="H438" s="29"/>
      <c r="I438" s="29"/>
      <c r="J438" s="29" t="s">
        <v>371</v>
      </c>
      <c r="K438" s="29"/>
      <c r="L438" s="29"/>
      <c r="M438" s="22" t="s">
        <v>295</v>
      </c>
      <c r="N438" s="22" t="s">
        <v>294</v>
      </c>
    </row>
    <row r="439" spans="1:14" x14ac:dyDescent="0.25">
      <c r="A439" s="22" t="s">
        <v>363</v>
      </c>
      <c r="B439" s="22" t="s">
        <v>292</v>
      </c>
      <c r="C439" s="29" t="s">
        <v>371</v>
      </c>
      <c r="D439" s="29"/>
      <c r="E439" s="29" t="s">
        <v>371</v>
      </c>
      <c r="F439" s="29"/>
      <c r="G439" s="29"/>
      <c r="H439" s="29"/>
      <c r="I439" s="29"/>
      <c r="J439" s="29" t="s">
        <v>371</v>
      </c>
      <c r="K439" s="29"/>
      <c r="L439" s="29"/>
      <c r="M439" s="22" t="s">
        <v>296</v>
      </c>
      <c r="N439" s="22" t="s">
        <v>294</v>
      </c>
    </row>
    <row r="440" spans="1:14" x14ac:dyDescent="0.25">
      <c r="A440" s="22" t="s">
        <v>363</v>
      </c>
      <c r="B440" s="22" t="s">
        <v>292</v>
      </c>
      <c r="C440" s="29" t="s">
        <v>371</v>
      </c>
      <c r="D440" s="29"/>
      <c r="E440" s="29" t="s">
        <v>371</v>
      </c>
      <c r="F440" s="29"/>
      <c r="G440" s="29"/>
      <c r="H440" s="29">
        <v>1267.6640625</v>
      </c>
      <c r="I440" s="29"/>
      <c r="J440" s="29" t="s">
        <v>371</v>
      </c>
      <c r="K440" s="29"/>
      <c r="L440" s="29"/>
      <c r="M440" s="22" t="s">
        <v>297</v>
      </c>
      <c r="N440" s="22" t="s">
        <v>294</v>
      </c>
    </row>
    <row r="441" spans="1:14" x14ac:dyDescent="0.25">
      <c r="A441" s="22" t="s">
        <v>363</v>
      </c>
      <c r="B441" s="22" t="s">
        <v>292</v>
      </c>
      <c r="C441" s="29" t="s">
        <v>371</v>
      </c>
      <c r="D441" s="29"/>
      <c r="E441" s="29" t="s">
        <v>371</v>
      </c>
      <c r="F441" s="29"/>
      <c r="G441" s="29"/>
      <c r="H441" s="29"/>
      <c r="I441" s="29"/>
      <c r="J441" s="29" t="s">
        <v>371</v>
      </c>
      <c r="K441" s="29"/>
      <c r="L441" s="29"/>
      <c r="M441" s="22" t="s">
        <v>298</v>
      </c>
      <c r="N441" s="22" t="s">
        <v>294</v>
      </c>
    </row>
    <row r="442" spans="1:14" x14ac:dyDescent="0.25">
      <c r="A442" s="22" t="s">
        <v>363</v>
      </c>
      <c r="B442" s="22" t="s">
        <v>292</v>
      </c>
      <c r="C442" s="29" t="s">
        <v>371</v>
      </c>
      <c r="D442" s="29"/>
      <c r="E442" s="29" t="s">
        <v>371</v>
      </c>
      <c r="F442" s="29"/>
      <c r="G442" s="29"/>
      <c r="H442" s="29"/>
      <c r="I442" s="29">
        <v>50.706562500000004</v>
      </c>
      <c r="J442" s="29" t="s">
        <v>371</v>
      </c>
      <c r="K442" s="29"/>
      <c r="L442" s="29"/>
      <c r="M442" s="22" t="s">
        <v>298</v>
      </c>
      <c r="N442" s="22" t="s">
        <v>294</v>
      </c>
    </row>
    <row r="443" spans="1:14" x14ac:dyDescent="0.25">
      <c r="A443" s="22" t="s">
        <v>363</v>
      </c>
      <c r="B443" s="22" t="s">
        <v>292</v>
      </c>
      <c r="C443" s="29" t="s">
        <v>371</v>
      </c>
      <c r="D443" s="29"/>
      <c r="E443" s="29" t="s">
        <v>371</v>
      </c>
      <c r="F443" s="29"/>
      <c r="G443" s="29"/>
      <c r="H443" s="29"/>
      <c r="I443" s="29"/>
      <c r="J443" s="29" t="s">
        <v>45</v>
      </c>
      <c r="K443" s="29">
        <v>1.0567250194438426E-2</v>
      </c>
      <c r="L443" s="29"/>
      <c r="M443" s="22" t="s">
        <v>305</v>
      </c>
      <c r="N443" s="22" t="s">
        <v>294</v>
      </c>
    </row>
    <row r="444" spans="1:14" x14ac:dyDescent="0.25">
      <c r="A444" s="22" t="s">
        <v>363</v>
      </c>
      <c r="B444" s="22" t="s">
        <v>292</v>
      </c>
      <c r="C444" s="29" t="s">
        <v>371</v>
      </c>
      <c r="D444" s="29"/>
      <c r="E444" s="29" t="s">
        <v>371</v>
      </c>
      <c r="F444" s="29"/>
      <c r="G444" s="29"/>
      <c r="H444" s="29"/>
      <c r="I444" s="29"/>
      <c r="J444" s="29" t="s">
        <v>23</v>
      </c>
      <c r="K444" s="29">
        <v>1.314553990610329E-3</v>
      </c>
      <c r="L444" s="29"/>
      <c r="M444" s="22" t="s">
        <v>306</v>
      </c>
      <c r="N444" s="22" t="s">
        <v>294</v>
      </c>
    </row>
    <row r="445" spans="1:14" x14ac:dyDescent="0.25">
      <c r="A445" s="22" t="s">
        <v>363</v>
      </c>
      <c r="B445" s="22" t="s">
        <v>292</v>
      </c>
      <c r="C445" s="29" t="s">
        <v>371</v>
      </c>
      <c r="D445" s="29"/>
      <c r="E445" s="29" t="s">
        <v>371</v>
      </c>
      <c r="F445" s="29"/>
      <c r="G445" s="29"/>
      <c r="H445" s="29"/>
      <c r="I445" s="29"/>
      <c r="J445" s="29" t="s">
        <v>34</v>
      </c>
      <c r="K445" s="29">
        <v>5.2959989264867047E-3</v>
      </c>
      <c r="L445" s="29"/>
      <c r="M445" s="22" t="s">
        <v>307</v>
      </c>
      <c r="N445" s="22" t="s">
        <v>294</v>
      </c>
    </row>
    <row r="446" spans="1:14" x14ac:dyDescent="0.25">
      <c r="A446" s="22" t="s">
        <v>363</v>
      </c>
      <c r="B446" s="22" t="s">
        <v>292</v>
      </c>
      <c r="C446" s="29" t="s">
        <v>371</v>
      </c>
      <c r="D446" s="29"/>
      <c r="E446" s="29" t="s">
        <v>371</v>
      </c>
      <c r="F446" s="29"/>
      <c r="G446" s="29"/>
      <c r="H446" s="29"/>
      <c r="I446" s="29"/>
      <c r="J446" s="29" t="s">
        <v>403</v>
      </c>
      <c r="K446" s="29">
        <v>6.4231999999999997E-2</v>
      </c>
      <c r="L446" s="29"/>
      <c r="M446" s="22" t="s">
        <v>308</v>
      </c>
      <c r="N446" s="22" t="s">
        <v>294</v>
      </c>
    </row>
    <row r="447" spans="1:14" x14ac:dyDescent="0.25">
      <c r="A447" s="22" t="s">
        <v>363</v>
      </c>
      <c r="B447" s="22" t="s">
        <v>292</v>
      </c>
      <c r="C447" s="29" t="s">
        <v>371</v>
      </c>
      <c r="D447" s="29"/>
      <c r="E447" s="29" t="s">
        <v>371</v>
      </c>
      <c r="F447" s="29"/>
      <c r="G447" s="29"/>
      <c r="H447" s="29"/>
      <c r="I447" s="29"/>
      <c r="J447" s="29" t="s">
        <v>22</v>
      </c>
      <c r="K447" s="29">
        <v>4.2047999999999995E-2</v>
      </c>
      <c r="L447" s="29"/>
      <c r="M447" s="22" t="s">
        <v>303</v>
      </c>
      <c r="N447" s="22" t="s">
        <v>294</v>
      </c>
    </row>
    <row r="448" spans="1:14" x14ac:dyDescent="0.25">
      <c r="A448" s="22" t="s">
        <v>363</v>
      </c>
      <c r="B448" s="22" t="s">
        <v>292</v>
      </c>
      <c r="C448" s="29" t="s">
        <v>371</v>
      </c>
      <c r="D448" s="29"/>
      <c r="E448" s="29" t="s">
        <v>371</v>
      </c>
      <c r="F448" s="29"/>
      <c r="G448" s="29"/>
      <c r="H448" s="29"/>
      <c r="I448" s="29"/>
      <c r="J448" s="29" t="s">
        <v>371</v>
      </c>
      <c r="K448" s="29"/>
      <c r="L448" s="29">
        <v>20</v>
      </c>
      <c r="N448" s="22" t="s">
        <v>294</v>
      </c>
    </row>
    <row r="449" spans="1:15" s="8" customFormat="1" x14ac:dyDescent="0.25">
      <c r="A449" s="21" t="s">
        <v>350</v>
      </c>
      <c r="B449" s="21" t="s">
        <v>309</v>
      </c>
      <c r="C449" s="49" t="s">
        <v>371</v>
      </c>
      <c r="D449" s="49"/>
      <c r="E449" s="49" t="s">
        <v>347</v>
      </c>
      <c r="F449" s="49">
        <v>10</v>
      </c>
      <c r="G449" s="49"/>
      <c r="H449" s="49">
        <v>1001.6923076923076</v>
      </c>
      <c r="I449" s="49">
        <v>99.384615384615373</v>
      </c>
      <c r="J449" s="49" t="s">
        <v>371</v>
      </c>
      <c r="K449" s="49"/>
      <c r="L449" s="49">
        <v>25</v>
      </c>
      <c r="M449" s="43" t="s">
        <v>310</v>
      </c>
      <c r="N449" s="43" t="s">
        <v>311</v>
      </c>
    </row>
    <row r="450" spans="1:15" x14ac:dyDescent="0.25">
      <c r="A450" s="22" t="s">
        <v>350</v>
      </c>
      <c r="B450" s="22" t="s">
        <v>309</v>
      </c>
      <c r="C450" s="50" t="s">
        <v>371</v>
      </c>
      <c r="D450" s="50"/>
      <c r="E450" s="50" t="s">
        <v>371</v>
      </c>
      <c r="F450" s="50"/>
      <c r="G450" s="50"/>
      <c r="H450" s="50"/>
      <c r="I450" s="50"/>
      <c r="J450" s="50" t="s">
        <v>37</v>
      </c>
      <c r="K450" s="50">
        <v>0.14518650882287246</v>
      </c>
      <c r="L450" s="50"/>
      <c r="M450" s="44" t="s">
        <v>312</v>
      </c>
      <c r="N450" s="37" t="s">
        <v>313</v>
      </c>
    </row>
    <row r="451" spans="1:15" x14ac:dyDescent="0.25">
      <c r="A451" s="22" t="s">
        <v>350</v>
      </c>
      <c r="B451" s="22" t="s">
        <v>309</v>
      </c>
      <c r="C451" s="50" t="s">
        <v>371</v>
      </c>
      <c r="D451" s="50"/>
      <c r="E451" s="50" t="s">
        <v>371</v>
      </c>
      <c r="F451" s="50"/>
      <c r="G451" s="50">
        <v>0.55462513960241222</v>
      </c>
      <c r="H451" s="50"/>
      <c r="I451" s="50"/>
      <c r="J451" s="50" t="s">
        <v>14</v>
      </c>
      <c r="K451" s="50">
        <v>2.3000000000000003</v>
      </c>
      <c r="L451" s="50"/>
      <c r="M451" s="44" t="s">
        <v>364</v>
      </c>
      <c r="N451" s="37" t="s">
        <v>313</v>
      </c>
    </row>
    <row r="452" spans="1:15" x14ac:dyDescent="0.25">
      <c r="A452" s="22" t="s">
        <v>350</v>
      </c>
      <c r="B452" s="22" t="s">
        <v>309</v>
      </c>
      <c r="C452" s="50" t="s">
        <v>371</v>
      </c>
      <c r="D452" s="50"/>
      <c r="E452" s="50" t="s">
        <v>371</v>
      </c>
      <c r="F452" s="50"/>
      <c r="G452" s="50"/>
      <c r="H452" s="50"/>
      <c r="I452" s="50"/>
      <c r="J452" s="50" t="s">
        <v>371</v>
      </c>
      <c r="K452" s="29"/>
      <c r="L452" s="50"/>
      <c r="M452" s="44" t="s">
        <v>140</v>
      </c>
      <c r="N452" s="37"/>
    </row>
    <row r="453" spans="1:15" s="8" customFormat="1" x14ac:dyDescent="0.25">
      <c r="A453" s="21" t="s">
        <v>365</v>
      </c>
      <c r="B453" s="21" t="s">
        <v>309</v>
      </c>
      <c r="C453" s="26" t="s">
        <v>22</v>
      </c>
      <c r="D453" s="26">
        <v>0.1</v>
      </c>
      <c r="E453" s="26" t="s">
        <v>347</v>
      </c>
      <c r="F453" s="26">
        <v>9.9</v>
      </c>
      <c r="G453" s="26"/>
      <c r="H453" s="26"/>
      <c r="I453" s="26"/>
      <c r="J453" s="26" t="s">
        <v>371</v>
      </c>
      <c r="K453" s="26"/>
      <c r="L453" s="26"/>
      <c r="M453" s="21" t="s">
        <v>315</v>
      </c>
      <c r="N453" s="36" t="s">
        <v>313</v>
      </c>
    </row>
    <row r="454" spans="1:15" x14ac:dyDescent="0.25">
      <c r="A454" s="22" t="s">
        <v>365</v>
      </c>
      <c r="B454" s="22" t="s">
        <v>314</v>
      </c>
      <c r="C454" s="29" t="s">
        <v>371</v>
      </c>
      <c r="D454" s="29"/>
      <c r="E454" s="29" t="s">
        <v>371</v>
      </c>
      <c r="F454" s="29"/>
      <c r="G454" s="29"/>
      <c r="H454" s="29"/>
      <c r="I454" s="29"/>
      <c r="J454" s="29" t="s">
        <v>46</v>
      </c>
      <c r="K454" s="29">
        <v>9.4470046082949302E-2</v>
      </c>
      <c r="L454" s="29"/>
      <c r="M454" s="22" t="s">
        <v>316</v>
      </c>
      <c r="N454" s="37" t="s">
        <v>313</v>
      </c>
    </row>
    <row r="455" spans="1:15" x14ac:dyDescent="0.25">
      <c r="A455" s="22" t="s">
        <v>365</v>
      </c>
      <c r="B455" s="22" t="s">
        <v>314</v>
      </c>
      <c r="C455" s="29" t="s">
        <v>371</v>
      </c>
      <c r="D455" s="29"/>
      <c r="E455" s="29" t="s">
        <v>371</v>
      </c>
      <c r="F455" s="29"/>
      <c r="G455" s="29"/>
      <c r="H455" s="29"/>
      <c r="I455" s="29"/>
      <c r="J455" s="29" t="s">
        <v>23</v>
      </c>
      <c r="K455" s="29">
        <v>4.4600938967136149E-2</v>
      </c>
      <c r="L455" s="29"/>
      <c r="M455" s="22" t="s">
        <v>317</v>
      </c>
      <c r="N455" s="37" t="s">
        <v>313</v>
      </c>
    </row>
    <row r="456" spans="1:15" x14ac:dyDescent="0.25">
      <c r="A456" s="22" t="s">
        <v>365</v>
      </c>
      <c r="B456" s="22" t="s">
        <v>314</v>
      </c>
      <c r="C456" s="29" t="s">
        <v>371</v>
      </c>
      <c r="D456" s="29"/>
      <c r="E456" s="29" t="s">
        <v>371</v>
      </c>
      <c r="F456" s="29"/>
      <c r="G456" s="29"/>
      <c r="H456" s="29">
        <v>3666.7692307692305</v>
      </c>
      <c r="I456" s="29">
        <v>107.23076923076923</v>
      </c>
      <c r="J456" s="29" t="s">
        <v>371</v>
      </c>
      <c r="K456" s="29"/>
      <c r="L456" s="29">
        <v>20</v>
      </c>
      <c r="M456" s="22" t="s">
        <v>318</v>
      </c>
      <c r="N456" s="37" t="s">
        <v>313</v>
      </c>
      <c r="O456" s="12"/>
    </row>
    <row r="457" spans="1:15" s="8" customFormat="1" x14ac:dyDescent="0.25">
      <c r="A457" s="21" t="s">
        <v>362</v>
      </c>
      <c r="B457" s="21" t="s">
        <v>314</v>
      </c>
      <c r="C457" s="26" t="s">
        <v>371</v>
      </c>
      <c r="D457" s="26"/>
      <c r="E457" s="26" t="s">
        <v>347</v>
      </c>
      <c r="F457" s="26">
        <v>11</v>
      </c>
      <c r="G457" s="26"/>
      <c r="H457" s="26"/>
      <c r="I457" s="26"/>
      <c r="J457" s="26" t="s">
        <v>371</v>
      </c>
      <c r="K457" s="26"/>
      <c r="L457" s="26"/>
      <c r="M457" s="21" t="s">
        <v>320</v>
      </c>
      <c r="N457" s="21" t="s">
        <v>320</v>
      </c>
    </row>
    <row r="458" spans="1:15" x14ac:dyDescent="0.25">
      <c r="A458" s="22" t="s">
        <v>362</v>
      </c>
      <c r="B458" s="22" t="s">
        <v>319</v>
      </c>
      <c r="C458" s="29" t="s">
        <v>371</v>
      </c>
      <c r="D458" s="29"/>
      <c r="E458" s="29" t="s">
        <v>371</v>
      </c>
      <c r="F458" s="29"/>
      <c r="G458" s="29">
        <v>0.1</v>
      </c>
      <c r="H458" s="29"/>
      <c r="I458" s="29"/>
      <c r="J458" s="29" t="s">
        <v>371</v>
      </c>
      <c r="K458" s="29"/>
      <c r="L458" s="29"/>
      <c r="M458" s="22" t="s">
        <v>311</v>
      </c>
      <c r="N458" s="22" t="s">
        <v>311</v>
      </c>
    </row>
    <row r="459" spans="1:15" x14ac:dyDescent="0.25">
      <c r="A459" s="22" t="s">
        <v>362</v>
      </c>
      <c r="B459" s="22" t="s">
        <v>319</v>
      </c>
      <c r="C459" s="29" t="s">
        <v>371</v>
      </c>
      <c r="D459" s="29"/>
      <c r="E459" s="29" t="s">
        <v>371</v>
      </c>
      <c r="F459" s="29"/>
      <c r="G459" s="29"/>
      <c r="H459" s="29"/>
      <c r="I459" s="29"/>
      <c r="J459" s="29" t="s">
        <v>371</v>
      </c>
      <c r="K459" s="29"/>
      <c r="L459" s="29"/>
      <c r="M459" s="32" t="s">
        <v>320</v>
      </c>
      <c r="N459" s="22" t="s">
        <v>320</v>
      </c>
    </row>
    <row r="460" spans="1:15" x14ac:dyDescent="0.25">
      <c r="A460" s="22" t="s">
        <v>362</v>
      </c>
      <c r="B460" s="22" t="s">
        <v>319</v>
      </c>
      <c r="C460" s="29" t="s">
        <v>371</v>
      </c>
      <c r="D460" s="29"/>
      <c r="E460" s="29" t="s">
        <v>371</v>
      </c>
      <c r="F460" s="29"/>
      <c r="G460" s="29"/>
      <c r="H460" s="29">
        <v>561.84686250000004</v>
      </c>
      <c r="I460" s="29"/>
      <c r="J460" s="29" t="s">
        <v>371</v>
      </c>
      <c r="K460" s="29"/>
      <c r="L460" s="29"/>
      <c r="M460" s="32" t="s">
        <v>320</v>
      </c>
      <c r="N460" s="22" t="s">
        <v>320</v>
      </c>
    </row>
    <row r="461" spans="1:15" x14ac:dyDescent="0.25">
      <c r="A461" s="22" t="s">
        <v>362</v>
      </c>
      <c r="B461" s="22" t="s">
        <v>319</v>
      </c>
      <c r="C461" s="29" t="s">
        <v>371</v>
      </c>
      <c r="D461" s="29"/>
      <c r="E461" s="29" t="s">
        <v>371</v>
      </c>
      <c r="F461" s="29"/>
      <c r="G461" s="29"/>
      <c r="H461" s="29"/>
      <c r="I461" s="29"/>
      <c r="J461" s="29" t="s">
        <v>371</v>
      </c>
      <c r="K461" s="29"/>
      <c r="L461" s="29"/>
      <c r="M461" s="22" t="s">
        <v>320</v>
      </c>
      <c r="N461" s="22" t="s">
        <v>320</v>
      </c>
    </row>
    <row r="462" spans="1:15" x14ac:dyDescent="0.25">
      <c r="A462" s="22" t="s">
        <v>362</v>
      </c>
      <c r="B462" s="22" t="s">
        <v>319</v>
      </c>
      <c r="C462" s="29" t="s">
        <v>371</v>
      </c>
      <c r="D462" s="29"/>
      <c r="E462" s="29" t="s">
        <v>371</v>
      </c>
      <c r="F462" s="29"/>
      <c r="G462" s="29"/>
      <c r="H462" s="29"/>
      <c r="I462" s="29">
        <v>30.901577437500002</v>
      </c>
      <c r="J462" s="29" t="s">
        <v>371</v>
      </c>
      <c r="K462" s="29"/>
      <c r="L462" s="29"/>
      <c r="M462" s="22" t="s">
        <v>320</v>
      </c>
      <c r="N462" s="22" t="s">
        <v>320</v>
      </c>
    </row>
    <row r="463" spans="1:15" x14ac:dyDescent="0.25">
      <c r="A463" s="22" t="s">
        <v>362</v>
      </c>
      <c r="B463" s="22" t="s">
        <v>319</v>
      </c>
      <c r="C463" s="29" t="s">
        <v>371</v>
      </c>
      <c r="D463" s="29"/>
      <c r="E463" s="29" t="s">
        <v>371</v>
      </c>
      <c r="F463" s="29"/>
      <c r="G463" s="29"/>
      <c r="H463" s="29"/>
      <c r="I463" s="29"/>
      <c r="J463" s="29" t="s">
        <v>366</v>
      </c>
      <c r="K463" s="29">
        <v>1</v>
      </c>
      <c r="L463" s="29"/>
      <c r="M463" s="22" t="s">
        <v>320</v>
      </c>
      <c r="N463" s="22" t="s">
        <v>320</v>
      </c>
    </row>
    <row r="464" spans="1:15" x14ac:dyDescent="0.25">
      <c r="A464" s="22" t="s">
        <v>362</v>
      </c>
      <c r="B464" s="22" t="s">
        <v>319</v>
      </c>
      <c r="C464" s="29" t="s">
        <v>371</v>
      </c>
      <c r="D464" s="29"/>
      <c r="E464" s="29" t="s">
        <v>371</v>
      </c>
      <c r="F464" s="29"/>
      <c r="G464" s="29"/>
      <c r="H464" s="29"/>
      <c r="I464" s="29"/>
      <c r="J464" s="29" t="s">
        <v>22</v>
      </c>
      <c r="K464" s="29">
        <v>3.3660000000000001</v>
      </c>
      <c r="L464" s="29"/>
      <c r="M464" s="22" t="s">
        <v>320</v>
      </c>
      <c r="N464" s="22" t="s">
        <v>320</v>
      </c>
    </row>
    <row r="465" spans="1:14" x14ac:dyDescent="0.25">
      <c r="A465" s="22" t="s">
        <v>362</v>
      </c>
      <c r="B465" s="22" t="s">
        <v>319</v>
      </c>
      <c r="C465" s="29" t="s">
        <v>371</v>
      </c>
      <c r="D465" s="29"/>
      <c r="E465" s="29" t="s">
        <v>371</v>
      </c>
      <c r="F465" s="29"/>
      <c r="G465" s="29"/>
      <c r="H465" s="29"/>
      <c r="I465" s="29"/>
      <c r="J465" s="29" t="s">
        <v>371</v>
      </c>
      <c r="K465" s="29"/>
      <c r="L465" s="29">
        <v>25</v>
      </c>
      <c r="M465" s="22" t="s">
        <v>320</v>
      </c>
      <c r="N465" s="22" t="s">
        <v>320</v>
      </c>
    </row>
    <row r="466" spans="1:14" s="8" customFormat="1" x14ac:dyDescent="0.25">
      <c r="A466" s="21" t="s">
        <v>350</v>
      </c>
      <c r="B466" s="21" t="s">
        <v>319</v>
      </c>
      <c r="C466" s="26" t="s">
        <v>371</v>
      </c>
      <c r="D466" s="26"/>
      <c r="E466" s="26" t="s">
        <v>347</v>
      </c>
      <c r="F466" s="26">
        <v>20</v>
      </c>
      <c r="G466" s="26"/>
      <c r="H466" s="26"/>
      <c r="I466" s="26"/>
      <c r="J466" s="26" t="s">
        <v>371</v>
      </c>
      <c r="K466" s="26"/>
      <c r="L466" s="26"/>
      <c r="M466" s="21"/>
      <c r="N466" s="21" t="s">
        <v>322</v>
      </c>
    </row>
    <row r="467" spans="1:14" x14ac:dyDescent="0.25">
      <c r="A467" s="22" t="s">
        <v>350</v>
      </c>
      <c r="B467" s="22" t="s">
        <v>321</v>
      </c>
      <c r="C467" s="29" t="s">
        <v>371</v>
      </c>
      <c r="D467" s="29"/>
      <c r="E467" s="29" t="s">
        <v>371</v>
      </c>
      <c r="F467" s="29"/>
      <c r="G467" s="29">
        <v>0.97727272727272751</v>
      </c>
      <c r="H467" s="29"/>
      <c r="I467" s="29"/>
      <c r="J467" s="29" t="s">
        <v>371</v>
      </c>
      <c r="K467" s="29"/>
      <c r="L467" s="29"/>
      <c r="M467" s="22" t="s">
        <v>323</v>
      </c>
      <c r="N467" s="22" t="s">
        <v>324</v>
      </c>
    </row>
    <row r="468" spans="1:14" x14ac:dyDescent="0.25">
      <c r="A468" s="22" t="s">
        <v>350</v>
      </c>
      <c r="B468" s="22" t="s">
        <v>321</v>
      </c>
      <c r="C468" s="29" t="s">
        <v>371</v>
      </c>
      <c r="D468" s="29"/>
      <c r="E468" s="29" t="s">
        <v>371</v>
      </c>
      <c r="F468" s="29"/>
      <c r="G468" s="29"/>
      <c r="H468" s="29">
        <v>698</v>
      </c>
      <c r="I468" s="29"/>
      <c r="J468" s="29" t="s">
        <v>371</v>
      </c>
      <c r="K468" s="29"/>
      <c r="L468" s="29"/>
      <c r="M468" s="22" t="s">
        <v>325</v>
      </c>
      <c r="N468" s="22" t="s">
        <v>324</v>
      </c>
    </row>
    <row r="469" spans="1:14" x14ac:dyDescent="0.25">
      <c r="A469" s="22" t="s">
        <v>350</v>
      </c>
      <c r="B469" s="22" t="s">
        <v>321</v>
      </c>
      <c r="C469" s="29" t="s">
        <v>371</v>
      </c>
      <c r="D469" s="29"/>
      <c r="E469" s="29" t="s">
        <v>371</v>
      </c>
      <c r="F469" s="29"/>
      <c r="G469" s="29"/>
      <c r="H469" s="29"/>
      <c r="I469" s="29"/>
      <c r="J469" s="29" t="s">
        <v>371</v>
      </c>
      <c r="K469" s="29"/>
      <c r="L469" s="29"/>
      <c r="M469" s="22" t="s">
        <v>325</v>
      </c>
      <c r="N469" s="22" t="s">
        <v>324</v>
      </c>
    </row>
    <row r="470" spans="1:14" x14ac:dyDescent="0.25">
      <c r="A470" s="22" t="s">
        <v>350</v>
      </c>
      <c r="B470" s="22" t="s">
        <v>321</v>
      </c>
      <c r="C470" s="29" t="s">
        <v>371</v>
      </c>
      <c r="D470" s="29"/>
      <c r="E470" s="29" t="s">
        <v>371</v>
      </c>
      <c r="F470" s="29"/>
      <c r="G470" s="29"/>
      <c r="H470" s="29"/>
      <c r="I470" s="29">
        <v>85.504999999999995</v>
      </c>
      <c r="J470" s="29" t="s">
        <v>371</v>
      </c>
      <c r="K470" s="29"/>
      <c r="L470" s="29"/>
      <c r="M470" s="22" t="s">
        <v>325</v>
      </c>
      <c r="N470" s="22" t="s">
        <v>324</v>
      </c>
    </row>
    <row r="471" spans="1:14" x14ac:dyDescent="0.25">
      <c r="A471" s="22" t="s">
        <v>350</v>
      </c>
      <c r="B471" s="22" t="s">
        <v>321</v>
      </c>
      <c r="C471" s="29" t="s">
        <v>371</v>
      </c>
      <c r="D471" s="29"/>
      <c r="E471" s="29" t="s">
        <v>371</v>
      </c>
      <c r="F471" s="29"/>
      <c r="G471" s="29"/>
      <c r="H471" s="29"/>
      <c r="I471" s="29"/>
      <c r="J471" s="29" t="s">
        <v>50</v>
      </c>
      <c r="K471" s="29">
        <v>0.27272727272727271</v>
      </c>
      <c r="L471" s="29"/>
      <c r="M471" s="22" t="s">
        <v>326</v>
      </c>
      <c r="N471" s="22" t="s">
        <v>322</v>
      </c>
    </row>
    <row r="472" spans="1:14" x14ac:dyDescent="0.25">
      <c r="A472" s="22" t="s">
        <v>350</v>
      </c>
      <c r="B472" s="22" t="s">
        <v>321</v>
      </c>
      <c r="C472" s="29" t="s">
        <v>371</v>
      </c>
      <c r="D472" s="29"/>
      <c r="E472" s="29" t="s">
        <v>371</v>
      </c>
      <c r="F472" s="29"/>
      <c r="G472" s="29"/>
      <c r="H472" s="29"/>
      <c r="I472" s="29"/>
      <c r="J472" s="29" t="s">
        <v>14</v>
      </c>
      <c r="K472" s="29">
        <v>3.8095238095238093</v>
      </c>
      <c r="L472" s="29"/>
      <c r="M472" s="22" t="s">
        <v>327</v>
      </c>
      <c r="N472" s="22" t="s">
        <v>322</v>
      </c>
    </row>
    <row r="473" spans="1:14" x14ac:dyDescent="0.25">
      <c r="A473" s="22" t="s">
        <v>350</v>
      </c>
      <c r="B473" s="22" t="s">
        <v>321</v>
      </c>
      <c r="C473" s="29" t="s">
        <v>371</v>
      </c>
      <c r="D473" s="29"/>
      <c r="E473" s="29" t="s">
        <v>371</v>
      </c>
      <c r="F473" s="29"/>
      <c r="G473" s="29"/>
      <c r="H473" s="29"/>
      <c r="I473" s="29"/>
      <c r="J473" s="29" t="s">
        <v>371</v>
      </c>
      <c r="K473" s="29"/>
      <c r="L473" s="29">
        <v>20</v>
      </c>
      <c r="N473" s="22" t="s">
        <v>328</v>
      </c>
    </row>
    <row r="474" spans="1:14" s="8" customFormat="1" x14ac:dyDescent="0.25">
      <c r="A474" s="21" t="s">
        <v>351</v>
      </c>
      <c r="B474" s="21" t="s">
        <v>321</v>
      </c>
      <c r="C474" s="26" t="s">
        <v>22</v>
      </c>
      <c r="D474" s="26">
        <v>4.9948999999999995</v>
      </c>
      <c r="E474" s="26" t="s">
        <v>371</v>
      </c>
      <c r="F474" s="26"/>
      <c r="G474" s="26"/>
      <c r="H474" s="26"/>
      <c r="I474" s="26"/>
      <c r="J474" s="26" t="s">
        <v>371</v>
      </c>
      <c r="K474" s="26"/>
      <c r="L474" s="26"/>
      <c r="M474" s="21" t="s">
        <v>330</v>
      </c>
      <c r="N474" s="27" t="s">
        <v>63</v>
      </c>
    </row>
    <row r="475" spans="1:14" x14ac:dyDescent="0.25">
      <c r="A475" s="22" t="s">
        <v>351</v>
      </c>
      <c r="B475" s="22" t="s">
        <v>329</v>
      </c>
      <c r="C475" s="24" t="s">
        <v>371</v>
      </c>
      <c r="D475" s="24"/>
      <c r="E475" s="24" t="s">
        <v>371</v>
      </c>
      <c r="F475" s="24"/>
      <c r="G475" s="24"/>
      <c r="H475" s="24"/>
      <c r="I475" s="24"/>
      <c r="J475" s="24" t="s">
        <v>371</v>
      </c>
      <c r="K475" s="24"/>
      <c r="L475" s="24"/>
      <c r="N475" s="41" t="s">
        <v>63</v>
      </c>
    </row>
    <row r="476" spans="1:14" x14ac:dyDescent="0.25">
      <c r="A476" s="22" t="s">
        <v>351</v>
      </c>
      <c r="B476" s="22" t="s">
        <v>329</v>
      </c>
      <c r="C476" s="24" t="s">
        <v>371</v>
      </c>
      <c r="D476" s="24"/>
      <c r="E476" s="24" t="s">
        <v>347</v>
      </c>
      <c r="F476" s="24">
        <v>47.561</v>
      </c>
      <c r="G476" s="24"/>
      <c r="H476" s="24"/>
      <c r="I476" s="24"/>
      <c r="J476" s="24" t="s">
        <v>371</v>
      </c>
      <c r="K476" s="24"/>
      <c r="L476" s="24"/>
      <c r="M476" s="22" t="s">
        <v>331</v>
      </c>
      <c r="N476" s="41" t="s">
        <v>63</v>
      </c>
    </row>
    <row r="477" spans="1:14" x14ac:dyDescent="0.25">
      <c r="A477" s="22" t="s">
        <v>351</v>
      </c>
      <c r="B477" s="22" t="s">
        <v>329</v>
      </c>
      <c r="C477" s="24" t="s">
        <v>371</v>
      </c>
      <c r="D477" s="24"/>
      <c r="E477" s="24" t="s">
        <v>371</v>
      </c>
      <c r="F477" s="24"/>
      <c r="G477" s="24">
        <v>3.383</v>
      </c>
      <c r="H477" s="24"/>
      <c r="I477" s="24"/>
      <c r="J477" s="24" t="s">
        <v>371</v>
      </c>
      <c r="K477" s="24"/>
      <c r="L477" s="24"/>
      <c r="M477" s="22" t="s">
        <v>140</v>
      </c>
      <c r="N477" s="41" t="s">
        <v>63</v>
      </c>
    </row>
    <row r="478" spans="1:14" x14ac:dyDescent="0.25">
      <c r="A478" s="22" t="s">
        <v>351</v>
      </c>
      <c r="B478" s="22" t="s">
        <v>329</v>
      </c>
      <c r="C478" s="24" t="s">
        <v>371</v>
      </c>
      <c r="D478" s="24"/>
      <c r="E478" s="24" t="s">
        <v>371</v>
      </c>
      <c r="F478" s="24"/>
      <c r="G478" s="24"/>
      <c r="H478" s="24"/>
      <c r="I478" s="24"/>
      <c r="J478" s="24" t="s">
        <v>371</v>
      </c>
      <c r="K478" s="24"/>
      <c r="L478" s="24"/>
      <c r="M478" s="22" t="s">
        <v>262</v>
      </c>
      <c r="N478" s="41" t="s">
        <v>63</v>
      </c>
    </row>
    <row r="479" spans="1:14" x14ac:dyDescent="0.25">
      <c r="A479" s="22" t="s">
        <v>351</v>
      </c>
      <c r="B479" s="22" t="s">
        <v>329</v>
      </c>
      <c r="C479" s="24" t="s">
        <v>371</v>
      </c>
      <c r="D479" s="24"/>
      <c r="E479" s="24" t="s">
        <v>371</v>
      </c>
      <c r="F479" s="24"/>
      <c r="G479" s="24"/>
      <c r="H479" s="24">
        <v>756.35249042145585</v>
      </c>
      <c r="I479" s="24"/>
      <c r="J479" s="24" t="s">
        <v>371</v>
      </c>
      <c r="K479" s="24"/>
      <c r="L479" s="24"/>
      <c r="M479" s="22" t="s">
        <v>332</v>
      </c>
      <c r="N479" s="41" t="s">
        <v>63</v>
      </c>
    </row>
    <row r="480" spans="1:14" x14ac:dyDescent="0.25">
      <c r="A480" s="22" t="s">
        <v>351</v>
      </c>
      <c r="B480" s="22" t="s">
        <v>329</v>
      </c>
      <c r="C480" s="24" t="s">
        <v>371</v>
      </c>
      <c r="D480" s="24"/>
      <c r="E480" s="24" t="s">
        <v>371</v>
      </c>
      <c r="F480" s="24"/>
      <c r="G480" s="24"/>
      <c r="H480" s="24"/>
      <c r="I480" s="24"/>
      <c r="J480" s="24" t="s">
        <v>371</v>
      </c>
      <c r="K480" s="24"/>
      <c r="L480" s="24"/>
      <c r="M480" s="22" t="s">
        <v>333</v>
      </c>
      <c r="N480" s="41" t="s">
        <v>63</v>
      </c>
    </row>
    <row r="481" spans="1:14" x14ac:dyDescent="0.25">
      <c r="A481" s="22" t="s">
        <v>351</v>
      </c>
      <c r="B481" s="22" t="s">
        <v>329</v>
      </c>
      <c r="C481" s="24" t="s">
        <v>371</v>
      </c>
      <c r="D481" s="24"/>
      <c r="E481" s="24" t="s">
        <v>371</v>
      </c>
      <c r="F481" s="24"/>
      <c r="G481" s="24"/>
      <c r="H481" s="24"/>
      <c r="I481" s="24">
        <v>59.52000000000001</v>
      </c>
      <c r="J481" s="24" t="s">
        <v>371</v>
      </c>
      <c r="K481" s="24"/>
      <c r="L481" s="24"/>
      <c r="M481" s="22" t="s">
        <v>333</v>
      </c>
      <c r="N481" s="41" t="s">
        <v>63</v>
      </c>
    </row>
    <row r="482" spans="1:14" x14ac:dyDescent="0.25">
      <c r="A482" s="22" t="s">
        <v>351</v>
      </c>
      <c r="B482" s="22" t="s">
        <v>329</v>
      </c>
      <c r="C482" s="24" t="s">
        <v>371</v>
      </c>
      <c r="D482" s="24"/>
      <c r="E482" s="24" t="s">
        <v>371</v>
      </c>
      <c r="F482" s="24"/>
      <c r="G482" s="24"/>
      <c r="H482" s="24"/>
      <c r="I482" s="24"/>
      <c r="J482" s="24" t="s">
        <v>368</v>
      </c>
      <c r="K482" s="24">
        <v>1</v>
      </c>
      <c r="L482" s="24"/>
      <c r="N482" s="41" t="s">
        <v>63</v>
      </c>
    </row>
    <row r="483" spans="1:14" x14ac:dyDescent="0.25">
      <c r="A483" s="22" t="s">
        <v>351</v>
      </c>
      <c r="B483" s="22" t="s">
        <v>329</v>
      </c>
      <c r="C483" s="24" t="s">
        <v>371</v>
      </c>
      <c r="D483" s="24"/>
      <c r="E483" s="24" t="s">
        <v>371</v>
      </c>
      <c r="F483" s="24"/>
      <c r="G483" s="24"/>
      <c r="H483" s="24"/>
      <c r="I483" s="24"/>
      <c r="J483" s="24" t="s">
        <v>22</v>
      </c>
      <c r="K483" s="24"/>
      <c r="L483" s="24">
        <v>20</v>
      </c>
      <c r="N483" s="41" t="s">
        <v>63</v>
      </c>
    </row>
    <row r="484" spans="1:14" s="8" customFormat="1" x14ac:dyDescent="0.25">
      <c r="A484" s="21" t="s">
        <v>334</v>
      </c>
      <c r="B484" s="21" t="s">
        <v>334</v>
      </c>
      <c r="C484" s="26" t="s">
        <v>371</v>
      </c>
      <c r="D484" s="26"/>
      <c r="E484" s="26" t="s">
        <v>371</v>
      </c>
      <c r="F484" s="26"/>
      <c r="G484" s="26"/>
      <c r="H484" s="26">
        <v>660.42857142857144</v>
      </c>
      <c r="I484" s="26"/>
      <c r="J484" s="26" t="s">
        <v>371</v>
      </c>
      <c r="K484" s="26"/>
      <c r="L484" s="26"/>
      <c r="M484" s="21" t="s">
        <v>335</v>
      </c>
      <c r="N484" s="31"/>
    </row>
    <row r="485" spans="1:14" x14ac:dyDescent="0.25">
      <c r="A485" s="22" t="s">
        <v>334</v>
      </c>
      <c r="B485" s="22" t="s">
        <v>334</v>
      </c>
      <c r="C485" s="29" t="s">
        <v>347</v>
      </c>
      <c r="D485" s="29">
        <v>17.849999999999998</v>
      </c>
      <c r="E485" s="29" t="s">
        <v>371</v>
      </c>
      <c r="F485" s="29"/>
      <c r="G485" s="29"/>
      <c r="H485" s="29"/>
      <c r="I485" s="29"/>
      <c r="J485" s="29" t="s">
        <v>371</v>
      </c>
      <c r="K485" s="29"/>
      <c r="L485" s="29"/>
      <c r="M485" s="22" t="s">
        <v>336</v>
      </c>
      <c r="N485" s="32"/>
    </row>
    <row r="486" spans="1:14" x14ac:dyDescent="0.25">
      <c r="A486" s="22" t="s">
        <v>334</v>
      </c>
      <c r="B486" s="22" t="s">
        <v>334</v>
      </c>
      <c r="C486" s="29" t="s">
        <v>371</v>
      </c>
      <c r="D486" s="29"/>
      <c r="E486" s="29" t="s">
        <v>371</v>
      </c>
      <c r="F486" s="29"/>
      <c r="G486" s="29"/>
      <c r="H486" s="29"/>
      <c r="I486" s="29"/>
      <c r="J486" s="29" t="s">
        <v>21</v>
      </c>
      <c r="K486" s="29">
        <v>0.39650000000000002</v>
      </c>
      <c r="L486" s="29"/>
      <c r="M486" s="22" t="s">
        <v>337</v>
      </c>
      <c r="N486" s="31" t="s">
        <v>338</v>
      </c>
    </row>
    <row r="487" spans="1:14" x14ac:dyDescent="0.25">
      <c r="A487" s="22" t="s">
        <v>334</v>
      </c>
      <c r="B487" s="22" t="s">
        <v>334</v>
      </c>
      <c r="C487" s="29" t="s">
        <v>371</v>
      </c>
      <c r="D487" s="29"/>
      <c r="E487" s="29" t="s">
        <v>371</v>
      </c>
      <c r="F487" s="29"/>
      <c r="G487" s="29"/>
      <c r="H487" s="29"/>
      <c r="I487" s="29"/>
      <c r="J487" s="29" t="s">
        <v>45</v>
      </c>
      <c r="K487" s="29">
        <v>2.4731308411214955E-2</v>
      </c>
      <c r="L487" s="29"/>
      <c r="M487" s="22" t="s">
        <v>339</v>
      </c>
      <c r="N487" s="22" t="s">
        <v>338</v>
      </c>
    </row>
    <row r="488" spans="1:14" x14ac:dyDescent="0.25">
      <c r="A488" s="22" t="s">
        <v>334</v>
      </c>
      <c r="B488" s="22" t="s">
        <v>334</v>
      </c>
      <c r="C488" s="29" t="s">
        <v>14</v>
      </c>
      <c r="D488" s="29">
        <v>1.2908295400000001</v>
      </c>
      <c r="E488" s="29" t="s">
        <v>371</v>
      </c>
      <c r="F488" s="29"/>
      <c r="G488" s="29"/>
      <c r="H488" s="29"/>
      <c r="I488" s="29"/>
      <c r="J488" s="29" t="s">
        <v>371</v>
      </c>
      <c r="K488" s="29"/>
      <c r="L488" s="29"/>
      <c r="M488" s="22" t="s">
        <v>340</v>
      </c>
      <c r="N488" s="22" t="s">
        <v>338</v>
      </c>
    </row>
    <row r="489" spans="1:14" x14ac:dyDescent="0.25">
      <c r="A489" s="22" t="s">
        <v>334</v>
      </c>
      <c r="B489" s="22" t="s">
        <v>334</v>
      </c>
      <c r="C489" s="29" t="s">
        <v>22</v>
      </c>
      <c r="D489" s="29">
        <v>2.9975400000000003E-2</v>
      </c>
      <c r="E489" s="29" t="s">
        <v>371</v>
      </c>
      <c r="F489" s="29"/>
      <c r="G489" s="29"/>
      <c r="H489" s="29"/>
      <c r="I489" s="29"/>
      <c r="J489" s="29" t="s">
        <v>371</v>
      </c>
      <c r="K489" s="29"/>
      <c r="L489" s="29"/>
      <c r="M489" s="22" t="s">
        <v>341</v>
      </c>
      <c r="N489" s="22" t="s">
        <v>338</v>
      </c>
    </row>
    <row r="490" spans="1:14" x14ac:dyDescent="0.25">
      <c r="A490" s="22" t="s">
        <v>334</v>
      </c>
      <c r="B490" s="22" t="s">
        <v>334</v>
      </c>
      <c r="C490" s="29" t="s">
        <v>371</v>
      </c>
      <c r="D490" s="29"/>
      <c r="E490" s="29" t="s">
        <v>371</v>
      </c>
      <c r="F490" s="29"/>
      <c r="G490" s="29"/>
      <c r="H490" s="29"/>
      <c r="I490" s="29">
        <v>81.780429801904774</v>
      </c>
      <c r="J490" s="29" t="s">
        <v>371</v>
      </c>
      <c r="K490" s="29"/>
      <c r="L490" s="29"/>
      <c r="M490" s="22" t="s">
        <v>342</v>
      </c>
      <c r="N490" s="22" t="s">
        <v>338</v>
      </c>
    </row>
    <row r="491" spans="1:14" x14ac:dyDescent="0.25">
      <c r="A491" s="22" t="s">
        <v>334</v>
      </c>
      <c r="B491" s="22" t="s">
        <v>334</v>
      </c>
      <c r="C491" s="29" t="s">
        <v>15</v>
      </c>
      <c r="D491" s="29">
        <v>0.56000000000000005</v>
      </c>
      <c r="E491" s="29" t="s">
        <v>371</v>
      </c>
      <c r="F491" s="29"/>
      <c r="G491" s="29"/>
      <c r="H491" s="29"/>
      <c r="I491" s="29"/>
      <c r="J491" s="29" t="s">
        <v>371</v>
      </c>
      <c r="K491" s="29"/>
      <c r="L491" s="29"/>
      <c r="M491" s="22" t="s">
        <v>343</v>
      </c>
      <c r="N491" s="22" t="s">
        <v>338</v>
      </c>
    </row>
    <row r="492" spans="1:14" x14ac:dyDescent="0.25">
      <c r="A492" s="22" t="s">
        <v>334</v>
      </c>
      <c r="B492" s="22" t="s">
        <v>334</v>
      </c>
      <c r="C492" s="29" t="s">
        <v>371</v>
      </c>
      <c r="D492" s="29"/>
      <c r="E492" s="29" t="s">
        <v>371</v>
      </c>
      <c r="F492" s="29"/>
      <c r="G492" s="45"/>
      <c r="H492" s="29"/>
      <c r="I492" s="29"/>
      <c r="J492" s="29" t="s">
        <v>371</v>
      </c>
      <c r="K492" s="29"/>
      <c r="L492" s="29">
        <v>25</v>
      </c>
      <c r="M492" s="22" t="s">
        <v>344</v>
      </c>
      <c r="N492" s="22" t="s">
        <v>338</v>
      </c>
    </row>
    <row r="493" spans="1:14" s="8" customFormat="1" x14ac:dyDescent="0.25">
      <c r="A493" s="13" t="s">
        <v>345</v>
      </c>
      <c r="B493" s="13" t="s">
        <v>345</v>
      </c>
      <c r="C493" s="26" t="s">
        <v>371</v>
      </c>
      <c r="D493" s="26"/>
      <c r="E493" s="26" t="s">
        <v>371</v>
      </c>
      <c r="F493" s="26"/>
      <c r="G493" s="26"/>
      <c r="H493" s="26">
        <v>1</v>
      </c>
      <c r="I493" s="26"/>
      <c r="J493" s="26" t="s">
        <v>21</v>
      </c>
      <c r="K493" s="26">
        <v>1</v>
      </c>
      <c r="L493" s="26">
        <v>50</v>
      </c>
      <c r="M493" s="21" t="s">
        <v>346</v>
      </c>
      <c r="N493" s="21" t="s">
        <v>338</v>
      </c>
    </row>
    <row r="494" spans="1:14" x14ac:dyDescent="0.25">
      <c r="A494" s="28" t="s">
        <v>345</v>
      </c>
      <c r="B494" s="28" t="s">
        <v>345</v>
      </c>
      <c r="C494" s="29" t="s">
        <v>371</v>
      </c>
      <c r="D494" s="29"/>
      <c r="E494" s="29" t="s">
        <v>370</v>
      </c>
      <c r="F494" s="29">
        <v>40.200000000000003</v>
      </c>
      <c r="G494" s="29">
        <v>0</v>
      </c>
      <c r="H494" s="29"/>
      <c r="I494" s="29"/>
      <c r="J494" s="29" t="s">
        <v>371</v>
      </c>
      <c r="K494" s="29"/>
      <c r="L494" s="29"/>
      <c r="M494" s="22" t="s">
        <v>372</v>
      </c>
    </row>
    <row r="495" spans="1:14" x14ac:dyDescent="0.25">
      <c r="C495" s="29" t="s">
        <v>371</v>
      </c>
      <c r="D495" s="29"/>
      <c r="E495" s="29" t="s">
        <v>371</v>
      </c>
      <c r="F495" s="29"/>
      <c r="G495" s="29"/>
      <c r="H495" s="29"/>
      <c r="I495" s="29"/>
      <c r="J495" s="29" t="s">
        <v>371</v>
      </c>
      <c r="K495" s="29"/>
      <c r="L495" s="29"/>
    </row>
  </sheetData>
  <phoneticPr fontId="12" type="noConversion"/>
  <hyperlinks>
    <hyperlink ref="N36" r:id="rId1" xr:uid="{20DF2DCA-7038-45DC-8D20-466B78275A32}"/>
    <hyperlink ref="N35" r:id="rId2" xr:uid="{C7303FD6-BECB-47EF-91F9-CBC18379F0AE}"/>
    <hyperlink ref="N37" r:id="rId3" xr:uid="{11DD8D55-8711-47BC-8815-1FF0A605B0D1}"/>
    <hyperlink ref="N38" r:id="rId4" xr:uid="{38501378-4D0E-4918-81CF-CF7B1BBAB6A2}"/>
    <hyperlink ref="N39" r:id="rId5" xr:uid="{DF55AECD-B259-40D2-94DE-E20BF9065DE3}"/>
    <hyperlink ref="N40" r:id="rId6" xr:uid="{FE069891-F9F4-49A7-B544-F363FE021A0C}"/>
    <hyperlink ref="N41" r:id="rId7" xr:uid="{502E2886-F158-43D0-9A77-926800CD14E1}"/>
    <hyperlink ref="N44" r:id="rId8" xr:uid="{4995639B-EB2A-41FA-A794-C68532007004}"/>
    <hyperlink ref="N47" r:id="rId9" xr:uid="{DC9E9C01-4752-4365-9CD0-E6FDC6BD1347}"/>
    <hyperlink ref="N45" r:id="rId10" xr:uid="{1DD88FC8-E494-4BC6-B139-2789EEE7E4C2}"/>
    <hyperlink ref="N48" r:id="rId11" xr:uid="{225C39D4-214A-4E72-A3BC-C2329B995E85}"/>
    <hyperlink ref="N49" r:id="rId12" xr:uid="{6E0CEA20-790F-4028-B513-BBA3CD7DD48A}"/>
    <hyperlink ref="N50" r:id="rId13" xr:uid="{064081D6-0DC4-4012-81E1-8EB3707D74F9}"/>
    <hyperlink ref="N51" r:id="rId14" xr:uid="{16D53B7F-EEAD-4F16-A66A-7240FF7F6956}"/>
    <hyperlink ref="N52" r:id="rId15" xr:uid="{31FC305D-6632-45E1-9311-224B1A6708A2}"/>
    <hyperlink ref="N54" r:id="rId16" xr:uid="{E7C3F512-C925-4231-ADCC-1509AC695996}"/>
    <hyperlink ref="N55" r:id="rId17" xr:uid="{CDCAB0D0-B532-4696-872A-E8FBF8111E5E}"/>
    <hyperlink ref="N46" r:id="rId18" xr:uid="{52250E77-00F9-4DCF-9AD4-F46CD005368A}"/>
    <hyperlink ref="N323" r:id="rId19" tooltip="Link to landing page via DOI" xr:uid="{5105356C-FDA8-4DEB-ABA7-269D55713B74}"/>
    <hyperlink ref="N324:N331" r:id="rId20" tooltip="Link to landing page via DOI" display="https://doi.org/10.1039/D3EE00478C" xr:uid="{F6078E43-4418-4376-9504-3AC08C321563}"/>
    <hyperlink ref="N332" r:id="rId21" tooltip="Link to landing page via DOI" xr:uid="{A8FA5DA0-417F-48C4-B33E-5BC5D17390BA}"/>
    <hyperlink ref="N333" r:id="rId22" tooltip="Link to landing page via DOI" xr:uid="{885C322D-53F0-4640-8BB8-01334417FD6C}"/>
    <hyperlink ref="N334:N342" r:id="rId23" tooltip="Link to landing page via DOI" display="https://doi.org/10.1039/D3EE00478C" xr:uid="{70C212C5-DEE3-4B6C-BB9E-601FD29E54A1}"/>
    <hyperlink ref="N83" r:id="rId24" display="https://pubs.rsc.org/en/content/articlelanding/2023/gc/d3gc00679d" xr:uid="{9EBCDC60-44D7-4B23-AB6F-B7CA41AA60B2}"/>
    <hyperlink ref="N84" r:id="rId25" display="https://pubs.rsc.org/en/content/articlelanding/2023/gc/d3gc00679d" xr:uid="{1C755F83-FD57-4F1C-AEBD-98A374B5F060}"/>
    <hyperlink ref="N85:N93" r:id="rId26" display="https://pubs.rsc.org/en/content/articlelanding/2023/gc/d3gc00679d" xr:uid="{AA156979-8A6A-4848-95A5-E1664064548A}"/>
    <hyperlink ref="N27" r:id="rId27" xr:uid="{BCB13341-86C9-4466-A637-793B7513D649}"/>
    <hyperlink ref="N28" r:id="rId28" xr:uid="{713F3B65-15AA-473D-A754-5783EA5B53FD}"/>
    <hyperlink ref="N29" r:id="rId29" xr:uid="{DA65F7E6-05FB-4A1E-AC2E-EAA4243964BF}"/>
    <hyperlink ref="N30" r:id="rId30" xr:uid="{BC814AC0-5116-4EFE-9F07-D88B54F678AD}"/>
    <hyperlink ref="N31" r:id="rId31" xr:uid="{B4EBC02B-2B19-468F-A88F-50E5DC114287}"/>
    <hyperlink ref="N32" r:id="rId32" xr:uid="{5B86B0FE-BE88-497E-BD6B-8E9AD1984AF6}"/>
    <hyperlink ref="N33" r:id="rId33" xr:uid="{1BBEF570-2822-4F85-A897-C8F38932D016}"/>
    <hyperlink ref="N34" r:id="rId34" xr:uid="{67634FAA-0548-4128-A2E4-2E5FA495C6C2}"/>
    <hyperlink ref="N94" r:id="rId35" display="https://www.sintef.no/globalassets/project/recap/d2_bd0839a-pr-0000-re-001_revf02.pdf" xr:uid="{1ABB94C3-633E-4BC5-9BE8-E7BAF2D949E9}"/>
    <hyperlink ref="N96" r:id="rId36" display="https://www.sintef.no/globalassets/project/recap/d2_bd0839a-pr-0000-re-001_revf02.pdf" xr:uid="{E728C978-EA98-4F7A-9924-7DC90BE1FE81}"/>
    <hyperlink ref="N97" r:id="rId37" display="https://www.sintef.no/globalassets/project/recap/deliverable-d3_reference-plants-economic-evaluation_final_code.pdf" xr:uid="{98CE3BF2-A2CF-4E25-949C-D4B168D0DECD}"/>
    <hyperlink ref="N98" r:id="rId38" display="https://www.sintef.no/globalassets/project/recap/deliverable-d3_reference-plants-economic-evaluation_final_code.pdf" xr:uid="{B2B5FD66-2652-4D69-B20D-49A813CB143D}"/>
    <hyperlink ref="N99" r:id="rId39" display="https://www.sintef.no/globalassets/project/recap/deliverable-d3_reference-plants-economic-evaluation_final_code.pdf" xr:uid="{0066A5DE-A7CA-4229-9F04-5A5583DB8495}"/>
    <hyperlink ref="N100" r:id="rId40" display="https://www.sintef.no/globalassets/project/recap/deliverable-d3_reference-plants-economic-evaluation_final_code.pdf" xr:uid="{05BDBB79-C43C-41E5-AAA6-0A6C79AAB1BB}"/>
    <hyperlink ref="N101" r:id="rId41" display="https://www.sintef.no/globalassets/project/recap/d2_bd0839a-pr-0000-re-001_revf02.pdf" xr:uid="{6548EC4D-AED8-4220-987F-AE82789162D0}"/>
    <hyperlink ref="N102" r:id="rId42" display="https://www.sintef.no/globalassets/project/recap/d2_bd0839a-pr-0000-re-001_revf02.pdf" xr:uid="{72FBEE3C-8B39-40AD-BE05-3E566A1040E5}"/>
    <hyperlink ref="N103" r:id="rId43" display="https://www.sintef.no/globalassets/project/recap/d2_bd0839a-pr-0000-re-001_revf02.pdf" xr:uid="{5D12C8AA-8E57-45D3-96D8-36B1EEC11F5D}"/>
    <hyperlink ref="N104" r:id="rId44" display="https://www.sintef.no/globalassets/project/recap/d2_bd0839a-pr-0000-re-001_revf02.pdf" xr:uid="{B9B821B8-6697-4F56-A3A0-98B1BC12079D}"/>
    <hyperlink ref="N105" r:id="rId45" display="https://www.sintef.no/globalassets/project/recap/d2_bd0839a-pr-0000-re-001_revf02.pdf" xr:uid="{B9DC464D-ABB6-404D-8337-5B0CA43C1AC3}"/>
    <hyperlink ref="N106" r:id="rId46" display="https://www.sintef.no/globalassets/project/recap/d2_bd0839a-pr-0000-re-001_revf02.pdf" xr:uid="{77A7F99A-C501-4ADD-8426-59F8259EDE44}"/>
    <hyperlink ref="N108" r:id="rId47" display="https://www.sintef.no/globalassets/project/recap/d2_bd0839a-pr-0000-re-001_revf02.pdf" xr:uid="{B08CEE8C-0EE2-40ED-B8CE-D61DE49E45E9}"/>
    <hyperlink ref="N109" r:id="rId48" display="https://www.sintef.no/globalassets/project/recap/d2_bd0839a-pr-0000-re-001_revf02.pdf" xr:uid="{9A3467AB-66C3-4E03-8EA8-A8DFACC482B3}"/>
    <hyperlink ref="N113" r:id="rId49" display="https://www.sintef.no/globalassets/project/recap/deliverable-d3_reference-plants-economic-evaluation_final_code.pdf" xr:uid="{1C6092BF-E14B-487F-B8FB-0611D8637041}"/>
    <hyperlink ref="N107" r:id="rId50" display="https://www.sintef.no/globalassets/project/recap/d2_bd0839a-pr-0000-re-001_revf02.pdf" xr:uid="{60B2E176-7C2C-4BA8-8D5F-7FCD7F05A9AC}"/>
    <hyperlink ref="N159" r:id="rId51" display="https://www.sciencedirect.com/science/article/pii/S0263876221004652" xr:uid="{CB73DC7D-55E5-4ECA-8D10-B4C5D8BA0B4D}"/>
    <hyperlink ref="N18" r:id="rId52" display="https://www.sintef.no/globalassets/project/recap/deliverable-d3_reference-plants-economic-evaluation_final_code.pdf" xr:uid="{7CEEB939-D10C-44FD-868B-04178E99CF39}"/>
    <hyperlink ref="N314" r:id="rId53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55E20C04-B4B9-4A18-8D7C-F77C900E6A87}"/>
    <hyperlink ref="N315" r:id="rId54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38FAE9A1-BA77-4614-9C68-AC5840CBDCE3}"/>
    <hyperlink ref="N316" r:id="rId55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D267290D-6661-4D92-BBAE-06E2718C9370}"/>
    <hyperlink ref="N317" r:id="rId56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0E2BE72A-DE55-4CDF-8FE8-4A5BB3E7126D}"/>
    <hyperlink ref="N318" r:id="rId57" tooltip="Link to landing page via DOI" xr:uid="{9DCDA7D3-F359-46AE-A818-82D04D93F75D}"/>
    <hyperlink ref="N319" r:id="rId58" tooltip="Link to landing page via DOI" xr:uid="{1267781F-8DEF-40D0-A3EE-849934D19879}"/>
    <hyperlink ref="N320" r:id="rId59" tooltip="Link to landing page via DOI" xr:uid="{66690696-546C-404B-9EA4-396EE04789D6}"/>
    <hyperlink ref="N321" r:id="rId60" tooltip="Link to landing page via DOI" xr:uid="{E923ED06-A748-4C3E-AFF2-C2DCF38D744E}"/>
    <hyperlink ref="N322" r:id="rId61" tooltip="Link to landing page via DOI" xr:uid="{66A72AD7-A92E-439E-AEDE-1AEFE77834BB}"/>
    <hyperlink ref="N313" r:id="rId62" tooltip="Link to landing page via DOI" xr:uid="{81918DE0-389E-47F2-A974-2FA7DF87530E}"/>
    <hyperlink ref="N312" r:id="rId63" tooltip="Link to landing page via DOI" xr:uid="{087DAD2F-96C8-4B15-9545-87EB08D2968D}"/>
    <hyperlink ref="N311" r:id="rId64" tooltip="Link to landing page via DOI" xr:uid="{48085DF5-6620-45CF-BA80-774E24AFFE85}"/>
    <hyperlink ref="N310" r:id="rId65" tooltip="Link to landing page via DOI" xr:uid="{5BE977E0-6503-47A7-804A-C9256290F060}"/>
    <hyperlink ref="N309" r:id="rId66" tooltip="Link to landing page via DOI" xr:uid="{98A4FD4E-F988-41AB-B3E0-B2D3D191B78D}"/>
    <hyperlink ref="N233" r:id="rId67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1A4450F4-E104-4E5E-ADDE-EBC6A0531904}"/>
    <hyperlink ref="N234" r:id="rId68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830EA8DE-118D-4EBC-84EE-67F0D704C4F1}"/>
    <hyperlink ref="N235" r:id="rId69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31387853-8467-4E96-91C7-91EF6572C7A2}"/>
    <hyperlink ref="N236" r:id="rId70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25CEDE59-78A1-4236-BC00-836E11400DA8}"/>
    <hyperlink ref="N237" r:id="rId71" tooltip="Link to landing page via DOI" xr:uid="{B27FD16B-31E8-4660-AFCC-A52BD1E47129}"/>
    <hyperlink ref="N238" r:id="rId72" tooltip="Link to landing page via DOI" xr:uid="{17D4D48C-AA06-4D1F-837B-857F06A01A9A}"/>
    <hyperlink ref="N239" r:id="rId73" tooltip="Link to landing page via DOI" xr:uid="{42644419-A92B-4AD3-BE73-F66385F5D8E8}"/>
    <hyperlink ref="N240" r:id="rId74" tooltip="Link to landing page via DOI" xr:uid="{6F403523-60A3-4656-A160-735ECA4DADE0}"/>
    <hyperlink ref="N241" r:id="rId75" tooltip="Link to landing page via DOI" xr:uid="{485E0D6D-693C-4C24-9B24-082BB785C2F9}"/>
    <hyperlink ref="N232" r:id="rId76" tooltip="Link to landing page via DOI" xr:uid="{2D3474EA-540C-4848-9CA7-1449FA8D243A}"/>
    <hyperlink ref="N231" r:id="rId77" tooltip="Link to landing page via DOI" xr:uid="{8BDD8A8F-17C6-4AC4-A137-1E932E0B65B2}"/>
    <hyperlink ref="N230" r:id="rId78" tooltip="Link to landing page via DOI" xr:uid="{AC990981-09E8-47A1-A0E6-0D3C95ED7EA5}"/>
    <hyperlink ref="N229" r:id="rId79" tooltip="Link to landing page via DOI" xr:uid="{F5CFF205-27FB-4320-B0F0-426A9EBF550E}"/>
    <hyperlink ref="N228" r:id="rId80" tooltip="Link to landing page via DOI" xr:uid="{0FD76714-EF22-40E3-846C-9B135F4166F9}"/>
    <hyperlink ref="N251" r:id="rId81" display="https://www.sintef.no/globalassets/project/recap/deliverable-d3_reference-plants-economic-evaluation_final_code.pdf" xr:uid="{67F222E9-881D-4E65-838A-7BA8C6F67F2F}"/>
    <hyperlink ref="N286" r:id="rId82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628586A9-DCDE-4E32-BCBF-9EC769B42E94}"/>
    <hyperlink ref="N287" r:id="rId83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D3997361-6E52-4DC2-8307-64D427FF0FCA}"/>
    <hyperlink ref="N288" r:id="rId84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46C55299-07CA-4C64-83B7-BF19B6B39910}"/>
    <hyperlink ref="N289" r:id="rId85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168D7F74-08CE-4F71-83BF-AF2B8C82AD9C}"/>
    <hyperlink ref="N290" r:id="rId86" tooltip="Link to landing page via DOI" xr:uid="{722819E3-79D3-4003-B292-7E34FC9AF123}"/>
    <hyperlink ref="N291" r:id="rId87" tooltip="Link to landing page via DOI" xr:uid="{4F691D23-AD95-4784-BE5C-AA87482B2201}"/>
    <hyperlink ref="N292" r:id="rId88" tooltip="Link to landing page via DOI" xr:uid="{E214CDFC-31DA-4A30-B5C7-6BACD2060791}"/>
    <hyperlink ref="N293" r:id="rId89" tooltip="Link to landing page via DOI" xr:uid="{B99CDD74-BDA3-4F66-87AD-B00844CBB244}"/>
    <hyperlink ref="N294" r:id="rId90" tooltip="Link to landing page via DOI" xr:uid="{2B984B45-F721-41FC-9D5E-D4BE158F7C6C}"/>
    <hyperlink ref="M459" r:id="rId91" xr:uid="{1F2C6D7D-6AF7-4BF6-9AC2-86E34D0733CE}"/>
    <hyperlink ref="M460" r:id="rId92" xr:uid="{1C7678ED-D3F8-44B1-91D1-E3FCF7628562}"/>
    <hyperlink ref="N11" r:id="rId93" tooltip="Link to landing page via DOI" xr:uid="{0CBFAC0B-B676-438E-B08B-10033BE97B92}"/>
    <hyperlink ref="N10" r:id="rId94" tooltip="Link to landing page via DOI" xr:uid="{7FA01EE0-D4B0-48AC-951D-FFAD1F6929B2}"/>
    <hyperlink ref="N12" r:id="rId95" tooltip="Link to landing page via DOI" xr:uid="{513AECA4-A857-46F6-A202-4C7E4FEE1036}"/>
    <hyperlink ref="N13" r:id="rId96" tooltip="Link to landing page via DOI" xr:uid="{3A315EA8-AD21-4350-A60A-FFE453093178}"/>
    <hyperlink ref="N14" r:id="rId97" tooltip="Link to landing page via DOI" xr:uid="{7B886968-C313-4D5D-A9BF-2130EAC2ADAB}"/>
    <hyperlink ref="N483" r:id="rId98" tooltip="Link to landing page via DOI" xr:uid="{EED549AD-3D40-4AB1-B497-0222EFC4C9AE}"/>
    <hyperlink ref="N482" r:id="rId99" tooltip="Link to landing page via DOI" xr:uid="{D8B00761-3021-46B4-8FBF-3991781ACC3F}"/>
    <hyperlink ref="N475:N481" r:id="rId100" tooltip="Link to landing page via DOI" display="https://doi.org/10.1039/D3EE00478C" xr:uid="{67700106-0BBE-475B-89D1-86B77955C21C}"/>
    <hyperlink ref="N474" r:id="rId101" tooltip="Link to landing page via DOI" xr:uid="{15D26721-ABDE-4FA6-88CD-142DD1B771CA}"/>
    <hyperlink ref="N401" r:id="rId102" xr:uid="{32850376-7EA8-41E4-A52E-582CF8817ACA}"/>
    <hyperlink ref="N399" r:id="rId103" xr:uid="{26E781CB-0A27-4520-A96F-02213862E2A2}"/>
    <hyperlink ref="N402" r:id="rId104" xr:uid="{0CA28B3D-C762-40A5-9E5E-FBBF6612DD58}"/>
    <hyperlink ref="N403" r:id="rId105" xr:uid="{462224D1-AC84-4519-BC52-CE6573424FFD}"/>
    <hyperlink ref="N404" r:id="rId106" xr:uid="{55085693-5058-43A3-8369-A96A60136273}"/>
    <hyperlink ref="N405" r:id="rId107" xr:uid="{363D49BD-EBB3-4340-B047-C23C0AA133E0}"/>
    <hyperlink ref="N406" r:id="rId108" xr:uid="{66D59764-120F-4F6B-9B6E-0D9C2DF0C3BD}"/>
    <hyperlink ref="N408" r:id="rId109" xr:uid="{24E8EDEB-817E-49B3-9349-9CF99E58B16E}"/>
    <hyperlink ref="N409" r:id="rId110" xr:uid="{93A371A9-27A3-4D42-A21D-DAE160F45175}"/>
    <hyperlink ref="N400" r:id="rId111" xr:uid="{9058B938-93BB-47C3-ABC7-E1EC335F0E2F}"/>
    <hyperlink ref="N419" r:id="rId112" tooltip="Persistent link using digital object identifier" xr:uid="{86B5FDF8-7862-46A4-A5DB-CB80196177BE}"/>
    <hyperlink ref="N420:N424" r:id="rId113" tooltip="Persistent link using digital object identifier" display="https://doi.org/10.1016/j.enconman.2023.118009" xr:uid="{E1418C83-757F-453A-A04E-216A244AA40E}"/>
    <hyperlink ref="N416" r:id="rId114" tooltip="Persistent link using digital object identifier" xr:uid="{84C2CE37-C061-4766-BF59-0294745C2745}"/>
    <hyperlink ref="N417:N418" r:id="rId115" tooltip="Persistent link using digital object identifier" display="https://doi.org/10.1016/j.enconman.2023.118009" xr:uid="{5FF438EA-31DE-4719-BE56-68B36244A7DF}"/>
    <hyperlink ref="N411" r:id="rId116" display="https://onlinelibrary.wiley.com/doi/10.1002/cjce.24024" xr:uid="{0E627F1F-A647-44E0-A921-D462FE726643}"/>
    <hyperlink ref="N410" r:id="rId117" display="https://onlinelibrary.wiley.com/doi/10.1002/cjce.24024" xr:uid="{4F622772-E0F8-47EE-99A8-BE45E78AFAF0}"/>
    <hyperlink ref="N412" r:id="rId118" display="https://onlinelibrary.wiley.com/doi/10.1002/cjce.24024" xr:uid="{3272C6E9-AB7A-4FA4-9C3B-3472ADF902BB}"/>
    <hyperlink ref="N413" r:id="rId119" display="https://onlinelibrary.wiley.com/doi/10.1002/cjce.24024" xr:uid="{53445D51-E999-4592-8FED-13E9C4B2BA0E}"/>
    <hyperlink ref="N414" r:id="rId120" display="https://onlinelibrary.wiley.com/doi/10.1002/cjce.24024" xr:uid="{8CF78ADA-0F06-4806-BD3F-D3E3BD006298}"/>
    <hyperlink ref="N415" r:id="rId121" display="https://onlinelibrary.wiley.com/doi/10.1002/cjce.24024" xr:uid="{8E63C827-6903-4907-8538-75D05D85A493}"/>
    <hyperlink ref="N308" r:id="rId122" tooltip="Link to landing page via DOI" xr:uid="{A2B9B5AD-C9C0-40B2-A953-6D746ED9B279}"/>
    <hyperlink ref="N295" r:id="rId123" tooltip="Link to landing page via DOI" xr:uid="{9EFC79E6-07DB-4403-B2CB-EDC0065FAE7C}"/>
    <hyperlink ref="N296" r:id="rId124" tooltip="Link to landing page via DOI" xr:uid="{682BB6CA-BCCD-48CB-A7F3-CE3C1EACF046}"/>
    <hyperlink ref="N297" r:id="rId125" tooltip="Link to landing page via DOI" xr:uid="{6DB3DE94-C21A-4D1A-9170-DD2FAFA0388C}"/>
    <hyperlink ref="N298" r:id="rId126" tooltip="Link to landing page via DOI" xr:uid="{E3F5353A-88A4-4509-B8F3-E6386BBDDDC0}"/>
    <hyperlink ref="N299" r:id="rId127" tooltip="Link to landing page via DOI" xr:uid="{0DBF7A44-C747-4058-8904-F14E7963A3BA}"/>
    <hyperlink ref="N307" r:id="rId128" tooltip="Link to landing page via DOI" xr:uid="{49E968A4-D9D0-4979-9F72-C586191104DA}"/>
    <hyperlink ref="N306" r:id="rId129" tooltip="Link to landing page via DOI" xr:uid="{66D23E34-A0D0-437D-BC6C-1FE2C979B231}"/>
    <hyperlink ref="N305" r:id="rId130" tooltip="Link to landing page via DOI" xr:uid="{2B7ACB71-2A79-4ED5-9930-91782144169F}"/>
    <hyperlink ref="N304" r:id="rId131" tooltip="Link to landing page via DOI" xr:uid="{BDABA4D3-B19C-45C6-BC97-05F6BB3608E4}"/>
    <hyperlink ref="N303" r:id="rId132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01068AF9-6279-4D6E-8613-85F9DBEBCE93}"/>
    <hyperlink ref="N302" r:id="rId133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DD2FC928-E6F4-4F12-9E8A-A653084B881D}"/>
    <hyperlink ref="N301" r:id="rId134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2A140399-DE35-49F4-B2D3-B59FFC37267C}"/>
    <hyperlink ref="N300" r:id="rId135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85E0DF30-6F14-48C2-9378-B3EC6274F8A0}"/>
    <hyperlink ref="N204" r:id="rId136" display="https://www.sciencedirect.com/science/article/pii/S095965262101502X" xr:uid="{9E532C56-CF30-4DD1-96A4-D0B2FD4812AE}"/>
    <hyperlink ref="N205:N215" r:id="rId137" display="https://www.sciencedirect.com/science/article/pii/S095965262101502X" xr:uid="{0E799BBB-3C29-46E6-9093-2ECDE7813D84}"/>
    <hyperlink ref="N258" r:id="rId138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917E143E-453A-4D6F-8DF3-26858CCAD3E7}"/>
    <hyperlink ref="N259" r:id="rId139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50A17C52-F739-48CA-A4D9-52AEAC747B4D}"/>
    <hyperlink ref="N260" r:id="rId140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CA68B240-DAD6-45DA-9DE4-3002D01D2399}"/>
    <hyperlink ref="N261" r:id="rId141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38789A9D-04D0-46B9-88B2-DC1A36532103}"/>
    <hyperlink ref="N262" r:id="rId142" tooltip="Link to landing page via DOI" xr:uid="{E1C69B33-5E63-4528-9506-781E2969844C}"/>
    <hyperlink ref="N263" r:id="rId143" tooltip="Link to landing page via DOI" xr:uid="{A32CC872-0878-433F-8108-62D84C633B6C}"/>
    <hyperlink ref="N264" r:id="rId144" tooltip="Link to landing page via DOI" xr:uid="{AE108594-A73D-4592-B8BB-FD49D46741B0}"/>
    <hyperlink ref="N265" r:id="rId145" tooltip="Link to landing page via DOI" xr:uid="{565CB233-B160-4695-A4F2-D4F29C789729}"/>
    <hyperlink ref="N266" r:id="rId146" tooltip="Link to landing page via DOI" xr:uid="{C83ED0F2-777F-403E-9F78-F81F34B551F7}"/>
    <hyperlink ref="N257" r:id="rId147" tooltip="Link to landing page via DOI" xr:uid="{0A22C1C5-0881-436C-B229-3496DCCCA04E}"/>
    <hyperlink ref="N272" r:id="rId148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72FB078F-AF11-4C72-810C-B7918E24C353}"/>
    <hyperlink ref="N273" r:id="rId149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74346A60-9E5B-4A45-AB15-F763F4FD0A73}"/>
    <hyperlink ref="N274" r:id="rId150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B0374233-240A-4E36-98D7-A210F89C67F7}"/>
    <hyperlink ref="N275" r:id="rId151" display="https://doi.org/10.1039/D3EE00478C, The Future of Petrochemicals – Analysis - IEA, The potential of direct steam cracker electrification and carbon capture &amp; utilization via oxidative coupling of methane as decarbonization strategies for ethylene production - ScienceDirect; " xr:uid="{FEC06FE9-E0D7-45E1-B670-1583ECB8C266}"/>
    <hyperlink ref="N276" r:id="rId152" tooltip="Link to landing page via DOI" xr:uid="{F1C2C5E7-C805-423C-969B-6CB32BA1D573}"/>
    <hyperlink ref="N277" r:id="rId153" tooltip="Link to landing page via DOI" xr:uid="{00896967-15EC-401F-AEA9-C37AB7E08AD8}"/>
    <hyperlink ref="N278" r:id="rId154" tooltip="Link to landing page via DOI" xr:uid="{555DE762-C121-4779-8ECF-7A4CE6F71A06}"/>
    <hyperlink ref="N279" r:id="rId155" tooltip="Link to landing page via DOI" xr:uid="{58D20733-598D-446E-B6D7-0F9A1765F90A}"/>
    <hyperlink ref="N280" r:id="rId156" tooltip="Link to landing page via DOI" xr:uid="{47D3D071-933A-46FC-9C27-2569F70FD863}"/>
    <hyperlink ref="N271" r:id="rId157" tooltip="Link to landing page via DOI" xr:uid="{8B827514-0889-41CE-AAC7-0351D1084622}"/>
    <hyperlink ref="N285" r:id="rId158" tooltip="Link to landing page via DOI" xr:uid="{5C5F276B-A9E1-4CF5-9C61-7A26127DB4FC}"/>
    <hyperlink ref="N284" r:id="rId159" tooltip="Link to landing page via DOI" xr:uid="{D1224A74-0378-45A3-8920-3DD5EAEA0A1D}"/>
    <hyperlink ref="N283" r:id="rId160" tooltip="Link to landing page via DOI" xr:uid="{6987E52B-D1F5-4743-9B1C-82F253DCFAB4}"/>
    <hyperlink ref="N282" r:id="rId161" tooltip="Link to landing page via DOI" xr:uid="{3DE106E6-911E-44FE-AC9D-C7385A4CB616}"/>
    <hyperlink ref="N281" r:id="rId162" tooltip="Link to landing page via DOI" xr:uid="{32E09265-B28A-48B3-A729-81550D266C35}"/>
    <hyperlink ref="N254" r:id="rId163" tooltip="Link to landing page via DOI" xr:uid="{18D4481E-660A-4BA2-985B-767661E3A283}"/>
    <hyperlink ref="N255" r:id="rId164" tooltip="Link to landing page via DOI" xr:uid="{36612CDA-8B83-4A63-A317-FDF3DBEFEE4A}"/>
    <hyperlink ref="N256" r:id="rId165" tooltip="Link to landing page via DOI" xr:uid="{555BCE8C-F9B4-4AB8-BBB2-BCFCD8634677}"/>
    <hyperlink ref="N253" r:id="rId166" display="https://publications.jrc.ec.europa.eu/repository/handle/JRC105767" xr:uid="{09004ED9-12BF-46DD-B609-1B9B41CD7EC0}"/>
    <hyperlink ref="N268" r:id="rId167" tooltip="Link to landing page via DOI" xr:uid="{CDD7A7E3-1D68-495C-80F4-CB55E53A2ACA}"/>
    <hyperlink ref="N269" r:id="rId168" tooltip="Link to landing page via DOI" xr:uid="{27F8311C-65FE-494C-9652-54A052A97FFA}"/>
    <hyperlink ref="N270" r:id="rId169" tooltip="Link to landing page via DOI" xr:uid="{DE74D9ED-0028-4342-8611-95501A422C60}"/>
    <hyperlink ref="N267" r:id="rId170" display="https://publications.jrc.ec.europa.eu/repository/handle/JRC105767" xr:uid="{509ED041-6056-4D0D-9E20-44EF09A57271}"/>
    <hyperlink ref="N217:N227" r:id="rId171" display="https://www.sciencedirect.com/science/article/pii/S095965262101502X" xr:uid="{53446FC1-5181-41DC-B7E6-41F24F27D4B1}"/>
    <hyperlink ref="N216" r:id="rId172" display="https://www.sciencedirect.com/science/article/pii/S095965262101502X" xr:uid="{97013DE3-958C-4D45-BA26-91604B9F2D21}"/>
    <hyperlink ref="N389" r:id="rId173" tooltip="Link to landing page via DOI" xr:uid="{D61954FC-F341-4D04-BF34-8CB25097FF2C}"/>
    <hyperlink ref="N390" r:id="rId174" tooltip="Link to landing page via DOI" xr:uid="{81AF3595-D92C-456A-B0B3-92E5F242BAEA}"/>
    <hyperlink ref="N391" r:id="rId175" tooltip="Link to landing page via DOI" xr:uid="{AC61BD3B-AC70-424C-8911-D91D993D14BA}"/>
    <hyperlink ref="N393" r:id="rId176" tooltip="Link to landing page via DOI" xr:uid="{A05CC002-BCE8-4479-BD42-390150E9E762}"/>
    <hyperlink ref="N394" r:id="rId177" tooltip="Link to landing page via DOI" xr:uid="{09CB12B4-FB20-4F01-BAE6-4CC2CD20476F}"/>
    <hyperlink ref="N395" r:id="rId178" tooltip="Link to landing page via DOI" xr:uid="{46DD2A71-1B35-44D0-AD1E-9C0EBBD1E5D9}"/>
    <hyperlink ref="N396" r:id="rId179" tooltip="Link to landing page via DOI" xr:uid="{A606013B-2127-45D1-869B-0E8F3FC7424E}"/>
    <hyperlink ref="N397" r:id="rId180" tooltip="Link to landing page via DOI" xr:uid="{4E2BBF69-4665-4AAC-9D02-682389FA143A}"/>
    <hyperlink ref="N354" r:id="rId181" location="app1-processes-09-01046" display="https://www.mdpi.com/2227-9717/9/6/1046 - app1-processes-09-01046" xr:uid="{112925A6-05ED-4BF2-9B7D-5CB3B2A5E8E5}"/>
    <hyperlink ref="N344" r:id="rId182" display="https://pmc.ncbi.nlm.nih.gov/articles/PMC11137730/" xr:uid="{4DA77A08-86F3-491B-B992-2557FE4F066F}"/>
    <hyperlink ref="N345:N353" r:id="rId183" display="https://pmc.ncbi.nlm.nih.gov/articles/PMC11137730/" xr:uid="{F7741065-BCFF-4308-BDC2-81A6B367C480}"/>
    <hyperlink ref="N355:N364" r:id="rId184" location="app1-processes-09-01046" display="https://www.mdpi.com/2227-9717/9/6/1046 - app1-processes-09-01046" xr:uid="{A2D3D8B4-9192-4C74-BE65-1614990A1559}"/>
    <hyperlink ref="N15:N17" r:id="rId185" display="https://www.sintef.no/globalassets/project/recap/deliverable-d3_reference-plants-economic-evaluation_final_code.pdf" xr:uid="{8A980266-50C9-4EF1-9390-CD4C8842C325}"/>
    <hyperlink ref="N19:N26" r:id="rId186" display="https://www.sintef.no/globalassets/project/recap/deliverable-d3_reference-plants-economic-evaluation_final_code.pdf" xr:uid="{C37D698A-B9D8-4578-BB14-BB086167D964}"/>
    <hyperlink ref="N53" r:id="rId187" xr:uid="{AC31AF75-AE25-4BCA-BDC5-D5F60B3F80FA}"/>
    <hyperlink ref="N114" r:id="rId188" display="https://www.sintef.no/globalassets/project/recap/d2_bd0839a-pr-0000-re-001_revf02.pdf" xr:uid="{9710913E-42D7-48BC-8A0A-DB17233FE6C9}"/>
    <hyperlink ref="N115:N123" r:id="rId189" display="https://www.sintef.no/globalassets/project/recap/d2_bd0839a-pr-0000-re-001_revf02.pdf" xr:uid="{28CEC299-4E91-4850-AEAF-285D99AEC0CF}"/>
    <hyperlink ref="N124:N133" r:id="rId190" display="https://www.sintef.no/globalassets/project/recap/d2_bd0839a-pr-0000-re-001_revf02.pdf" xr:uid="{929F53CD-311E-4ABB-9C1A-05B8D24892D8}"/>
    <hyperlink ref="N134:N135" r:id="rId191" display="https://www.sintef.no/globalassets/project/recap/d2_bd0839a-pr-0000-re-001_revf02.pdf" xr:uid="{84EA7609-EED8-42F0-A276-3B9A5781D9AA}"/>
    <hyperlink ref="N136:N145" r:id="rId192" display="https://www.sintef.no/globalassets/project/recap/d2_bd0839a-pr-0000-re-001_revf02.pdf" xr:uid="{441730B7-30F2-488F-B30D-888BE4BDCD5F}"/>
    <hyperlink ref="N146:N147" r:id="rId193" display="https://www.sintef.no/globalassets/project/recap/d2_bd0839a-pr-0000-re-001_revf02.pdf" xr:uid="{8D3CFF22-218F-4406-9A67-4435AF168364}"/>
    <hyperlink ref="N148" r:id="rId194" display="https://www.sintef.no/globalassets/project/recap/d2_bd0839a-pr-0000-re-001_revf02.pdf" xr:uid="{D2B2A4CE-12F4-4BFB-8CF1-810122482F8B}"/>
    <hyperlink ref="N149:N158" r:id="rId195" display="https://www.sintef.no/globalassets/project/recap/d2_bd0839a-pr-0000-re-001_revf02.pdf" xr:uid="{9109B392-8723-417D-A658-DD8BC70C949E}"/>
    <hyperlink ref="N160:N167" r:id="rId196" display="https://www.sciencedirect.com/science/article/pii/S0263876221004652" xr:uid="{3EEF45AF-6FFF-470A-8188-23DC76B49D7C}"/>
    <hyperlink ref="N168" r:id="rId197" display="https://www.sciencedirect.com/science/article/pii/S0263876221004652" xr:uid="{F38C6055-0A68-4703-90CC-CE9CD6C631FE}"/>
    <hyperlink ref="N169:N176" r:id="rId198" display="https://www.sciencedirect.com/science/article/pii/S0263876221004652" xr:uid="{956E9592-B72E-4854-A651-8E38A25B4498}"/>
    <hyperlink ref="N177" r:id="rId199" display="https://www.sciencedirect.com/science/article/pii/S0263876221004652" xr:uid="{AB8294DD-8D41-402F-B0F8-691B2D947F47}"/>
    <hyperlink ref="N178:N185" r:id="rId200" display="https://www.sciencedirect.com/science/article/pii/S0263876221004652" xr:uid="{5A7DAFB1-F982-42A4-8A22-F5BF20823F29}"/>
    <hyperlink ref="N186" r:id="rId201" display="https://www.sciencedirect.com/science/article/pii/S0263876221004652" xr:uid="{6274B969-6F92-4366-84A3-8B26C16D364C}"/>
    <hyperlink ref="N187:N194" r:id="rId202" display="https://www.sciencedirect.com/science/article/pii/S0263876221004652" xr:uid="{FEE29645-1474-463F-B277-F9FD8F174790}"/>
    <hyperlink ref="N195" r:id="rId203" display="https://www.sciencedirect.com/science/article/pii/S0263876221004652" xr:uid="{5E0B4A00-658E-4E1C-B867-801971DE14BF}"/>
    <hyperlink ref="N196:N203" r:id="rId204" display="https://www.sciencedirect.com/science/article/pii/S0263876221004652" xr:uid="{D0B651F8-825D-482A-9FD2-E3FA6BE66AC9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8A798977AF1478E22870F7FBAC487" ma:contentTypeVersion="4" ma:contentTypeDescription="Ein neues Dokument erstellen." ma:contentTypeScope="" ma:versionID="987dc852c05f4a90f85462b4c832e0d5">
  <xsd:schema xmlns:xsd="http://www.w3.org/2001/XMLSchema" xmlns:xs="http://www.w3.org/2001/XMLSchema" xmlns:p="http://schemas.microsoft.com/office/2006/metadata/properties" xmlns:ns2="91cf6a65-7abb-478d-88cd-3f3506d5d4a7" targetNamespace="http://schemas.microsoft.com/office/2006/metadata/properties" ma:root="true" ma:fieldsID="e7324ee9fe48111256b69ca7077c6990" ns2:_="">
    <xsd:import namespace="91cf6a65-7abb-478d-88cd-3f3506d5d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cf6a65-7abb-478d-88cd-3f3506d5d4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425FF-95D6-4774-ADE9-E59440529C9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91cf6a65-7abb-478d-88cd-3f3506d5d4a7"/>
  </ds:schemaRefs>
</ds:datastoreItem>
</file>

<file path=customXml/itemProps2.xml><?xml version="1.0" encoding="utf-8"?>
<ds:datastoreItem xmlns:ds="http://schemas.openxmlformats.org/officeDocument/2006/customXml" ds:itemID="{97EFC6E7-616E-493A-A5A6-6A4DD66E6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cf6a65-7abb-478d-88cd-3f3506d5d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72DDFE-9CC6-412E-89FD-4EF232D675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Energy Carriers</vt:lpstr>
      <vt:lpstr>Processes</vt:lpstr>
    </vt:vector>
  </TitlesOfParts>
  <Manager/>
  <Company>Fraunhofer ISI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Bußmann, Simon Lukas</dc:creator>
  <cp:keywords/>
  <dc:description/>
  <cp:lastModifiedBy>Bußmann, Simon Lukas</cp:lastModifiedBy>
  <cp:revision/>
  <dcterms:created xsi:type="dcterms:W3CDTF">2025-03-18T16:00:12Z</dcterms:created>
  <dcterms:modified xsi:type="dcterms:W3CDTF">2025-10-06T06:34:01Z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0x010100C938A798977AF1478E22870F7FBAC487</vt:lpwstr>
  </property>
</Properties>
</file>