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Full list" sheetId="2" r:id="rId5"/>
    <sheet state="visible" name="Quotations" sheetId="3" r:id="rId6"/>
    <sheet state="visible" name="Sheet7" sheetId="4" r:id="rId7"/>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J1">
      <text>
        <t xml:space="preserve">Got to our final list of codes and determined that they were still too broad.
	-Will</t>
      </text>
    </comment>
  </commentList>
</comments>
</file>

<file path=xl/sharedStrings.xml><?xml version="1.0" encoding="utf-8"?>
<sst xmlns="http://schemas.openxmlformats.org/spreadsheetml/2006/main" count="2576" uniqueCount="1341">
  <si>
    <t>Codes</t>
  </si>
  <si>
    <t>Definitions</t>
  </si>
  <si>
    <t xml:space="preserve">Comments after 1st round coding </t>
  </si>
  <si>
    <t>New Codes</t>
  </si>
  <si>
    <t xml:space="preserve">Comments after 2nd round coding </t>
  </si>
  <si>
    <t>Action</t>
  </si>
  <si>
    <t xml:space="preserve">Comments after 3rd round of coding </t>
  </si>
  <si>
    <t xml:space="preserve">Comments after 4th round of coding </t>
  </si>
  <si>
    <t xml:space="preserve">Comments after 5th round of coding </t>
  </si>
  <si>
    <t>digital literacy training</t>
  </si>
  <si>
    <t>seniors</t>
  </si>
  <si>
    <t>Accomplishments</t>
  </si>
  <si>
    <t xml:space="preserve">WB: too broad; not descriptive enough for the data segment -- to replace with Implementation Launch. Code groups. </t>
  </si>
  <si>
    <t>Staffing</t>
  </si>
  <si>
    <t xml:space="preserve">Added a sub-code for staffing to describe changing roles of the staff over the project. </t>
  </si>
  <si>
    <t>Marketing</t>
  </si>
  <si>
    <t>Staffing: Hiring</t>
  </si>
  <si>
    <t>Collaboration</t>
  </si>
  <si>
    <t xml:space="preserve">SE: too broad. replacing with more specific collaboration code --&gt; also included cross-project collaboration instead. </t>
  </si>
  <si>
    <t>Funding</t>
  </si>
  <si>
    <t xml:space="preserve">Turned into code group. Added 'Limited funding'. </t>
  </si>
  <si>
    <t>External vendors</t>
  </si>
  <si>
    <t>I think combining this with the new code of 'External vendor collaboration' is fine</t>
  </si>
  <si>
    <t>Atlas.ti -- combine External Vendor and External Vendor Collab</t>
  </si>
  <si>
    <t>Headspace</t>
  </si>
  <si>
    <t xml:space="preserve">Included as a group rather its own code; used for grouping not analysis. </t>
  </si>
  <si>
    <t>Expansion</t>
  </si>
  <si>
    <t>Edited to be more specific to 'Expansion beyond original scope of project'</t>
  </si>
  <si>
    <t>Acceptance</t>
  </si>
  <si>
    <t>Removed to do non specificity.</t>
  </si>
  <si>
    <t>Unexpected</t>
  </si>
  <si>
    <t>Sustainability</t>
  </si>
  <si>
    <t>Cross county collaboration</t>
  </si>
  <si>
    <t>Staffing time constraints</t>
  </si>
  <si>
    <t>Device distribution</t>
  </si>
  <si>
    <t>CalMHSA Management</t>
  </si>
  <si>
    <t>UCI partnership</t>
  </si>
  <si>
    <t>Two wave launch</t>
  </si>
  <si>
    <t>Implementation delays</t>
  </si>
  <si>
    <t>Challenges</t>
  </si>
  <si>
    <t>SE&amp;WB suggested neither use this code anymore - too vague.</t>
  </si>
  <si>
    <t>success</t>
  </si>
  <si>
    <t>Leveraging other resources</t>
  </si>
  <si>
    <t>Contracting delays</t>
  </si>
  <si>
    <t>Exceeding expectations</t>
  </si>
  <si>
    <t>SE: parsed in the context of better than expected digital literacy. WB: parsed as infrastructure performed better than expected.</t>
  </si>
  <si>
    <t>App selection</t>
  </si>
  <si>
    <t>Digital literacy</t>
  </si>
  <si>
    <t xml:space="preserve">Digital literacy has been used as a very broad code. I have used it for things that are digital literacy but not directly about trianing, so community aptitutde etc. </t>
  </si>
  <si>
    <t>App effectiveness</t>
  </si>
  <si>
    <t>Culturally personalized apps</t>
  </si>
  <si>
    <t>Communicating to stakeholders</t>
  </si>
  <si>
    <t>App usage</t>
  </si>
  <si>
    <t>Kept this code but added two others for more specificity: app drop-off, app uptake. This allowed us to separate out larger blocks of quotes that were previously coded into one large code.</t>
  </si>
  <si>
    <t>Staffing: Dedicated staffing</t>
  </si>
  <si>
    <t>Staffing has specialized expertise</t>
  </si>
  <si>
    <t>Staffing: Turnover</t>
  </si>
  <si>
    <t>Cross departmental</t>
  </si>
  <si>
    <r>
      <rPr>
        <rFont val="Arial"/>
        <color theme="1"/>
      </rPr>
      <t xml:space="preserve">SE explained to WB what this means! Very useful for distinguishing moving parts </t>
    </r>
    <r>
      <rPr>
        <rFont val="Arial"/>
        <i/>
        <color theme="1"/>
      </rPr>
      <t>within</t>
    </r>
    <r>
      <rPr>
        <rFont val="Arial"/>
        <color theme="1"/>
      </rPr>
      <t xml:space="preserve"> counties as well. </t>
    </r>
  </si>
  <si>
    <t>Innovation</t>
  </si>
  <si>
    <t xml:space="preserve">WB did some code review: Innovation is way too broad to be meaninfgul. I have separated out into a couple of other codes and deleted this. </t>
  </si>
  <si>
    <t>CalMHSA: pre-identified needs</t>
  </si>
  <si>
    <t>Marketing firms</t>
  </si>
  <si>
    <t>External vendors: Marketing firms</t>
  </si>
  <si>
    <t xml:space="preserve">There were similiarities between external vendors involved in tech development as well as marketing, at least in some ways like the reliance on their expertise, or delays that come from this relationship, so the overarching group of 'external vendors' is a good way to categorize this. </t>
  </si>
  <si>
    <t>Staffing: multiple roles</t>
  </si>
  <si>
    <t xml:space="preserve">Interpreted by WB and SE as staff are required to perform multiples roles at once </t>
  </si>
  <si>
    <t>I am not sure the utility of both multiple roles and dedicated staffing - there seems to be overlap here so I would consider merging!</t>
  </si>
  <si>
    <t xml:space="preserve">Keep as it is. </t>
  </si>
  <si>
    <t>Funding: External sources of funding</t>
  </si>
  <si>
    <t>Used in the same way as 'leveraging other resources so the single quote was placed in there and this one deleted.</t>
  </si>
  <si>
    <t>Changed target audience</t>
  </si>
  <si>
    <t>Apps designed by target populations</t>
  </si>
  <si>
    <t>Renamed: Community informed app design</t>
  </si>
  <si>
    <t>Consideration of target community</t>
  </si>
  <si>
    <t xml:space="preserve">Remove for superfluity in relation to 'culturally personalized apps', which is replacing that. </t>
  </si>
  <si>
    <t>Local evaluation</t>
  </si>
  <si>
    <t>Evaluation</t>
  </si>
  <si>
    <t xml:space="preserve">External vendor collaboration </t>
  </si>
  <si>
    <t>Reach new population</t>
  </si>
  <si>
    <t>Added this in!</t>
  </si>
  <si>
    <t>Community scrutiny about project</t>
  </si>
  <si>
    <t>Added this in after seeing multiple examples across transcripts Berkeley and Marin</t>
  </si>
  <si>
    <t>New funding</t>
  </si>
  <si>
    <t>Added this in to describe counties seeking new funding streams.</t>
  </si>
  <si>
    <t xml:space="preserve">Digital equtiy </t>
  </si>
  <si>
    <t xml:space="preserve">This was talking about in Marin as a barrier and learning. </t>
  </si>
  <si>
    <t>Peer workforce</t>
  </si>
  <si>
    <t xml:space="preserve">Wes from Monterey mentioned it a fair bit and I couldn't find anywhere to put it, so new code for now. </t>
  </si>
  <si>
    <t>Community barriers</t>
  </si>
  <si>
    <t>There have been a few times mentioned that there are specific barriers within the community when it comes to lessons learned. Wanted to make a note of that and create a code, which can be used to re-code some of the awkwardly coded segments referring to this. MAYBE I SHOULD BE MORE SPECIFIC - BARRIERS TO REACH?</t>
  </si>
  <si>
    <t>Desire for more data [on outcomes]</t>
  </si>
  <si>
    <t xml:space="preserve">Both WB and SE agreed that many counties described wanting more information to be able to make decisions or bring to higher ups. </t>
  </si>
  <si>
    <t>Project close-out</t>
  </si>
  <si>
    <t>Peer engagement</t>
  </si>
  <si>
    <t>Community partnership</t>
  </si>
  <si>
    <t>Community outreach</t>
  </si>
  <si>
    <t>Process improvement</t>
  </si>
  <si>
    <t>Research</t>
  </si>
  <si>
    <t>Staffing: Openess/adaptation</t>
  </si>
  <si>
    <t>Digital navigators</t>
  </si>
  <si>
    <t>Implementation unknowns</t>
  </si>
  <si>
    <t>Community feedback</t>
  </si>
  <si>
    <t>Recognition</t>
  </si>
  <si>
    <t>Deleted</t>
  </si>
  <si>
    <t>Implementation: pre-launch planning</t>
  </si>
  <si>
    <t>Non-english speaking population</t>
  </si>
  <si>
    <t>Reach target population</t>
  </si>
  <si>
    <t>Within county internal roadblocks</t>
  </si>
  <si>
    <t>App-user friendliness</t>
  </si>
  <si>
    <t>MyStrength</t>
  </si>
  <si>
    <t xml:space="preserve">Community trust </t>
  </si>
  <si>
    <t>Innovation drives self-reflection</t>
  </si>
  <si>
    <t>Created based upon G37</t>
  </si>
  <si>
    <t>Innovation requires risk taking</t>
  </si>
  <si>
    <t>Business model barriers</t>
  </si>
  <si>
    <t xml:space="preserve">OC specifically mentioned the business model being a barrier to implementation. Wasn't a code that captured this. </t>
  </si>
  <si>
    <t xml:space="preserve">Adapt to changes in technology </t>
  </si>
  <si>
    <t>Mentioned by OC... useful!</t>
  </si>
  <si>
    <t>Innovation finds new solutions</t>
  </si>
  <si>
    <t>Niche but the quote describes a particular importance of this innovation project in finding a solution for DHoH community</t>
  </si>
  <si>
    <t>Within County: management</t>
  </si>
  <si>
    <t>Riverside described the changes they made within their management in how to ensure progress</t>
  </si>
  <si>
    <t>Covid delays</t>
  </si>
  <si>
    <t xml:space="preserve">Funny how this really felt only applicable this late in the coding. </t>
  </si>
  <si>
    <t>Within County: Existing infrastructure</t>
  </si>
  <si>
    <t>Advocacy</t>
  </si>
  <si>
    <t>Implementation: not launched</t>
  </si>
  <si>
    <t>Implementation: launch planned</t>
  </si>
  <si>
    <t>project timeline</t>
  </si>
  <si>
    <t>peer support</t>
  </si>
  <si>
    <t>app tailoring</t>
  </si>
  <si>
    <t>within county approvals</t>
  </si>
  <si>
    <t>App testing</t>
  </si>
  <si>
    <t>Self reflection on system</t>
  </si>
  <si>
    <t>Vendor contract</t>
  </si>
  <si>
    <t>Mental health stigma</t>
  </si>
  <si>
    <t>Community Interest</t>
  </si>
  <si>
    <t>External Vendors: Hiring</t>
  </si>
  <si>
    <t>External Vendors: Collaboration</t>
  </si>
  <si>
    <t>External Vendors: Challenges</t>
  </si>
  <si>
    <t>External Vendors: Easy to work with</t>
  </si>
  <si>
    <t>External Vendors: Streamlining</t>
  </si>
  <si>
    <t>External Vendors: Successful</t>
  </si>
  <si>
    <t>Cross-County Collaboration: In-person meetings are effective</t>
  </si>
  <si>
    <t>Cross-County Collaboration: Learning from others</t>
  </si>
  <si>
    <t>Cross-County Collaboration: Challenge of coordination</t>
  </si>
  <si>
    <t>Cross-County Collaboration: Pooling resources filled gaps</t>
  </si>
  <si>
    <t>Cross-County Collaboration: Sharing builds relationships</t>
  </si>
  <si>
    <t>Cross-County Collaboration: Overcoming shared challenges</t>
  </si>
  <si>
    <t>"You know it''s hard with turnover because it because the help at hand project is basically something that it touches lots of different departments. It touches it. it touches the attorney''s office it touches, City Council, it touches mental health, our advisory committees, all that. So it''s so like as you''re having staff, who are holding sort of key pieces to sort of move a certain aspect of getting approval, and the city or just sort of like giving some kind of a input or their expertise. And then that staff gone, you know, with with the change over and staffing the resignations, the retirement. Then it''s just difficult it can be difficult that aspect Which basically applies to any work that''s cross department work, you know. But it has affected this particular project." Berkeley 2022</t>
  </si>
  <si>
    <t>Cross-County Collaboration: Collaborations slowed progress</t>
  </si>
  <si>
    <t>Added weeks later after resumed coding process</t>
  </si>
  <si>
    <t>Cross-County Collaboration: Potential improvements for collaborating</t>
  </si>
  <si>
    <t>Cross-County Collaboration: Flexible meetings were valuable</t>
  </si>
  <si>
    <t>Within County: Upper department changed mind</t>
  </si>
  <si>
    <t>Within County: Upper department delayed decision making</t>
  </si>
  <si>
    <t>Within County: Upper department lacked dedicated staffing</t>
  </si>
  <si>
    <t>Within County: Help@Hand involved input from multiple departments</t>
  </si>
  <si>
    <t>Within County: Leadership unresponsiveness caused delays</t>
  </si>
  <si>
    <t>Within County: Leadership buy-in is needed at multiple stages of the project</t>
  </si>
  <si>
    <t>Within County: Collaborating across departments supports outreach</t>
  </si>
  <si>
    <t xml:space="preserve">Within County: Approvals </t>
  </si>
  <si>
    <t xml:space="preserve">Removed as only had one code that could be merged with another. </t>
  </si>
  <si>
    <t>Community Outreach: In-person outreach to build relationships</t>
  </si>
  <si>
    <t>Community Outreach: Multimodal outreach improves reach</t>
  </si>
  <si>
    <t>Community Outreach: Assessing and meeting needs</t>
  </si>
  <si>
    <t>Community Outreach: Raising awareness of mental health</t>
  </si>
  <si>
    <t>Community Outreach: Mental health systems underutilize social media</t>
  </si>
  <si>
    <t>Community Outreach: Sharing results for accountability</t>
  </si>
  <si>
    <t>Community Outreach: Digital literacy supported outreach</t>
  </si>
  <si>
    <t>Staffing: Losing experienced/expert staff causes disruptions</t>
  </si>
  <si>
    <t>Staffing: Turnover was common</t>
  </si>
  <si>
    <t xml:space="preserve">Changed from Staffing: Turnover </t>
  </si>
  <si>
    <t>Staffing: Filling positions can be intensive</t>
  </si>
  <si>
    <t>Staffing: Hiring and retaining staff is difficult due to uncompetitive compensation</t>
  </si>
  <si>
    <t>Staffing: Cultural dynamic was important for staff retention</t>
  </si>
  <si>
    <t>Staffing: Onboarding new staff is intensive</t>
  </si>
  <si>
    <t>Staffing: Counties/cities remained understaffed</t>
  </si>
  <si>
    <t>Staffing: Competing priorities due to multiple roles</t>
  </si>
  <si>
    <t xml:space="preserve">Changed from Staffing: Multiple Roles </t>
  </si>
  <si>
    <t>Marketing: Expensive and time consuming</t>
  </si>
  <si>
    <t>Marketing: Lacked existing social media channels</t>
  </si>
  <si>
    <t>Marketing: Effective in creating demand</t>
  </si>
  <si>
    <t>Marketing: Requires consideration of the target audience for success</t>
  </si>
  <si>
    <t>Marketing: Offering screening within marketing was effective</t>
  </si>
  <si>
    <t>Marketing: Uncertainty around traditional marketing approaches</t>
  </si>
  <si>
    <t>Marketing: Rebranding the project made it more approachable</t>
  </si>
  <si>
    <t>Marketing: Social media was effective</t>
  </si>
  <si>
    <t>Marketing: Targeted advertising was effective</t>
  </si>
  <si>
    <t>Marketing: Multimodal approaches were effective</t>
  </si>
  <si>
    <t>Counties and vendors operate at different speeds</t>
  </si>
  <si>
    <t>Niche but was important</t>
  </si>
  <si>
    <t>Within County: Pooling resources across departments</t>
  </si>
  <si>
    <t>This was amending the code "Within County: Cross Departmental" to be more descriptive</t>
  </si>
  <si>
    <t>Deleted "Cross Departmental"</t>
  </si>
  <si>
    <t>Within County: Upper department should empower staff to work independently</t>
  </si>
  <si>
    <t>This was amending the code "Within County: Management" to be more descriptive</t>
  </si>
  <si>
    <t>Within County: Red tape causes delays</t>
  </si>
  <si>
    <t>Further code "Within County: Internal roadblocks"</t>
  </si>
  <si>
    <t>Within County: Lacked innovation project experience and infrastructure</t>
  </si>
  <si>
    <t>Within County: Upper department decision making caused delays</t>
  </si>
  <si>
    <t>Changed code from "Within County: Upper department delayed decision making"</t>
  </si>
  <si>
    <t>Changed 'leadership' codes to "Upper department"</t>
  </si>
  <si>
    <t>Reallocating and reprioritizing funding</t>
  </si>
  <si>
    <t xml:space="preserve">Can further categorize 'funding' codes within the group. </t>
  </si>
  <si>
    <t>Broadened the "Funding" codes by adding new codes</t>
  </si>
  <si>
    <t>Uncertainty for innovation funding in the future</t>
  </si>
  <si>
    <t>Seeking new funding</t>
  </si>
  <si>
    <t>Funding: New is not descriptive enough</t>
  </si>
  <si>
    <t xml:space="preserve">Added more to the code. </t>
  </si>
  <si>
    <t>External Vendor Collaboration: Lack of flexibility</t>
  </si>
  <si>
    <t>External Vendor Collaboration: Challenges not descriptive enough</t>
  </si>
  <si>
    <t>Removed challenges; added more specific codes</t>
  </si>
  <si>
    <t>External Vendor Collaboration: Lack of quality control</t>
  </si>
  <si>
    <t>External Vendor Collaboration: Contracting streamlines the process</t>
  </si>
  <si>
    <t>External Vendor Collaboration: Streamling not descriptive enough</t>
  </si>
  <si>
    <t xml:space="preserve">Added additional information to the name </t>
  </si>
  <si>
    <t>External Vendor Collaboration: Aligned work practice</t>
  </si>
  <si>
    <t>All quotes within added to existing codes</t>
  </si>
  <si>
    <t>External Vendor Collaboration: Success not descriptive enough</t>
  </si>
  <si>
    <t>Removed</t>
  </si>
  <si>
    <t>External Vendor Collaboration: Hiring not descriptive enough</t>
  </si>
  <si>
    <t>External Vendor Collaboration: Marketing firms not descriptive enough</t>
  </si>
  <si>
    <t>These quotes were just placeholders it turned out. Not nearly descriptive enough and mostly just tagged 'key words'.</t>
  </si>
  <si>
    <t>Staffing: Lack of dedicated staffing impeded success</t>
  </si>
  <si>
    <t>Just 'dedicated staffing' wasn't descriptive enough</t>
  </si>
  <si>
    <t>Changed title</t>
  </si>
  <si>
    <t>Staffing: Hiring new staff members was critical for success</t>
  </si>
  <si>
    <t>Staffing: Hiring was too broad</t>
  </si>
  <si>
    <t>Removed Staffing: Onboarding/Adapting as quotes weren;t about staff</t>
  </si>
  <si>
    <t>Offering screening within marketing was effective</t>
  </si>
  <si>
    <t>Many marketing codes had only 1 quote so have combined</t>
  </si>
  <si>
    <t>Added code within 'Offering' into multimodal approaches effective.</t>
  </si>
  <si>
    <t>Contributed to accomplishments</t>
  </si>
  <si>
    <t>Primary contributor to accomplishments</t>
  </si>
  <si>
    <t>Changed emphasis</t>
  </si>
  <si>
    <t>CalMHSA Management: Communication challenges</t>
  </si>
  <si>
    <t>CalMHSA Management: Challenges</t>
  </si>
  <si>
    <t xml:space="preserve">Made more specific </t>
  </si>
  <si>
    <t>CalMHSA Management: Supported coordination within the county</t>
  </si>
  <si>
    <t>CalMHSA Management: Coordinating</t>
  </si>
  <si>
    <t>CalMHSA Management: Sharepoint was a useful resource.</t>
  </si>
  <si>
    <t xml:space="preserve">Changed from CalMHSA: Sharing resources cause too broad. </t>
  </si>
  <si>
    <t>External Vendor Collaboration: Counties/cities are too small to matter</t>
  </si>
  <si>
    <t>Wanted a more specific coding for some quotes within 'comaptability'</t>
  </si>
  <si>
    <t>Added new code</t>
  </si>
  <si>
    <t>External Vendor Collaboration: Differences in speed of work</t>
  </si>
  <si>
    <t>Removed Compatability - too broad</t>
  </si>
  <si>
    <t>Staffing: Changing roles</t>
  </si>
  <si>
    <t xml:space="preserve">Within County: Communication too broad. Folded quotes (only 2 from one county) into others. </t>
  </si>
  <si>
    <t>Within County: Pooling resources across departments removed and quote combined with collaborating with other departments</t>
  </si>
  <si>
    <t>Deleted Within County: Pooling resources across departments</t>
  </si>
  <si>
    <t>Within County: Upper management caused delays</t>
  </si>
  <si>
    <t xml:space="preserve">Removed: only two codes from the same county talking about it. worth folding into another. </t>
  </si>
  <si>
    <t>Within County: Upper department changed mind is all from the same county</t>
  </si>
  <si>
    <t>No action just noting</t>
  </si>
  <si>
    <t>Only one quote from one county - not important imo</t>
  </si>
  <si>
    <t>Within County: Learning from other counties was important</t>
  </si>
  <si>
    <t>Within County: Learning from others</t>
  </si>
  <si>
    <t>Made it a bit more directional</t>
  </si>
  <si>
    <t>Digital Equity: Digital divide is a barrier to access</t>
  </si>
  <si>
    <t>Digital equity is a large and diverse code so needs specification</t>
  </si>
  <si>
    <t xml:space="preserve">New code group (Digital Equity) and new codes within </t>
  </si>
  <si>
    <t>Digital Equity: Digital literacy training helped individuals beyond this project</t>
  </si>
  <si>
    <t xml:space="preserve">Digital Literacy codes being honed-in-on. Too diverse. </t>
  </si>
  <si>
    <t>New code(s)</t>
  </si>
  <si>
    <t>Digital Equity: Digital litearcy training was critical for staff/peers</t>
  </si>
  <si>
    <t>Device distribution was just SF in 2023</t>
  </si>
  <si>
    <t xml:space="preserve">Removed. </t>
  </si>
  <si>
    <t>Funding: Stakeholder scrutiny of the H@H project</t>
  </si>
  <si>
    <t>Added new code within Funding to recode 'community scrutiny' overall code</t>
  </si>
  <si>
    <t>Added funding code and removed Community scrutiny</t>
  </si>
  <si>
    <t>CalMHSA Management: Provided structured guidance to counties/cities</t>
  </si>
  <si>
    <t>Just elaborated on code "Guidance" as wasn't descriptive enough</t>
  </si>
  <si>
    <t>Amended code</t>
  </si>
  <si>
    <t>CalMHSA Management: Pre-identified needs removed as not descriptive enough and overlaps with guidance</t>
  </si>
  <si>
    <t>CalMHSA Management: Should have provided more support</t>
  </si>
  <si>
    <t>Cross-County Collaboration: Synching goals and visions was difficult</t>
  </si>
  <si>
    <t>Cross County Collaboration: Challenge of coordination' needed further descriptions</t>
  </si>
  <si>
    <t>Codes added; one removed</t>
  </si>
  <si>
    <t>Cross-County Collaboration: Created logistical challenges</t>
  </si>
  <si>
    <t>Removed: Cross-County Collaboration: Collaborations slowed progress</t>
  </si>
  <si>
    <t>Cross-County Collaboration: Lacked opportunities to reflect on other county/city processes and results</t>
  </si>
  <si>
    <t xml:space="preserve">Cross-County Collaboration: Potential improvements not specific enough </t>
  </si>
  <si>
    <t>Removed and added</t>
  </si>
  <si>
    <t>External Vendor Collaboration: Contracting streamlines work by utilizing external expertise</t>
  </si>
  <si>
    <t>External Vendor Collaboration: Streamline the process too broad</t>
  </si>
  <si>
    <t>Community scrutiny</t>
  </si>
  <si>
    <t>document</t>
  </si>
  <si>
    <t>quotation</t>
  </si>
  <si>
    <t>codes</t>
  </si>
  <si>
    <t>comment</t>
  </si>
  <si>
    <t>theme</t>
  </si>
  <si>
    <t>OC_2022.docx</t>
  </si>
  <si>
    <t>Just when you think you figured it out technology evolves and has changed quite a bit, and that what you've solved for is no longer relevant now - you've got a whole other host of issues that you have to account for and adapt to.</t>
  </si>
  <si>
    <t>Adapt to changes in technology</t>
  </si>
  <si>
    <t>Technology rapidly evolves, requiring continual adaptation</t>
  </si>
  <si>
    <t>And we just don't move fast enough. It's very hard to keep up.</t>
  </si>
  <si>
    <t>Berkeley_2022.txt</t>
  </si>
  <si>
    <t>And also I think just in general I think that like any app that anyone downloads you kind of like it for a while, and then you get busy, or you''re whatever or you just decide you''re not you know so that''s its own thing in itself. How how useful are these over time? You know that''s a question that I think may hopefully we''ll pan out through some evaluation measure of like you know what was the duration of use you know over time, and so that would keep something from not continuing to progress.</t>
  </si>
  <si>
    <t>App Drop-off, App Usage</t>
  </si>
  <si>
    <t xml:space="preserve">Long-term engagement is a challenge, as app use wanes over time </t>
  </si>
  <si>
    <t>Berkeley_2023.vtt</t>
  </si>
  <si>
    <t>We have slowed down regardless of kind of outreach, and we've kind of slowed down in our uptake of of headspace. But we we got a lot more when we were utilizing the marketing firm. But we could only utilize them for a certain period of time, you know, financially?</t>
  </si>
  <si>
    <t>App Drop-off, External Vendors: Marketing Firms, Marketing</t>
  </si>
  <si>
    <t>They''ve totally met expectations. you know but we''ll see what our our community thinks, and what the evaluation pans out on that in terms of how the expectations are in the community, because we have an expectation of what we wanted to put out there to provide some supports. But our expectation of whether that''s helpful or not, we''ll learn, you know, like whether that is something that we chose. that would be helpful whether the community actually felt like it was helpful you know</t>
  </si>
  <si>
    <t>App Effectiveness</t>
  </si>
  <si>
    <t>really the accomplishment of seeing how the what the learning, how the learning plays out.
 If this is actually something that is increasing mental health outcomes, if it is helping people to access services, I think you know, those would be considered key accomplishments.</t>
  </si>
  <si>
    <t>Mono_2022.docx</t>
  </si>
  <si>
    <t>I think if the app um decreased stigma for mental health services, I think that would be a huge accomplishment</t>
  </si>
  <si>
    <t>SF_2022.txt</t>
  </si>
  <si>
    <t>But it seemed like, Take my hand was the best of, you know, getting people support in the timely manner, and then having a high quality of support</t>
  </si>
  <si>
    <t>looking at some of their data it seems like the sleep thing is really popular. And I mean, you know, and that's that's a good thing. There's a couple of areas sleep, I think, meditation things like that which are mostly that type of an app. But like that's a positive thing, because sleep leads to other health, you know. So so good to see that people were utilizing getting something out of it</t>
  </si>
  <si>
    <t>Tri-City 2023.vtt</t>
  </si>
  <si>
    <t>It seems that people are enjoying it or they're benefiting from it in some ways.</t>
  </si>
  <si>
    <t>it's gonna be really interesting, you know, once we get all the data in the end to be able to take it to TriCity, like, Hey, it's like this, this works, this is something we should probably try and implement.</t>
  </si>
  <si>
    <t>App Effectiveness, Communicating to Stakeholders, Within County: Cross departmental</t>
  </si>
  <si>
    <t>the continuation of everyone testing out the various apps in their county, so we can really get that that data at the end to which apps are most beneficial, or which ones that people like the most</t>
  </si>
  <si>
    <t>App Effectiveness, Community Feedback</t>
  </si>
  <si>
    <t>ultimately, you know what the data tells us. is going to be most beneficial. to really see if the apps are helping, if people like them, and if there’s something working.</t>
  </si>
  <si>
    <t>Well progress for overall in terms of adoption, or like sustainability. I think would be that you know evaluation, what the evaluations prove out. We have a local evaluator as well. that''ll be doing some work to kind of find out the more Berkeley answers to some things as well as Berkeley will be on the in the aggregated data about headspace, surveys, and my strength it''s mine strong in my string. So I think that a significant piece to be able to inform sustainability, because if that at least in Berkeley, I would say that that would way strong to to take back to leadership and say, ‘Hey, you know, our community is saying this was they really like this, or they, or they got a lot of this or this help. Or we can see through the data that individuals with anxiety were one of the highest populations that accessed it this week. Help services aren''t able to serve that population because it''s not the highest level of need. So this is something that we should think about putting out so this is something that people could continue to have, and will we think about this for additional funding.
 So I think some of the answers of progress point to what the community says back to us about how helpful the apps have been for them.</t>
  </si>
  <si>
    <t>App Effectiveness, Sustainability, Communicating to Stakeholders</t>
  </si>
  <si>
    <t>We were in a holding pattern for a while we weren't sure which application we wanted to go with so I think just picking …picking the technology and moving forward</t>
  </si>
  <si>
    <t>App Selection</t>
  </si>
  <si>
    <t>Tehama_2022.docx</t>
  </si>
  <si>
    <t>I think initially it was a bit overwhelming because there were so many different things out there we couldn't figure out… how to go about selecting even one simple app to bring before the peers and say, “Hey what do you guys think about this selection of things,” right?</t>
  </si>
  <si>
    <t>Tri-City 2022.docx</t>
  </si>
  <si>
    <t>eally going through this whole process of you know picking out applications that we want to use, working with internally and externally you know partners, and just kind of working through the whole process. I think that's been one of the most successful things</t>
  </si>
  <si>
    <t>It's nice that [the apps] not all you know meditative 'cause some people might look at meditation and like yeah it's not for me. So, I like that there's different options for different people.</t>
  </si>
  <si>
    <t>Well, I mean I what I would say is that it meets right expectations for what we chose. I''m not quite sure whether it meets the expectations of what we think it''s going to do in the community. I don''t know that yet. But in terms of like what we were looking on paper, and what we sort of tested it''s actually what it was. It''s like you know. it gives some stuff for anxiety get some stuff for sleeping. It gives some stuff for meditation. It gives different options for all of these things that people might be having come up. So in those ways I think it meets expectations in the way that it''s being the uptake seems to be high at least with heads space and and mystrength isn''t isn''t low it''s just lower but but it''s but you know so the uptake is is is good, and so in that way that meets our expectations.
 But what I was saying is that''s our expectations whether this does what we set out to do, and like increases mental health outcomes, and and actually, you know, helps individuals to connect with services that they need to, because they''ve sort of had a good experience with this or whether it meets certain needs, I don''t know what it''s going to meet those expectations. It''s kind of you know the sum of each. 
 And then this won''t play out until we see some of the data, and I know the data will be limited in terms of certain abilities to get certain aspects of the data. But you know that will actually pan out to show other expectations that we would have had with this with apps.</t>
  </si>
  <si>
    <t>App Selection, App Effectiveness, App Usage</t>
  </si>
  <si>
    <t>I think with the language capabilities, at least with us dealing with mystrength. They do have Spanish but it's kind of Google translated. It's kind of rough not every aspect of the app is translated.</t>
  </si>
  <si>
    <t>App Selection, Culturally Personalized Apps</t>
  </si>
  <si>
    <t>Well, we''ve been very happy with the technologies. What we originally chose and screened down for, because we originally, you know when help at hand was tech-suite and it was mind strong and 7 cups there was some issues that came up and and our team immediately didn''t want to do the mind strong or whatever I might be saying that at wrong but just because it was a little bit too invasive clinically, they didn''t they didn''t really see that happening and this was pre-pandemic and I don''t know. But but the the the actual population that we serve you know they''re not as tech able, anyway. So it really wouldn''t have worked even through the throughout the pandemic
 So really these types of apps. when we got down to looking at what we thought was, you know we''re in the pandemic and we want something that can be a broad reach. These were the types of things that they could actually help individuals with their with what they''re experiencing. With, you know, mental health issues or sleep issues anxiety so I think they''ve been.</t>
  </si>
  <si>
    <t>App Selection, Digital Literacy</t>
  </si>
  <si>
    <t>I think I think you know getting in in people''s hands</t>
  </si>
  <si>
    <t>App Uptake</t>
  </si>
  <si>
    <t>But just actually having people sign up and use it. So utilization, signing-up is an accomplishment and and and getting that in the hands, and not having leftover license or something.</t>
  </si>
  <si>
    <t>So in those ways I think it meets expectations in the way that it''s being the uptake seems to be high at least with heads space and and mystrength isn''t isn''t low it''s just lower but but it''s but you know so the uptake is is is good, and so in that way that meets our expectations.</t>
  </si>
  <si>
    <t>so folks are engaging - from what I can tell it at least in the dashboards that I see each month - it looks like there's been a steady uptick for the most part in enrollment right.</t>
  </si>
  <si>
    <t>So that was also like a fascinating really powerful and learning in terms of like just because you put [an app] out there and it's good doesn't mean it's going to gain traction. There are things that you have to do and you have to appeal to the market… like that stuff matters!</t>
  </si>
  <si>
    <t>Riverside 2023June_edited.vtt</t>
  </si>
  <si>
    <t>the increasing number of participants for our A4i pilot, we are reaching the 90 participants, so I think that's a great milestone.</t>
  </si>
  <si>
    <t>I think the beginning we had that moment, some of like, it's fresh, it's new, so we got people signed up— not a lot, but we got people signed up. They interacted with our digital health literacy training.</t>
  </si>
  <si>
    <t>Plus once we get more people signed up, we'll have more data.</t>
  </si>
  <si>
    <t>And then I think, just, you know, getting rid of some of our licenses and getting people to use some of the 5,000 we have available to the 4,500, 4,900 that we have available still.</t>
  </si>
  <si>
    <t>It met my expectation in a way of being easily accessible, and something that people wanted to participate in and got something out of.</t>
  </si>
  <si>
    <t>App Uptake, App Effectiveness, App Usage</t>
  </si>
  <si>
    <t>I think accessibility falls under 'usage' in this context.</t>
  </si>
  <si>
    <t>And so we had a really good turnout, for, like our Spanish-speaking digital health literacy training.</t>
  </si>
  <si>
    <t>App Uptake, Digital Literacy Training, Non-English Speaking Population</t>
  </si>
  <si>
    <t>I don't like this code, but can't come up with another phrasing to capture those who speak languages that aren't English without centering English speaking</t>
  </si>
  <si>
    <t>I think we have maybe a handful of TAY signed up… maybe 20 but we have 5,000 licenses, so I’d love to see more signed up.</t>
  </si>
  <si>
    <t>App Uptake, Reach Target Population</t>
  </si>
  <si>
    <t>You know, and then utilization is you know let''s see how long that goes. Are we able to track that, or or just somehow have a measure that we can tell how long individuals used it as opposed to ‘I signed up so that took a license away from from everyone else but I didn''t ever use it’ you know like are they using it, because if they''re using it, then it''s beneficial, and then that''s accomplishment.</t>
  </si>
  <si>
    <t>App Usage</t>
  </si>
  <si>
    <t>.I'd say my key accomplishment would be if I had 500 people in the app that would be like a Grand Slam for us we're very small community.</t>
  </si>
  <si>
    <t>you put a lot of money into this, and just sort of knowing what was the most helpful of the apps for people and what they use the most. I mean, they did do scales of that, but it's just a little more detail, and that would have been helpful.</t>
  </si>
  <si>
    <t>Monterey_2023.vtt</t>
  </si>
  <si>
    <t>the user account for people accessing the site has been really good. it's like well, over 17, probably over 18,000 now and I'm sure that's just gonna grow so. And and the completion rate for the assessment, for proportional users to the site, that who are actually taking the test. And if they see finishing it, that's pretty high. Apparently, you know, credible mind, they are the experts on it, that's what they're saying. They're like, this is a really high completion rate, so people are using the tool.</t>
  </si>
  <si>
    <t>We've learned there’s high levels of interest among youth to learn more on their mental health.</t>
  </si>
  <si>
    <t>So it's for 16 plus population And so right away there, it started to be like a lot of traffic from you, the site and using the tool.</t>
  </si>
  <si>
    <t>Man Therapy, it's a great partnership that we did establish. It did show a lot of the impact report that there has been share in the access that we have to the dashboard shows a lot positive outcomes in regards to engagement from the community members.</t>
  </si>
  <si>
    <t>Laclave. We have had a great outcome report satisfaction survey from one of the in-person events. Great positive outcome from the Latino community that realize that this is unique to their community, and they felt immediately that connection, and interest was raised in in participating to attend the facilitator training. So all our sessions are practically full.</t>
  </si>
  <si>
    <t>It seems like they are building community. And I think that's very important. They're building community and supporting each other. And, and to me, that's amazing.</t>
  </si>
  <si>
    <t>that we can utilize these tools, you know, to provide that in between appointment type of service and continuity of care.</t>
  </si>
  <si>
    <t>for instance, on the eating disorder. the fact that the client can still document the different symptoms they are having with how emotions are triggering them, to overeating to purge or overeat or to do whatever they do that causes a hospitalization. The fact that you can document those key critical symptoms in between appointments and have that information available at the fingertips of the clinicians when they see the client. I think that's a key aspect for key learning.</t>
  </si>
  <si>
    <t>Yes, on the on the good side of it all, the ones who have signed up are continuing to use the app, so that at least from the data that mystrength sends me</t>
  </si>
  <si>
    <t>App Usage, App Drop-off</t>
  </si>
  <si>
    <t>Not sure if drop off or usage is a better fit here</t>
  </si>
  <si>
    <t>the fact that from the the small amount of data I've seen so far, with like what my strength sends us about user engagement, the engagement has seemed to be pretty steady. So we you signed up, you know, 30 something people or 45 something people and we've had about, I want to say, between 20 and 30, continuing to engage with it past like the first week or so</t>
  </si>
  <si>
    <t>App Usage, App Uptake, App Drop-off</t>
  </si>
  <si>
    <t>Does usage mean engagement?</t>
  </si>
  <si>
    <t>So it's a little harder to tell what's what's most beneficial for people and how much they're really using it on an individual basis. You know, it'd be it'd be better to to really kind of know some kind of level of like, how often people are using it instead of like sort of things lump together, and then like, just clock together with an in categories. so it's a little bit hard to tell how useful.</t>
  </si>
  <si>
    <t>App Usage, Desire for more app data</t>
  </si>
  <si>
    <t>There are a fair few comments regarding wanting better access to data for within apps to be able to support continuation of the project. Possibly needs its own code? *Created a new code for another quote that is applied for here - discuss with SE*</t>
  </si>
  <si>
    <t>A4i has been an excellent innovation that has allow us to realize that our participants living with schizophrenia have, are very in active in the news feeds, in helping each other and put in posts about the fact that they they are feeling like somebody's paying attention to to them when before they didn't feel that positive, I guess, I don't know. I I feel like they are finding this to be a unique way that is, allowing them to realize that people are paying attention to them, and somebody is trying to make something useful to change their their lives.</t>
  </si>
  <si>
    <t>App Usage, Local Evaluation</t>
  </si>
  <si>
    <t>San Mateo 2022.docx</t>
  </si>
  <si>
    <t>A lot of the folks so the app what it has is it has a button no matter where you're navigating on the app, it has to spend on the right top corner and it says SOS on it. And so if you needed support, you know or you wanted extra resources, you would click on it and then it would give you the list. Well, nobody wanted to click on it because they thought it would call local emergency services.</t>
  </si>
  <si>
    <t>I have some concerns about like the registration process and like people taking assessments with attention span but we'll see how that goes as the project continues</t>
  </si>
  <si>
    <t>App User-friendliness</t>
  </si>
  <si>
    <t>the primary application that we were looking to implement …which is Mind strong… is that we set up a contract or the contract was set up around initially around a per member per month model. Not pay for service. And for a number of reasons the outreach and enrollment has not hit the minimum number of licenses that we're paying for.</t>
  </si>
  <si>
    <t>It's just there was a mismatch in the business model and all of that.</t>
  </si>
  <si>
    <t>in the very beginning the business model was 3000 members per month one hundred members at $100 per member per month with a minimum of 3000 members per month.</t>
  </si>
  <si>
    <t>I also would say that it's I would think I think just from my experience, and what I have cleaned from the tech lead calls that i''ve been able to be on, you know, like I said, I can only attend them so sporadically, is that CALMHSA has been very instrumental in sort of just like keeping the organization, and sort of you on track and implementation, and sort of like helping second round counties go over the things that the first round have. You know the sort of pit falls that they''ve experienced and helping you sort of like how come different I don''t know measures in to sort of like. Say, ‘Well, this is what happened’, and, ‘I figured this process would work better’. And so I think that that''s helped a lot overall with all counties, although I think that most counties are launched or have been launching around the same time even though the the first round of approval approved counties where they are like quite a bit longer than than the second. So, I think those are kind of some of the main things.</t>
  </si>
  <si>
    <t>I just think that I think that by the time we came on then, this is what i''m trying to communicate to that effect. by the time the second counties came on it seemed like calmhsa had I mean… I was around early on with some of the very first meetings and everything that but the first counties have been on for a while. But I just think that as the evolution kept going that CalMHSA got like implementation meetings going on, and they said, ‘Now you need this. You need to have this and this an evaluation plan. You need to have this? or what is your guy? You, you know, using this, using only the uci Evaluator.’ 
 It just helps you when they help prompt you to think about things that I wouldn''t have thought about, because I mean, I don''t know what I don''t know you know with with this area of work with technology, with mental health app technology. I don''t know what I don''t know. And so I think that whatever happened with some of those first counties to sort of like help build what the second counties got was very good.</t>
  </si>
  <si>
    <t>CALMHSA has been very instrumental in sort of just like keeping the organization, and sort of you on track and implementation,</t>
  </si>
  <si>
    <t>They helped us understand, and so I think that they put a lot of work in to really help counties to not have to fall in holes and stopped where they where they could. They quickly saw where holes were, and I think through those methods patch things up so you could, you know, have a have a clear, a clear path to walk.</t>
  </si>
  <si>
    <t>But in the end it helped us think through things that we we didn''t realize we we didn''t know what we didn''t know</t>
  </si>
  <si>
    <t>but it was just like we're plugging along and then it was like oh crap we don't have this signed so I'm not sure where that happens between CalMHSA and Help@Hand</t>
  </si>
  <si>
    <t>Monterey_2022.txt</t>
  </si>
  <si>
    <t>CalMHSA made changes about a just in terms of having their sharepoint, you know I think they just been more responsive to county interest. So like had the information that we need more accessible, like the finance information or collaborative reports like things documents that we need to supply into our own annual updates.</t>
  </si>
  <si>
    <t>kind of going back with the the RFP is like this thing with this we had our plan, I put it in 2018, and then wheels were kind of in motion to get the Rfp going which we were working on for a while. And then some I kind of forget now but then the switch to be an RfO. Yeah, just kind of switch gears to do an Rfi first before an Rfp.</t>
  </si>
  <si>
    <t>if this were to be truly a collaboration and coordinated, then I would almost suggest that the road map for the project and what was going to be done was set up and described first. And then different entities who were interested in that and willing to do it that way could choose to join in. Rather than having folks join in and then try and figure out what to do.</t>
  </si>
  <si>
    <t>Riverside_2022.docx</t>
  </si>
  <si>
    <t>Across the counties well I guess one of the key aspects will be working with CalMSHA in managing the contracting procurement scope of work definition of the different partners.</t>
  </si>
  <si>
    <t>I do remember that there were some changes with the managing of the project in which for instance calmsha introduced the reporter status where it was laid out in a way that it can be utilized later to report on a current basis to UCI. So I think that's a positive change - it did help keep us organized.</t>
  </si>
  <si>
    <t>the other aspect would be the reduction in number of meetings because at the beginning we were having multiple meetings and it was difficult because it was just repetition of similar information in multiple mediums</t>
  </si>
  <si>
    <t>I really like the SF Implementation meetings that we do because it seems like it''s very county specific that we can dive into like the nitty gritty of our own actual project, because it is a time where you know counties CalMSHA, MHASF can get together, and then really talk about what''s holding up our project, or what it''s helping our project go further. So that has been very helpful.</t>
  </si>
  <si>
    <t>I think for CalMHSA is to be advocate of like asking how to help, I really appreciate Jeff, and trying to figure out how to move the project for because Jeff is like Oh, what can I do to help make you know whatever stakeholder feel comfortable looking forward?</t>
  </si>
  <si>
    <t>I mean just the county process, the way things run in a county or city. It's just it's dropping a different sort of a thing on top of that that then it has to get, you know, crunched into those wheels. I think that every county has some of their own unique like different thing, based on that, whether it's contract, whether it's, you know, staffing, whether it's whatever a combination, you know.</t>
  </si>
  <si>
    <t>This quote is pretty confusing but the basis is talking about applying project level rules and goals onto county process, which is really interesting!</t>
  </si>
  <si>
    <t>Marin 2023.vtt</t>
  </si>
  <si>
    <t>I really appreciate our relationship with EY, and with Uci, because I as we moved into this new phase and really had to start thinking about evaluation from a like, we're not evaluating an individual practice anymore, now, we need to get information from partners and and several partners. And how does that look? Their thought partnership is really valuable to me.</t>
  </si>
  <si>
    <t>I am not sure who EY is, and not sure what the nature of the relationship between UCI and counties is classified as.</t>
  </si>
  <si>
    <t>I'm not undermining that in any way but sometimes when I was at nonprofits before, was often used as a time to show the grantee that you deserved funding and I don't totally get that feeling in these collaborative spaces, and I appreciate that.</t>
  </si>
  <si>
    <t>I cannot think of anything it seems like during the last year things are moving very smoothly. And it's also, perhaps because we have a great collaboration with Jeff in CalMHSA in which he is supporting the contract negotiations with the different collaborators.</t>
  </si>
  <si>
    <t>Our project manager on the CalMHSA side is Jeff has been very reliable. Lynn also has collaborated with us on editing some spotlight documents, that has been very helpful.</t>
  </si>
  <si>
    <t>Tehema 2023.vtt</t>
  </si>
  <si>
    <t>And the one thing I've struggled with as far as the whole help at hand program is the sharepoint stuff, and that's just the personal thing.</t>
  </si>
  <si>
    <t>Not sure where this fits - collaboration/calmhsa management?</t>
  </si>
  <si>
    <t>Well, I guess maybe communication, but just like the the response time. I guess when it comes to like like CalMHSA and like budget questions, or just, you know, getting documents in order.</t>
  </si>
  <si>
    <t>I think just continuing with open communication and I guess timely communication. I mean like I know everybody's stretch thin. I know, like me, they are juggling, you know, 50 different things. I know staffing is an issue, just being, you know aware of the timeline or you said you have it by next week, you know, honoring what you said. That kind of thing.</t>
  </si>
  <si>
    <t>It's not specified who the open communication should be with, but given earlier statements, I'm assuming CalMHSA</t>
  </si>
  <si>
    <t>[CalMHSA] said, ‘Okay, forget the RFQ list, whatever y'all need make this project successful let's make it happen’. It kind of upset me a little bit so I ignored it because I was like, well, at this point, we've already gone so far.</t>
  </si>
  <si>
    <t>Yeah, so I felt like the project management wasn’t helpful like even now I'm being required to do this transition plan and they implemented a lot of tools, there a whole CI organizational change tool that you have complete, you know, there's always like tools, but I didn't find them helpful.</t>
  </si>
  <si>
    <t>And you know, right now, we're doing a whole transition planning. I was just kind of going through the motions just check that box, but I don't feel like it's helpful. It's not helping me because that was something you know, that I've been trying to brainstorm early on. How am I gonna sustain this project? So why am I having to fill out a tool right now around sustainability? So too late already.</t>
  </si>
  <si>
    <t>They had like lots of different sheets that they gave us. I can''t remember all of the different ones but they but we had to fill them out. And it just helps you really like think through. The thing that I that I liked about them… and I have to say sometimes it was irritating, because, you know, you''re just like, “Wow, we got all these other things. Why do we have to do?” But it really did help you get organized about stuff and intentional about it. And so I think that and and and our manager also. You know kind of was like, I don''t really understand what this is for. But then we got on the phone with calMHSA. They helped us understand, and so I think that they put a lot of work in to really help counties to not have to fall in holes and stopped where they where they could. They quickly saw where holes were, and I think through those methods patch things up so you could, you know, have a have a clear, a clear path to walk. 
 But you know when you''re coming into it you''re like ‘why, why do you need this?’ like we have an evaluator, What do you need this for? What do you need to plan for you know it''s just things like that. But in the end it helped us think through things that we we didn''t realize we we didn''t know what we didn''t know; we didn''t know why that was needed you know so so they did that leg work through what they learned and I don''t know if it''s first county round learning or whether it was just that they were learning along the first counties were learning along with us too, but they certainly were instrumental and just creating a sort of like solid foundation, a solid base we could go to to ask questions; a solid sort of sounding board of people that you know were like solid. And you know we get answers and would and would keep you on track. They''d say, ‘Okay, now, this is how well you''re doing, this is the next implementation meeting, your meeting, your goals here. You mean to go back where your phone behind us here.
 This was helpful, because, like just working you know in the county and doing what all the other things you do on top of this I wouldn''t have known that I was falling behind in some of these areas that wouldn''t have met you know. the timeline because I just didn''t know what I didn''t know you know, so I think that was very helpful.</t>
  </si>
  <si>
    <t>CalMHSA Management, CalMHSA: Pre-identified Needs</t>
  </si>
  <si>
    <t>Because they feel like it kind of shifted more towards like okay counties, just go and do what you need to do to make this happen. Because there was so much political pressure around this money.</t>
  </si>
  <si>
    <t>CalMHSA Management, Community Scrutiny</t>
  </si>
  <si>
    <t>Well, there''s a few. So one of them was kind of on CalMHSA end. Just being sort of slow to push out the the contract process.That Rfp process.</t>
  </si>
  <si>
    <t>CalMHSA Management, Contracting Delays</t>
  </si>
  <si>
    <t>I think there may have been some misunderstanding between our county and Calmhsa and some other requirements as far as being able to perform the data sharing information. And that's where we've been held up we're still waiting for a BAA between UCI and Tehema County. And that has to be done on our end and then have UCI looked at it to determine if it's going to meet what you guys need over there</t>
  </si>
  <si>
    <t>SF 2023_edited.docx</t>
  </si>
  <si>
    <t>in the partnership, they're not setting up the contracts in the way that we normally normally would.</t>
  </si>
  <si>
    <t>CalMHSA Management, Contracting Delays, Process Improvement</t>
  </si>
  <si>
    <t>And they’ve kind of lessened the frequency of like the tech lead calls, and then, when they have them, they have them more be more engaging with the breakout groups so that''s been good.</t>
  </si>
  <si>
    <t>CalMHSA Management, Cross-County Collaboration</t>
  </si>
  <si>
    <t>Thinking back to when we were a part of it, I would say getting synchronized communication, having shared goals and understanding. A business model and framework had never been established and continued to change sometimes without notification formal notification. And so, it was very hard to get our feet grounded in… in the project as a collaborative.</t>
  </si>
  <si>
    <t>I would like to see us actually reviewing the UCI report together. I know there is a meeting where they highlights are reviewed but as aside from that there is no other meeting.</t>
  </si>
  <si>
    <t>So I think, having a small little check in with every stakeholder, you know, shortly every week will be helpful. Cause I know that like for me when I get pulled out until the meeting, I''m like I have no idea where this project is at so I can''t really speak on it.</t>
  </si>
  <si>
    <t>The state wide gatherings that we were having were were so helpful. Like I understand why they stopped. We could happen but I think you know, we're all past that and we could have brought it back in person gatherings. Or it can be online. I mean, I don't think we ever even explored it right. So we just ended and that's it never really came back never really explored other options for that sort of statewide gathering.</t>
  </si>
  <si>
    <t>I guess I wanted to see CalMHSA facilitate more of [collaboration] in some sort of structure because I think it's happening, but it's happening very specific to specific needs, right. It’s almost up to us to take the initiative to reach out. So it's kind of left it to the counties to make it happen.</t>
  </si>
  <si>
    <t>So I think if it would be CalMHSA, or whoever would be responsible for it, but to have almost like a site, with like best practices, or include best practices within the the help at hand. Website for public review. So other agencies can look at it I think that'd be really good and helpful</t>
  </si>
  <si>
    <t>CalMHSA Management, Cross-County Collaboration, Cross-Project Collaboration</t>
  </si>
  <si>
    <t>the way we handle giving out devices is different than the the next county handles out giving out devices. Our county says we can give it but then we don't want it back, because we don't want any PEI on it and another county says we can't give away a device. That's a terrible idea. We could only rent it so I could also see that there's probably some complexities that I don't fully understand the the depth of it.</t>
  </si>
  <si>
    <t>CalMHSA Management, Cross-County Collaboration, Device Distribution</t>
  </si>
  <si>
    <t>But I felt like the project management, Cambria Solutions wasn’t very helpful. Like, I feel like I really needed to have someone to brainstorm with right? Because there were so many challenging little things, day to day things. so just let me bounce off ideas and brainstorm like figure it out together and I did not have that. They were literally to me just somebody that I had to check-in with bi weekly to check off boxes to see if you know things are moving along. But it was a little annoying, because I wanted more of troubleshooting, brainstorming.</t>
  </si>
  <si>
    <t>CalMHSA Management, External Vendor: Collaboration</t>
  </si>
  <si>
    <t>in Berkeley we serve a threshold level of care because it's either severely, mentally ill, and so this hits the population, and we we constantly hear from Mhsa that people say, “what about the people who, you know don't have a lot of insurance or something that don't have like that level of mental health, but just might need to talk to a therapist, someone to talk to or might need this. And you don't provide anything and you're the city you should be doing something.” so you know, some of the PEI funds that we have within MHSA we've done things on that level.</t>
  </si>
  <si>
    <t>CalMHSA Management, Reach New Population</t>
  </si>
  <si>
    <t>I really like the sharepoint - it is a good centralised location to refer back to. I know the sometimes it''s nice to have the reports but they are a little bit too long to be read and I don''t know when I really find the time to kind of go through all of like the in-depth reporting. Because it''s like what 200 pages long and that will take a quite by bit of time to go through. But I do like having the resource database to refer back to, if need be.</t>
  </si>
  <si>
    <t>CalMHSA Management, Staffing: Time Constraints</t>
  </si>
  <si>
    <t>some of our other challenges have been like administrative as far as utilizing the Help@Hand stuff and getting agreements in place. And that stems primarily from high turnover rates within the county personnel. Not enough individuals to do what we need to do as far as writing contracts and stuff like that.</t>
  </si>
  <si>
    <t>CalMHSA Management, Staffing: Turnover, Contracting Delays</t>
  </si>
  <si>
    <t>I think to be successful, I think counties just need to go into it with more concrete plans… CalMHSA could help with this too, kind of be that consultant to help counties vet that all their plans, to know concretely like all the resources that will be involved, like how much staff involved? Who is your target population? And how are you gonna reach them? Who are you going to contract with locally, if you need to, for like things like marketing?</t>
  </si>
  <si>
    <t>CalMHSA Management, Sustainability</t>
  </si>
  <si>
    <t>So I just know we didn''t do that, and if I had like a super clear plan to follow where i''m like, ‘Oh, next step, I know we do we''re gonna get this marketing company”, or “next step I should have a contract with this this other Cbo so they can have their peers or Spanish speaking representative”.</t>
  </si>
  <si>
    <t>t just helps you when they help prompt you to think about things that I wouldn''t have thought about, because I mean, I don''t know what I don''t know you know with with this area of work with technology, with mental health app technology. I don''t know what I don''t know. And so I think that whatever happened with some of those first counties to sort of like help build what the second counties got was very good.</t>
  </si>
  <si>
    <t>CalMHSA: Pre-identified Needs</t>
  </si>
  <si>
    <t>So the the main challenge if I keep it to this year I can''t really say some of the main challenges, because the main challenge is really the long delay it took to implement. This past year has been a lot. it''s been very smooth so if I keep it to this this year I don''t see so many challenges. I don''t hear about people I had a first time today, where where I got an email where someone was having difficulty accessing…a city employee was having difficulty accessing headspace and and you know we have it. We actually changed from our original innovation plan to be anyone who lives works for goes to school in Berkeley as opposed to just our original core sort of like target group was TAY and and senior citizens. And then kinda trying to reach anyone who you know we''re not reaching it within the the mental health clinic, because we have specific eligibility criteria.
 But when it opened up you know I was surprised we didn''t get more calls on just like issues and it''s so weird, because just to today I got forwarded, an email if I could help someone get on and I think it had more to do with the way the city linked the web, the the access page, then actually the access page, because when I take them right to the access page as opposed to sort of a city link to it, he got in fine and so and was very appreciative. So I was so i''m saying all this is just to say that I I haven''t seen like a lot of challenges, you know, this year of like the implementation. The the sort of launch went smooth the kind of p getting in people''s hands, and people using it seem to go smooth. But getting to this point has been just unbelievably difficult in terms of just like you know, getting turnover in staff and the city attorney''s office so something got delayed to get approved. like a pa, or whatever i''m just like different different delays in just getting to this point, 
 Stephen: Great and what have been some challenges you''ve noticed across the help at hand Project. So not just in your county, but across the whole project? 
 Karen: I’’ll have to think if I know of any that I''ve heard. I don''t know I don''t I know I think you have to like defer to someone who''s been a little more hooked into like what''s going on in the larger collaborative.
 I could review the notes and the sharepoint.</t>
  </si>
  <si>
    <t>there's something about where we are in Covid, where we were before, Covid, where we were in the middle of Covid, and where we are coming out, and what the endemic stage looks like that I just don't know if everyone has their, anyone ever, has their arms wrapped around what the new need is.</t>
  </si>
  <si>
    <t>It's the referral part that still needs work to be done. And I, that's just a hard technological challenge, because there's all of the service providers in the community. you know they have their own service entry referral requirements. It's not like you can walk in the door anywhere and get treated, you know. Oftentimes it's like you gotta go through this, you know. Gotta get referral from us to the county or somewhere else. and so kind of integrating that like nuance into the referral tool is really hard.</t>
  </si>
  <si>
    <t>I feel like we didn't really get the chance to test out take my hand and that could have definitely, you know, been something we were happy with how it performed. There seem to be so many feature features and ways to customize it. So it's hard to say with that.</t>
  </si>
  <si>
    <t>Challenges, Implementation Delays</t>
  </si>
  <si>
    <t>and then we weren't sort of make when it were sort of gearing it towards certain populations where you know, and originally our model was to sort of have a kind of advisory group of this, but when it went out to everybody that kind of got scratched.</t>
  </si>
  <si>
    <t>Changed Target Audience</t>
  </si>
  <si>
    <t>We actually changed from our original innovation plan to be anyone who lives works for goes to school in Berkeley as opposed to just our original core sort of like target group was TAY and and senior citizens. And then kinda trying to reach anyone who you know we''re not reaching it within the the mental health clinic, because we have specific eligibility criteria</t>
  </si>
  <si>
    <t>Changed Target Audience, Expansion beyond original scope of project</t>
  </si>
  <si>
    <t>Wanted to be a bit more specific on what the challenge was in this context.</t>
  </si>
  <si>
    <t>You know, we we've given some presentations as well. You know, we've we've shared out on the project to our Behavioral Health Commission and then we just spoke at the Nature Conference in Denver.</t>
  </si>
  <si>
    <t>Communicating to Stakeholders</t>
  </si>
  <si>
    <t>We have a quality Improvement Committee meetings, and we have the different Behavioral Health Commission meeting. So but during those meeting you have to ask to present, you know, you have to ask. You want to be part of the meeting because you want to present about a specific outcome report or a specific infographic. So if you don't ask, you will never have that opportunity. So that's why you have to, if you are that program managers, you do need to be proactive in asking for an invitation, asking because you want to share about this, asking because you want to share about this new partnership, or asking about…</t>
  </si>
  <si>
    <t>I think the evaluation is help that you guys have been able to do over the last. Even 3 years have contributed to individual counties being able to see what's been happening. And I think it's kind of validated what we've been doing and why we started doing this in the first place, because there's been a lot of larger state meetings that I've been in that people have pointed to the help at hand project.</t>
  </si>
  <si>
    <t>This is speaking to utilizing the external evaluation (UCI) to communicate with stakeholders.</t>
  </si>
  <si>
    <t>Well, I think what was helpful is that one of the parties that was involved works very closely with MHSA, she’s our MHSA evaluator, so that kind of helped the process go smoothly, because she also knew the play the other players, staff who's usually work on those procedures.</t>
  </si>
  <si>
    <t>Communicating to Stakeholders, CalMHSA Management</t>
  </si>
  <si>
    <t>Not sure if MHSA should be considered a vendor? WB: is this CalMHSA or the SF one?</t>
  </si>
  <si>
    <t>I think that that when we went really deep in our pilot, there were, there were just community concerns that we had spent a lot of money per person and and that that really needed to be looked at.</t>
  </si>
  <si>
    <t>Communicating to Stakeholders, Community Scrutiny</t>
  </si>
  <si>
    <t>Berkeley also mentioned concerns around what community members may think so I think this is a useful code moving forward.</t>
  </si>
  <si>
    <t>We were eager to kind of tell our state well, not not just stakeholders, but like our board of directors, and like our executives like, we're moving forward with something… so like that was kind of a lot of a lot of it was like, we just we need to tell them we're doing something.</t>
  </si>
  <si>
    <t>Communicating to Stakeholders, Implementation Launched</t>
  </si>
  <si>
    <t>Well we're in a really remote county so providing in-person help throughout mono county is challenging for any organization. So to be able to have it on a device is extremely helpful.</t>
  </si>
  <si>
    <t>Community Barriers</t>
  </si>
  <si>
    <t>But we realized as a TAMS (?) team or at least in San Francisco that it doesn''t really matter if people utilized extra mental resources if they don''t even have the device that could connect them to the Internet; it doesn''t also really matter if they don''t even really know how to use the Internet or devices themselves.</t>
  </si>
  <si>
    <t>I think the biggest challenges is just getting people to realize that technology is not necessarily always going to be a bad thing. Being in a relatively conservative area people are very adverse to monitoring… which is what is initially thought of when they start thinking about technology. So, showing them that it can be useful and not just necessarily some evil thing in the ether</t>
  </si>
  <si>
    <t>There's still challenges as far as individuals wanting to access stuff that's online just because they don't understand it necessarily</t>
  </si>
  <si>
    <t>Now, with that being said, even some of the [internet] access that some of our clients have is very limited such as the free phones and whatnot. So they have a very limited access, as far as being able to spend a large amount of time. you know. connected to the Internet.</t>
  </si>
  <si>
    <t>There have been a few times mentioned that there are specific barriers within the community when it comes to lessons learned. Wanted to make a note of that and create a code, which can be used to re-code some of the awkwardly coded segments referring to this.</t>
  </si>
  <si>
    <t>There's a very resistant temperament towards the utilization of technology. Specifically, when dealing with personal information, such as health records or any type of. you know. thing that we could be considered any type of private information, anything that has to do with an individuals at all well-being. Something they might not want shared with somebody else.</t>
  </si>
  <si>
    <t>And so the concept of utilizing digital anything with a lot of people within Tehama County is resisted for one reason or another. Whether they just don't trust technology, or you know whatever the reason. There's a few different ones.</t>
  </si>
  <si>
    <t>Well, it stems from consumers. Because if you think about it the majority of individuals within the county are of conservative backgrounds. and technology is not something that they trust? And so it's just being able to ensure that the concerns of the consumer are are not going to be the limiting factor in utilizing technology.</t>
  </si>
  <si>
    <t>Santa-Barbara_2022.docx</t>
  </si>
  <si>
    <t>I think one of the questions that that need to be asked a little bit more is like a deeper dive I would say in the outreach efforts; what this project does for outreaching to those underserved populations or hard to reach populations, right. And really identifying what those populations are within each of the</t>
  </si>
  <si>
    <t>It's also difficult to employ technological advances within a small county when your network systems are old and it's hard to get them updated, due to the expenditure costs, you know. I mean, if we were to update just our networks and computer systems as far as health Services agency, we're looking at probably 500 to $800,000 at minimum. And we're in a small county. That's a lot of money that that may not be a whole lot to a larger county. But when you when you tell somebody, “hey, I want to spend half a million dollars to upgrade the network system for all of services agency.” they sometimes block it that that's a lot of money for a bunch of computer and wires.</t>
  </si>
  <si>
    <t>Community Barriers, Community Scrutiny</t>
  </si>
  <si>
    <t>Might be worth considering 'Leadership barriers' as well...</t>
  </si>
  <si>
    <t>So, I think that's going to be something that might not move us forward as if we know that population just doesn't want to participate in this. So, that's something that our marketing is really going to have to work on, as a way to make it like appeal to them and not seem like not try … and get that stigma removed from it and not focus on you know mental health but we're on like a Wellness.</t>
  </si>
  <si>
    <t>Community Barriers, Culturally Personalized Apps, Marketing</t>
  </si>
  <si>
    <t>And it has been very unique in my experience - to have that one-on-one engagement with individuals with this diagnosis and the fact that they had been receiving mobile devices, and they have had regular interviews or evaluation interviews with our evaluation team. And they receive some kind of incentive, but all that effort and work with the news feed of the airport and the ability to review the post, the lessons learned about best practices to review, and approved the posts it's very unique.</t>
  </si>
  <si>
    <t>Community Outreach</t>
  </si>
  <si>
    <t>This feels more profound that just outreach... but it is outreach... will have to discuss more.</t>
  </si>
  <si>
    <t>Well one of them is that peer certification for our Deaf and Hard of Hearing community, and being able to have peer operators from the DHoH community that can provide that video chat peer support two to DHoH community.</t>
  </si>
  <si>
    <t>So we wanted to get people the devices. We wanted people to get education right, and then we also wanted to have people be able to link up with up here so that they can get the support to walk him through any questions that they had. So this was a milestone, because it felt like if we were to do this right, and then we''ll see if you know how this works after we do our evaluation surveys and satisfaction surveys. Does this put people in the better position to use digital mental health resources?</t>
  </si>
  <si>
    <t>And it was very timely as well, because shortly after the collaborative started focusing on the apps and distribution of apps, you started to see mental health solutions that were advertised across television and stuff that had nothing to do with the Help@Hand program.</t>
  </si>
  <si>
    <t>We did that little data infographic that we are sharing in public hearings as well. We did that data infographic that they share. I think I did share an electronic version. But we are having these displayed in different public hearings for new innovations coming up.</t>
  </si>
  <si>
    <t>SantaBarb_2023.vtt</t>
  </si>
  <si>
    <t>So we developed some outreach material. It's a specific, small half sheet that's called enrollment tip sheet where it just walks the participants or anybody through the exact steps of how to enroll. And we've we have that in English and Spanish</t>
  </si>
  <si>
    <t>And so maybe they didn't have a phone wherever they came from, or they didn't have a tablet, or they had to go to technology cafe to borrow it. So I don't believe we are addressing that population as we should be as far as the youth go</t>
  </si>
  <si>
    <t>I would say being able to reach all communities, provided the challenges of capacity, of course.</t>
  </si>
  <si>
    <t>continuing outreach</t>
  </si>
  <si>
    <t>honestly, it could probably be for both Tri-City and at large. just continuing that outreach.</t>
  </si>
  <si>
    <t>Also, I would say connecting people with phones that's been very instrumental as well see what else the connection with the community. that's another thing that we're we're our presence is is has been beneficial and more awareness that there is behavioral wellness has a group called the help at hand project and stapled to provide digital literacy workshops in the community and within our own system of care.</t>
  </si>
  <si>
    <t>And I would say our collaboration with the community having more presence out there in that community, with the school district, with the universities with community based organization that are mental health and alcohol related.</t>
  </si>
  <si>
    <t>We there was some that invited us in and to their education resource centers, and we provided again head space presentations for the families that were living there at the time. We did that in English and Spanish. And then I believe we did some technology like how to set up an email and email maintenance with them as well and for, and some of the of the shelters, justbecause of privacy and issues like that we presented to the staff so that then they could share it.</t>
  </si>
  <si>
    <t>Community Outreach, Digital Literacy Training</t>
  </si>
  <si>
    <t>Actually another really good collaboration with Kata, which is the council on alcohol and drug abuse. So we presented for their staff which then we're utilizing it with their groups and their individual clients again, in both English and Spanish.</t>
  </si>
  <si>
    <t>Community Outreach, External Vendor: Collaboration</t>
  </si>
  <si>
    <t>just the collaboration with all the agencies, and really being present out there in the community, at events. we've been really, really busy with outreach. And so just being able to go in person and talk about it and connect with the people. I think that's been really really helpful and positive.</t>
  </si>
  <si>
    <t>Community Outreach, External Vendor: Collaboration, Within County: Cross departmental</t>
  </si>
  <si>
    <t>I never used it before so I think that's part of it that you know, it's just a divide between social media and mental health services as a whole something that we don't haven't traditionally used and so it's a new avenue to provide services to the community</t>
  </si>
  <si>
    <t>Community Outreach, Marketing</t>
  </si>
  <si>
    <t>I don’t know if we’ve really had much change… I guess yeah, kind of so the lifting of a lot of covid restrictions have allowed us to get back out in the community. so we've been able to go back out to fairs or table opportunities with the teams, which I've done quite a few that, local colleges in our community now, are really active again. Out in the community and always take my flyers with them.</t>
  </si>
  <si>
    <t>And sharing, you know our lessons learned, our information weather it be with communities or other counties that are not even a part of the help at hand project… giving them that information.</t>
  </si>
  <si>
    <t>I think an important factor is is a key learning is really working with the community based organization or last year community to outreach and engage, you know, specific populations that are hard to reach. Another one, I would say for specifically is that in those terms about outreach and engagement and hard to reach individuals is the need for I would say technology that is more diverse.</t>
  </si>
  <si>
    <t>Community Outreach, Reach New Population</t>
  </si>
  <si>
    <t>I think that might be just a downside of me not being out there enough to where the TAY are. So I'm really hoping that I'll change with our assistant and our new coordinator— they’ll be able to kind of tag team it, you know one can do seniors, one can do TAY.</t>
  </si>
  <si>
    <t>Community Outreach, Staffing: Hiring, Staffing: Time Constraints, Staffing: Dedicated staffing, Staffing: Turnover</t>
  </si>
  <si>
    <t>I mean, I guess I could talk about… so our clinical side of the organization. they were interested in using mystrength with their clients. And so I was working with one of the supervisors. She was like, you know, you have tablets available like, can my clinicians have tablets, and then they can work with their clients and like introduce them to mystrength, and a lot of their clients and introduce them to mystrength. And a lot of their clients are like homeless so they don't have access to technology, and they can't like take a table at home and charge it. They just don't have those capabilities. So she had this vision that they would do it like in session with the clinician or mental health professional. and so we have this great, you know, talk, and I kind of showed her how to use it. But then, when we took it on the flip side to our compliance officer, he had a lot of like concerns, just because the way the my strength app is like a part of it's not technically Tri City owned. It's like CalMHSA owned, because they did it all for us.
 And then, because it's not billable, they couldn't do it very like the actual, like one on one side of the client.</t>
  </si>
  <si>
    <t>Community Partnership, Cross-Project Collaboration, Within County: Cross departmental</t>
  </si>
  <si>
    <t>Not sure if these quite fit, because the type of relationship with the clinician side is unclear to me</t>
  </si>
  <si>
    <t>I think like when I go to CalMHSA meetings or stakeholder meetings, there's a lot of individuals who are not necessarily directly involved with the Help@Hand project, who don't see the Help@Hand project as a viable innovation project.</t>
  </si>
  <si>
    <t>Community Scrutiny</t>
  </si>
  <si>
    <t>I think one of the biggest challenges and the biggest problems that we've had is the fact that a lot of the counties who are not in the collaborative don't really understand what we're doing. And that's been brought up in innovation text week meeting before as far as being able to showcase what the Help@Hand project has accomplished. And what… what's the point basically because all the the other counties outside looking in just see the really big dollar bill sign of how much money been spent and they don't understand what's to come out of it.</t>
  </si>
  <si>
    <t>We put like 45 to 62,000 into this and again, like some of it, was wasted because there wasn't enough uptake. So I think if there was a way that it would… that would maybe get scrutinized. I mean, luckily, we don't have community members who are digging in and seeing that they they might be outraged about that, you know.</t>
  </si>
  <si>
    <t>Like I still go to state meetings where somebody's talking smack about all this wasted money.</t>
  </si>
  <si>
    <t>When we see commissioners talk bad about all this money wasted, stakeholders, statewide stakeholders talk about how we wasted money on help at hand and that me is challenging.</t>
  </si>
  <si>
    <t>You know, like I did get in and especially in the beginning, we've had a nice core and that's made it helpful that's kind of protected, at least in our project a little bit, but we do remember in the beginning, some of our stakeholders are hearing that and, and coming in and asking, you know, kind of pushing back a lot on what we were doing was challenging.</t>
  </si>
  <si>
    <t>Oh, the early pushback we got it was these these statewide advocacy groups, basically. I mean, that's what I think it is. It's, you know, they were there was one particular group that was pretty vocal and speaking up at every state commission meeting about you know, the waste of money and how dangerous you know this project is, I mean, the narrative was really harsh.</t>
  </si>
  <si>
    <t>You know, a couple months ago, I was in a state meeting with a commissioner and it's always this tangent it's always like this little commentary on the side about like, ‘wasted money that we've seen’, and they'll mention Help at Hand.</t>
  </si>
  <si>
    <t>and then we could offer like a digital literacy training like a few weeks later. just so that they know who the people are, they get familiar with them. Because it, I mean, I get it. It's kind of hard you just some random person comes in like, oh, I have this thing for you. Do you want to sign up and let's do it right now. you want to build that report with them. and kind of be there to walk them through it. So that's definitely something. I want. the new assistant to do.</t>
  </si>
  <si>
    <t>Community Trust, Reach Target Population, Digital Literacy Training, Digital Literacy, Seniors, Community Outreach</t>
  </si>
  <si>
    <t>Can't remember the difference between digital literacy and dlt</t>
  </si>
  <si>
    <t>You know, if they have private insurance, or if they're on medical and have mild needs we send them somewhere else but that round about process of entering the system is like often discouraging, for the the would be client. Because they finally got the nerve to set up an appointment, and then they're told to go somewhere else.</t>
  </si>
  <si>
    <t>Community-informed App Design</t>
  </si>
  <si>
    <t>Not quite community informed but community considered.</t>
  </si>
  <si>
    <t>I would say some of the key learnings are how much of a barrier stigma is for our Spanish speaking community.</t>
  </si>
  <si>
    <t>English speaking, you think they can teach us about technology right? But not the immigrant community, they go with the content not being in this as full in their language</t>
  </si>
  <si>
    <t>And I think that technology would be very, very helpful even when when the youth come or anybody comes, but particularly when they come here. They have to re-establish their whole social life. And and as you, how hard is it to leave all your friends behind, and then start a new group. So being able to have access to still be connected to your friends that you left behind right</t>
  </si>
  <si>
    <t>And the other thing, I think, is also connectivity, being for parents being able to afford a high speed Internet. Maybe they're just a, for some families can only afford to very basic which is very frustrating. the speed and everything like that, right? So I think, being able to afford good Internet is another big big barrier, especially for seniors to anybody on a fixed income.</t>
  </si>
  <si>
    <t>I think that would be that would be just to make those landing pages easier to maneuver, not having to do so many click here, click there, and now click that one. Especially if if what we're talking about is people not knowing how to navigate technology.</t>
  </si>
  <si>
    <t>So like I mentioned the youth, the migrant community mystical speaking community here in San Maria is huge and that population completely. I don't think none of the apps that we have seen are helpful. There's a lot of community that doesn't speak Spanish.</t>
  </si>
  <si>
    <t>And that's kind of what influenced our decision as to which app to test, because mystrength doesn't require a significant amount of bandwidth</t>
  </si>
  <si>
    <t>And it can be done primarily without the utilization of a large amount of data usage, whether that's from a phone or an Internet provider and so that was that did have an impact on on how we decided which app we were going to use statewide.</t>
  </si>
  <si>
    <t>Like we just had this idea that we're creating our own customized app. People would say you're trying to create a Corvette out of a truck and yeah, like it as we moved into this, this next kind of phase. That was so huge, like thing that they that our stakeholders value that was like well, you know, we still need customization. We can't just take this off the shelf app and implement into community</t>
  </si>
  <si>
    <t>another key highlight of the work that we have done in Riverside is the involvement of our deaf and hard of hearing community throughout the entire process.</t>
  </si>
  <si>
    <t>Community-informed App Design, Community Feedback, Community Outreach</t>
  </si>
  <si>
    <t>Although you know the apps that have we have chosen do have some of those types of you. know. modules and stuff that you can, that you can access. But we really were a little disappointed that we couldn''t ‘Say, Hey, this was put out by this population, for this population, based on this research’, we really wanted to be able to provide something that was like that. But we it wasn''t available</t>
  </si>
  <si>
    <t>Community-informed App Design, Culturally Personalized Apps</t>
  </si>
  <si>
    <t>And then building the pilot are participants are actual consumers have provided some feedback and have come back with “why don't see the notifications, why we don't do the notifications at this time or this other time instead.” So the vendor has been very flexible in brainstorming ideas about how to improve their functionality of their app and have made the adjustments in so that's has been very useful.</t>
  </si>
  <si>
    <t>Community-informed App Design, Local Evaluation</t>
  </si>
  <si>
    <t>Our major challenge was just the contracting hiccup that we hit in December</t>
  </si>
  <si>
    <t>Contracting Delays</t>
  </si>
  <si>
    <t>Of course there was like a contract kind of discrepancies that push our projects back</t>
  </si>
  <si>
    <t>the biggest thing is make sure, although your contracts components are finalized as soon as possible, and clarified as soon as possible, before starting any type of implementation. Or any type of procurement, or any type of work. Cause I think that from what my experience is is that it''s been hard to do work, and then ask about one detail, and then that detail changes and make sure of the work that we''re doing, and then we start to start over and then we had to get clarification and waiting.</t>
  </si>
  <si>
    <t>And people who were previously working on the project as far as the administrative level had left, and so we had a brand new person who had never done contracts before, who was put in the position to manage the landscape of contracts and BA's and so she had to learn everything as she was doing it.</t>
  </si>
  <si>
    <t>Yeah honestly, we haven't been able to do any changes we just been trying to get the BA done.</t>
  </si>
  <si>
    <t>I mean, I was just kind of trying to think of, you know, what, on the county side, we could say, was the thing that positive that happened and like in terms of the part of the project that I support, it's a lot more just like the policies, moving the contracts forward, figuring out funding requirements.</t>
  </si>
  <si>
    <t>it's kind of been the same throughout the project is that we have had challenges in the contracting of the project. And kind of, because we’ve beenf hoping to get peer chat, chat app in place. There's different understandings around what should be in our agreement or participation agreement between the different parties. So that's been a huge kind of roadblock.</t>
  </si>
  <si>
    <t>I think moving forward, one of the things would be that you know, to make sure that those things are already in place before you attempt to start a pilot program, because we actually were trying to start the pilot program. And then it was brought to our attention that hey? You don't have a specific P. A. With Uci, Even though we had all the other ones.</t>
  </si>
  <si>
    <t>Contracting Delays, Implementation Delays</t>
  </si>
  <si>
    <t>When we finally got the okay to distribute devices which is probably in the beginning of April, and then, like end of March, early April, we reached out to our participants that originally applied, and only like 6 people, said that they wanted to still participate.</t>
  </si>
  <si>
    <t>Contracting Delays, Within County: Cross departmental</t>
  </si>
  <si>
    <t>you reminded me of the fact that we were working on collaborating with San Francisco to expand take my hand and that seems to be on pause in the legal team in the San Francisco side of things. The process of getting it approved within our own county… It took a while. And then, when once we got approval here, it seems like I haven't heard anything from the San Francisco side to get things to get that pilot going.</t>
  </si>
  <si>
    <t>It was our compliance department that was like, “Hey, we need this!” which, even though other counties didn't deem that it was necessary ours did at that point. And so we're starting from scratch with 5 and a half months to go before the end of our program. So we have to be done by December of this year.</t>
  </si>
  <si>
    <t>Contracting Delays, Within County: Cross departmental, Implementation Delays</t>
  </si>
  <si>
    <t>And then with COVID happening threw a huge wrench although we feel like good things came out of it. It also meant that we lost like one app that was a front runner for us, especially because it already had Spanish and Chinese are two languages that we want really wanted. They pulled out of the whole process and project when COVID happened they just didn't have the capacity they they pulled out and never came back. So we literally had to restart the whole like vetting and testing process to then pick Wysa.</t>
  </si>
  <si>
    <t>And I think early on, we did have [state-wide collaboration] there but I think COVID just created that challenge. Because early on, we would have these gatherings and I got to talk to other counties in person. And like, do that sort of troubleshooting and brainstorming?</t>
  </si>
  <si>
    <t>Covid delays, Cross-County Collaboration</t>
  </si>
  <si>
    <t>Karen: Really I know less about the other counties to tell you the truth. Because I haven't been able with time wise… We are a small, you know, or small teeny tiny staff which does do multiple things I’m the Mhsa. Coordinator, A. P. I. coordinator, the innovations coordinator and and then so like, then, you know. so I cant always make the tech lead calls to really know some of the other accomplishments.
 But it seems like some of the other counties have done some really neat things with kiosk and stuff like that. That I thought was really impressive, and also getting phones in people's hands. We didn't do that you know but I just think, you know, just getting getting some kind of a a mobile access to people, and then getting that in their hands with the apps has been really impressive. But other like really deep down I just have not been tracking as well just because I haven't had the time to so. 
 I also would say that it's I would think I think just from my experience, and what I have cleaned from the tech lead calls that i''ve been able to be on, you know, like I said, I can only attend them so sporadically, is that CALMHSA has been very instrumental in sort of just like keeping the organization, and sort of you on track and implementation, and sort of like helping second round counties go over the things that the first round have. You know the sort of pit falls that they''ve experienced and helping you sort of like how come different I don''t know measures in to sort of like. Say, ‘Well, this is what happened’, and, ‘I figured this process would work better’. And so I think that that''s helped a lot overall with all counties, although I think that most counties are launched or have been launching around the same time even though the the first round of approval approved counties where they are like quite a bit longer than than the second. So, I think those are kind of some of the main things. 
 Im trying to think if there''s anything else that has been really I think those are sort of the main things that I think of when I think of of you know. And of course the partnership with you guys and what you''ve done and put out there about the the project, but in in terms of sort of everyday implementation. And then, and the things we run into, and the issues, and just sort of some of those collaborations with CalMHSA. So that then gets the the outreach to the other counties. and the messages back in the tech lead meetings and things like that to to kind of have have really helped</t>
  </si>
  <si>
    <t>Cross-County Collaboration</t>
  </si>
  <si>
    <t>Well, I think that the tech lead has been… the tech lead calls have been helpful overall for for you know what i''ve joined in.
 They''ve been helpful they''ve kind of your conversations more towards the needs of the counties. And everything. and I think that''s been helpful for counties, and also like one thing that they added in was like a go around share so you could share what what where you''re at and some and there''s cross country county learning the just some different ways that we could learn from each other in that way in that particular meeting. I think, has helped.</t>
  </si>
  <si>
    <t>it was LA that I think our manager at the time had had had a a consultation with about what they thought would be helpful, and they said, ‘advertisement is so important’. And so he thought, let''s try to get a a marketing campaign, or like a like a just a campaign for these apps.</t>
  </si>
  <si>
    <t>We actually ended up splitting licenses so I think the buy was well above what we needed for mono county. We were able to partner with Marin and split how many that we had. I felt that was very beneficial and helped us pull the trigger on the project so having that collaboration and being able to talk about our needs of our residents and what would fit for us and help a hand help us facilitate that was there</t>
  </si>
  <si>
    <t>I appreciate that I’m on the tech lead calls. I appreciate those just for hearing the other county staff,</t>
  </si>
  <si>
    <t>Cynthia: So could you say that the tech lead calls are key to you and your learnings, and working with your own county, and figuring things out?
 Wes: Not yet, not really, but they can be like again because we''ve this whole time I feel like we''ve been sitting on the bench with because we''ve just been waiting for an rfp to go out</t>
  </si>
  <si>
    <t>And then also we''re part of the collaborative, so we can get other counties to kind of buy into our product which LA has done and so that''s why they''re a partner with us</t>
  </si>
  <si>
    <t>there was another application that we wanted to implement along with the other countries and we just have to say no let's put that in past because we have the kiosk deployment.</t>
  </si>
  <si>
    <t>I think that we don''t have enough time as a county/as counties to talk more about like brainstorming about how to come up with different solutions. I think that would be more helpful when we have more times talking about counties. A lot of it is like ‘Oh, let''s see what county''s already done, and highlight what they done’. But then it seems like it''s more like a class presentation as opposed to “Okay, let''s talk with counties to see you know how you got to that space, or what are some ideas that we can throw around”.</t>
  </si>
  <si>
    <t>Another thing that I think would be helpful with like to help at hand when we meet is to maybe separate counties into, you know, specific groups, right? Because sometimes there are counties that present that you know we don''t work with the same population, or we don''t work with the same type of vendor.</t>
  </si>
  <si>
    <t>So I think that could be a better improvement on is where, you know, counties can be separated into little clusters, and then be given time to kick chat as a little clusters they maybe come back as like you know, a big group, and then talk about something that might be relevant to everyone.</t>
  </si>
  <si>
    <t>I think it''d be nice to set up maybe talking about like how like what counties have done in that time period. Maybe have a time where you know counties can think about what they want to do for the future, you know. Then be able to ask counties like, Oh, we''re thinking about doing an happy hour program. Has anyone had experience doing that?</t>
  </si>
  <si>
    <t>I think that so far that has been good for us to have and it helped us inform what we kind of want to do looking at what the other counties have already done and found successful</t>
  </si>
  <si>
    <t>I think just the collaboration is really successful as well, at least for me coming on you know halfway into this project, it's been very helpful for me to be able to reach out to other tech leads from other counties and kind of get there you know input, ask questions they've been able to fill me in on you know the project</t>
  </si>
  <si>
    <t>I think working collaboratively, internally and externally has been really beneficial for us. And really helped move our project forward. You know working with Terry … you know weekly biweekly she kind of helps keep us on track and then having the ability to reach out to those other counties. I know I've reached out to Berkeley a lot. I've reached out to Tehama.</t>
  </si>
  <si>
    <t>it sounded like some people did some really neat things, with the kiosk together, and and then also being able to provide phones and just things that we didn't even think about here at Berkeley or actually ways to access the the apps that we didn't really even think about providing.</t>
  </si>
  <si>
    <t>But I think some of those things were really neat of how they, you know they got the word out and how they helped support people having access. I think that's some of the main accomplishments, and then just hearing you know what some of their accomplishments were, with different populations, like some of the elderly, and you know.</t>
  </si>
  <si>
    <t>everyone tried to provide a lot of opportunities to to be able to be on top of anything coming. You know, we had the collaboration meeting. We had like monthly check-ins. And then there's the sharepoint folder. And then we had during some of those collaboration meetings we had presentations from different counties. So we kept on in those ways.</t>
  </si>
  <si>
    <t>I think it's sort of interesting that people are pushing on the same or similar levers but they're not the same levers, and so there's maybe not as much cross support as one would imagine there could be if that makes sense.</t>
  </si>
  <si>
    <t>I think that a few things that I really appreciated is the the collaborative, where we're all sharing ideas and and getting insight and and inspiration from each other. I think that's really powerful.</t>
  </si>
  <si>
    <t>It seems like counties have been more collaborative, but at the same time we all are doing our own thing and Monterey so I I just, I feel like we've been so much like on this in our own lane.</t>
  </si>
  <si>
    <t>Perhaps sharing lessons learned across the different counties. We in Riverside we studied the work of sharing the deaf and hard of hearing a survey with other collaborative. we had at least 2 other counties who were interested in gaining access to that survey, and we started the work in redcap and qualtrics to make a copy of that survey and make it available to other counties.</t>
  </si>
  <si>
    <t>I think it's mostly about continuing those different presentations about what services are available in different stakeholder meetings or different committee meetings where you have the executive teams or leadership teams available to see so they can also promote within their own units or programs.</t>
  </si>
  <si>
    <t>It's been really helpful to be a part of the collaborative because I'm new right too. And I came into this project like almost half after the halfway point. So it was been really helpful to learn from other counties. And to just hear some of the work that they have been doing to see if there's anything that would work in our county as well.</t>
  </si>
  <si>
    <t>I think the way collaboration meetings have been working has been helpful, like the spotlight we're sharing, and then opening it up for questions.</t>
  </si>
  <si>
    <t>I know for me hearing some of the other counties share and then be like, “Okay, I didn't know we could do that, or we couldn't do that, or can we do that right?” But so I think I think the way the meetings are run now has been a lot more useful or helpful for me.</t>
  </si>
  <si>
    <t>maybe developing some kind of social media page for the whole collaborative that we can all share. that where we do resources and education and highlight projects that have already been completed. So maybe other counties are like, well, we need that, too. And then they can learn from each other. Just utilizing social media. I think that would be really, really good.</t>
  </si>
  <si>
    <t>So instead of you know what we tried to do? Why don't you look at what we learned so that when you guys decide to adopt something for your stuff. You can learn from our mistakes and learn from our successes instead.</t>
  </si>
  <si>
    <t>I think really the the sharing of information like the sharing of what everyone's been doing. I know we've kind of turned to focus on that, which is, I think, been really beneficial to all of us.</t>
  </si>
  <si>
    <t>kind of having the spotlight on that, each meeting hearing about who’s doing what… Riverside's been able to share all of their fun exciting things that they're doing</t>
  </si>
  <si>
    <t>It's the same thing you know, like yes, we all work towards like kind of like the big goal, but in the end, each county is implementing it uniquely based on our needs. So I think those expectations were hard though, and I think that that created a lot of challenges.</t>
  </si>
  <si>
    <t>The biggest thing is probably the shared kind of learnings and collaborations across counties. So that's, that's the biggest thing. Biggest value add.</t>
  </si>
  <si>
    <t>So recently I leveraged some work that Berkeley started around like marketing and developing a whole campaign around the apps that they selected. So we leverage that in San Mateo County. So we have the same campaign called Wellness for all that's what we're rolling out and then, these resources that you can have access to but it's a broader kind of wellness campaign, and marketing messaging.</t>
  </si>
  <si>
    <t>The sharing that has happened between counties leveraging those resources that have been created by other counties and that we could implement in our own county - I would say that collaboration, partnership that has grown between counties.</t>
  </si>
  <si>
    <t>The only the only thing that I would recommend a little bit is that when we do get on the on those calls, called the tech lead calls, that instead of a presentation or something like that, maybe breaking up into groups so that we can connect more on a personal level with each of the counties.</t>
  </si>
  <si>
    <t>appreciate hearing from other counties, particularly like Riverside, the larger counties are doing creative things to get kind of get a sense of what could be possible. And that that may, you know, hopefully be able to employ some of those strategies in the next year.</t>
  </si>
  <si>
    <t>continuing to share the learnings across counties— what works, what doesn't work, What are like best practices. Yeah, like every county is different, and has like a whole bureaucracy in it that needs some advocacy for change that we know those learning can influence.</t>
  </si>
  <si>
    <t>what would it take for like the more conservative or risk averse counties to change? And I don't really know. I thought, Oh, well. Yeah, if we shared what other counties are doing, but I'm not sure that that would whether it will convince them or not. But I don't know if it creates some sort of pressure, like oh, look at all these things other people are doing.</t>
  </si>
  <si>
    <t>we're now kind of more in person. So I know there's like a lot of like virtual meetings, but I think it'd be pretty interesting to bring everyone together to do like, like an in person conference, or in person like quarterly gathering to share what like what different programs are doing.</t>
  </si>
  <si>
    <t>continuing the virtual space is helpful. Unfortunately, I don't get to attend a lot of times— most of the project manager and digital navigators do, but I just think a little more cohesiveness to just feel less siloed. Because we're kind of like, oh, there's a Santa Barbara, but we don't really feel like we can connect with one another as much as we'd like to. So I would suggest the more in person stuff to happen. And I would suggest maybe, maybe like even a virtual conference to just highlight.</t>
  </si>
  <si>
    <t>there's more conversations that can happen more organically when we get together in person.</t>
  </si>
  <si>
    <t>sometimes it can be intimidating, like in all county format. So I mean, there might be situations where counties maybe just want to meet together like some will be more in a small group format. There may things that are relevant that they want to discuss.</t>
  </si>
  <si>
    <t>people are doing all types of tech projects. And so sometimes you’re going like, I don't really know if it's really applicable to me. But if it's like all the counties and programs doing like, digital literacy, that have like their own kind of gathering, that might help?</t>
  </si>
  <si>
    <t>when i''ve been able to participate on the tech lead calls I’’ve really enjoyed like learning from my colleagues and the neat things that they''ve done, and I''ve just been amazed with with some of the things that they''ve come up with and their county so you know and it''ll be interesting for me to just sort of see County to County if things sustain in any way, if anything from this project sustains in any, in any account in any county, you know so because I do think that there are a place for technology apps and this type of care whatever level of app you''re using. The 2 apps we shows are really more general kinds of things, but like, even if you chose, a more like more of a a clinical type app or something. I do think they they are definitely up and rising, and they will have their place in mental health.</t>
  </si>
  <si>
    <t>Cross-County Collaboration, App Selection</t>
  </si>
  <si>
    <t>the variety that we have to offer. So the variety that each county is kind of doing a little something a little different, like we have some counties doing head space, we have some counties doing MyStrength. Counties like Riverside where they’re creating their own technology, which is really cool. So varieties there.</t>
  </si>
  <si>
    <t>I think with the help at hand we kind of like to focus on like… I wouldn''t say the end product right but like what people have already done right, but not really talk about what are the processes that people use to get there, or even more time to just brainstorm ways that we could collaborate with one another.</t>
  </si>
  <si>
    <t>Cross-County Collaboration, CalMHSA Management</t>
  </si>
  <si>
    <t>I think it would be nice to wear if we could possibly have another time to meet with counties kind of like not like them whole Help at Hand meeting but maybe just more like county specifics that are working on the same project where you''re sending them Riverside marin San Mateo San Francisco can meet up and talk about whatever Peer space chat app had that, you know. so I think that could be helpful.</t>
  </si>
  <si>
    <t>I include CalMSHA in this code as it seems like the quote is suggesting that it would be nice to have more informal meetings outside the official gaze of CalMSHA</t>
  </si>
  <si>
    <t>I don't know if it'd be something that would solve the problem, but I think informing like agency wide kind of what the project is doing like on a continuous basis like you know, periodic updates.</t>
  </si>
  <si>
    <t>I think the way that CalMHSA has shifted like the tech lead calls, making them a little bit more collaborative instead of like just how CalMHSA kind of running a PowerPoint presentation. Doing the breakout rooms has allowed us to kind of build those relationships.</t>
  </si>
  <si>
    <t>And even them holding I know that they helped like earlier this year they held a meeting separate from our tech lead calls…on device distribution. And so, any counties that were interested in like learning more about what other counties had already done with device distribution was offered those calls.</t>
  </si>
  <si>
    <t>I would just guess that people weren't as active before and that makes sense. We would sign on to the calls and I think we were just there just to kind of check it off and say you know we were there and I think they wanted a little bit more like participation from all of the counties.</t>
  </si>
  <si>
    <t>I heard that it seems like there could be some ways that that if we worked more synchronistically, like we could do the same marketing approach from county to county, and I like I'd heard on the calls that marketing was a big issue. But I think everyone's designing their own marketing and that just maybe maybe it's a little bit of a lost opportunity to capitalize on the collaborative.</t>
  </si>
  <si>
    <t>I don't think it's anything I haven't said before, but if there are ways to figure out if we can communally face some of those obstacles.</t>
  </si>
  <si>
    <t>the sharing of information, like the showcasing of different counties, and even in like the little emails like they showcase like employees. so you can kind of get to know everybody like for me, like I like I started, you know, halfway through this project. And so, like, I see everyone's names. But I don't really know, and we haven't had the ability for all to get together. So it's kind of neat to see bios.</t>
  </si>
  <si>
    <t>I think the way that they restructured our biweekly calls. I really like the way that they're a little more structured, the way that they've kind of pinpointed, you know, topics so like, if it's it's something that you're interested in, like you can be sure to be on that call. But if it’s like, eh, I don't really care about that one this week, you know, you can kind of juggle your time.</t>
  </si>
  <si>
    <t>Cross-County Collaboration, CalMHSA Management, Process Improvement</t>
  </si>
  <si>
    <t>Same with even just the devices like I had spoken a lot to LA County counties about how they had already distributed and how they were managing. And then just based on what you know, they learned we came up with our own… what we would need and want based on their learnings and so I feel like that happened a lot.</t>
  </si>
  <si>
    <t>Cross-County Collaboration, Device Distribution</t>
  </si>
  <si>
    <t>But that was the value out of the collaborative approaches that there's these little kind of like learnings right? That that would lead to something bigger in your county. Digital literacy was one of them</t>
  </si>
  <si>
    <t>Cross-County Collaboration, Digital Literacy Training</t>
  </si>
  <si>
    <t>We have found challenges working with San Francisco on the TakemyHand Project. Mainly because San Francisco the County is contracting with a third party is the San Francisco mental health… There is another entity so there are three entities involved San Francisco and then they have a contractor working on the Takemyhand and then there is Riverside as well. So, we have found different challenges with getting that County Council in San Francisco approving takemyhand and the contractor being ready to go live, but we are finding a lot of delays with all the different parties that are involved in that process</t>
  </si>
  <si>
    <t>Cross-County Collaboration, External Vendor: Collaboration</t>
  </si>
  <si>
    <t>This is interesting because it involves BOTH xCounty and vendor collaboration.</t>
  </si>
  <si>
    <t>And so I ended up kind of just having to either like seek that out with other counties or with our own providers and other partners that are working on the project with me locally.</t>
  </si>
  <si>
    <t>working through PEI through some of these apps was really complicated for every county, and like every county was hiring a contractor to like talk to their app developer to figure that out, and, like we have hired one person to do that per per app you know. And maybe not, because maybe what Riverside's concerns are are certainly different than SF's concern. But is there a way to just like maximize funding so you're not paying 10 different contractors to have the same conversation.</t>
  </si>
  <si>
    <t>Cross-County Collaboration, Staffing: Dedicated staffing, Staffing: Hiring</t>
  </si>
  <si>
    <t>That I've been able to get support from other counties or feel like I'm not the only one. I'm not alone, and there's been counties that have a lot of staff, but then some that that they have said. You know the same thing. We just have a lot of turnover. We don't have enough staff to do all the work</t>
  </si>
  <si>
    <t>Cross-County Collaboration, Staffing: Turnover</t>
  </si>
  <si>
    <t>I mean an extended time frame for that like so if we could continue it past the time that we extinguish our funds that would be like that would be great I would love to collaborate again in the future</t>
  </si>
  <si>
    <t>Cross-County Collaboration, Sustainability</t>
  </si>
  <si>
    <t>I think I think the way that it''s been set up has been very collaborative and and and helpful and I think it''s more so internally at Berkeley that like you know with like I said short staffing I think that this outside structure that was sort of built for this collaborative, with CalMHSA, with uci, with with with Cambria, with the all the different partners that were there at the beginning and then are there now, new ones, and and different ones, or same ones. I think that was a really great structure and they''ve been very supportive and very you know helpful and understanding when like ‘Oh, we can''t get that report on you on time’</t>
  </si>
  <si>
    <t>Cross-County Collaboration, UCI partnership, CalMHSA Management, Cross-Project Collaboration</t>
  </si>
  <si>
    <t>Importantly, this speaks to how the system supports collaboration.</t>
  </si>
  <si>
    <t>So at this point, I don't know if it's on pause, if they are not going moving forward with that. It’s just the time, the different approval layers with each county, and that makes it very challenging to collaborate across counties.</t>
  </si>
  <si>
    <t>Cross-County Collaboration, Within County: Cross departmental</t>
  </si>
  <si>
    <t>But I really felt I don''t I don''t have any suggestions about the collaboration from the outside, because I feel like, the the larger collaborative was always available very responsive on emails but just like an example just even getting like you know letters signed, or something like that, or Pa''s approved you know It''s just when you''re dependent on someone else that has nothing to do with in terms of like you know moving something in this project, and being responsive to having to you know meet with the collaborative and or CalMHSA, and you guys, and and and say, ‘Hey, I don''t have this yet’ it's less of a priority for them because they have like bigger things, and it''s just a small piece for them. But it''s a very important piece for you in order to make make a project move, and then you can''t make it move because there are higher up person. You can''t push that person you know is these kinds of things that go on in the city every day with like in general projects. But I think these are the learning that I not learning but just things that happened along the way that I don''t know how sort of setting it up in the beginning.</t>
  </si>
  <si>
    <t>Cross-Project Collaboration</t>
  </si>
  <si>
    <t>there have been many challenges in regard to multiple projects implementation and coordination in the synchronization of timelines</t>
  </si>
  <si>
    <t>So I mean, I know that what would have helped me maybe would have just been to, you know, have those relationships with the different partners earlier. I mean, I know this was actually we actually talked about it, and CALMHSA recommended that, but just, you know, in my very my limited role, there are just a lot of pieces that a lot of departments you know I've never worked with before, and just kind of have that laid out. Maybe to have someone who knows those parties can facilitate like a communication early early on, that would be helpful.</t>
  </si>
  <si>
    <t>Cross-Project Collaboration, External Vendor: Collaboration, CalMHSA: Pre-identified Needs</t>
  </si>
  <si>
    <t>Well, I would say that in the original choice choosing, which was about a year ago, a little over a year ago, because we chose we did our choosing like in January of 2021, I was really surprised that out of like 92 or so rfq's that were answered you know, with with different apps that came in in proposals that they put out there and they came in and they put them in in the actual queue of actually could use there were no like culturally specific apps and and Apps that were made by populations of you know, African Americans, Latinx, etc. They weren''t companies doing that, making specific culturally sensitive the apps for their populations that they''ve served these populations, or having, like, you know, expertise, who have who have worked with the population in forming the app So I was kind of like. We were sort of like, really, because of the George Floyd stuff, because of everything that was happening in the pandemic we really wanted to sort of like actually have one of those as one of our apps that would really meet some of these needs of you know African American populations and and just you know people of color who are who were having inequities within. You know just during the pandemic and we weren''t finding that in terms of like just you know pants like looking through the apps, and then asking Calamis. So was there anything like that, asking our project coordinator that we had as a consultant, you know, if she could sort of like do a dive into that there just wasn''t something like that available, and that was a little disappointing. That you know of all the things out there. We kind of wanted to just have a an array of things that people could choose from. Although you know the apps that have we have chosen do have some of those types of you. know. modules and stuff that you can, that you can access. But we really were a little disappointed that we couldn''t ‘Say, Hey, this was put out by this population, for this population, based on this research’, we really wanted to be able to provide something that was like that. But we it wasn''t available</t>
  </si>
  <si>
    <t>Culturally Personalized Apps</t>
  </si>
  <si>
    <t>We were sort of like, really, because of the George Floyd stuff, because of everything that was happening in the pandemic we really wanted to sort of like actually have one of those as one of our apps that would really meet some of these needs of you know African American populations and and just you know people of color who are who were having inequities</t>
  </si>
  <si>
    <t>Good to know some counties were considering the climate/communities their apps would exist in.</t>
  </si>
  <si>
    <t>there just wasn''t something like that available, and that was a little disappointing.</t>
  </si>
  <si>
    <t>I would say is that it meets right expectations for what we chose. I''m not quite sure whether it meets the expectations of what we think it''s going to do in the community. I don''t know that yet.</t>
  </si>
  <si>
    <t>one of the biggest concerns for our team is the recovery language approach in everything they read</t>
  </si>
  <si>
    <t>because you cannot offer somebody something that will cause more damage than good by reading a line that will bring some trauma to them again</t>
  </si>
  <si>
    <t>So I think that would be the biggest thing that I've noticed is the language capabilities, especially with us who are working with a heavily populated Spanish speaking population.</t>
  </si>
  <si>
    <t>That the content is not the same for the Spanish speaking community. And it's very limited. And some of the content, it's translated but it's not necessarily culturally appropriate or culturally relevant. So I think it's been missing a lot of that.</t>
  </si>
  <si>
    <t>And the point you just made about the the importance of prayer and religion and the Latino/Latina/Hispanic community. And you know the fact that there is some applicability of these techniques. It just has to be presented appropriately, I think, kind of highlights that point.</t>
  </si>
  <si>
    <t>And I would say, headspace, headspace is one of the leading meditation apps. But one of the feedback that I provided or that we provided to headspace is that the content of it headspace is not as rich in other languages, specifically for the Spanish speaking community. I see an inequity that that there's exercises, there's videos that are that are in English, but they're not in Spanish.</t>
  </si>
  <si>
    <t>We have in in Santa Barbara County, we have a large population of indigenous individuals that speak Mixteco. And even though they're interested in headspace, you know, it's it's, we're not able, they're not really able to benefit from it fully because it's not in their language.</t>
  </si>
  <si>
    <t>we held two little focus groups last week one for tea and one for Spanish speakers to help our marketing develop their marketing tools and one of the things that the Spanish speakers really said was their stigmas that they have like culturally around mental health. like they it's not something they need, or they don't focus on that.</t>
  </si>
  <si>
    <t>Culturally Personalized Apps, Community Barriers</t>
  </si>
  <si>
    <t>there were no like culturally specific apps and and Apps that were made by populations of you know, African Americans, Latinx, etc.</t>
  </si>
  <si>
    <t>Culturally Personalized Apps, Community-informed App Design</t>
  </si>
  <si>
    <t>I think there is quite a lot in these sentences beyond just culture awareness more generally.</t>
  </si>
  <si>
    <t>we hit our minimum target enrollment so we could start seeing get a preliminary kind of sneak peek into outcomes. And that was …that was actually pretty helpful to kind of start getting a sense at least of the initial users and how they were using the app how they were responding to the app and …and in reporting.</t>
  </si>
  <si>
    <t>Desire for more app data</t>
  </si>
  <si>
    <t>But I think [early data] was that was a big, big thing for me is seeing that preliminary data because of the intensity of the heavy lift it …it actually indicated that maybe, maybe, something's happening here and we need to give it time to see if it's real.</t>
  </si>
  <si>
    <t>So now we have multiple kind of avenues sort of opening up to try and increase enrollment so we could actually see if is the early adopters are an indicator of actually kind of the true …true benefits of this particular application or if it's just they're relatively unique group.</t>
  </si>
  <si>
    <t>And you know once it kind of goes out more globally that maybe some of the effects are attenuated or what not. So we want to boost enrollment and increase outcomes for that purpose.</t>
  </si>
  <si>
    <t>I think for us it's just going to be kind of like how beneficial was it for the user, like ease of usability. I mean just in how much they utilized it if it's something that was worth their time and worth their effort and they got something out of it. I think that would kind of inform our decision on if it's something we want to implement you know later on to our consumers.</t>
  </si>
  <si>
    <t>you know, just to be able to have more data to be able to like make assumptions. Just say, ‘Hey, community, look at this’ or whatever. So just sort of the dashboard on, we got a lot more data from my strength, and I like that, you know. It was a little more in detail, and we knew going into that space that that was the case. But it's just it's it's it would have been more helpful and more meaningful</t>
  </si>
  <si>
    <t>there is a way to cross that reference, that data with populations, that we use this as more than that, you know, whatever like 55 up whatever, or or you know, or transition use migrated to this, you know, like, but it didn't. There didn't seem to be a way to cross reference that.</t>
  </si>
  <si>
    <t>So you walk away with, okay, people used it, and whatever. But you can't really tell much about what people got out of it on a sort of group basis, you know, and that would maybe even inform things in the future that we could walked away with. So I was disappointed with that.</t>
  </si>
  <si>
    <t>I don’t think anything with the apps hurt it at at all. It would be helpful, like, I said, to have more to be able to say if you wanted to do a targeted thing. We found that this population really use this. And so you know, we're trying to reach this population. So let's do that.</t>
  </si>
  <si>
    <t>But looking at my strength versus the call app versus headspace, I think that that's really interesting to see if one of those is moving the needle more than another. But again, I like evidence based practice. And what's going to really move the needle.</t>
  </si>
  <si>
    <t>So I think that's neat and I'm really excited to see all the you know, full data. Plus once we get more people signed up, we'll have more data.</t>
  </si>
  <si>
    <t>My read of the reports is that as expected we're not seeing people that are sticking with it. And I'm curious about that like it's it's there could be more wrap around if it's not meeting their needs. Or if there's not enough around supports with it and I think that is indicative of what we saw in our pilot was that when there was a lot of wrap around support there was really good participation. And when there was when those wrap around supports fell away, engagement with the app fell away. So I I also that brought a wondering to me, which is was it the wrap around supports that that was effective, or was it the tool?</t>
  </si>
  <si>
    <t>Desire for more app data, App Effectiveness, App Usage</t>
  </si>
  <si>
    <t>And what [users are] responding to. Are they responding to anxiety types, interventions or the response, you know, what are they really migrating towards? More? That gives you a lot of information. You know that. You know it's it's too bad. They don't have the way to collect that so they might collect it in their system, but not share it.</t>
  </si>
  <si>
    <t>Desire for more app data, External Vendor: Collaboration</t>
  </si>
  <si>
    <t>you can't go with a certain intervention that you can't like to look at it and say this was really helpful. So what you think? Should we find the money to continue it? You know that doesn't. That takes that whole conversation off the table which then prevents it from going forward. So that's why I'm bringing it up in this context that I think less information it is a detriment to continuing.</t>
  </si>
  <si>
    <t>Desire for more app data, Sustainability</t>
  </si>
  <si>
    <t>getting phones in people's hands. We didn't do that you know but I just think, you know, just getting getting some kind of a a mobile access to people, and then getting that in their hands with the apps has been really impressive</t>
  </si>
  <si>
    <t>Device Distribution</t>
  </si>
  <si>
    <t>we have just gave our started our tech distribution program. And we have procured 65 tablets which are like, I can show you [shows the tablet] we have these tablets and these keyboards. And then we got Internet service from T. mobile and then we got 65 of them, and then about maybe like 2 weeks ago, 3 weeks ago, we had gave away 5.</t>
  </si>
  <si>
    <t>Purchased devices, I didn't really see that one coming, but you know that, and that that would fit within the last year of purchasing devices to distribute to the public for those you know that don't have great access to the Internet.</t>
  </si>
  <si>
    <t>within our public health bureau has community health workers that go out into the community for kind of all overall health stuff, not just behavioral health And so some of some of our staff reached out. And that unit, they were looking for funding to continue their community health worker services. And so we're like, well, we have money and tablets. So how about we equip you with money and tablets, and you get that into your workflow of you know, having the tablet on hand to go assist, and so I think that'll count for about half of the tablets, and then the rest, the other 15 or so we'll distribute to our public health clinics and prevention service providers.</t>
  </si>
  <si>
    <t>We would like to get all the devices out.</t>
  </si>
  <si>
    <t>One of the things that I wish we could do would be to provide the devices directly to clients however, our county doesn't see that as a viable option, because they see it as gifting public funds to a private consumer, which is a hurdle that has been overcome in other counties.</t>
  </si>
  <si>
    <t>But is not in all likelihood gonna happen here that would be great if we could hand out cell phones. But that's not one of those things that I mean, it's always no, unless you try. But with the track record and the current climate in tehama county, and don't know that it's something I want to rock the boat with right now. I mean, if that makes sense.</t>
  </si>
  <si>
    <t>we even have like a management system plugged into all the tech devices to like, track if it’s lost or to nudge folks with like push notifications.</t>
  </si>
  <si>
    <t>I feel like it would be helpful if you know the devices came from the help at hand entity right, and it just gave them to the counties, and then we use it, and then help at hand could maybe assume liability for that. Whatever happens to devices, the counties can help pay for the devices and get devices. Counties could help like ship devices right to whatever organizations that are help distributing it. I think that will be helpful because I feel like that is probably the hardest thing that we had.</t>
  </si>
  <si>
    <t>Device Distribution, CalMHSA Management</t>
  </si>
  <si>
    <t>because it''s like, you know, if help at hand, as soon was someone giving counties devices right then the counties wouldn’t have to be worried so much about you know what does that mean in regards to like legal compliance security, all that good stuff.</t>
  </si>
  <si>
    <t>at first we had a lot of interest. Like I think like 70 people or more like signed up to get the tablets when they were being promoted as being given away. But then when SFDPH said that they could only be loaned out and you know, that list of 70 were waiting for about six months, and we told them that it was going to have to be returned, that dropped pretty drastically. People were like no thanks— I thought I was gonna get a tablet, or like they just never got back to us because it had been six months.</t>
  </si>
  <si>
    <t>Device Distribution, Challenges, Within County: Cross departmental, Project Engagement</t>
  </si>
  <si>
    <t>we're shifting away from tablets to iPads. They seem to be more useful and we've had that feedback come from participants, and so we you know, we appreciate the tablets, but I think there are some limitations with them. And we're shifting over to iPad.</t>
  </si>
  <si>
    <t>Device Distribution, Community Feedback</t>
  </si>
  <si>
    <t>I guess access. I know, like for us, like we only have like 60 tablets. So and like thinking about the 3 cities that we serve and the demographics. I know Claremont's like a super kind of well-off city like, if you look at it, Lavern is probably more middle class, if you like structure it that that way. And then Pomona would be where we would really see, like the inequities.
 Amanda Colt, Tri-City (she/her): So you know, for us to be able to provide it to like the whole city of Pomona. If they don't have access to smartphones, or, you know, Wi-fi or data, they wouldn't be able to utilize it. So I think access would be a big thing, and that would probably again translate across the entire state of California obviously, not just the 3 cities.</t>
  </si>
  <si>
    <t>Device Distribution, Digital Equity</t>
  </si>
  <si>
    <t>Well, we're still in the process of getting it so we'll see what that looks like entirely. But what contributes to that is we have, we have planned, kind of three different approaches to returning them. So one was you can bring it into the office and drop it off. The other one was a postmark, like return envelopes sent to their house so you can just put it in there and send it back. And then the last is TaskRabbit pickup. So we would just be like, tell us when and where and we could go over there to pick it up. So we're, we're kind of in the process of getting all those options, you know, surveyed and and responded to right now. But yeah, some people have want to stay in good standing and will return them but other people feel a little attached and there's some challenges with getting them back and we're, you know, we're also not going to like stalk people. So we're doing our, you know, three solid attempts to get them back and after that, if we don't see any additional efforts probably not going to be successful.</t>
  </si>
  <si>
    <t>I think the technology that did meet our expectations was the distribution of tablets and technology for participants. I think the vision was like these apps being accessible, but an unintended win was that people are getting actual tablets and technology and resources to get digital literacy skills and mental health support additional components. That actually, that's a success.</t>
  </si>
  <si>
    <t>Device Distribution, Digital Literacy</t>
  </si>
  <si>
    <t>But we did manage to acquire some laptops which are going to be utilized, not only for the help at hand project, but moving forward. We're going to employ them to do digital literacy training with not only our peers, but all of our consumers that want it so we will have a lasting impact even after the help at hand project is completed.</t>
  </si>
  <si>
    <t>Device Distribution, Digital Literacy Training</t>
  </si>
  <si>
    <t>hat is a big accomplishment that we were able to distribute those 60 tablets to 60 folks in San Francisco with a majority of them identifying as gay or transgender, and we learned a lot from that.</t>
  </si>
  <si>
    <t>Device Distribution, Implementation Launched</t>
  </si>
  <si>
    <t>And so we were able to like do a lot in terms getting devices like clients hands in people's hands that needed a lot. We leveraged a lot of dollars with this innovation money including Cares Act dollars of additional coverage to save money on innovation.</t>
  </si>
  <si>
    <t>Device Distribution, Leveraging Other Resources</t>
  </si>
  <si>
    <t>we were initially supposed to get devices for our tech distribution program back in September to get ready to distribute by the beginning of the New Year. In January. But we had asked if whether or not, you know, participants can keep devices, and it was made clear that they could, you know. And then later on, as we got towards December, the county was like “actually they can''t keep devices participants can''t keep devices.” And then it took him a little bit, while about 2 to 3 months, to figure that out contractually what that meant, but at that time we had already purchased the devices.</t>
  </si>
  <si>
    <t>Device Distribution, Within County: Cross departmental</t>
  </si>
  <si>
    <t>if we are if we think about serving those within the public mental health system - one of the biggest problems with the technologies is actually the digital divide and kind of digital literacy even right so and until we address that it doesn't matter how great the app is right. It doesn't matter how well it meets their needs.</t>
  </si>
  <si>
    <t>Digital Equity</t>
  </si>
  <si>
    <t>Or is something that they would want to use if they don't have the baseline technology itself</t>
  </si>
  <si>
    <t>If they if it uses data or relies on Wi-Fi or you know all of those different things and they don't have consistent reliable access to it then it… it doesn't matter…</t>
  </si>
  <si>
    <t>I mean honestly the thing I could think of most would be access to smartphones computers tablets for our consumers. Like if they just don't have access then they're not going to want to do this 'cause they can’t get it.</t>
  </si>
  <si>
    <t>I think technology might be if anything the biggest hurdle that we might come across as you know having people having access to Wi-Fi or data or just tablets and smartphones</t>
  </si>
  <si>
    <t>I think really recognizing the the digital divide and how impactful the digital divide is.</t>
  </si>
  <si>
    <t>And I think we all came in knowing that but I think there were moments where even still, where I'm like ‘oh they don't have access to anything’ really continues to bea forethought for us and how we make our county more equitable. It continues to be at the forefront of our work.</t>
  </si>
  <si>
    <t>Some of the barriers I would say some of the, one of the biggest barriers is that digital divide, right. So the lack of lack of our population not having access to technology really is a detriment to the project, I believe.</t>
  </si>
  <si>
    <t>But I think one of the areas that would be beneficial is identifying resources out there that can help people get technology in their respective counties, and there are some organizations that do provide low technology for low income individuals.</t>
  </si>
  <si>
    <t>However, we need to realize that not everybody can - even if it's a low income or sliding scale that people are that this company offers</t>
  </si>
  <si>
    <t>However, we need to realize that not everybody can - even if it's a low income or sliding scale that people are that this company offers - the person, not everybody has that ability to spend-out money. They're making a decision whether to put food on their table, or have technology in place. And it would be great if we had a resource out there that that would provide the technology without a cost is that to some extent?</t>
  </si>
  <si>
    <t>there was a there was a list that I can't remember the county that shared, some resources for accessing technology. I think that was very, that was key. Just the awareness of resources for individuals to get technology that's the importance of that digital divide, the continuing existence and the barrier that exists.</t>
  </si>
  <si>
    <t>Digital Equity, Community Barriers</t>
  </si>
  <si>
    <t>That was another key learning: I collaborated with Riverside County that did a survey - and I'm still working on moving forward and doing an assessment - a community assessment for the disability community in accessing digital technology.</t>
  </si>
  <si>
    <t>Digital Equity, Community Outreach</t>
  </si>
  <si>
    <t>But when it opened up you know I was surprised we didn''t get more calls on just like issues and it''s so weird, because just to today I got forwarded, an email if I could help someone get on and I think it had more to do with the way the city linked the web, the the access page, then actually the access page, because when I take them right to the access page as opposed to sort of a city link to it, he got in fine and so and was very appreciative. So I was so i''m saying all this is just to say that I I haven''t seen like a lot of challenges, you know, this year of like the implementation. The the sort of launch went smooth the kind of p getting in people''s hands, and people using it seem to go smooth.</t>
  </si>
  <si>
    <t>Digital Literacy</t>
  </si>
  <si>
    <t>we get people access to decent mental resources, but they can only use one right. But we give them the education and the skill your support. Maybe they can start with one digital resources, and then maybe expand outwardly into other areas and then find it themselves dependent on their own.</t>
  </si>
  <si>
    <t>we don''t even really have the opportunity to support participants who don''t even have at least some type of knowledge to get onto the digital space. Because we ask people to, you know, sign up, do our tech distribution program online but they have to have some familiarity how to get online to email access our resource.</t>
  </si>
  <si>
    <t>The lack of not only not having the technology, but also the lack of how do you navigate technology.</t>
  </si>
  <si>
    <t>Yeah, I would say like, I think around the time, a little bit before we actually implemented, we hired on a new manager that was had some background and tech and implementation.</t>
  </si>
  <si>
    <t>[Peers] did actually like doing the their digital literacy programs .. they.. it was very beneficial for our peers to be able to go through the digital literacy online programs 'cause it showed them a lot of stuff that they maybe I never thought about before.</t>
  </si>
  <si>
    <t>Digital Literacy Training</t>
  </si>
  <si>
    <t>Our peer is going to be on site with a couple of partners doing workshops. And I'm really excited to see the integration of really like being deeply embedded with a partner, and what insights that might bring to us? And and the depth that that could could result in.</t>
  </si>
  <si>
    <t>And then, as our peer continue we'll start her workshops we’ll really starting to see that, you know, getting that track service out again. And then in December, collating all that data and being able to brag about it.</t>
  </si>
  <si>
    <t>we did have some trainings, digital mental health policy training for our county staff in 3 regions. We completed those.</t>
  </si>
  <si>
    <t>For staff as opposed to community</t>
  </si>
  <si>
    <t>One of the things that we kind of already set us set ourselves up for it is to be able to provide a digital literacy training program through our peers.</t>
  </si>
  <si>
    <t>But one of the goals, is to implement a digital literacy training program that will continue even after the helping him program finishes up in December, so that the peers will be able to teach people how to access different parts of the Internet. Whether that's just how to do email, how to write a resume. I don't know if it's a job, how to set up a account in whatever it is, and being able to maintain security while doing so and privacy so that they don't, you know put themselves at risk just by surfing the Internet. so it's kind of a byproduct of the help at hand program, because we realize that for digital entity and keeping individual safe while they're browsing the Internet and utilizing the Internet for and services.</t>
  </si>
  <si>
    <t>Amanda Colt, Tri-City (she/her): and then we could offer like a digital literacy training like a few weeks later. just so that they know who the people are, they get familiar with them. Because it, I mean, I get it. It's kind of hard you just some random person comes in like, oh, I have this thing for you. Do you want to sign up and let's do it right now.</t>
  </si>
  <si>
    <t>not a lot, but we got people signed up. They interacted with our digital health literacy training.</t>
  </si>
  <si>
    <t>we trained all peer staff, on you know, how they can support clients as they're distributing devices. So just some basic digital literacy stuff.</t>
  </si>
  <si>
    <t>I'd say some of the key accomplishments have been the digital literacy workshops that we've been able to do.</t>
  </si>
  <si>
    <t>As a whole I would say I think the key accomplishments is the digital literacy curriculum that was created the promotion of the various digital therapeutic tools that have been implemented throughout our county.</t>
  </si>
  <si>
    <t>It felt like it was meeting people where they''re at right? Whether it be they need devices, whether they need you know needing Internet service, whether they need education and we want to incorporate the idea of the peer support. Just because you get someone like the keys to the car right, it doesn't mean that they necessarily know how to track the car.</t>
  </si>
  <si>
    <t>Digital Literacy Training, Community Outreach, Device Distribution</t>
  </si>
  <si>
    <t>We went out and just gave workshops to anyone who was interested in learning about any digital literacy skill that we heard was a need, such as like resume making all the way down to like navigating some online applications.</t>
  </si>
  <si>
    <t>Digital Literacy Training, Digital Literacy, Community Outreach</t>
  </si>
  <si>
    <t>really delivered digital literacy support through one on one tech support and then also began to implement workshops in the community with community partners</t>
  </si>
  <si>
    <t>Digital Literacy Training, Digital Literacy, Community Partnership</t>
  </si>
  <si>
    <t>I think the digital navigators did a good the job of just staying engaged with those who were truly interested in the project, not just getting a tablet as a fancy coaster, maybe or to sell, but they were really able to engage like I would say maybe half of those got tablets and really delivered digital literacy support through one on one tech support and then also began to implement workshops in the community with community partners.</t>
  </si>
  <si>
    <t>Digital Literacy Training, Digital Literacy, Project Engagement, Device Distribution, Digital Navigators</t>
  </si>
  <si>
    <t>Amanda Colt, Tri-City (she/her): And then I kind of turned my efforts to like our seniors.
 Amanda Colt, Tri-City (she/her): I guess I'm just kind of probably answer other questions right now, too, but kind of over our faults, or where we had trouble. but I noticed that our seniors were very hesitant with technology. so I had a little trouble getting them engaged.
 Amanda Colt, Tri-City (she/her): so we've planned to have some dhl for seniors, but we just haven't had the interest yet.</t>
  </si>
  <si>
    <t>Digital Literacy Training, Seniors, Project Engagement</t>
  </si>
  <si>
    <t>one thing that you might have heard a lot, but like not everybody had peers, you know, not everybody, you know, like in, and some of those things some of the surveys and stuff that come to you like for me. I'm always having to answer the peer survey and I'm not a peer</t>
  </si>
  <si>
    <t>Digital Literacy Training, Staffing: Multiple Roles</t>
  </si>
  <si>
    <t>supporting our digital literacy and access, that part of the project, and promoting the peer chat that already exists in the county, that we'll be able to pivot successfully to expand that work. Kind of just show the, the need and the effectiveness of of, of that kind of work.</t>
  </si>
  <si>
    <t>Digital Literacy, App Effectiveness</t>
  </si>
  <si>
    <t>I think the, I guess skill level needed to use it is, I think, a good thing, because you don't really need a lot of skill. They're pretty self sufficient. they're kind of very user friendly.</t>
  </si>
  <si>
    <t>Digital Literacy, App User-friendliness</t>
  </si>
  <si>
    <t>I think it is the wide-variety of the way people are getting help through technology. I think it''s really nice to see how you know other counties are technically doing the same thing. But in vastly different ways. It is really nice to hear that other counties have done multiple amounts of tech distribution. And then, we know, have multiple counties do digital literacy, whether it be the appy hour.</t>
  </si>
  <si>
    <t>Digital Literacy, Device Distribution</t>
  </si>
  <si>
    <t>So I think the proposal set forth was around getting more people to use these digital mental health resources. But we realized there was a gap of people not having the technology.</t>
  </si>
  <si>
    <t>Digital Literacy, Digital Equity</t>
  </si>
  <si>
    <t>digital navigators really being able to deliver digital literacy education through workshops, and also one on one kind of mental health support, which we realized was kind of, we were, our task was to get people to the mental health resources, but it almost ended up that like, people thought the digital navigators as their mental health support as well, because they are trained through our warmline to give peer support.</t>
  </si>
  <si>
    <t>Digital Literacy, Digital Literacy Training, Expansion beyond original scope of project, Digital Navigators</t>
  </si>
  <si>
    <t>we noticed that mental health and digital literacy kind of go together sometimes where people share and learn.</t>
  </si>
  <si>
    <t>Digital Literacy, Expansion beyond original scope of project</t>
  </si>
  <si>
    <t>So yeah, I think the digital Navigators are a big like, strength of the program that contributed to success, as they're, like I mentioned trained to be peer support providers and also have the digital literacy savviness to be able to kind of, they’re the young hip things and can learn fast.</t>
  </si>
  <si>
    <t>Digital Literacy, Peer Workforce, Digital Navigators</t>
  </si>
  <si>
    <t>I think we were able to just share learning with other folks. I know there was like a lot of people who are doing similar work that maybe didn't have the like digital navigator component or didn't didn't really know how to like purchase the tech devices and and set them up with like internet</t>
  </si>
  <si>
    <t>Digital Navigators, Cross-County Collaboration</t>
  </si>
  <si>
    <t>just seeing how they're able to support wellness needs. That, you know, we might not have thought would have emerged from providing technical you know, digital literacy or devices</t>
  </si>
  <si>
    <t>Digital Navigators, Digital Literacy, Digital Equity</t>
  </si>
  <si>
    <t>relationships that are built and so rapport and trust and so people are able to get support from the staff and mhpss wellness support outside of just some, some, some of the more technical things that they're they're helping with and, and then just like how vital like the devices in some cases seem, seem to the participants.</t>
  </si>
  <si>
    <t>Digital Navigators, Expansion beyond original scope of project, Digital Equity</t>
  </si>
  <si>
    <t>Not sure about trust building as a code-- but it seems notable that the digital navigators built such strong relationships and trust</t>
  </si>
  <si>
    <t>So those are really big accomplishments, and not something we were really expecting</t>
  </si>
  <si>
    <t>Exceeding Expectations</t>
  </si>
  <si>
    <t>But when it opened up you know I was surprised we didn''t get more calls on just like issues</t>
  </si>
  <si>
    <t>But at least they there weren’t any problems with [sign-up]. I don't know what my expectations were. I have sort of had bad expectations like it was going to be an issue, you know.</t>
  </si>
  <si>
    <t>Headspace has been so widely accepted or utilized that we're utilizing other mental health funds to add more license for headspace,</t>
  </si>
  <si>
    <t>Expansion beyond original scope of project</t>
  </si>
  <si>
    <t>lly changed from our original innovation plan to be anyone who lives works for goes to school in Berkeley as opposed to just our original core sort of like target group was TAY and and senior citizens. And then kinda trying to reach anyone who you know we''re not reaching it within the the mental health clinic, because we have specific eligibility criteria.
 But</t>
  </si>
  <si>
    <t>To perhaps be more mindful proactive and to plan around the business and contracting sight of things. So, that if we are doing a totally new approach or a new business model, we are more conscious and deliberate in how we set up the first couple of years of the contract, to lay that groundwork so that we build in the opportunity or the ability to scale up.</t>
  </si>
  <si>
    <t>This is PLANNING for potential expansion. Seemed niche enough that incorporating it into existing codes was useful.</t>
  </si>
  <si>
    <t>I think what has benefited the project, well, I think what could be done better is kind of like the adding onto what we''re initially were supposed to do cause initially San Francisco was only supposed to do the peer-based head up right but then along the way we added on headspace. And then we added on the tech distribution project. I think that creates a better kind of more holistic programming.</t>
  </si>
  <si>
    <t>I think there there will likely be some halo effects that happen for some of those organizations where, you know, if they build up good infrastructure, it's gonna the rising tide of all, both.</t>
  </si>
  <si>
    <t>So I see they were like we should get other counties to use this tool and try to grow it in some way beyond the bounds of just mental health. But you know, trying to collect more information and refer people, you know, for other domains like housing and and food and other other stuff like that.</t>
  </si>
  <si>
    <t>One of the things we've implemented in the middle of all this is, we do now utilize, and this is partially just out of necessity, we've started using telehealth services. So we actually have therapists that provide telehealth services. Now they're contracted with the Tehama County Health Services Agency.</t>
  </si>
  <si>
    <t>But it wasn't originally something that we had set out to do. But we realized that it would not only benefit our clients, but is necessary for some people who have never accessed the Internet before which to some people. It's just bizarre that there's people out there who have never actually access the Internet. But we do have a substantial amount of people in the accounting that just never have, because they've never had anything.</t>
  </si>
  <si>
    <t>I was just grateful, that there was the opportunity to introduce any type of technology based service to tehama county. Because, like I said before traditionally, we're technologically challenged or averse, or whatever you want to say. And so this is provided as an opportunity to introduce a way to provide services there, you know, on traditional services and with the changes that are coming as far as the crisis unit.</t>
  </si>
  <si>
    <t>So, yeah, the tech at hand project was kind of, like I said, there was, you know, this idea to do it for a year with 60 participants, and it was gonna be more of a like, call to like, all participants or call to anyone to just enroll in the project, which I think is nice too and does reach you know, some of the right people. But something that we shifted to was working with community based organizations and social services, where we work with them to like identify folks that they have in like an existing program, or that has some case management support or a counselor or someone that they kind of regularly check in on to be the pathway to find a participant to join the program. So we kind of have a little bit of accountability through like their case manager and the individual.</t>
  </si>
  <si>
    <t>Expansion beyond original scope of project, Community Outreach, Community Partnership</t>
  </si>
  <si>
    <t>we were working with a consultant RD</t>
  </si>
  <si>
    <t>External Vendor: Collaboration</t>
  </si>
  <si>
    <t>there's just been a lot of work so Credible Mind is building [the technology]. They''re awesome they''re they''re on top of it and they''re helpful and working with us to just kind of give us easy to respond to different types of deliverables or engaged with the literature, but easy to respond to types of questions and whatnot.</t>
  </si>
  <si>
    <t>I just know that once once we finally got the vendor in place that''s when things started moving quick, so to have the the the tech developer have their milestones every month or 2, and needing to kind of check in with us on a weekly or buy weekly basis for to review this or review that in county-land that''s like ultra fast.</t>
  </si>
  <si>
    <t>I like this quote because it emphasises the different speeds at which counties vs vendors work at.</t>
  </si>
  <si>
    <t>So we're waiting to see if the if the marketing is going to work but there is a little bit of a complicating factor in there as well where Mindstrong has changed their onboarding and enrollment process just in general for their product.</t>
  </si>
  <si>
    <t>And then also we had meetings with the vendors with the A4i vendors and the focus app vendor. The focus app vendor didn't meet our expectations. We did like the video educational resources that they had but they were very stringent about modifying the application - not even a minimum. They were not even receptive to listen to what we have to say about feedback so that didn't meet their expectations - the focus app.</t>
  </si>
  <si>
    <t>And then there were a couple of the apps that caught our attention and we tried to think of originally we were going to go with Amplify(?). And then they closed the ability for people to do did you a pilot programs and so then we had to switch gears 'cause we were in the process of getting ready to launch a pilot program for one of the apps. And then they said no we're not going to do any of those anymore and so we had to switch again</t>
  </si>
  <si>
    <t>we ended up going with mystrength and they've been super helpful they've been you know… willing to work with us as far as number of contracts or number of applicants … number of people that access their apps and was being to the small county we weren't asking for a whole lot. And so it's not necessarily a large number from them as far as revenue, but they were still willing to work with us so that's kind of positive experiences as far as that goes. But I don't know if I'm now addressing the question or rambling, so I'll stop talking.</t>
  </si>
  <si>
    <t>Well with the original one - 7cups - I did learn was that they did not have the appropriate people put in place to receive phone calls. And so, there was a very large concern as far as individuals who are not qualified to be giving direction to people and I think that was in the end in the reason why the Help@Hand program - originally called the textsuite - walked away from the 7 cups contract</t>
  </si>
  <si>
    <t>I think initially had to do with trying to figure out how to collect data on clients without having client specific data specifically. Because we are a small county everything has to be generalized. Umm and that's kind of challenging especially for a tech company when everything they get is itemized.</t>
  </si>
  <si>
    <t>for us it's been really hard to find and recruits and keep peers. and I kind of think that's something that's across the board for everybody but definitely us. So, I think that's another thing that's been beneficial with us partnering with an outside agency that does peer work. so that we do have some sort of like peer voice but of course I would love to have you know local peers involved.</t>
  </si>
  <si>
    <t>And then it was really intensive; the IT people they tried very hard. They were not difficult to work with or anything. But it's just like very difficult to just get access inside of the mystrength app to then be able to send an email when we were trying to end like, pull those emails out of users, send an email,</t>
  </si>
  <si>
    <t>they didn't send any kind of a like “This is gonna end that you got 4 more days,” or whatever you know</t>
  </si>
  <si>
    <t>And then also the fact that like, if you didn't use all your license, they wouldn't extend the time and that you had to pay, and even if people didn't sign up that's just lost money, and last opportunity you know that that was disappointing. But that's that's, I guess their rules, like “Nope, this is the timeframe. We stick to the timeframe,”</t>
  </si>
  <si>
    <t>We'd like to just see if we can extend it and maybe reach this population. But it didn't seem like anyone was willing to work with that. And that's a little bit disappointing because I mean, who are we? Right? We're counties, and they have like millions of subscribers, but it's sort of like it would have been a way to work and make nice with counties for maybe future kind of rollouts or something.</t>
  </si>
  <si>
    <t>But like I said August, they're they're great to work with in terms of. They're they're trying, they're very nice, but in terms of changing anything, I don't think that we matter. We're not big enough, and we're not buying enough to and really matter. They they do their business. But some of these things matter in a county, you know, limited funds and and really wanting to hit a targeted population, but not really knowing is this this worthwhile or not, because cross-reference, anything, you know.</t>
  </si>
  <si>
    <t>absolute BANGER of a quote.</t>
  </si>
  <si>
    <t>Yeah, yeah, the work, you know, hopefully we'll start very quickly here because everyone is on a tight timeline. So the the work will start for them in July, and and the the grant ends December 8th.</t>
  </si>
  <si>
    <t>And I think more so it's having all of our providers on the same page, because I guarantee there's a lot of providers that have no idea this tool exists, and they might be listed on the resources on the page. And so it's like kind of that that big, wide community, or, you know, like provider community, outreach and engagement and education piece.</t>
  </si>
  <si>
    <t>Recovery Record seems to be taking a long time for us to see outcomes from the consumers. It's perhaps because we have a small population of clients that are being engaged, only 13 participants. And perhaps because our work with the vendor has been, the collaboration with the vendor has been kind of limited, we haven't gotten the data, the simple data to start doing some of the data analysis</t>
  </si>
  <si>
    <t>the same thing with LaClave. They already design a movie and different ads in clips, video clips using cultural marks. Why not using them to promoting to reach that particular community Latino community.</t>
  </si>
  <si>
    <t>What I would say is that if it's possible to hire or to partner or contract out some of the outreach events, I think that would be perfect, because that would take a load off of having to do all of this weekend hours, and then not being available for the evening.</t>
  </si>
  <si>
    <t>And just so, I I would say, contracting out to partners in the community that reflect the community so that they understand.</t>
  </si>
  <si>
    <t>if there's partners in out there, for example, from a thought, is who are well versed and and respected in the community then, I think, being able to contract out those activities to those groups. who know where the people are who know how to get to the people. I think that would be awesome.</t>
  </si>
  <si>
    <t>We are trying to work with upcoming studios to see if they could help us develop some kind of stigma campaign.</t>
  </si>
  <si>
    <t>We tried headspace we did do that rapid launch of headspace when we COVID happened. Headspace wasn't the app that we selected at the end of it all. Because the biggest reason was because of the the developers unwillingness to like really, you know, do lots - we were trying to be realistic. We weren't asking for the Corvette but they weren’t willing to even entertain some customization</t>
  </si>
  <si>
    <t>I think a huge accomplishment is the relationship we built with the developers of Liza I mean part part of it is because they're not I think not as established as headspace or mystrength or some of these other ones. They were on the RFS queue list. They're not as established here in the US, but they are pretty established internationally. So it kind of worked out that way that you know, they needed us and we needed them.</t>
  </si>
  <si>
    <t>Yeah, it's just - especially once you start moving into like customization - those relationships with the app developers, just added contracting, it just added a whole layer of things</t>
  </si>
  <si>
    <t>Our big thing was like our disclaimers, right like this is not treatment. This is not intended to be a replacement, you are talking to a bot it's not a real person like and we actually blocked off all access. This the app picked actually has no offers if you were to just get it off the App Store it offers clinicians that service. So we blocked that whole service off so it's just the wellness tool, and the Chatbot support. So that was a big deal that we had.</t>
  </si>
  <si>
    <t>Preventing success… I mean, I guess if these like apps don't work or they pull out, it'd be all of a sudden, you know, Wysa doesn't want to work with us.</t>
  </si>
  <si>
    <t>Honestly, our partnership with the painted brain has really benefited our project.</t>
  </si>
  <si>
    <t>Their expertise in the digital field and their knowledge of being a peer led organization - I think that that is very beneficial. The consultations that we have in regards to promoting and connecting with the community and presenting the materials in a way that is clear, understandable and really grassroots.</t>
  </si>
  <si>
    <t>Painted Brain</t>
  </si>
  <si>
    <t>The A4i vendor has been very, very flexible in being able to customize their application in a way that they wouldn't be more user-friendly for our participants.</t>
  </si>
  <si>
    <t>External Vendor: Collaboration, App User-friendliness</t>
  </si>
  <si>
    <t>And so we went in there we did headspace presentations in both English and in Spanish and now we're partnering with them again to now bring the 8 dimensions of wellness, presentations 8 dimensions of fullness and apps presentation.</t>
  </si>
  <si>
    <t>External Vendor: Collaboration, Community Outreach</t>
  </si>
  <si>
    <t>going back further prior to this year it just took a long time for the Rfp to go out to get the the vendor who did design our tool, Credible Mind. Yeah, it's like way too long. And that put us into like a time crunch for actual development and implementation.</t>
  </si>
  <si>
    <t>External Vendor: Collaboration, Contracting Delays</t>
  </si>
  <si>
    <t>also contracting with painted brain to help with the various digital workshops that we were doing and having them facilitate those digital workshops. That to me, that was the greatest challenge. It's the staffing.</t>
  </si>
  <si>
    <t>External Vendor: Collaboration, Digital Literacy Training</t>
  </si>
  <si>
    <t>another learning is having good partnerships, like, you know the county itself cannot do do it all, but partnering with other organizations, help with that education or reducing the stigma. like, for instance, Man Therapy. They already did it all. Why not partner with them to promote that particular marketing strategy.</t>
  </si>
  <si>
    <t>External Vendor: Collaboration, Marketing</t>
  </si>
  <si>
    <t>During the last year, the collaborations that we've had with the different agencies, county wide that serve a variety of different populations. So for example homeless shelters, alpha resource center, who works with families that have children with developmental or physical needs, the Food Bank of Santa Barbara housing authority, schools, the Rlcs. those are just the ones that come to to mind. But I think just the wide range of being able to to cover different populations throughout the county has been a really successful.</t>
  </si>
  <si>
    <t>External Vendor: Collaboration, Within County: Cross departmental</t>
  </si>
  <si>
    <t>And so that was a huge concern and another reason why I think Tehama County almost didn't bother even looking at an app because that was part of the reason, we were reluctant to get involved in the first place. And so that was you know really negative.</t>
  </si>
  <si>
    <t>External Vendor: Collaboration, Within County: Internal roadblocks</t>
  </si>
  <si>
    <t>I almost don't think it is appropriate to say this is a roadblock - it is an already tech-apprehensive county responding to an issue of privacy/effectiveness within a vendor.</t>
  </si>
  <si>
    <t>The Key accomplishment would be getting the getting the vendor contract in place to build our product. That took several years. So getting that in place last summer it was a big accomplishment, and then you know, cause now that we have a really good vendor Incredible Mind we're able to just start building the product</t>
  </si>
  <si>
    <t>we signed on with the marketing firm uptown studios to then market headspace</t>
  </si>
  <si>
    <t>External Vendors: Marketing Firms</t>
  </si>
  <si>
    <t>nd we decided to kind of minimize some of the work so that we could add funding in for a marketing firm. And we signed on with the marketing firm uptown studios to then market headspace and just do a marketing campaign for the apps. And so we we worked with them kind of in the the late summer fall, and then launched in November.</t>
  </si>
  <si>
    <t>Well, I think I just did. the main thing, for us was a marketing campaign, I think that was the biggest, the biggest thing that kind of pushed it out. I mean with our channels and sort of the limited way that we advertise in Berkeley, and we don''t really have social media. We like a lot of counties do a lot of really big social media. So utilizing a marketing firm that knew all how to sort of like social market, and and get messages out there I think it''s just I think that''s the main ticket to it.
 Stephen: What would you say have been some key accomplishments of the h@H project overall, thinking project-wide?</t>
  </si>
  <si>
    <t>So utilizing a marketing firm that knew all how to sort of like social market, and and get messages out there I think it''s just I think that''s the main ticket to it.</t>
  </si>
  <si>
    <t>I chose marketing firms as it speaks to a more specific idea around marketing: outsourcing as opposed to internal teams/people running the marketing. I think outsourcing is an important feature to consider.</t>
  </si>
  <si>
    <t>I just don''t think We would be where we are now without the marketing campaign</t>
  </si>
  <si>
    <t>I would say that it's slowed down after after the marketing firm</t>
  </si>
  <si>
    <t>External Vendors: Marketing Firms, Marketing</t>
  </si>
  <si>
    <t>again by getting money into our community and hopefully helping them build infrastructure, and some of them are doing that and some of them are not. Like that wasn't a good condition of the grants but hopefully some of them will be able to, you know, take the the seed and continue to do some of that work.</t>
  </si>
  <si>
    <t>Funding: New</t>
  </si>
  <si>
    <t>I have some conversation with Leah. She's our new MHSA innovations oversight person, and she's fairly new. So I have been catching her up about which projects have had great success and sharing reports and having conversations because she is also involved in the PEI, prevention and early intervention programs, for instance, the manager of that program is interested in keeping Man Therapy.</t>
  </si>
  <si>
    <t>There are some changes happening to MHSA funding, the funding that's funding this innovation. And counties really are not, not generally you know, required to do innovative work. You with this funding source, it kind of is a motivation for counties. So we have yet to see what's going to happen with the new streams of funding, but hopefully, they'll still be some sort of state level expectation of innovation.</t>
  </si>
  <si>
    <t>Funding: New, Limited Funding</t>
  </si>
  <si>
    <t>And kind of the key accomplishments up to now is that Headspace has been so widely accepted or utilized that we're utilizing other mental health funds to add more license for headspace, not the same with my strength, it’s also doing well but headspace has been widely received, and and people like it.</t>
  </si>
  <si>
    <t>Headspace, Expansion beyond original scope of project, App Uptake</t>
  </si>
  <si>
    <t>So the the main challenge if I keep it to this year I can''t really say some of the main challenges, because the main challenge is really the long delay it took to implement.</t>
  </si>
  <si>
    <t>Implementation Delays</t>
  </si>
  <si>
    <t>the main challenge is really the long delay it took to implement</t>
  </si>
  <si>
    <t>I would say getting the program launched that was my key one that was a little bit more of a lift than</t>
  </si>
  <si>
    <t>I think if contracting had all been in place I think we still would have hit delays.</t>
  </si>
  <si>
    <t>I know that, like there was a lot of starts and stops in the beginning. It took a long time to get it off the ground.</t>
  </si>
  <si>
    <t>But again, it's one of those things that Tehama county is traditionally very slow moving when it comes to implementing new things, and especially technology.</t>
  </si>
  <si>
    <t>I think originally we were actually looking forward to being able to utilize their original platform to provide alternatives to traditional mental health services. And I just think that the original method wasn't well thought out and then, later, I think the advancement of technology addressed some of those concerns.</t>
  </si>
  <si>
    <t>Do all your paperwork ahead of time. I mean, I, realistically, that it's been our biggest stumbling walk is getting the approvals and necessary documentation set up prior to attempting to, you know to implement a new, or even do a pilot program</t>
  </si>
  <si>
    <t>Because it never launched. And it was a lot of, you know, staff time and setting up the whole website. Training staff. And that was pretty disappointing.</t>
  </si>
  <si>
    <t>There were things that I think we're unique to all counties in terms of just your city processes, your your area processes that like hold things up, and your approvals and all that, and we certainly had our large share of that, and getting those things off the ground because of vacancies in attorney staff and approving things.</t>
  </si>
  <si>
    <t>Implementation Delays, Contracting Delays</t>
  </si>
  <si>
    <t>I think contracting delays covers this but important to have a code that represents 'red tape' - i've really come around to that term SE</t>
  </si>
  <si>
    <t>So we advocated for that and there was like a pretty lengthy approval process to get there.</t>
  </si>
  <si>
    <t>Yeah, which is hard with beuracracy, chains of like six months of approval for one thing… like but yeah, like I said, if there was like an innovation department or something, that's job is to get things done faster, instead of weighed down by beuracracy.</t>
  </si>
  <si>
    <t>Implementation Delays, Process Improvement</t>
  </si>
  <si>
    <t>we are not unique to what other counties had in terms of their sort of share of starts and stops and processes and turnovers and staff and lack of staff in terms of just having a shoe string staff to be able to carry it out</t>
  </si>
  <si>
    <t>Implementation Delays, Staffing: Turnover</t>
  </si>
  <si>
    <t>And then you know, yeah, there was a lot of approval that Teresa had to get on components for the tech at hand project such as, can we give the tablets away and that took a while to get no confirmed, which delayed a little bit of the implementation of that project.</t>
  </si>
  <si>
    <t>Implementation Delays, Within County: Cross departmental</t>
  </si>
  <si>
    <t>what we discovered is the city wants to directly contract with vendors rather than have like a third party involved. So I think that was one of the main things and then also because they're already in this road… already, starting on this project where they've gone through NSFQ process. So I think that's why we were able to pick up peer chat, when they kind of organically created it, and that would have been wonderful to do that.</t>
  </si>
  <si>
    <t>Implementation Delays, Within County: Cross departmental, Contracting Delays, Implementation: Unknowns</t>
  </si>
  <si>
    <t>Implementation Launched</t>
  </si>
  <si>
    <t>the key accomplishments this year was that we actually got launched</t>
  </si>
  <si>
    <t>I'm not sure exactly where it fell in was kind of utilizing marketing, a marketing firm, I think, to push it out</t>
  </si>
  <si>
    <t>And also, I think, going with a with a kind of like a a a large implementation where anyone could who lives, works or goes to school in Berkeley could access it, instead of narrowing it down, it was better than just limiting to certain populations.</t>
  </si>
  <si>
    <t>we had some positive feedback from some of the users of my strength come through</t>
  </si>
  <si>
    <t>And then there was another little thing that we were trying to do with it but we weren't able to, but at any rate everything shifted after/during the pandemic to be everybody. And so it was kind of a nice thing to be able to have as a promotion for mental health, during that time and continuing now.</t>
  </si>
  <si>
    <t>Marin did, and you probably know this part, did a pretty deep pilot with about 25 English and native Spanish speakers going into the mystrength app.</t>
  </si>
  <si>
    <t>I think the idea of meeting our participants, for lack of a better word, where they are, that are already community partners, that are already engaged in the community and have that network is something I'm really excited to see in action. It hasn't happened yet, but I think thats hopefully going to be really powerful as a a more bottom up kind of approach.</t>
  </si>
  <si>
    <t>The accomplishments in the last year would be launching our product finally. So that's we're we're excited about that.</t>
  </si>
  <si>
    <t>Our mobile app Take my hand was published, then accepted by app in the app store.</t>
  </si>
  <si>
    <t>getting the tech at hand project to be implemented after a while</t>
  </si>
  <si>
    <t>I think, launching my strength. That was an accomplishment. Finally, after what? 4 years as part of the collaborative. We finally decided on our app, and we just said, we're launching it.</t>
  </si>
  <si>
    <t>Implementation Launched, App Selection</t>
  </si>
  <si>
    <t>the thing is, it ended up moving. It's just that there was. It caused anxiousness, you know, anxiety to not move as fast as You would have liked it, too, and you don't have the attention on it that you know, you would have hoped it would be so it could move faster, you know.</t>
  </si>
  <si>
    <t>Implementation Launched, Implementation Delays</t>
  </si>
  <si>
    <t>And they they were pretty deep with that but I think, coming out of that, realized that although we had depth, we didn't have a lot of breadth. And we didn't really reach the the number of Marin county participants we wanted.</t>
  </si>
  <si>
    <t>Implementation Launched, Local Evaluation</t>
  </si>
  <si>
    <t>So in that way that's what I'm trying to say that the city is actually providing something for free for a certain period of time, for people who wouldn't come in our mental health. It's mainly for those people, too, but you know it's for anybody who kind of gets it and wants it. you know they can can access this for a period of time, you know, and so in that way it reached a population that we would never see coming in our clinic because they're not at that level.</t>
  </si>
  <si>
    <t>Implementation Launched, Reach New Population</t>
  </si>
  <si>
    <t>Talking about reaching new populations, which doesnt fit neatly into other codes. Creating new code.</t>
  </si>
  <si>
    <t>I think that for us the the larger implementation helped with the fact that we don't have a big staff, because it was it sort of ran itself,</t>
  </si>
  <si>
    <t>Implementation Launched, Staffing: Multiple Roles</t>
  </si>
  <si>
    <t>Interesting point in that small numbers actually aided in a bigger implementation - less red tape/management?</t>
  </si>
  <si>
    <t>Start talking to people sooner seriously.</t>
  </si>
  <si>
    <t>Implementation: Pre-launch Planning</t>
  </si>
  <si>
    <t>This is internal staff!</t>
  </si>
  <si>
    <t>I think, for I guess, for me, or like this project alone, really kind of having all your ducks in a row before you start for us. I know we like set a launch date for my strength, but we didn't have our marketing in place yet, we didn't have our peer support in place yet ,so like we launched my strength, the licenses went live, but all of that stuff kind of trickled in afterwards.</t>
  </si>
  <si>
    <t>So I think, having sort of like reversed that had our marketing done already, had our peers in place, then launched it all…. I feel like we might have been just a little bit more successful, because we would have been kind of in line with everything. Everything would have been launching at the same time, instead of like all our our licenses are active, but we're not signing anybody up until September, you know. So we have 3 months where our licenses weren’t used.</t>
  </si>
  <si>
    <t>And so I think early on, it was really the infrastructure that we started setting up for the launch of where we are now. To have an app that that people are taking advantage of so those infrastructures included were able to expand our crisis hub, crisis hotline services to include texting, and that was super important.</t>
  </si>
  <si>
    <t>that's actually a challenge to bring something into a system of care. ‘You know what you're talking about some technology tool’, and there's so many clinical concerns. Valid clinical concerns. And so, that's been challenging and so right away, I knew that it was going to be a big left.</t>
  </si>
  <si>
    <t>Implementation: Unknowns</t>
  </si>
  <si>
    <t>about the contracting side, for example, like the peer chat, which is called Take my hand has been a project I think for three years, I want to say… and it has still not been able to be implemented as a pilot because I think just like the city and county was not really aware of like what kind of work it would entail, and, you know, the data back end and the, you know, privacy and the risk that comes with innovation. And so there was a lot of delays and a lot of, like the city attorney being kind of hard, like not approving things to move forward because of their concern of risk. So that prevented that pilot from ever taking off and, and it won't be implemented anymore because it's just seeming to not go anywhere at this point.</t>
  </si>
  <si>
    <t>Implementation: Unknowns, Contracting Delays, Communicating to Stakeholders, Process Improvement, Within County: Cross departmental</t>
  </si>
  <si>
    <t>How are we defining stakeholders?</t>
  </si>
  <si>
    <t>we've never really done this before. So we didn't know all that was needed and it took some time for us to iron out like our, how we were going to do our social media. Was it gonna be internal? And then we just take what our marketing team created for us and give it to our internal people? So there was some run around with like, are we going to be using our internal social media? Or do we have to create all new ones?</t>
  </si>
  <si>
    <t>Implementation: Unknowns, Implementation: Pre-launch Planning, Within County: Cross departmental</t>
  </si>
  <si>
    <t>maybe the innovation has helped us identify, like different, maybe issues or concerns that we wouldn't have known about, kind of surface them. And I know it just seems like, yeah, the county is like, kind of figuring really figuring these things out as they are looking at new types of work.</t>
  </si>
  <si>
    <t>Implementation: Unknowns, Innovation drives self-reflection</t>
  </si>
  <si>
    <t>I mean, I wonder if some counties just need to have a different structure, like can't go through the partnership with CalMHSA structure and just need to do individual contracts? 
 Yeah. Maybe a different sort of style of implementing</t>
  </si>
  <si>
    <t>Implementation: Unknowns, Process Improvement, Contracting Delays, CalMHSA Management</t>
  </si>
  <si>
    <t>Well, the this project in itself kind of forces our bureau to sort of self-reflection, because it''s related to referrals and access. So in order to like set up the tool to be success successful, we need to get our various staff involved like there are access staff, frontline staff or making phone calls and doing clinical assessments, and our quality improvement team who managed mandate manages our EHR. You know, kind of just have to involve them and loop them into discuss like, ‘Okay, is our system working as ideal as it can?</t>
  </si>
  <si>
    <t>So it''s just kind of forcing us to sort of clean house and organize our information of like available resources that makes sense</t>
  </si>
  <si>
    <t>I would say we have a much deeper understanding of what it means and what it takes in particular to meaningfully incorporate a digital mental health solution into our system of care.</t>
  </si>
  <si>
    <t>It's not necessarily a matter of plug and play. it's not … it's not you cut a check and then magically a service provides, or needs are being met. There's a lot more to it than that I would say we've become much more sophisticated in our understanding of how to do within Orange County.</t>
  </si>
  <si>
    <t>For example, it’s that we need the consumers or families to be served and supported within the program, not just there be a shiny new toy. There needs to be a very clear need that's being met and addressed and so there are a lot of questions around that, that we now know how to ask or what to ask.</t>
  </si>
  <si>
    <t>I feel like that's been kind of naturally occurring because of awareness of this project and of our work in this space, that when questions around technology additional mental health solutions come up they tend to be directed to either Flora or myself right.</t>
  </si>
  <si>
    <t>Another thing that we also realize is that we are a new innovations. we''re innovation program, right? So we''re like literally brand new terms of doing like tech distribution digital literacy, education and training. And we we are we''re still learning the ins and out of how to run a program. Even though we want to get people access to the digital space, right? We realize that we don''t have certain infrastructures to successfully engage any participant.</t>
  </si>
  <si>
    <t>Well one of the things that [Help@Hand] did, was it brought an app or anything that has to do with technology into the purview of mental health.</t>
  </si>
  <si>
    <t>Because into Tehama county utilizing technology has been very difficult for us as a county. We're actually still in the process of implementing our electronic health records. We are one of the few counties that still has paper records so our go live date is projected to be May 2nd for EHR so that tells you just how far behind we are as far as technology goes for the state of California and our county so it's kind of helps bring into the forefront.</t>
  </si>
  <si>
    <t>in terms of with the word innovation you come in with certain expectations, and then you know, it's it ends up being completely different</t>
  </si>
  <si>
    <t>guess COVID happening and not really because I feel like even though the creative challenges, it pushed us to address the kind of need for devices and all of that digital literacy even more and ultimately, it ended up being a huge benefit to do that first.</t>
  </si>
  <si>
    <t>We have had people that have said that they even keep this sound on because they just want to know that whether or not what they are hearing is real or it's only in their head. So that sound detector functionality unlike what I have has been very innovative for our community members that suffer from this type of diagnosis.</t>
  </si>
  <si>
    <t>Some at least in San francisco It doesn''t really work right, because they''re asking as well, what are we measuring? What are we trying to prove? What are we trying to showcase right? And then we go back and say like we''re trying to build the plane as we fly. It''s kind of like they get the impression of like no, you should probably already have a plane built before you fly it right?</t>
  </si>
  <si>
    <t>being more flexible to change, I know we have to like get an MHSLAC approval for like any like changes and modification in projects. So just being more open to those changes when roadblocks are hit, it would be it would be good to have something like that, like very open. Which Theresa has been super like, open about and like, Okay, if this is a new direction, like I'll just send that email and ask for it. But it almost brings a little hesitation when you're trying to make something work and then it doesn’t work the way you said it would work. And even though it doesn't work as great that's what innovation is about. You know, it's about trying things and doing things differently. I think being a little more open and acceptable of that.</t>
  </si>
  <si>
    <t>It’s an ambitious project. There's gonna be a lot of kind of bumps in the road going on. But yeah, I think it's just like, counties being open to risk and innovation as that's what it entails to do innovation.</t>
  </si>
  <si>
    <t>we have the contractor who's very familiarized with how TakemyHand works and how they will do the work and how they chat is anonymous and how they need to collect the post-project survey but we have another entity who's very unfamiliar with the entire process. And they make decisions based on what they don't know. They don't take the time to understand it better in they just are zero risk-tolerant</t>
  </si>
  <si>
    <t>Innovation requires risk taking, External Vendor: Collaboration, Cross-County Collaboration</t>
  </si>
  <si>
    <t>We're utilizing just some Medical, like realignment or something… I don't know if it's Medical realignment. I think it's Medical.</t>
  </si>
  <si>
    <t>Leveraging Other Resources</t>
  </si>
  <si>
    <t>So yeah, we're just trying to figure out how to make that work and do it on innovation dollars.</t>
  </si>
  <si>
    <t>kinda leveraging EXISTING resources...</t>
  </si>
  <si>
    <t>also recovery record. There is a new initiative about eating disorders, because they cost the hospital, cost is very high in the department, so they are key they are trying to…We are pushing for them to keep recovery record. Because, you know, I think recovery record needs more time also, to really show how impactful it can be with that particular population.</t>
  </si>
  <si>
    <t>we have finite funding that we had gotten approved from from the this OAC</t>
  </si>
  <si>
    <t>Limited Funding</t>
  </si>
  <si>
    <t>But mystrength we we we did for one year, and we only did that one for one year, just based on money, and how we had to allocate money all the way around the project.</t>
  </si>
  <si>
    <t>We had a you know, a smaller budget. I don't know how big some of their budgets were to be able to do some of those things, and how they were allocating some of their funding.</t>
  </si>
  <si>
    <t>We put like 45 to 62,000 into this and again, like some of it, was wasted because there wasn't enough uptake.</t>
  </si>
  <si>
    <t>mean, luckily, we don't have community members who are digging in and seeing that they they might be outraged about that</t>
  </si>
  <si>
    <t>And again, how we really make sure to maximize those those dollars out the door.</t>
  </si>
  <si>
    <t>Well, my understanding is that innovation is being, I think there are discussions about removing innovations from MHSA funds, so that will prevent progress on that topic.</t>
  </si>
  <si>
    <t>I think right now it's up to the executive team to make decisions about how to utilize the existing funds and what innovations to keep. And it is up to our group to ensure that we document milestones, success stories.. So we don't go back right in our system of care. We need to ensure that we don't go back just because there are no new funds. We need to ensure that we share those learning. So the system of care knows how we can save time for staff, how we can improve the life of our existing consumers, which in this case is our MSI consumers.</t>
  </si>
  <si>
    <t>so that was a huge bummer when we kind of like that didn't work out and then for good reasons. I mean, there was a lot of concerns. And then, you know, obviously we didn't have the kind of money that Riverside did to create our own.</t>
  </si>
  <si>
    <t>I think that's what we're at MHSAF are a little concerned about is like what this reform and like, focus, and like direct services, severe mental illness, full partnership services, like how do we show like, I think maybe a goal for this year, like you asked earlier is for us to show like, we kind of are giving like intense services in a way, because when we do have these one on ones with folks they are like looking for basic needs online or they are looking for like a mental health support, or they're looking for some skill that's gonna help them get a job or get connected to a resource. So we might have to brainstorm Teresa on how we can show that value of this innovation work even though it’s not called that.</t>
  </si>
  <si>
    <t>Potential code for connecting current innovation work to the funding available?</t>
  </si>
  <si>
    <t>we have collected some data around like the concerns and like the the outcomes of the services. But I think like, we have to get an idea of like, what exactly this new reform is asking for to be tracked and documented and how can we, with our program, show that it's relevant.</t>
  </si>
  <si>
    <t>Limited Funding, Desire for more app data</t>
  </si>
  <si>
    <t>I think the funding piece work being able to do more with the with the app companies where they would be more flexible about timelines. Signing contract that you could extend it so that you fully get to use all of your license.</t>
  </si>
  <si>
    <t>Limited Funding, External Vendor: Collaboration</t>
  </si>
  <si>
    <t>But one of the things that I'm telling here is that in next innovations, or this type of MHSA funded type of projects that you do need to have more more structure kind of program that has all the key resources internally, because in my case, I feel like at some point we were only 3 people working on this. And it's it's a lot, you know.</t>
  </si>
  <si>
    <t>Limited Funding, Staffing: Dedicated staffing</t>
  </si>
  <si>
    <t>we are trying to fight for A4i, to keep A4i, but we will see.</t>
  </si>
  <si>
    <t>Limited Funding, Sustainability</t>
  </si>
  <si>
    <t>We have a local evaluator as well. that''ll be doing some work to kind of find out the more Berkeley answers to some things</t>
  </si>
  <si>
    <t>Local Evaluation</t>
  </si>
  <si>
    <t>This is interesting to me. They had a local evaluator to try and address questions that were specific to Berkeley.</t>
  </si>
  <si>
    <t>So I think some of the answers of progress point to what the community says back to us about how helpful the apps have been for them.</t>
  </si>
  <si>
    <t>I like this. It is kinda like a self-reflection sort of process Berkeley is using.</t>
  </si>
  <si>
    <t>But it''ll just be interesting to see if that is highly linked to sort of like that tool like state in front of you a lot, you know. And that That''s what makes people sign up. So I think that''ll be a test to see that, and that might well play out that way.</t>
  </si>
  <si>
    <t>OK so if we go in if we shift from a case-by-case, provider referral by referral to more of a global global or large scale outreach and marketing to let people know that this was available. And then they could take a screener and see if they were eligible. We had some very intentional conversations that what would those screeners be and … and how do these screeners like connect two other places where we're collecting information on… on the… the distress levels of Orange County residents and whatnot. So, we made sure that the measures and the tools used as part of the screening efforts tide other screening and assessment activities going on throughout the county that we meet your as part of really integrated so that we could roll up the data.</t>
  </si>
  <si>
    <t>Well, at the beginning of the implementation we were going to implement 7 caps and we tested our peer team tested, we encountered that it was not what we needed in the Riverside community, mainly because it's not a live person.</t>
  </si>
  <si>
    <t>And so before I came on it was decided that we would do some subgrants out to our community partners to really address what we had seen be a core problem, which was digital literacy and digital access.</t>
  </si>
  <si>
    <t>There's just the data that we've seen from the 3,000 plus assessments is some areas like eating disorders, it seems kind of high, at least according to our scales. Substance abuse is like super high. And we've actually received feedback on that or about our tool.</t>
  </si>
  <si>
    <t>I think the you know we've we've got a lot of positive feedback from non mental health service providers like primary care providers and things like that they're happy to have this available as a tool.</t>
  </si>
  <si>
    <t>We have our own kind of local evaluators. So in this last report, we kind of did take some time to take a look at like just our accomplishments.</t>
  </si>
  <si>
    <t>And so people get a really good feel. I mean, obviously, we did do pilots and things like that and we got positive feedback about the app.</t>
  </si>
  <si>
    <t>Well, in the next year we're going to pilot a Spanish speaking app called Bambu that we are hoping to to learn the usability and its ability to decrease of anxiety - is it helping the individual and utilizing this app, specifically for the Spanish speaking community.</t>
  </si>
  <si>
    <t>I'm trying to get up enrollment numbers up to those who are interested in eligible for mindstrong just so we can do kind of collect more data and information and see how it's working.</t>
  </si>
  <si>
    <t>Local Evaluation, Desire for more app data</t>
  </si>
  <si>
    <t>a good question is like the uptake versus the population, if it was pushed out to the full population, or even the uptake to a portion of the population. What that population number was it'd be interesting to know if we were in line with what other counties experience in that way.</t>
  </si>
  <si>
    <t>I know they did a survey internally before I even started. I think when they first started the project it didn't seem like that would be that big of a deal from the people they surveyed - everyone had access to smartphones and had access to Wi-Fi for them most of them - I think 75 plus percent, but then again, I don't know how big that that you know sample size was. So, it's kind of like is that really reflected by our populations?</t>
  </si>
  <si>
    <t>Local Evaluation, Digital Equity</t>
  </si>
  <si>
    <t>Also, we're going to be working closely with this organization called Communified that works with senior citizens because as you may know, that's a population that is really isolated and needs additional support for wellness.</t>
  </si>
  <si>
    <t>Local Evaluation, Seniors</t>
  </si>
  <si>
    <t>And because we had I think it was LA that I think our manager at the time had had had a a consultation with about what they thought would be helpful, and they said, ‘advertisement is so important’. And so he thought, let''s try to get a a marketing campaign, or like a like a just a campaign for these apps. And so at that point that would be the biggest change that we just sort of like took a look at what the remaining work was for our consultant, which I took on and and and we move move those funding towards the marketing campaign, and I just don''t think We would be where we are now without the marketing campaign.</t>
  </si>
  <si>
    <t>I mean with our channels and sort of the limited way that we advertise in Berkeley, and we don''t really have social media.</t>
  </si>
  <si>
    <t>we decided to kind of minimize some of the work so that we could add funding in for a marketing firm. And we signed on with the marketing firm uptown studios to then market headspace and just do a marketing campaign for the apps. And so we we worked with them kind of in the the late summer fall, and then launched in November.</t>
  </si>
  <si>
    <t>we've started promotion so I've seen some promotional work that we've done and we'll start seeing more of it towards the end of this month.</t>
  </si>
  <si>
    <t>I feel like we're already seeing… like doing the media now we were seeing an increased demand for services</t>
  </si>
  <si>
    <t>Yeah, and [Riverside] were super successful, but part of that I think was due to the fact that they were able to educate everybody all at the same time, because of the platform that they used they were already utilizing social media platforms.</t>
  </si>
  <si>
    <t>I think their rebranding really helped because it went from the tech suite to the Help@Hand project</t>
  </si>
  <si>
    <t>I think tech suite kind of put people on guard as far as whether or not they were attempting of a technology project. Whereas the Help@Hand project now is more of a friendlier … I guess it’s a way to say it… and it's something that's more approachable for people that …to be willing to engage with.</t>
  </si>
  <si>
    <t>would say that, just continuing to keep the word out by word of mouth or by a a regular kind of announcements of meetings, any events, any push outs of email, that's really been the main way. We've gotten the word out about it, but it hasn't really resulted in like a a a big uptake,</t>
  </si>
  <si>
    <t>We got our marketing plan in place, and you know, underway that's middle of the implementation right now.</t>
  </si>
  <si>
    <t>speaking of the current challenges in last year, like, marketing has been one of the one of the things and just like that continued community engagement, you know, with with the figuring out where the tablets go and all that.</t>
  </si>
  <si>
    <t>just the marketing, like we have finally started to figure that out and and act on it</t>
  </si>
  <si>
    <t>I think Google ads really works. I think social social media is still Tbd on the effectiveness, in part because we're marketing through our social media channels from on our kind of behavioral health. And we don't have that many followers but I guess we are doing some paid advertisements on social media so I'm sure that'll that'll pay off.</t>
  </si>
  <si>
    <t>we have a lot that's gonna happen, too. We have print materials that we're gonna start to distribute out to clinics and prevention service providers. We have print advertisements inside of buses. We've done like advertorial type of like paid paid advertising in local newspapers, we're gonna have Spanish language radio station advertisements, Youtube ads, which might be live now.</t>
  </si>
  <si>
    <t>basically a quarter of all the navigation to the site is from youth. which might be attributable to the you know, the Google ads and things like that, because that's, you know, younger demographic is on online all the time.</t>
  </si>
  <si>
    <t>We are, so that we interesting because we are about ending with our our our marketing campaign, because that can''t go on forever, it is expensive and and so and so they''re they''re pushing out their last sort of announcements and social media posts and all that.
 So it will be interesting if that kind of drops off. We do have other ways that we have gotten some social marketing from them for or or just marketing and pe period like toolkits and stuff, that will continue to push out. But it''ll just be interesting to see if that is highly linked to sort of like that tool like state in front of you a lot, you know. And that That''s what makes people sign up. So I think that''ll be a test to see that, and that might well play out that way.</t>
  </si>
  <si>
    <t>Marketing, App Drop-off</t>
  </si>
  <si>
    <t>Drop-off in the context of outside effects e.g., people just get better sometimes.</t>
  </si>
  <si>
    <t>they're also gonna be doing some Google ads for it. So hopefully, that'll help get more people aware of it, And signed up for it.</t>
  </si>
  <si>
    <t>Marketing, App Uptake</t>
  </si>
  <si>
    <t>And I think a lot of it has to do with not understanding social media within mental health systems, because a lot of mental health systems don't utilize social media as a working medium. And if you look at the average age of individuals who work within the mental health system, they're not necessarily people involved with social media on a regular basis as much as maybe we should be.</t>
  </si>
  <si>
    <t>Marketing, Community Outreach</t>
  </si>
  <si>
    <t>And then the way that Riverside again, went and kind of championed their whole website, and even though it's not the same … it's very similar similarly named …them being able to showcase ‘hey this is what we’ve accomplished and this is what we've been able to you know do over the last year and a half’ or however long ago. I think it kind of helped to not only encourage the rest of the counties, but show what can be accomplished with and individual technology.</t>
  </si>
  <si>
    <t>Marketing, Cross-County Collaboration</t>
  </si>
  <si>
    <t>And it was really good when we had the the marketing, because it was constantly being pushed out in a in a different way than we have access to</t>
  </si>
  <si>
    <t>Marketing, External Vendors: Marketing Firms</t>
  </si>
  <si>
    <t>we did partnered with Man Therapy, which is the specialty marketing campaign to target our white male over 45, that was a special population that we needed to reached.</t>
  </si>
  <si>
    <t>the main thing, for us was a marketing campaign, I think that was the biggest, the biggest thing that kind of pushed it out.</t>
  </si>
  <si>
    <t>Marketing, Implementation Launched</t>
  </si>
  <si>
    <t>So we re-signed a contract with our marketing team. So they're gonna continue to do some social media for us. Kind of really, you know pumping out some social media like July, August, September to really like this is available, use it before it's gone, kind of work it up… and then kind of like the last few months, like November, December, just to remind people like this is available and you only have X amount of months to use it, because, you know, the licenses will expire on the 31 of December.</t>
  </si>
  <si>
    <t>Marketing, Within County: Cross departmental</t>
  </si>
  <si>
    <t>I mean, like with my strength. I really love the fact that it's so that it kind of covers a lot of basis. So like you have the option to like watch videos. You can like, read about it. you know, it's it's something other than just like a meditation app, or you know something to just help you calm, you can actually learn about what your struggling with.</t>
  </si>
  <si>
    <t>with my strength, like the the Spanish translation is kind of a contentious point with me, it's not like a hundred percent accurate. and I know they use Google translate, which is not 100% So a lot of native speakers kind of troubles with it. I think the videos are captioned in Spanish, but they're not translated, so they're still like English speakers with Spanish captions. I'm not sure how headspace tackles native or other languages.</t>
  </si>
  <si>
    <t>MyStrength, Culturally Personalized Apps</t>
  </si>
  <si>
    <t>for whatever reason we've had challenges to employ peers within the county so we kind of rely on our CDOs to supply the peers</t>
  </si>
  <si>
    <t>Peer Workforce</t>
  </si>
  <si>
    <t>it''s just kind of getting them involved is a constant challenge, because there''s so much emphasis in this with this project ‘what are the peers doing what are the peers saying’ it''s like Oh, I don''t got them so that that''s another big challenge for us.</t>
  </si>
  <si>
    <t>A lot of our peers who still don't necessarily understand technology, but they are more likely to use something that's beneficial.</t>
  </si>
  <si>
    <t>I think a lot of this will depend on how adaptable it is and whether or not, I mean just to continue support of your peers is going to determine whether or not it's actually really going to continue moving forward… otherwise if you don't have the peer involvement in the community buy-in… it's just not worth it.</t>
  </si>
  <si>
    <t>the peers were actually the ones who would introduce the clients piloting the program to the individual apps. And so the peers were actually were probably better suited for that not only because they could utilize the apps and show people how to use them, but they were had the experience of how it helped them or what they thought would be beneficial for them… versus a case manager or clinician trying to show a client, “Hey this is how you use this app and this is how I think you should use this app.”</t>
  </si>
  <si>
    <t>So, instead of coming from a professional standpoint it is coming from somebody who understood what the individual was struggling with and what it was that they needed so it's more of a on a person level versus client provider level.</t>
  </si>
  <si>
    <t>I think one of the biggest challenges we've had is I guess finding and retaining peers to be a part of this project.</t>
  </si>
  <si>
    <t>If it was up to me, I'd find a way to reward them or incentivize them for joining. I think a lot of people look to gain something from it and not just obviously community service things like that but just maybe if we could give them a gift card or we could you know reward them in some way for contributing their time and efforts.</t>
  </si>
  <si>
    <t>I'm always receiving, like the Quarterly Peer reports and stuff like that and we like, I don't know, I just feel like that's always…it's not necessarily applicable to us. I wish it would be.</t>
  </si>
  <si>
    <t>We've never like figured out how to make peers relevant to our process and include them. I just feel like just airing that out, because it's you know, I feel like it's such a big goal of the help at hand project is to have like peers engaged like in every step of the process. but I've just always been like, ‘I have no idea how to do that’,</t>
  </si>
  <si>
    <t>And with our ability we don't have, there's not a lot of peers like our peer workforce is pretty small locally, and there's a lot of turnover even within that.</t>
  </si>
  <si>
    <t>And then, like with riverside, like they have the chat feature which I think is really beneficial, with a peer or somebody who's also struggled that you can relate to.</t>
  </si>
  <si>
    <t>pushing them out into the community. You know, I know, before I was speaking with Painted Brain who is our contracted peer support. We were discussing, you know, maybe having a couple of days a week where they just go hang out at the senior center once a month and like, set up a table and just kind of, you know, build that relationship, that rapport with the seniors. You know, talk to them about it, you know, sit and show them how to do it on their phone and get them signed up.</t>
  </si>
  <si>
    <t>Peer Workforce, Community Outreach</t>
  </si>
  <si>
    <t>I think we would also benefit from having a standard process. A more intentional and standard process for identifying, reviewing, and vetting kind of newer emerging technologies for potential implementation within our system. So, it's not kind of ad hoc</t>
  </si>
  <si>
    <t>Process Improvement</t>
  </si>
  <si>
    <t>It just takes effort, it’s like nobody has done that type of work at least in our system of care.</t>
  </si>
  <si>
    <t>This is in reference to the engagement/outreach that Riverside has done for this project.</t>
  </si>
  <si>
    <t>So you mentioned that the county you think that a lot of the hesitation was because they were like working with CalMHSA. And, like, the provider like us, you think they rather just work directly with like MAHSF and not have CalMHSA in the mix</t>
  </si>
  <si>
    <t>Process Improvement, Contracting Delays, CalMHSA Management</t>
  </si>
  <si>
    <t>more planning, like having time to plan before like, implementation. Like look county, these are all the risks that you have to sign off on and these are all the data agreements and like you're gonna have to execute a participant agreement, like before the project takes off?</t>
  </si>
  <si>
    <t>Process Improvement, Implementation: Unknowns, Implementation: Pre-launch Planning</t>
  </si>
  <si>
    <t>Well, I guess research and evaluation, and the process needed to go through to get an IRB approved. And normally, our department works with UCSF, and so what was new was having a different partner and so, I believe as a result, they're looking at creating a new kind of form for the approval process to be more inclusive, you know, different research partners.</t>
  </si>
  <si>
    <t>Process Improvement, Local Evaluation</t>
  </si>
  <si>
    <t>shifting to a data management system— we use iCarol, to track our engagements with the participants and what concerns they were bringing up, as well as what digital literacy topics or digital skills topics they would bring during the tech support hours or one on one. So I think that contributed a lot.</t>
  </si>
  <si>
    <t>Process Improvement, Project Engagement</t>
  </si>
  <si>
    <t>The the main accomplishments are really just trying to you know, remind people it's gonna run out, and you know, like, and then, I guess one that is need to get on the table, which I'm gonna I I pulled up how I I wanted this with on my strength, and I'm going to be exploring with Milka to to have a conversation with my headspace to see if we can do the same kind of close out with sending emails to them. The city has to do it instead of headspace.</t>
  </si>
  <si>
    <t>So it's going to be a different messaging that if you'd like to continue with Headspace you certainly are, you know, able to. what I need to figure out with Millka did do a little research on this, but it was how they can continue, maybe with their own portal, But then, yeah, you know, like how they'll pay, you know, and keep that up, you know.</t>
  </si>
  <si>
    <t>and then kind of like the last few months, like November, December, just to remind people like this is available and you only have X amount of months to use it, because, you know, the licenses will expire on the 31 of December.</t>
  </si>
  <si>
    <t>I don't know what to call it, but on Google search to to make sure that when somebody types in those key words of mental health or support, or whatever that our county or the Helping Hand Project kind of comes up as one of the first ones, so that we can transition from the help at hand to community resources and county department of behavioral wellness. And all of these other partners search engine optimization. That's the the phrase, apparently for doing that type of work.</t>
  </si>
  <si>
    <t>Project close-out, Sustainability</t>
  </si>
  <si>
    <t>seeing some success in about half the participants being engaged</t>
  </si>
  <si>
    <t>Project Engagement</t>
  </si>
  <si>
    <t>it didn't really work because we had set out to give tablets out for a year and keep people engaged for a year</t>
  </si>
  <si>
    <t>Project Engagement, Device Distribution</t>
  </si>
  <si>
    <t>So I think our pivot was reaching out to these organizations saying, Hey, this is a program. You know, if your participants would be interested in it, like, we'd love to work with you to get them enrolled and agree to the terms of like returning it. Everyone's kind of in the loop.</t>
  </si>
  <si>
    <t>Project Engagement, Device Distribution, Community Partnership, Community Outreach, Expansion beyond original scope of project, Staffing: Openness/ Adaptation??</t>
  </si>
  <si>
    <t>But it was also hard to to engage people because we have to get the technology back.</t>
  </si>
  <si>
    <t>Project Engagement, Digital Equity</t>
  </si>
  <si>
    <t>I just think it's it's a nice thing for the city to be able to do for our community at a time when lots of people who may not have had sleeping issues, or had, like a different anxiety, things, you know, over the past several years could have fallen into lots of different situations in their home and their families in their work, you know that that may have caused</t>
  </si>
  <si>
    <t>Reach New Population</t>
  </si>
  <si>
    <t>Because we we serve those in greatest need, which is, which means, like we serve those on medical or uninsured, and with mo a moderate to severe mental illness and not everybody quote. Most people don't qualify for services with us.</t>
  </si>
  <si>
    <t>And so I think introducing technology to a traditionally conservative county, that's technology resistant was one of the biggest benefits that we've had here.</t>
  </si>
  <si>
    <t>This particular innovation program is because we're trying to find a way to reach those individuals who traditionally don't either seek out help or don't have access to traditional mental health services and the help at hand program has proven through - not only like I said the Riverside website and other access points that they even, I think, utilize kiosks and a couple of other ways to provide access to services - without interacting directly with an individual like face to face. That interaction isn't necessary.</t>
  </si>
  <si>
    <t>Another thing is to continuously to advocate for participants to be able to keep the devices and get funding for more funding, to get more devices to participants, because there was the San Francisco Strategic Digital Equity plan said that they estimated that over a 100,000 San Francisco residents don''t have access to technology or basic digital lacy skill, and you know, 65 devices is a small dent in that number right?</t>
  </si>
  <si>
    <t>Reach New Population, Device Distribution, Digital Equity</t>
  </si>
  <si>
    <t>I think it's made apps more accessible as far as individuals being able to access them.</t>
  </si>
  <si>
    <t>Reach New Population, Reach Target Population</t>
  </si>
  <si>
    <t>We are serving TAY and trans community member and they have their own specific issues that they are going to so it would be nice as they give us feedback that we can then take back and say like: ‘They use the tablets to find gender affirming care.’ So then our team can then figure out how to create videos on how they might be able to find that care or what that even means in this space.</t>
  </si>
  <si>
    <t>Reach Target Population</t>
  </si>
  <si>
    <t>getting TAYs, which is kind of surprising because it’s technology and they’re pretty quick to jump on technology. and I think that might be just a downside of me not being out there enough to where the TAY are. So I'm really hoping that I'll change with our assistant and our new coordinator— they’ll be able to kind of tag team it, you know one can do seniors, one can do TAY.</t>
  </si>
  <si>
    <t>That was a huge challenge, that we couldn't find an app that met all of what we had prioritized in the beginning we reprioritized eventually but that was a big deal with not having the Spanish and Chinese language issues as priority.</t>
  </si>
  <si>
    <t>The other aspect would be the effort app they offer a specialty type of mobile application that is designed to help individuals that have some kind of psychosis or schizophrenia type of diagnosis that live with that diagnosis.</t>
  </si>
  <si>
    <t>Reach Target Population, Reach New Population</t>
  </si>
  <si>
    <t>I guess. Just I would say, like people actually like engaging so like, for you know, for example, with the seniors like, they just are kind of hesitant when it comes to technology.</t>
  </si>
  <si>
    <t>Seniors, App Uptake</t>
  </si>
  <si>
    <t>Because there's a marginalized population of senior citizens that need the access to technology and the awareness of how do you navigate that technology. And I think that one of the things that could be beneficial for this project is that continuing to identify those marginalized communities that would benefit that would greatly benefit from the projects</t>
  </si>
  <si>
    <t>Seniors, Digital Equity, Digital Literacy</t>
  </si>
  <si>
    <t>maybe having a couple of days a week where they just go hang out at the senior center once a month and like, set up a table and just kind of, you know, build that relationship, that rapport with the seniors. You know, talk to them about it, you know, sit and show them how to do it on their phone and get them signed up.</t>
  </si>
  <si>
    <t>Seniors, Digital Literacy, Reach Target Population, Community Trust</t>
  </si>
  <si>
    <t>So if you don't have like the staff on hand to, I guess kind of hold their hands and like walk them through everything and just sit with them, that would be a barrier.</t>
  </si>
  <si>
    <t>Seniors, Staffing: Time Constraints, Staffing: Dedicated staffing, Digital Literacy</t>
  </si>
  <si>
    <t>And so I think it''s important to think through your staffing, and to be able to have some dedicated staffing or a consultant or something that can just be able to to do that</t>
  </si>
  <si>
    <t>So that''s that''s been like the biggest thing like If we had a a dedicated team of like a tech person, and you know I could be in a coordinator role here, which i''m doing but kind of having a more dedicated tech person and clinical team, it''d be a lot more smooth sailing for sure.</t>
  </si>
  <si>
    <t>It was almost like an afterthought, because we were so focused our small team of like. And you know, our regular meetings could have anywhere from just myself to like maybe a senior administrator or 2, and maybe a quality improvement it person and then maybe a clinician. So it's like or 2. So it's been like not, you know. It's been about roughly, 7 people who have come kind of come in and out of the project which is a pretty small team locally here in Monterey. And again, none of us really have, like the know, the experience or know how, when it comes to like technology, product, release and maintenance.</t>
  </si>
  <si>
    <t>I think, having the right mix of skills, the skills in the people that are implementing whatever they are implementing. You do need to have the technology skill set to get things moving. But also you do need to have the feedback of the peer voice, the evaluation voice.</t>
  </si>
  <si>
    <t>I feel like sometimes because the peer voice is… we have a a great greater number of peer members… that seems like like it's a more loud voice. But things cannot happen with anything without the technology skills.</t>
  </si>
  <si>
    <t>I think definitely being able to have staff that is bilingual because then that gives us more flexibility of who can come. And out of the current staff of 3 besides myself, only one has been here the full year. So at least, having that one person that can support me in training and retraining. And then that person becoming kind of like the expert on on some of the activities. Or when people have trouble enrolling, they'll call out.</t>
  </si>
  <si>
    <t>For example, is like we don''t have staff members who can translate materials into other languages. You know we don''t have someone who can speak Spanish, Chinese, Russian, and translate on material. So, then a certain population cant even access our resources because of our small staff capacity</t>
  </si>
  <si>
    <t>Staffing: Dedicated staffing, Community Outreach, Community Barriers</t>
  </si>
  <si>
    <t>As these things came up? Could there have been funding for like a marketing? Or could somebody have been a from EY by taking on like, “oh, I'm seeing this set of of concerns. Let's put together a subtask group that's gonna help you that. And I can be the go between.”</t>
  </si>
  <si>
    <t>Staffing: Dedicated staffing, Cross-County Collaboration</t>
  </si>
  <si>
    <t>I don't know how you overcome that piece, you know, the staffing piece. Less people hired part time, people, or, you know, like, did things like that.</t>
  </si>
  <si>
    <t>Staffing: Dedicated staffing, Staffing: Hiring</t>
  </si>
  <si>
    <t>Eventually the team got a little bit bigger, more comprehensive, and we got more support, because at the at the beginning we didn't have the the clinician, and then later, we got two. So it is important to have those key roles. And team member and team voices from the beginning, kind of planning from the beginning. Structured in that in that way, so it's more… ensures they the success of the program.</t>
  </si>
  <si>
    <t>And credible mind has been great and you know Jeff Blood in particular, and cap the counties of the team. They've been great at assisting us as they can. But I guess we're we're still accountable as the county. It's our project and I think, just having like not that that technical knowledge?</t>
  </si>
  <si>
    <t>Staffing: Dedicated staffing, Staffing: Multiple Roles</t>
  </si>
  <si>
    <t>And all this stuff and user testing and just all that stuff. So yeah, just kind of working out of the bounds of our areas of expertise that that's been a challenge for sure. Because you're you know, we're going along. We're so focused on like, well, okay, do we get these user testing is done. Okay, cool. Do we validate it with our clinics? Okay, cool. Oh, crap, we need to market this stuff. Right? So I like that. You know, that kind of pressure is like that's been a challenge for sure.</t>
  </si>
  <si>
    <t>There's just been a limitation if anything on our end just because again, we're public health officials and not technology people. So like. it's just it's just kind of a challenge to jump into that space and try to like push things out.</t>
  </si>
  <si>
    <t>Because it's mental health but it's I.T, you know, like lots of different things like security you know, and I mean we made our way around it but you you need this for IT people involved, plus just to to to be okay with this thing, us being a part of it and and then also the attorney piece too. And so “which attorney?” It's just it, was it? We had a lot of those kinds of things</t>
  </si>
  <si>
    <t>Staffing: Dedicated staffing, Within County: Cross departmental</t>
  </si>
  <si>
    <t>adding more members to the team I think that has been part of this success.</t>
  </si>
  <si>
    <t>our Peer Administrator - the person that oversights the peers in the county - she was able to bring on board other peers that are outside our help@hand team to cover the operation of TakemyHand.</t>
  </si>
  <si>
    <t>Other great accomplishments we were able to fulfill the other peer positions for the take my hand operation. For the longest time we had those positions available, and we were working on recruiting for that. And finally, this past year, all our peer positions were filled except with one right now.</t>
  </si>
  <si>
    <t>I think, having more stable staff members. you know, at the beginning. we had some CalMHSA team members that left. There was a lot of changes in personnel then, and lately it's more stable.</t>
  </si>
  <si>
    <t>Well, first of all, I'd only been there for like a couple of months and it was my first foray into county mental health services. I was previously working at a nonprofit. And so I literally had to learn my job while I was you know, trying to implement all these different programs.</t>
  </si>
  <si>
    <t>We're currently trying to hire for our position as a coordinator.</t>
  </si>
  <si>
    <t>So we're getting an assistant. Which was that person that I was mentioned before, and then we're having to replace me as the Coordinator. So we'll have 2 people focusing on help at hand for pretty much like the next 6 months that I'll be supervising.</t>
  </si>
  <si>
    <t>getting the 2 new hires on board and you know, just pushing them out into the community.</t>
  </si>
  <si>
    <t>Yeah, I would say like, I think around the time, a little bit before we actually implemented, we hired on a new manager that was had some background and tech and implementation. So that was great. And then we hired on…. we had some existing digital navigators and then hired on, like replaced some.</t>
  </si>
  <si>
    <t>I’m hoping they’ll be able to just get out in the community wherever people are and promote it.</t>
  </si>
  <si>
    <t>Staffing: Hiring, Community Outreach, Marketing</t>
  </si>
  <si>
    <t>I'm planning on once we get signed on and I get them, you know, one or 2 weeks to get their feet on on the ground. I'm gonna push them out there and help like push help at hand, because we've got, you know, 6 months left.</t>
  </si>
  <si>
    <t>Staffing: Hiring, Community Outreach, Project close-out</t>
  </si>
  <si>
    <t>Not sure about close-out, but wanted some way of tagging the project ending.</t>
  </si>
  <si>
    <t>Perhaps the fact that we have more peers recently. It has helped with supporting these different innovations and promoting them. And the outreach activities that we are having. I don't know if that has to do with the fact that we are in the last year and people are trusting more what we have to offer as well. I think, having more team members always helps.</t>
  </si>
  <si>
    <t>Staffing: Hiring, Staffing: Dedicated staffing</t>
  </si>
  <si>
    <t>Well, then you have to answer it like you're the peer, but you're not the peer, you know, but you have to answer the survey. Some of those things were a little difficult for me, I would say.</t>
  </si>
  <si>
    <t>Staffing: Multiple Roles</t>
  </si>
  <si>
    <t>Misconstrued like this came from our peer but we don't have one but then she'd be in a awkward position because she hasn't been involved, you know. So, you know, and that was a choice of the managers above us.</t>
  </si>
  <si>
    <t>speaking for myself and and my colleagues within the county, like we're we work in government administration. We're doing contracts and project management and oversight evaluational stuff like developing a technology tool and marketing. It is like, not in our wheelhouse.</t>
  </si>
  <si>
    <t>Like you, you talked about earlier multiple hats when working in a small county so I'm training into a housing coordinator as well as an innovation person and all that other fun stuff.</t>
  </si>
  <si>
    <t>And that's pretty common I found in county mental health services, where essentially you just have to learn it while you're doing it. And I'm sure you've heard that the the comparison with me. You know you're building the airplane while you're flying it.</t>
  </si>
  <si>
    <t>Staffing: Multiple Roles, Staffing: Changing roles</t>
  </si>
  <si>
    <t>just being open to learning, because you know, we're kind of set up to get the technology back, which is pretty uncomfortable, but we were still able to, you know, communicate that and get people to, you know, do it, even though it was kind of hard.</t>
  </si>
  <si>
    <t>Staffing: Openness/ Adaptation??</t>
  </si>
  <si>
    <t>But yeah, we're grateful that MHSASF has been able to adapt and find new ways to support the community and collaborate in unique ways.</t>
  </si>
  <si>
    <t>Staffing: Openness/ Adaptation??, Expansion beyond original scope of project</t>
  </si>
  <si>
    <t>Just really I think it''s more so just it''s it''s a really big project that needs important time and and you didn''t get more staff to help with it or something. So that it''s more of like sort of the organization within the city to sort of set yourself up to have that for the time that you need.</t>
  </si>
  <si>
    <t>Staffing: Time Constraints</t>
  </si>
  <si>
    <t>we only have so many individual resources like myself or Amanda being out of maternity leave.</t>
  </si>
  <si>
    <t>And then I think challenges are just our taking up staff time.</t>
  </si>
  <si>
    <t>So like our clinical staff- it's a pretty big effort to introduce new tools and create new tools, let alone introduce them, let alone create them, that may affect workflows.</t>
  </si>
  <si>
    <t>Finding the adequate resources and time to lay an appropriate foundation… Um to also be able to provide timely feedback and updates. We continue to be extremely under resourced not just with this project but with many. And I would say that's probably one of the biggest challenges.</t>
  </si>
  <si>
    <t>and then also the communication among the different people at different point in time sometimes those priorities conflict with each other. And sometimes you just have to decide on which one will be put on pause versus which one we can continue making progress.</t>
  </si>
  <si>
    <t>You know, this is like a 5 year project. But we've done like everything in the last 2 years. I feel like the first, like 2 to 3 years for not much happened. It was just a slow process of procurement so yeah, it just kind of put us in a time crunch.</t>
  </si>
  <si>
    <t>like as the innovation coordinator and Monterey County, I'm always trying to like, write innovation plans and doing the research to learn like what other counties have done is like way harder than it should be. you really have to go deep, dive through county websites and look at their image, plans and search around. Try to find evaluation reports and stuff.</t>
  </si>
  <si>
    <t>Well, I think the issue for me is just being such a small group that we just don't have a time. The capacity for me to be pulled out and do other things, because I'm also doing the outreach events on the weekends and evenings, and I'm also supporting with workshops. So it's really not having the time to be able to participate as much as we like.</t>
  </si>
  <si>
    <t>Everybody's been short staffed. So it's it makes sense as to why… But I think that might be one of the challenges I've seen.</t>
  </si>
  <si>
    <t>I think we were just trying to like use down the budget but didn't really think about the staff capacity.</t>
  </si>
  <si>
    <t>Really I know less about the other counties to tell you the truth. Because I haven't been able with time wise… We are a small, you know, or small teeny tiny staff which does do multiple things I’m the Mhsa. Coordinator, A. P. I. coordinator, the innovations coordinator and and then so like, then, you know. so I cant always make the tech lead calls to really know some of the other accomplishments.</t>
  </si>
  <si>
    <t>Staffing: Time Constraints, Cross-County Collaboration</t>
  </si>
  <si>
    <t>Speaks to a lack of awareness about what is happening in other counties. In this case, it is described due to a lack of staffing and time constraints.</t>
  </si>
  <si>
    <t>We are a small, you know, or small teeny tiny staff which does do multiple things I’m the Mhsa. Coordinator, A. P. I. coordinator, the innovations coordinator and and then so like, then, you know. so I cant always make the tech lead calls to really know some of the other accomplishments</t>
  </si>
  <si>
    <t>Staffing: Time Constraints, Staffing: Multiple Roles</t>
  </si>
  <si>
    <t>we don't have enough people in the team to do that job and it all falls on the project manager so that's why I'm saying each of these implementations require a support line or a after the fact support FAQ and we are a small group of people implementing here</t>
  </si>
  <si>
    <t>So I think there are some limitation in regards to who we are serving because there''s just not the resource availability. And for this project we are a team of primarily 2 right it''s like 2 and a half, working on the tech distribution project so it''s like one person is like you know, doing outreach, the other one is doing program development. The other one is doing finding ways to do the admin for, like you know, figuring out that who has submitted their paperwork? who has received the onboarding packet? How do we ship it? right? So I feel like our small team of 2 is doing probably the job of maybe 5 or 6 people</t>
  </si>
  <si>
    <t>And also at this time of the great resignation. You know it''s hard with turnover</t>
  </si>
  <si>
    <t>And like right now everywhere we’re very short staffed. I think our vacancy rates like 25 to 40% or something like that.</t>
  </si>
  <si>
    <t>but like especially given there''s been turnover in like every position along the way. it''s kind of often we''re often needing to like reset</t>
  </si>
  <si>
    <t>I will say that just to ensure that we do have the key team members - that we don't experience more staff turnover where people live and we have to wait until we recruit again for that individual and retrain again in the entire process</t>
  </si>
  <si>
    <t>So I learned specifically how to I guess, take care do more self-care in myself by like that can''t be said for the rest of my team. We actually had a peer who had to take some time off because of the revolving door of this project, and they''ve been out for almost like 2 months.</t>
  </si>
  <si>
    <t>But [the County Health Services Agency] is all under one executive director - so then there's also fiscal support services that support all of those agencies under one umbrella - and that one person moved out of state and so it was, “Oh no we need to train somebody else, how to do it.”</t>
  </si>
  <si>
    <t>I know a lot of its kind of been a little difficult you know with the pandemic and with our staff turnovers.</t>
  </si>
  <si>
    <t>I know before I came on, we had someone internally who worked with our peers, and they were on board with the project but then they retired.</t>
  </si>
  <si>
    <t>I think staff turnover I've seen a lot of not just here, but you know I know Santa Barbara's had some tech lead changes. other counties have had their tech lead change. so, it looks like that's been an issue all around which of course we know has been you know a nationwide issue for everyone.</t>
  </si>
  <si>
    <t>I think really a lot of it had to do with we lost our executive director. I know our executive team was really focused on kind of taking over like her duties and her priorities on top of their already you know busy workloads.</t>
  </si>
  <si>
    <t>Well, like the biggest thing with the workforce shortages is the turnover rate.</t>
  </si>
  <si>
    <t>shortly after I got hired, I started in September 2019, and of course we all know that [Covid] came around the following March so I hadn't really been here that long and that brought about a lot of changes, and since that happened we've had a really high turnover rate we're severely understaffed as far as everything.</t>
  </si>
  <si>
    <t>I think that's been one of the the largest challenges, that the collaboration as a whole has faced as well as of course, the you know the manpower problem because it's a statewide problem, not just as the small county problem which in turn, of course, is going to affect your your, you know, consistency of programs and the ability to keep things fluid and what not so or consistent, I guess, would be the correct term.</t>
  </si>
  <si>
    <t>Just having redo that like staff transitions, you know, we did lose staff person. It was our senior project, and I was had to step-in, but it wasn’t like in other counties where they lost the staff and then it was like, almost starting from scratch. You know, it's very overt.</t>
  </si>
  <si>
    <t>I think the [staff] transitions as a whole do impact us right. So when we lost Colette her role purely was never filled again. So I think something's got definitely you know, there was such a huge value with what she was working on and just luckily we kind of ran with it and created our own, but I'm sure that impact could have been better if it had been able to refill that.</t>
  </si>
  <si>
    <t>I think my greatest challenge is the staff. I had a shortage of a staffing from I would say March well in September, September of 2021, the project manager left and so I took on that role, right? In moving our project forward and then in February, February, or March, I believe, March two individuals or actually the whole family, the whole team left, and now it's a group of people three, three people left so there was a shortage of staff</t>
  </si>
  <si>
    <t>The peer lead that was at the state at CalMHSA - the one that worked on the digital mental health literacy work. And I don't know, that position was really core to kind of keep that the peer needs and the peer perspective and the peer at the front of the project. So it was a big loss and they never fill that position.</t>
  </si>
  <si>
    <t>Staffing: Turnover, CalMHSA Management</t>
  </si>
  <si>
    <t>Specifically, we've had a lot of manpower challenges. And so we got stuck waiting on the BA. Between Tehama County and UCI and I know that it's been recently approved, which is fantastic news, but it's taken over a year due to those workforce shortages.</t>
  </si>
  <si>
    <t>Staffing: Turnover, Contracting Delays</t>
  </si>
  <si>
    <t>Tri City was another one that was also considering the same app that we were and so we were really looking forward to that sort of leveraging again, right because now there's two funding, like we could share, you know, they expand gonna share that, because there was a lot that we paid a lot to either to kind of get all the customizations and things that we wanted. But they lost their staff and so new staff came on… and now they're not considering they're in the same app anymore.</t>
  </si>
  <si>
    <t>Staffing: Turnover, Cross-County Collaboration</t>
  </si>
  <si>
    <t>This is super interesting because staff turnover at one county affected another.</t>
  </si>
  <si>
    <t>And then we hired on…. we had some existing digital navigators and then hired on, like replaced some.</t>
  </si>
  <si>
    <t>Staffing: Turnover, Digital Navigators</t>
  </si>
  <si>
    <t>So just kind of getting staff totally prepared for [the speed of vendors]. Which I tried to do. I thought I did a lot at the time, but I think it still caught everybody off guard because it''s just busy. We just lost a lot of a lot of people you know that that manage our period, or different segments of our bureau.</t>
  </si>
  <si>
    <t>Staffing: Turnover, External Vendor: Collaboration</t>
  </si>
  <si>
    <t>ecause our peer liaison is in many different ways and got pulled off of this project</t>
  </si>
  <si>
    <t>Staffing: Turnover, Staffing: Changing roles</t>
  </si>
  <si>
    <t>I was just working on an email to a HR yesterday and today because on Friday we had 18 interviews to fill three of the peer positions that we are missing in for the H@H project. And ensuring that we have a better standard for deciding on the pay rate that's critical. The pay rate for our peers for instance is not very competitive - a peer can easily go and make more money with the private industry.</t>
  </si>
  <si>
    <t>Staffing: Turnover, Staffing: Hiring</t>
  </si>
  <si>
    <t>I suppose turnover is intrinsically related to retention, which is what this speaks to more imo.</t>
  </si>
  <si>
    <t>And then I think, also, just we've had a lot of transition with staff and coming and going. So I've continually been having to train and train and train and that's another thing.</t>
  </si>
  <si>
    <t>I'll go back to staffing, and really having the capacity to to do as much as we probably would be able to had we been fully staffed. Right? I think that's the challenge for all of the counties.</t>
  </si>
  <si>
    <t>You know kind of things get brushed aside because they're not priority. Especially with everybody doing you know, wearing multiple hats right now we don't have an executive director, so our executive team is kind of filling that role on top of their own duties.</t>
  </si>
  <si>
    <t>Staffing: Turnover, Staffing: Multiple Roles</t>
  </si>
  <si>
    <t>So I think the challenge is again part of how many staff have come and gone into the project, that the approaches that were that were done in the beginning where I think they were just kind of like. “Oh, here's this is the project,”</t>
  </si>
  <si>
    <t>Staffing: Turnover, Within County: Cross departmental</t>
  </si>
  <si>
    <t>I think some of the concerns that came up that I've heard is how we really we're in county decided that that these funds would be focused on on older adults, and like how we continue to to keep our lens there.</t>
  </si>
  <si>
    <t>and then just kind of figure out the nuts and bolts on maintaining this in the future without innovation funds.</t>
  </si>
  <si>
    <t>Well, as an innovations program, it's gonna obviously have to transition into something else. Or it's just gonna go away.</t>
  </si>
  <si>
    <t>I think that's probably one of the biggest things and I think just the continuation of everyone testing out the various apps in their county, so we can really get that that data at the end to which apps are most beneficial, or which ones that people like the most. And then, you know, that can help us make decisions in the future and continue to offer these to our communities.</t>
  </si>
  <si>
    <t>we're only approved three years so this is our final year. We've already been like moving into sustainability planning to get appy workshops were even funded, you know, through additional resources because the community want to see more of them targeting older adults. So that was another big infrastructure, accomplishment.</t>
  </si>
  <si>
    <t>Cause there''s never been like an explicit need for doing that. Just kind of like a vague idea of like we might want to do that. So I think, in the future, if other counties any county has a more concrete plan that would be good.</t>
  </si>
  <si>
    <t>Sustainability, CalMHSA Management</t>
  </si>
  <si>
    <t>I think, will hopefully, really lead to some some meaningful trends, and then hopefully, out of that can come additional funding to meet the needs of of whatever we thought right, the innovation will hopefully bring forward some learnings, and we can then follow up on those learnings with new projects.</t>
  </si>
  <si>
    <t>Sustainability, Funding: New</t>
  </si>
  <si>
    <t>I think, really, we just rely on the Image, Save, Prevention and early intervention funds.</t>
  </si>
  <si>
    <t>Sustainability, Leveraging Other Resources</t>
  </si>
  <si>
    <t>I don't know that we would have taken that and done something more with it, because I don't know that at this point what changes with Mhsa that we're going to put money potential changes, that we're going to put money to sustain any of these apps. But which is too bad, because I think it has been a good thing for a a given number of people. But it would have been helpful in that way if we would have wanted to continue, or also to actually share with our community</t>
  </si>
  <si>
    <t>Sustainability, Limited Funding</t>
  </si>
  <si>
    <t>priority wise we have to really look at all our funding right now, you know, with potential changes. it's too bad, because it's a nice thing to be able to put out there for the community who really got something out of it, and who would normally get something from our mental health system because they don't meet some kind of a level of need, you know, but they do have concerns or needs or things they struggle with.</t>
  </si>
  <si>
    <t>I really wish it could continue. I wish that we you know. I mean, it's not even something that we're talking about. And that's why I'm I'm talking about like it's going to sunset. It can be something that they pop up and say, but I haven't really heard that it's a priority to be able to put more funding to it.</t>
  </si>
  <si>
    <t>Sustainability, Project close-out, Limited Funding</t>
  </si>
  <si>
    <t>I think, one of one of the gaps that I have found in utilizing technology for wellness is not only like lack of having a device but lack of support. Once you have the device right? It's not just the one time thing, I think we need to have continuous support especially for seniors, right? So you might sit down with them once, and they got, you know I love it. And then they come back, and it's like, “wait. How did we do this again?” So I think I think it a continuous type of support.</t>
  </si>
  <si>
    <t>Sustainability, Seniors</t>
  </si>
  <si>
    <t>Yeah, I personally have. I mean, I guess I can say I would assume that once it's all wrapped up and we get our data which probably won't be what until June of next year, you know, presenting it to our executive team and being like this is what we did, this is how we succeeded, this is what benefits there are from these apps</t>
  </si>
  <si>
    <t>Sustainability, Within County: Cross departmental</t>
  </si>
  <si>
    <t>although I think that most counties are launched or have been launching around the same time even though the the first round of approval approved counties where they are like quite a bit longer than than the second.</t>
  </si>
  <si>
    <t>And of course the partnership with you guys and what you''ve done and put out there about the the project</t>
  </si>
  <si>
    <t>I think just the sharing of data as well, which I mean you guys do wonderfully with, like our our quarterly reports and showing us where we're all at.</t>
  </si>
  <si>
    <t>But then there''s also I''d say, you know, one of the challenges was our leadership at the time of just not being responsive to my requests. So like when I was trying, because I was working with CalMHSA to get the RFP process out, and It was just kind of needing to get necessary necessary approvals just didn''t early happen in a timely manner. And then LA joined the party and then so kind of reset, and there is kind of hangups, just in terms of getting sign off by their leadership as well</t>
  </si>
  <si>
    <t>Within County: Cross departmental</t>
  </si>
  <si>
    <t>from the top-down to have like buy in like we have this project approve internally,</t>
  </si>
  <si>
    <t>If I were to go back a year, probably really reinforce to leadership that this is a project that takes staff time. So I need. I need support from the top down to get people to listen to.</t>
  </si>
  <si>
    <t>I think one of the major challenges it''s like the back and forth that MHSA SF comes to with the county sometimes, at least from MHASF. We ask questions for, like our program, and then we get the okay to continue forward. And then sometime later, down the road, we are notified that another department gave their input, and that we have to halt the project for stop the project.</t>
  </si>
  <si>
    <t>So that has been kind of hard where I feel like our momentum has been… instead having a long sustained momentum is more like we do work to work. Stop, wait, wait! Do work to work to work. Stop! wait, wait, wait, wait! wait!</t>
  </si>
  <si>
    <t>And it''s cause we don''t have to go through legal with the city right, and they had to go through with compliance, but we don''t have to do that.</t>
  </si>
  <si>
    <t>So in Santa Maria, I've connected recently with the migrant Education Department and they have a huge need. Youth come to this country at a much later age and depending where they're coming from their resources are limited.</t>
  </si>
  <si>
    <t>I know, like our clinical side, our director of clinical, she's always interested in trying these things, so I think if she sees like the data and like that it was actually beneficial to people. I could definitely see her saying, yeah, let's see if we can offer this to our clients. So I I think that would be the route that would happen, offering it to clients.</t>
  </si>
  <si>
    <t>Within County: Cross departmental, App Effectiveness, Sustainability</t>
  </si>
  <si>
    <t>the way things run is going through your upper management to try to keep things in front of people. And then there's different priorities that come up. And you know an app isn't as highly prioritized as someone in a medical needs sort of thing that needs to like. Maybe some paperwork's gotta get in front of somebody</t>
  </si>
  <si>
    <t>Within County: Cross departmental, CalMHSA Management</t>
  </si>
  <si>
    <t>et's let's try to find a way to sustain it. And I think the reason being if there is some way that the community were able to have some way that you could have community input without a breach of their confidentiality in terms of who they are, you know that? Then there was a way that they could provide input it. It might do something to sway the higher ups</t>
  </si>
  <si>
    <t>Within County: Cross departmental, Communicating to Stakeholders</t>
  </si>
  <si>
    <t>I think useful to keep in mind that 'communicating to stakeholders' might involve convincing higher-ups</t>
  </si>
  <si>
    <t>I feel like, the the larger collaborative was always available very responsive on emails but just like an example just even getting like you know letters signed, or something like that, or Pa''s approved you know It''s just when you''re dependent on someone else that has nothing to do with in terms of like you know moving something in this project, and being responsive to having to you know meet with the collaborative and or CalMHSA, and you guys, and and and say, ‘Hey, I don''t have this yet’ it's less of a priority for them because they have like bigger things, and it''s just a small piece for them. But it''s a very important piece for you in order to make make a project move, and then you can''t make it move because there are higher up person. You can''t push that person you know is these kinds of things that go on in the city every day with like in general projects. But I think these are the learning that I not learning but just things that happened along the way that I don''t know how sort of setting it up in the beginning.</t>
  </si>
  <si>
    <t>Within County: Cross departmental, Contracting Delays</t>
  </si>
  <si>
    <t>Cool - an interesting point is the relationship between the system that facilitates collaboration may also be the same system that slows things down... maybe they're separate systems tho!</t>
  </si>
  <si>
    <t>I know that like the county wanted to try like an innovative app, such as Take my hand, but there are other you know, existing services that do similar work that I wish maybe were leveraged. So for example, MHSAF has a warm line that does do online peer chat support. But the city was like we have to implement something new, innovative and try things and test something. I think that, you know, objective was great, but then the city was not really ready to kind of take that on, with all the work that it would take to kind of stand up a whole new peer chat program. So that's one of the challenges</t>
  </si>
  <si>
    <t>Within County: Cross departmental, Implementation Delays</t>
  </si>
  <si>
    <t>So I think that was a lot of the things, too. It's just a lot of internal debates with like us, and like our executive team and things they’re not comfortable with or what would be okay according to Tri-City standards.</t>
  </si>
  <si>
    <t>Within County: Cross departmental, Implementation: Pre-launch Planning, Implementation: Unknowns, Within County: Internal roadblocks</t>
  </si>
  <si>
    <t>one thing that we did work on that was kind of new, and some progress on, that is working with our quality management and finding out more about our processes within DPH for for research and evaluation.</t>
  </si>
  <si>
    <t>Within County: Cross departmental, Process Improvement</t>
  </si>
  <si>
    <t>there should be a team maybe in the San Francisco like department of health that is fully like responsible for innovation. And like working with innovative projects and implementing innovative projects that are related to tech, and like those privacy and and risk areas, because I think it was hard for Teresa to get answers sometimes when it was something so new and so different. And everyone was just like, No thanks. Like, let's not move forward with it. So then that would kind of delay the project a lot.</t>
  </si>
  <si>
    <t>Within County: Cross departmental, Process Improvement, Implementation Delays</t>
  </si>
  <si>
    <t>we are looking to do a collaboration of research with UCI with the tech at hand project, but right now, it's also kind of held back a little bit to getting full approval. As there's, I think just the county doesn't want to take on, like an enforcement part of it or like, responsible end of it.</t>
  </si>
  <si>
    <t>Within County: Cross departmental, Research</t>
  </si>
  <si>
    <t>I think we also know who to ask. So not just in terms of the goodness of it with the need. But also, then what kind of data are being collected what is the …what is the business model. Would this be plug in play as is or would there need to be tailoring and customization. I'm bringing in IT and different facets of it. Whether it's applications, what development do we need to consider, integration with our EHR information, security, compliance and privacy issues, contracts and procurement all of that once</t>
  </si>
  <si>
    <t>Within County: Cross departmental, Staffing: Dedicated staffing</t>
  </si>
  <si>
    <t>You know it''s hard with turnover because it because the help at hand project is basically something that it touches lots of different departments. It touches it. it touches the attorney''s office it touches, City Council, it touches mental health, our advisory committees, all that.
 So it''s so like as you''re having staff, who are holding sort of key pieces to sort of move a certain aspect of getting approval, and the city or just sort of like giving some kind of a input or their expertise. And then that staff gone, you know, with with the change over and staffing the resignations, the retirement. Then it''s just difficult it can be difficult that aspect
 Which basically applies to any work that''s cross department work, you know. But it has affected this particular project.</t>
  </si>
  <si>
    <t>Within County: Cross departmental, Staffing: Turnover</t>
  </si>
  <si>
    <t>I think one of the issues with the compliance officer had was that it wasn't owned by Tri City. So I think if it's something that's Tri-City purchases, so we purchase, you know, additional licenses of my strength that Tri city owns, then it's something they might feel more comfortable handing out to our clients and allowing them to you know, access it, utilize it, and then, you know, share it with their permissions about like how we're using it. They were just concerned with, like the sharing of data and like, you know, all that stuff. So a lot of things she was concerned with. But if it's something that Tri-City owns, I think they're more inclined and more willing to you know allow our clients to utilize it, and then talk about it with their therapist or mental health provider.</t>
  </si>
  <si>
    <t>Within County: Cross departmental, Sustainability, CalMHSA Management</t>
  </si>
  <si>
    <t>So we had to put a pause on that, and just say no client like can use it with their clinician. If a client stumbled upon like the flyer in the you know, in the real world and they sign up for it, that's another thing but it can't be with the client, so I guess that would have been, I guess, a roadblock.</t>
  </si>
  <si>
    <t>Within County: Cross departmental, Within County: Internal roadblocks, Community Partnership</t>
  </si>
  <si>
    <t>I think that is the hardship that we''re currently facing now at the moment, is that you know our team tries to pre-plan programming wise as far out as possible but because of decision making powers that we don''t have, as the subcontractor, when those decisions are to be made everything is now pressured.</t>
  </si>
  <si>
    <t>Within County: Cross departmental, Within County: management</t>
  </si>
  <si>
    <t>Bureaucracy. [Laughter] It is just that a lot of the stuff from the county level is just so much red tape.</t>
  </si>
  <si>
    <t>Within County: Internal roadblocks</t>
  </si>
  <si>
    <t>So, as far as the program itself goes it's just sometimes it's frustrating that there's so much required when in reality our goal is supposed to be to help the clients and provide them with services that they can utilize. But some of the requirements that are put in place can stifle that ability to be able to help the individuals which is not just part of the Help@Hand problem… that's kind of a mental health services problem.</t>
  </si>
  <si>
    <t>there are reasons why so there there's a lot of protections in place and there's a lot of things that are there to protect the clients but at the same time there's a lot of hoops that you have to jump through when you work for the county</t>
  </si>
  <si>
    <t>It was making sure that they kind of were able to go over those BAAs with like a fine-tooth comb and make sure that they're really comfortable with it. I've noticed other counties didn't have issues with that but that was something that our county you know that was a big thing for us.</t>
  </si>
  <si>
    <t>But then, when we took it on the flip side to our compliance officer, he had a lot of like concerns, just because the way the my strength app is like a part of it's not technically Tri City owned. It's like CalMHSA owned, because they did it all for us.
 And then, because it's not billable, they couldn't do it very like the actual, like one on one side of the client.</t>
  </si>
  <si>
    <t>Within County: Internal roadblocks, CalMHSA Management, Within County: Cross departmental</t>
  </si>
  <si>
    <t>And it literally becomes frustrating to the extent that we put - just some the hours that myself my peer supervisor my peers and the two health educators that I have here put into the project and then running to one single document that has literally stalled our program for entire year… is extremely frustrating.</t>
  </si>
  <si>
    <t>Within County: Internal roadblocks, Contracting Delays</t>
  </si>
  <si>
    <t>And it took a lot from there to get peers interested again after that point because that was one of the hurdles that we were concerned about to start with.</t>
  </si>
  <si>
    <t>Within County: Internal roadblocks, Peer Workforce</t>
  </si>
  <si>
    <t>. And then sometimes I can get bogged down in paperwork and then things get lost and then we have turnover and then you know it's just like a big snowball effect</t>
  </si>
  <si>
    <t>Within County: Internal roadblocks, Staffing: Turnover</t>
  </si>
  <si>
    <t>I think is being able to… give the power to the team members to do what they need to do and get ideas from them and trust that I don't have to do it all. I don't have to do it all.</t>
  </si>
  <si>
    <t>So I think the thing that I learned is to have a plan, but don''t be so… don''t adhere so strictly to that plan cause most likely that plan will get messed up in some type of way</t>
  </si>
  <si>
    <t>Another banger quote.</t>
  </si>
  <si>
    <t>This project changes fast like really fast. You''ll have a idea of what you want to do in the project, and then a decision will come, and you totally change it, and scrap it.</t>
  </si>
  <si>
    <t>For us really a lot of it had to do with the BAAs and the legal side of it is just really understanding what our executive team and our legal team were comfortable with as far as the way the BAAS were worded.</t>
  </si>
  <si>
    <t>I think really just keeping those updates where everyone’s at both internally and externally. So, internally for Tricity it’s kind of whoever I'm working with internally letting him know like, ‘hey this is where we're at this is what we're working on you know this is what we need from you’</t>
  </si>
  <si>
    <t>Because of like, you know, whatever certain decisions that are made, and might change the makeup of how we do things right, because initially, we asked if we can get the tablets away to participants and we were told yes, right. And then, later on, we were informed that we have to actually retrieve all of the devices.</t>
  </si>
  <si>
    <t>Within County: management, Device Distribution</t>
  </si>
  <si>
    <t>So, I think when it came to kind of Help@Hand I think they knew that we have time on the project still… they know that we have you know those two more years on it - I think at that time it was maybe three years - I'm speaking from what I assumed they felt, but you know they have time with it it's not something that we're doing right this moment.</t>
  </si>
  <si>
    <t>Within County: management, Within County: Internal roadblocks</t>
  </si>
  <si>
    <t>And I think learning wise, I said that keeping that communication open with them circling back like, “hey did you get a chance to look at this yet or you know these are my thoughts on it kind of summarizing it for them really helped them,” because it eliminated their needs to kind of go through everything. If I just kind of said this is where we're at with this. ‘Is what we need from you? And really kind of detail it out for them, then I would get I would get quicker response.</t>
  </si>
  <si>
    <t>So, I think that was something that I've learned too is you know like I said, kind of keeping that communication open. Sharing with everybody where we're at and what we're doing kind of helped the executive team kind of move forward with things and I think that's why I got where we're at right now.</t>
  </si>
  <si>
    <t>I think one of the other things is as we move more and more digitally, one of the things that I have noted - we’re kind of wrestling with it - is a lot of our outcome measures, our metrically validated ones are all normed and set to be completed by paper and pencil. So when you take them then you put them onto a device they were horrible and people don't want to answer those questions all the way through</t>
  </si>
  <si>
    <t>CFIR domain</t>
  </si>
  <si>
    <t>Interview 1: 2022</t>
  </si>
  <si>
    <t>Interview 2: 2023</t>
  </si>
  <si>
    <t>Survey 1</t>
  </si>
  <si>
    <t>Survey 2</t>
  </si>
  <si>
    <t>Survey 3</t>
  </si>
  <si>
    <t>Implementation Process
Theme: Vendors optimized county/city work with expertise and additional manpower.</t>
  </si>
  <si>
    <t>Implementation Process
Theme: Coordinating with vendors created new challenges.</t>
  </si>
  <si>
    <t>- Subtheme: There is a difference between counties/cities and vendors in speed of work.
“So just kind of getting staff totally prepared for [the speed of vendors]. Which I tried to do. I thought I did a lot at the time, but I think it still caught everybody off guard…”</t>
  </si>
  <si>
    <t>- Subtheme: Communication could be difficult between counties/cities and vendors.
“But it's just very difficult to just get access inside of the [redacted] app… because they didn't send any kind of ‘This is gonna end that; you have 4 more days.’”</t>
  </si>
  <si>
    <t>- Experienced contracting difficulties: 7/12 counties/cities</t>
  </si>
  <si>
    <t>- Experienced contracting difficulties: 3/12 counties/cities</t>
  </si>
  <si>
    <t>- Subtheme: Vendors displayed a lack of flexibility on customization. 
“They were very stringent about modifying the application - not even a minimum. They were not even receptive to listen to what we had to say.”
- Subtheme: A desire for more data from the apps. 
“You can't really tell much about what people got out of it on a sort of group basis, and that would maybe even inform things in the future that we could walked away with.”</t>
  </si>
  <si>
    <t>Inner setting
Theme: Expanding the workforce supported the project.</t>
  </si>
  <si>
    <t>Inner setting
Theme:  County/city staff faced challenges within their roles</t>
  </si>
  <si>
    <t>- Subtheme: Lack of dedicated staffing impeded success.
“If we had a dedicated team of like a tech person, and you know I could be in a coordinator role here, which I’m doing but kind of having a more dedicated tech person and clinical team, it'd be a lot more smooth sailing for sure.”</t>
  </si>
  <si>
    <t>Dedicated staffing is necessary for project success: 7/12 counties/cities agreed</t>
  </si>
  <si>
    <t>Dedicated staffing is necessary for project success: 12/12 counties/cities felt this was meaningful or very meaningful</t>
  </si>
  <si>
    <t>Dedicated staffing is necessary for project success: 10/12 counties/cities felt this was meaningful or very meaningful</t>
  </si>
  <si>
    <t>Inner setting Theme: Staff turnover was a major disruption</t>
  </si>
  <si>
    <t>- Subtheme: Counties/cities remained understaffed.
“Having the capacity to do as much as we probably would be able to had we been fully staffed. I think that's the challenge for all of the counties.”
- Subtheme: Turnover was common.
“The biggest thing with the workforce shortages is the turnover rate.”
- Subtheme: Onboarding new staff is intensive. 
“”
- Subtheme: Losing experienced/expert staff was difficult.
“We've had a lot of transition with staff and coming and going. So I've continually been having to train and train and train and that's another thing.”</t>
  </si>
  <si>
    <t>Inner setting
Theme: New funding sources are needed for sustainability.</t>
  </si>
  <si>
    <t>- Subtheme: Counties/cities are actively seeking funding for continuing the projects.
“Hopefully additional funding can meet the needs of [our community].”
- Subtheme: Uncertainty for innovation funding in the future.
“My understanding is that there are discussions about removing innovations from MHSA funds, so that will prevent progress on that topic.”</t>
  </si>
  <si>
    <t>Obtained additional funding to support sustainability of activities developed through Help@Hand: 4/12 Counties/Cities</t>
  </si>
  <si>
    <t>Obtained additional funding to support sustainability of activities developed through Help@Hand: 1/12 Counties/Cities</t>
  </si>
  <si>
    <t>Obtained additional funding to support sustainability of activities developed through Help@Hand: 1/12 Counties/Cities
Submitted a grant proposal to obtain non-MHSA funding to support Help@Hand activities: 0/12 Counties/Cities</t>
  </si>
  <si>
    <t>Inner setting
Theme: Counties/cities operated in tight funding environments.</t>
  </si>
  <si>
    <t>Implementation Process
Theme: Community outreach required multiple different approaches.</t>
  </si>
  <si>
    <t>Implementation Process
Theme:  New media was critical for marketing.</t>
  </si>
  <si>
    <t>- Subtheme: Uncertainty around traditional marketing approaches. 
“Continuing to keep the word out by word of mouth or by a regular kind of announcements, push outs of emails, that's really been the main way… but it hasn't really resulted in like a big uptake.”</t>
  </si>
  <si>
    <t>Implementation Process
Theme:  Marketing presented unexpected challenges.</t>
  </si>
  <si>
    <t>- Subtheme: Need to commit to understanding the target audience.
“Just because you put [an app] out there and it's good doesn't mean it's going to gain traction. There are things that you have to do, and you have to appeal to the market… like that stuff matters!”</t>
  </si>
  <si>
    <t>- Experienced challenges related to marketing: 4/12 Counties/Cities</t>
  </si>
  <si>
    <t>- Experienced challenges related to marketing: 1/12 Counties/Cities</t>
  </si>
  <si>
    <t>- Subtheme: Marketing required creating resources.
“With our channels we’re limited in the way that we advertise, and we don't really have social media.”</t>
  </si>
  <si>
    <t>Inner setting
Theme: CalMHSA provided a central leadership role.</t>
  </si>
  <si>
    <t>Inner setting
Theme: A centralized body created challenges.</t>
  </si>
  <si>
    <t>- Subtheme: Additional layers of decision-making created complexity.
“I think there may have been some misunderstanding between our county and CalMHSA, and some other requirements as far as being able to perform the data sharing information. And that's where we've been held up.”</t>
  </si>
  <si>
    <t>- Subtheme: Communication difficulties created delays. 
“I'm not really sure where that breakdown in communication happened, but it was just like we're plugging along and then it was like oh crap we don't have this signed so I'm not sure where that happens between CalMHSA and Help@Hand.”</t>
  </si>
  <si>
    <t>- Subtheme: Needed to provide more support over the long term.
“I guess I wanted to see CalMHSA facilitate more of [collaboration] in some sort of structure because I think it's happening, but it's happening very specific to specific needs, right. It’s almost up to us to take the initiative to reach out.”</t>
  </si>
  <si>
    <t>Implementation Process
Theme: Counties/cities supporting each other was an important part of the project.</t>
  </si>
  <si>
    <t>Implementation Process
Theme: Collaborating with other counties/cities remained challenging.</t>
  </si>
  <si>
    <t>- Subtheme: Working towards a shared vision felt challenging. 
“Yes, we all work towards one big goal, but in the end, each county is implementing it uniquely based on our needs. So, I think those expectations were hard, and I think that that created a lot of challenges.”</t>
  </si>
  <si>
    <t>- Subtheme: Feelings of missed opportunities to pool resources. 
“It's sort of interesting that people are pushing on the same or similar levers but they're not the same levers, and so there's maybe not as much cross-support as one would imagine there could be.”</t>
  </si>
  <si>
    <t>- Subtheme: Unique County/City circumstances created barriers to collaboration. 
“It’s just the different approval layers within each county, and that makes it very challenging to collaborate across counties.”</t>
  </si>
  <si>
    <t>- Subtheme: There were not enough opportunities to reflect on other county/city processes and results. 
“With the help at hand we kind of like to focus on… what people have already done, but not really talk about what are the processes that people use to get there.”</t>
  </si>
  <si>
    <t>Inner setting
Theme: Departmental leadership decision making presented barriers for progress.</t>
  </si>
  <si>
    <t>- Subtheme: Departmental leadership changing directions caused delays. 
“This project changes fast - really fast. You'll have an idea of what you want to do in the project, and then a decision will come, and you totally change it, and scrap it.”</t>
  </si>
  <si>
    <t>- Subtheme: Departmental leadership unresponsive caused delays. 
“One of the challenges was our leadership at the time of just not being responsive to my requests... It was just kind of needing to get the necessary approvals, which just didn't early happen in a timely manner.”</t>
  </si>
  <si>
    <t>Inner setting
Theme: Innovation projects require input across multiple departments.</t>
  </si>
  <si>
    <t>- Subtheme: Complex approvals processes caused delays to projects. 
“There are reasons why so there there's a lot of protections in place, and there's a lot of things that are there to protect the clients. But at the same time there's a lot of hoops that you have to jump through when you work for the county.”</t>
  </si>
  <si>
    <t>- Subtheme: Help@Hand involved input from multiple departments, which can cause delays. 
“The Help@Hand project is something that touches lots of different departments… you're having staff, who are holding key pieces to move a certain aspect of getting approval… and then those staff are gone with the change-over and resignations, retirements. Then it's just difficult… it can be difficult that aspect.”</t>
  </si>
  <si>
    <t>- Subtheme: Departmental leadership buy-in is needed at multiple stages. 
“If I were to go back a year, probably really reinforce to leadership that this is a project that takes staff time. So, I need support from the top down to get people to listen to [me].”</t>
  </si>
  <si>
    <t>Outer setting
Theme: Digital equity influenced county/city decision making.</t>
  </si>
  <si>
    <t>Provided digital literacy training to county staff or peers: 4/12 Counties/Cities</t>
  </si>
  <si>
    <t>- Subtheme: The digital divide is a barrier to reaching the community.
“If we are thinking about serving those within the public mental health system, one of the biggest problems with the technologies is actually the digital divide and digital literacy.”</t>
  </si>
</sst>
</file>

<file path=xl/styles.xml><?xml version="1.0" encoding="utf-8"?>
<styleSheet xmlns="http://schemas.openxmlformats.org/spreadsheetml/2006/main" xmlns:x14ac="http://schemas.microsoft.com/office/spreadsheetml/2009/9/ac" xmlns:mc="http://schemas.openxmlformats.org/markup-compatibility/2006">
  <fonts count="48">
    <font>
      <sz val="10.0"/>
      <color rgb="FF000000"/>
      <name val="Arial"/>
      <scheme val="minor"/>
    </font>
    <font>
      <b/>
      <sz val="12.0"/>
      <color rgb="FF000000"/>
      <name val="Calibri"/>
    </font>
    <font>
      <b/>
      <color theme="1"/>
      <name val="Arial"/>
      <scheme val="minor"/>
    </font>
    <font>
      <color theme="1"/>
      <name val="Arial"/>
      <scheme val="minor"/>
    </font>
    <font>
      <sz val="12.0"/>
      <color rgb="FF009687"/>
      <name val="Calibri"/>
    </font>
    <font>
      <sz val="12.0"/>
      <color rgb="FFCFB11B"/>
      <name val="Calibri"/>
    </font>
    <font>
      <sz val="12.0"/>
      <color rgb="FFFFC197"/>
      <name val="Calibri"/>
    </font>
    <font>
      <sz val="12.0"/>
      <color rgb="FF6D1109"/>
      <name val="Calibri"/>
    </font>
    <font>
      <sz val="12.0"/>
      <color rgb="FF455A65"/>
      <name val="Calibri"/>
    </font>
    <font>
      <sz val="12.0"/>
      <color rgb="FF84608B"/>
      <name val="Calibri"/>
    </font>
    <font>
      <sz val="12.0"/>
      <color rgb="FF0C525C"/>
      <name val="Calibri"/>
    </font>
    <font>
      <sz val="12.0"/>
      <color rgb="FF465C40"/>
      <name val="Calibri"/>
    </font>
    <font>
      <sz val="12.0"/>
      <color rgb="FF28D9C8"/>
      <name val="Calibri"/>
    </font>
    <font>
      <sz val="12.0"/>
      <color rgb="FFF21F0D"/>
      <name val="Calibri"/>
    </font>
    <font>
      <sz val="12.0"/>
      <color rgb="FFFFDB27"/>
      <name val="Calibri"/>
    </font>
    <font>
      <sz val="12.0"/>
      <color rgb="FF6834B7"/>
      <name val="Calibri"/>
    </font>
    <font>
      <sz val="12.0"/>
      <color rgb="FF1B1616"/>
      <name val="Calibri"/>
    </font>
    <font>
      <sz val="12.0"/>
      <color rgb="FF9E22B0"/>
      <name val="Calibri"/>
    </font>
    <font>
      <sz val="12.0"/>
      <color rgb="FF71197E"/>
      <name val="Calibri"/>
    </font>
    <font>
      <sz val="12.0"/>
      <color rgb="FF9E8400"/>
      <name val="Calibri"/>
    </font>
    <font>
      <sz val="12.0"/>
      <color rgb="FFEC2364"/>
      <name val="Calibri"/>
    </font>
    <font>
      <sz val="12.0"/>
      <color rgb="FF76C8EE"/>
      <name val="Calibri"/>
    </font>
    <font>
      <sz val="12.0"/>
      <color rgb="FFA41A47"/>
      <name val="Calibri"/>
    </font>
    <font>
      <sz val="12.0"/>
      <color rgb="FF9D62F7"/>
      <name val="Calibri"/>
    </font>
    <font>
      <sz val="12.0"/>
      <color rgb="FF7A5649"/>
      <name val="Calibri"/>
    </font>
    <font>
      <sz val="12.0"/>
      <color rgb="FFC6A1FE"/>
      <name val="Calibri"/>
    </font>
    <font>
      <sz val="12.0"/>
      <color rgb="FF698B60"/>
      <name val="Calibri"/>
    </font>
    <font>
      <sz val="12.0"/>
      <color rgb="FFAAAAAA"/>
      <name val="Calibri"/>
    </font>
    <font>
      <sz val="12.0"/>
      <color rgb="FF3D4DB5"/>
      <name val="Calibri"/>
    </font>
    <font>
      <sz val="12.0"/>
      <color rgb="FF0A93F3"/>
      <name val="Calibri"/>
    </font>
    <font>
      <sz val="12.0"/>
      <color rgb="FFCDDC39"/>
      <name val="Calibri"/>
    </font>
    <font>
      <sz val="12.0"/>
      <color rgb="FFFFA727"/>
      <name val="Calibri"/>
    </font>
    <font>
      <sz val="12.0"/>
      <color rgb="FFA41508"/>
      <name val="Calibri"/>
    </font>
    <font>
      <color rgb="FF4A86E8"/>
      <name val="Arial"/>
      <scheme val="minor"/>
    </font>
    <font>
      <color rgb="FFFF9900"/>
      <name val="Arial"/>
      <scheme val="minor"/>
    </font>
    <font>
      <color rgb="FFFF00FF"/>
      <name val="Arial"/>
      <scheme val="minor"/>
    </font>
    <font>
      <color rgb="FF009687"/>
      <name val="Arial"/>
      <scheme val="minor"/>
    </font>
    <font>
      <color rgb="FFCC4125"/>
      <name val="Arial"/>
      <scheme val="minor"/>
    </font>
    <font>
      <i/>
      <color theme="1"/>
      <name val="Arial"/>
      <scheme val="minor"/>
    </font>
    <font>
      <strike/>
      <color theme="1"/>
      <name val="Arial"/>
      <scheme val="minor"/>
    </font>
    <font>
      <i/>
      <color rgb="FF000000"/>
      <name val="&quot;Arial&quot;"/>
    </font>
    <font>
      <color rgb="FF000000"/>
      <name val="&quot;Arial&quot;"/>
    </font>
    <font>
      <sz val="11.0"/>
      <color rgb="FF000000"/>
      <name val="Calibri"/>
    </font>
    <font>
      <sz val="12.0"/>
      <color rgb="FF000000"/>
      <name val="&quot;Times New Roman&quot;"/>
    </font>
    <font/>
    <font>
      <b/>
      <u/>
      <sz val="12.0"/>
      <color rgb="FF000000"/>
      <name val="&quot;Times New Roman&quot;"/>
    </font>
    <font>
      <b/>
      <sz val="12.0"/>
      <color rgb="FF000000"/>
      <name val="&quot;Times New Roman&quot;"/>
    </font>
    <font>
      <b/>
      <u/>
      <sz val="12.0"/>
      <color rgb="FF000000"/>
      <name val="&quot;Times New Roman&quot;"/>
    </font>
  </fonts>
  <fills count="3">
    <fill>
      <patternFill patternType="none"/>
    </fill>
    <fill>
      <patternFill patternType="lightGray"/>
    </fill>
    <fill>
      <patternFill patternType="solid">
        <fgColor rgb="FFFFFF00"/>
        <bgColor rgb="FFFFFF00"/>
      </patternFill>
    </fill>
  </fills>
  <borders count="8">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s>
  <cellStyleXfs count="1">
    <xf borderId="0" fillId="0" fontId="0" numFmtId="0" applyAlignment="1" applyFont="1"/>
  </cellStyleXfs>
  <cellXfs count="70">
    <xf borderId="0" fillId="0" fontId="0" numFmtId="0" xfId="0" applyAlignment="1" applyFont="1">
      <alignment readingOrder="0" shrinkToFit="0" vertical="bottom" wrapText="0"/>
    </xf>
    <xf borderId="0" fillId="0" fontId="1" numFmtId="0" xfId="0" applyAlignment="1" applyFont="1">
      <alignment readingOrder="0" shrinkToFit="0" vertical="bottom" wrapText="0"/>
    </xf>
    <xf borderId="0" fillId="0" fontId="2" numFmtId="0" xfId="0" applyAlignment="1" applyFont="1">
      <alignment readingOrder="0" shrinkToFit="0" wrapText="1"/>
    </xf>
    <xf borderId="0" fillId="0" fontId="3" numFmtId="0" xfId="0" applyAlignment="1" applyFont="1">
      <alignment readingOrder="0"/>
    </xf>
    <xf borderId="0" fillId="0" fontId="2" numFmtId="0" xfId="0" applyAlignment="1" applyFont="1">
      <alignment readingOrder="0"/>
    </xf>
    <xf borderId="0" fillId="0" fontId="2" numFmtId="0" xfId="0" applyAlignment="1" applyFont="1">
      <alignment readingOrder="0" shrinkToFit="0" vertical="top" wrapText="1"/>
    </xf>
    <xf borderId="0" fillId="0" fontId="4" numFmtId="0" xfId="0" applyAlignment="1" applyFont="1">
      <alignment readingOrder="0" shrinkToFit="0" vertical="bottom" wrapText="0"/>
    </xf>
    <xf borderId="0" fillId="0" fontId="3" numFmtId="0" xfId="0" applyAlignment="1" applyFont="1">
      <alignment shrinkToFit="0" wrapText="1"/>
    </xf>
    <xf borderId="0" fillId="0" fontId="3" numFmtId="0" xfId="0" applyAlignment="1" applyFont="1">
      <alignment shrinkToFit="0" vertical="top" wrapText="1"/>
    </xf>
    <xf borderId="0" fillId="0" fontId="5" numFmtId="0" xfId="0" applyAlignment="1" applyFont="1">
      <alignment readingOrder="0" shrinkToFit="0" vertical="bottom" wrapText="0"/>
    </xf>
    <xf borderId="0" fillId="0" fontId="6" numFmtId="0" xfId="0" applyAlignment="1" applyFont="1">
      <alignment readingOrder="0" shrinkToFit="0" vertical="bottom" wrapText="0"/>
    </xf>
    <xf borderId="0" fillId="0" fontId="3" numFmtId="0" xfId="0" applyAlignment="1" applyFont="1">
      <alignment readingOrder="0" shrinkToFit="0" wrapText="1"/>
    </xf>
    <xf borderId="0" fillId="0" fontId="7" numFmtId="0" xfId="0" applyAlignment="1" applyFont="1">
      <alignment readingOrder="0" shrinkToFit="0" vertical="bottom" wrapText="0"/>
    </xf>
    <xf borderId="0" fillId="0" fontId="8" numFmtId="0" xfId="0" applyAlignment="1" applyFont="1">
      <alignment readingOrder="0" shrinkToFit="0" vertical="bottom" wrapText="0"/>
    </xf>
    <xf borderId="0" fillId="0" fontId="9" numFmtId="0" xfId="0" applyAlignment="1" applyFont="1">
      <alignment readingOrder="0" shrinkToFit="0" vertical="bottom" wrapText="0"/>
    </xf>
    <xf borderId="0" fillId="0" fontId="10" numFmtId="0" xfId="0" applyAlignment="1" applyFont="1">
      <alignment readingOrder="0" shrinkToFit="0" vertical="bottom" wrapText="0"/>
    </xf>
    <xf borderId="0" fillId="0" fontId="11" numFmtId="0" xfId="0" applyAlignment="1" applyFont="1">
      <alignment readingOrder="0" shrinkToFit="0" vertical="bottom" wrapText="0"/>
    </xf>
    <xf borderId="0" fillId="0" fontId="12" numFmtId="0" xfId="0" applyAlignment="1" applyFont="1">
      <alignment readingOrder="0" shrinkToFit="0" vertical="bottom" wrapText="0"/>
    </xf>
    <xf borderId="0" fillId="0" fontId="13" numFmtId="0" xfId="0" applyAlignment="1" applyFont="1">
      <alignment readingOrder="0" shrinkToFit="0" vertical="bottom" wrapText="0"/>
    </xf>
    <xf borderId="0" fillId="0" fontId="14" numFmtId="0" xfId="0" applyAlignment="1" applyFont="1">
      <alignment readingOrder="0" shrinkToFit="0" vertical="bottom" wrapText="0"/>
    </xf>
    <xf borderId="0" fillId="0" fontId="15" numFmtId="0" xfId="0" applyAlignment="1" applyFont="1">
      <alignment readingOrder="0" shrinkToFit="0" vertical="bottom" wrapText="0"/>
    </xf>
    <xf borderId="0" fillId="0" fontId="16" numFmtId="0" xfId="0" applyAlignment="1" applyFont="1">
      <alignment readingOrder="0" shrinkToFit="0" vertical="bottom" wrapText="0"/>
    </xf>
    <xf borderId="0" fillId="0" fontId="17" numFmtId="0" xfId="0" applyAlignment="1" applyFont="1">
      <alignment readingOrder="0" shrinkToFit="0" vertical="bottom" wrapText="0"/>
    </xf>
    <xf borderId="0" fillId="0" fontId="18" numFmtId="0" xfId="0" applyAlignment="1" applyFont="1">
      <alignment readingOrder="0" shrinkToFit="0" vertical="bottom" wrapText="0"/>
    </xf>
    <xf borderId="0" fillId="0" fontId="19" numFmtId="0" xfId="0" applyAlignment="1" applyFont="1">
      <alignment readingOrder="0" shrinkToFit="0" vertical="bottom" wrapText="0"/>
    </xf>
    <xf borderId="0" fillId="0" fontId="20" numFmtId="0" xfId="0" applyAlignment="1" applyFont="1">
      <alignment readingOrder="0" shrinkToFit="0" vertical="bottom" wrapText="0"/>
    </xf>
    <xf borderId="0" fillId="0" fontId="21" numFmtId="0" xfId="0" applyAlignment="1" applyFont="1">
      <alignment readingOrder="0" shrinkToFit="0" vertical="bottom" wrapText="0"/>
    </xf>
    <xf borderId="0" fillId="0" fontId="22" numFmtId="0" xfId="0" applyAlignment="1" applyFont="1">
      <alignment readingOrder="0" shrinkToFit="0" vertical="bottom" wrapText="0"/>
    </xf>
    <xf borderId="0" fillId="0" fontId="23" numFmtId="0" xfId="0" applyAlignment="1" applyFont="1">
      <alignment readingOrder="0" shrinkToFit="0" vertical="bottom" wrapText="0"/>
    </xf>
    <xf borderId="0" fillId="0" fontId="24" numFmtId="0" xfId="0" applyAlignment="1" applyFont="1">
      <alignment readingOrder="0" shrinkToFit="0" vertical="bottom" wrapText="0"/>
    </xf>
    <xf borderId="0" fillId="0" fontId="25" numFmtId="0" xfId="0" applyAlignment="1" applyFont="1">
      <alignment readingOrder="0" shrinkToFit="0" vertical="bottom" wrapText="0"/>
    </xf>
    <xf borderId="0" fillId="0" fontId="26" numFmtId="0" xfId="0" applyAlignment="1" applyFont="1">
      <alignment readingOrder="0" shrinkToFit="0" vertical="bottom" wrapText="0"/>
    </xf>
    <xf borderId="0" fillId="0" fontId="27" numFmtId="0" xfId="0" applyAlignment="1" applyFont="1">
      <alignment readingOrder="0" shrinkToFit="0" vertical="bottom" wrapText="0"/>
    </xf>
    <xf borderId="0" fillId="0" fontId="28" numFmtId="0" xfId="0" applyAlignment="1" applyFont="1">
      <alignment readingOrder="0" shrinkToFit="0" vertical="bottom" wrapText="0"/>
    </xf>
    <xf borderId="0" fillId="0" fontId="29" numFmtId="0" xfId="0" applyAlignment="1" applyFont="1">
      <alignment readingOrder="0" shrinkToFit="0" vertical="bottom" wrapText="0"/>
    </xf>
    <xf borderId="0" fillId="0" fontId="30" numFmtId="0" xfId="0" applyAlignment="1" applyFont="1">
      <alignment readingOrder="0" shrinkToFit="0" vertical="bottom" wrapText="0"/>
    </xf>
    <xf borderId="0" fillId="0" fontId="31" numFmtId="0" xfId="0" applyAlignment="1" applyFont="1">
      <alignment readingOrder="0" shrinkToFit="0" vertical="bottom" wrapText="0"/>
    </xf>
    <xf borderId="0" fillId="0" fontId="32" numFmtId="0" xfId="0" applyAlignment="1" applyFont="1">
      <alignment readingOrder="0" shrinkToFit="0" vertical="bottom" wrapText="0"/>
    </xf>
    <xf borderId="0" fillId="0" fontId="33" numFmtId="0" xfId="0" applyAlignment="1" applyFont="1">
      <alignment readingOrder="0" shrinkToFit="0" wrapText="1"/>
    </xf>
    <xf borderId="0" fillId="0" fontId="34" numFmtId="0" xfId="0" applyAlignment="1" applyFont="1">
      <alignment readingOrder="0" shrinkToFit="0" wrapText="1"/>
    </xf>
    <xf borderId="0" fillId="0" fontId="35" numFmtId="0" xfId="0" applyAlignment="1" applyFont="1">
      <alignment readingOrder="0" shrinkToFit="0" wrapText="1"/>
    </xf>
    <xf borderId="0" fillId="0" fontId="36" numFmtId="0" xfId="0" applyAlignment="1" applyFont="1">
      <alignment readingOrder="0" shrinkToFit="0" wrapText="1"/>
    </xf>
    <xf borderId="0" fillId="0" fontId="37" numFmtId="0" xfId="0" applyAlignment="1" applyFont="1">
      <alignment readingOrder="0" shrinkToFit="0" wrapText="1"/>
    </xf>
    <xf borderId="0" fillId="0" fontId="38" numFmtId="0" xfId="0" applyAlignment="1" applyFont="1">
      <alignment readingOrder="0"/>
    </xf>
    <xf borderId="0" fillId="2" fontId="3" numFmtId="0" xfId="0" applyAlignment="1" applyFill="1" applyFont="1">
      <alignment readingOrder="0" shrinkToFit="0" vertical="top" wrapText="0"/>
    </xf>
    <xf borderId="0" fillId="0" fontId="39" numFmtId="0" xfId="0" applyAlignment="1" applyFont="1">
      <alignment readingOrder="0"/>
    </xf>
    <xf borderId="0" fillId="0" fontId="38" numFmtId="0" xfId="0" applyFont="1"/>
    <xf borderId="0" fillId="0" fontId="40" numFmtId="0" xfId="0" applyAlignment="1" applyFont="1">
      <alignment readingOrder="0"/>
    </xf>
    <xf borderId="0" fillId="0" fontId="41" numFmtId="0" xfId="0" applyAlignment="1" applyFont="1">
      <alignment readingOrder="0"/>
    </xf>
    <xf quotePrefix="1" borderId="0" fillId="0" fontId="41" numFmtId="0" xfId="0" applyAlignment="1" applyFont="1">
      <alignment readingOrder="0"/>
    </xf>
    <xf borderId="0" fillId="0" fontId="42" numFmtId="0" xfId="0" applyAlignment="1" applyFont="1">
      <alignment readingOrder="0" shrinkToFit="0" vertical="bottom" wrapText="0"/>
    </xf>
    <xf borderId="0" fillId="0" fontId="42" numFmtId="0" xfId="0" applyAlignment="1" applyFont="1">
      <alignment shrinkToFit="0" vertical="bottom" wrapText="0"/>
    </xf>
    <xf borderId="1" fillId="0" fontId="43" numFmtId="0" xfId="0" applyAlignment="1" applyBorder="1" applyFont="1">
      <alignment horizontal="left" readingOrder="0" shrinkToFit="0" wrapText="1"/>
    </xf>
    <xf borderId="2" fillId="0" fontId="43" numFmtId="0" xfId="0" applyAlignment="1" applyBorder="1" applyFont="1">
      <alignment horizontal="left" readingOrder="0" shrinkToFit="0" wrapText="1"/>
    </xf>
    <xf borderId="3" fillId="0" fontId="44" numFmtId="0" xfId="0" applyBorder="1" applyFont="1"/>
    <xf borderId="1" fillId="0" fontId="45" numFmtId="0" xfId="0" applyAlignment="1" applyBorder="1" applyFont="1">
      <alignment horizontal="left" readingOrder="0" shrinkToFit="0" wrapText="1"/>
    </xf>
    <xf borderId="2" fillId="0" fontId="46" numFmtId="0" xfId="0" applyAlignment="1" applyBorder="1" applyFont="1">
      <alignment horizontal="left" shrinkToFit="0" wrapText="1"/>
    </xf>
    <xf borderId="4" fillId="0" fontId="44" numFmtId="0" xfId="0" applyBorder="1" applyFont="1"/>
    <xf borderId="1" fillId="0" fontId="43" numFmtId="0" xfId="0" applyAlignment="1" applyBorder="1" applyFont="1">
      <alignment horizontal="left" shrinkToFit="0" wrapText="1"/>
    </xf>
    <xf borderId="5" fillId="0" fontId="47" numFmtId="0" xfId="0" applyAlignment="1" applyBorder="1" applyFont="1">
      <alignment horizontal="left" readingOrder="0" shrinkToFit="0" wrapText="1"/>
    </xf>
    <xf borderId="1" fillId="0" fontId="46" numFmtId="0" xfId="0" applyAlignment="1" applyBorder="1" applyFont="1">
      <alignment horizontal="left" readingOrder="0" shrinkToFit="0" wrapText="1"/>
    </xf>
    <xf borderId="2" fillId="0" fontId="46" numFmtId="0" xfId="0" applyAlignment="1" applyBorder="1" applyFont="1">
      <alignment horizontal="left" readingOrder="0" shrinkToFit="0" wrapText="1"/>
    </xf>
    <xf borderId="5" fillId="0" fontId="43" numFmtId="0" xfId="0" applyAlignment="1" applyBorder="1" applyFont="1">
      <alignment horizontal="left" readingOrder="0" shrinkToFit="0" wrapText="1"/>
    </xf>
    <xf borderId="6" fillId="0" fontId="44" numFmtId="0" xfId="0" applyBorder="1" applyFont="1"/>
    <xf borderId="1" fillId="0" fontId="3" numFmtId="0" xfId="0" applyAlignment="1" applyBorder="1" applyFont="1">
      <alignment horizontal="left" shrinkToFit="0" vertical="top" wrapText="1"/>
    </xf>
    <xf borderId="2" fillId="0" fontId="3" numFmtId="0" xfId="0" applyAlignment="1" applyBorder="1" applyFont="1">
      <alignment horizontal="left" shrinkToFit="0" vertical="top" wrapText="1"/>
    </xf>
    <xf borderId="1" fillId="0" fontId="46" numFmtId="0" xfId="0" applyAlignment="1" applyBorder="1" applyFont="1">
      <alignment horizontal="left" shrinkToFit="0" wrapText="1"/>
    </xf>
    <xf borderId="7" fillId="0" fontId="44" numFmtId="0" xfId="0" applyBorder="1" applyFont="1"/>
    <xf borderId="5" fillId="0" fontId="3" numFmtId="0" xfId="0" applyAlignment="1" applyBorder="1" applyFont="1">
      <alignment horizontal="left" shrinkToFit="0" vertical="top" wrapText="1"/>
    </xf>
    <xf borderId="0" fillId="0" fontId="3"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25"/>
    <col customWidth="1" min="2" max="3" width="54.25"/>
    <col customWidth="1" min="4" max="5" width="36.88"/>
    <col customWidth="1" min="6" max="6" width="47.5"/>
    <col customWidth="1" min="7" max="7" width="25.25"/>
    <col customWidth="1" min="8" max="8" width="29.88"/>
    <col customWidth="1" min="9" max="9" width="63.25"/>
    <col customWidth="1" min="10" max="10" width="46.5"/>
    <col customWidth="1" min="11" max="11" width="37.38"/>
    <col customWidth="1" min="12" max="12" width="36.63"/>
    <col customWidth="1" min="13" max="13" width="37.5"/>
  </cols>
  <sheetData>
    <row r="1">
      <c r="A1" s="1" t="s">
        <v>0</v>
      </c>
      <c r="B1" s="2" t="s">
        <v>1</v>
      </c>
      <c r="C1" s="2" t="s">
        <v>2</v>
      </c>
      <c r="D1" s="2" t="s">
        <v>3</v>
      </c>
      <c r="E1" s="2" t="s">
        <v>4</v>
      </c>
      <c r="F1" s="3" t="s">
        <v>5</v>
      </c>
      <c r="G1" s="4" t="s">
        <v>3</v>
      </c>
      <c r="H1" s="2" t="s">
        <v>6</v>
      </c>
      <c r="I1" s="4" t="s">
        <v>3</v>
      </c>
      <c r="J1" s="2" t="s">
        <v>7</v>
      </c>
      <c r="K1" s="5" t="s">
        <v>5</v>
      </c>
      <c r="L1" s="4" t="s">
        <v>3</v>
      </c>
      <c r="M1" s="2" t="s">
        <v>8</v>
      </c>
      <c r="N1" s="5" t="s">
        <v>5</v>
      </c>
    </row>
    <row r="2">
      <c r="A2" s="6" t="s">
        <v>9</v>
      </c>
      <c r="B2" s="7"/>
      <c r="C2" s="7"/>
      <c r="D2" s="7"/>
      <c r="E2" s="7"/>
      <c r="K2" s="8"/>
    </row>
    <row r="3">
      <c r="A3" s="9" t="s">
        <v>10</v>
      </c>
      <c r="B3" s="7"/>
      <c r="C3" s="7"/>
      <c r="D3" s="7"/>
      <c r="E3" s="7"/>
      <c r="K3" s="8"/>
    </row>
    <row r="4">
      <c r="A4" s="10" t="s">
        <v>11</v>
      </c>
      <c r="B4" s="11"/>
      <c r="C4" s="11" t="s">
        <v>12</v>
      </c>
      <c r="D4" s="7"/>
      <c r="E4" s="7"/>
      <c r="K4" s="8"/>
    </row>
    <row r="5">
      <c r="A5" s="12" t="s">
        <v>13</v>
      </c>
      <c r="B5" s="11"/>
      <c r="C5" s="11" t="s">
        <v>14</v>
      </c>
      <c r="D5" s="7"/>
      <c r="E5" s="7"/>
      <c r="K5" s="8"/>
    </row>
    <row r="6">
      <c r="A6" s="13" t="s">
        <v>15</v>
      </c>
      <c r="B6" s="7"/>
      <c r="C6" s="7"/>
      <c r="D6" s="7"/>
      <c r="E6" s="7"/>
      <c r="K6" s="8"/>
    </row>
    <row r="7">
      <c r="A7" s="14" t="s">
        <v>16</v>
      </c>
      <c r="B7" s="7"/>
      <c r="C7" s="7"/>
      <c r="D7" s="7"/>
      <c r="E7" s="7"/>
      <c r="K7" s="8"/>
    </row>
    <row r="8">
      <c r="A8" s="15" t="s">
        <v>17</v>
      </c>
      <c r="B8" s="11"/>
      <c r="C8" s="11" t="s">
        <v>18</v>
      </c>
      <c r="D8" s="7"/>
      <c r="E8" s="7"/>
      <c r="K8" s="8"/>
    </row>
    <row r="9">
      <c r="A9" s="12" t="s">
        <v>19</v>
      </c>
      <c r="B9" s="11"/>
      <c r="C9" s="11" t="s">
        <v>20</v>
      </c>
      <c r="D9" s="7"/>
      <c r="E9" s="7"/>
      <c r="K9" s="8"/>
    </row>
    <row r="10">
      <c r="A10" s="16" t="s">
        <v>21</v>
      </c>
      <c r="B10" s="7"/>
      <c r="C10" s="7"/>
      <c r="D10" s="11"/>
      <c r="E10" s="11" t="s">
        <v>22</v>
      </c>
      <c r="F10" s="3" t="s">
        <v>23</v>
      </c>
      <c r="K10" s="8"/>
    </row>
    <row r="11">
      <c r="A11" s="17" t="s">
        <v>24</v>
      </c>
      <c r="B11" s="11"/>
      <c r="C11" s="11" t="s">
        <v>25</v>
      </c>
      <c r="D11" s="7"/>
      <c r="E11" s="7"/>
      <c r="K11" s="8"/>
    </row>
    <row r="12">
      <c r="A12" s="6" t="s">
        <v>26</v>
      </c>
      <c r="B12" s="11"/>
      <c r="C12" s="11" t="s">
        <v>27</v>
      </c>
      <c r="D12" s="7"/>
      <c r="E12" s="7"/>
      <c r="K12" s="8"/>
    </row>
    <row r="13">
      <c r="A13" s="18" t="s">
        <v>28</v>
      </c>
      <c r="B13" s="7"/>
      <c r="C13" s="11" t="s">
        <v>29</v>
      </c>
      <c r="D13" s="7"/>
      <c r="E13" s="7"/>
      <c r="K13" s="8"/>
    </row>
    <row r="14">
      <c r="A14" s="6" t="s">
        <v>30</v>
      </c>
      <c r="B14" s="11"/>
      <c r="C14" s="11" t="s">
        <v>29</v>
      </c>
      <c r="D14" s="7"/>
      <c r="E14" s="7"/>
      <c r="K14" s="8"/>
    </row>
    <row r="15">
      <c r="A15" s="19" t="s">
        <v>31</v>
      </c>
      <c r="B15" s="7"/>
      <c r="C15" s="7"/>
      <c r="D15" s="7"/>
      <c r="E15" s="7"/>
      <c r="K15" s="8"/>
    </row>
    <row r="16">
      <c r="A16" s="20" t="s">
        <v>32</v>
      </c>
      <c r="B16" s="7"/>
      <c r="C16" s="7"/>
      <c r="D16" s="7"/>
      <c r="E16" s="7"/>
      <c r="K16" s="8"/>
    </row>
    <row r="17">
      <c r="A17" s="21" t="s">
        <v>33</v>
      </c>
      <c r="B17" s="7"/>
      <c r="C17" s="7"/>
      <c r="D17" s="7"/>
      <c r="E17" s="7"/>
      <c r="K17" s="8"/>
    </row>
    <row r="18">
      <c r="A18" s="22" t="s">
        <v>34</v>
      </c>
      <c r="B18" s="7"/>
      <c r="C18" s="7"/>
      <c r="D18" s="7"/>
      <c r="E18" s="7"/>
      <c r="K18" s="8"/>
    </row>
    <row r="19">
      <c r="A19" s="12" t="s">
        <v>35</v>
      </c>
      <c r="B19" s="7"/>
      <c r="C19" s="7"/>
      <c r="D19" s="7"/>
      <c r="E19" s="7"/>
      <c r="K19" s="8"/>
    </row>
    <row r="20">
      <c r="A20" s="10" t="s">
        <v>36</v>
      </c>
      <c r="B20" s="7"/>
      <c r="C20" s="7"/>
      <c r="D20" s="7"/>
      <c r="E20" s="7"/>
      <c r="K20" s="8"/>
    </row>
    <row r="21">
      <c r="A21" s="23" t="s">
        <v>37</v>
      </c>
      <c r="B21" s="7"/>
      <c r="C21" s="7"/>
      <c r="D21" s="7"/>
      <c r="E21" s="7"/>
      <c r="K21" s="8"/>
    </row>
    <row r="22">
      <c r="A22" s="6" t="s">
        <v>38</v>
      </c>
      <c r="B22" s="7"/>
      <c r="C22" s="7"/>
      <c r="D22" s="7"/>
      <c r="E22" s="7"/>
      <c r="K22" s="8"/>
    </row>
    <row r="23">
      <c r="A23" s="24" t="s">
        <v>39</v>
      </c>
      <c r="B23" s="7"/>
      <c r="C23" s="7"/>
      <c r="D23" s="7"/>
      <c r="E23" s="11" t="s">
        <v>40</v>
      </c>
      <c r="K23" s="8"/>
    </row>
    <row r="24">
      <c r="A24" s="6" t="s">
        <v>41</v>
      </c>
      <c r="B24" s="7"/>
      <c r="C24" s="7"/>
      <c r="D24" s="7"/>
      <c r="E24" s="11" t="s">
        <v>40</v>
      </c>
      <c r="K24" s="8"/>
    </row>
    <row r="25">
      <c r="A25" s="25" t="s">
        <v>42</v>
      </c>
      <c r="B25" s="7"/>
      <c r="C25" s="7"/>
      <c r="D25" s="7"/>
      <c r="E25" s="7"/>
      <c r="K25" s="8"/>
    </row>
    <row r="26">
      <c r="A26" s="26" t="s">
        <v>43</v>
      </c>
      <c r="B26" s="7"/>
      <c r="C26" s="7"/>
      <c r="D26" s="7"/>
      <c r="E26" s="7"/>
      <c r="K26" s="8"/>
    </row>
    <row r="27">
      <c r="A27" s="22" t="s">
        <v>44</v>
      </c>
      <c r="B27" s="11"/>
      <c r="C27" s="11" t="s">
        <v>45</v>
      </c>
      <c r="D27" s="7"/>
      <c r="E27" s="7"/>
      <c r="K27" s="8"/>
    </row>
    <row r="28">
      <c r="A28" s="9" t="s">
        <v>46</v>
      </c>
      <c r="B28" s="7"/>
      <c r="C28" s="7"/>
      <c r="D28" s="7"/>
      <c r="E28" s="7"/>
      <c r="K28" s="8"/>
    </row>
    <row r="29">
      <c r="A29" s="27" t="s">
        <v>47</v>
      </c>
      <c r="B29" s="7"/>
      <c r="C29" s="7"/>
      <c r="D29" s="7"/>
      <c r="E29" s="7"/>
      <c r="H29" s="3" t="s">
        <v>48</v>
      </c>
      <c r="K29" s="8"/>
    </row>
    <row r="30">
      <c r="A30" s="28" t="s">
        <v>49</v>
      </c>
      <c r="B30" s="7"/>
      <c r="C30" s="7"/>
      <c r="D30" s="7"/>
      <c r="E30" s="7"/>
      <c r="K30" s="8"/>
    </row>
    <row r="31">
      <c r="A31" s="29" t="s">
        <v>50</v>
      </c>
      <c r="B31" s="7"/>
      <c r="C31" s="7"/>
      <c r="D31" s="7"/>
      <c r="E31" s="7"/>
      <c r="K31" s="8"/>
    </row>
    <row r="32">
      <c r="A32" s="27" t="s">
        <v>51</v>
      </c>
      <c r="B32" s="7"/>
      <c r="C32" s="7"/>
      <c r="D32" s="7"/>
      <c r="E32" s="7"/>
      <c r="K32" s="8"/>
    </row>
    <row r="33">
      <c r="A33" s="30" t="s">
        <v>52</v>
      </c>
      <c r="B33" s="11"/>
      <c r="C33" s="11" t="s">
        <v>53</v>
      </c>
      <c r="D33" s="7"/>
      <c r="E33" s="7"/>
      <c r="K33" s="8"/>
    </row>
    <row r="34">
      <c r="A34" s="31" t="s">
        <v>54</v>
      </c>
      <c r="B34" s="11"/>
      <c r="C34" s="11" t="s">
        <v>55</v>
      </c>
      <c r="D34" s="7"/>
      <c r="E34" s="7"/>
      <c r="K34" s="8"/>
    </row>
    <row r="35">
      <c r="A35" s="32" t="s">
        <v>56</v>
      </c>
      <c r="B35" s="7"/>
      <c r="C35" s="7"/>
      <c r="D35" s="7"/>
      <c r="E35" s="7"/>
      <c r="K35" s="8"/>
    </row>
    <row r="36">
      <c r="A36" s="31" t="s">
        <v>57</v>
      </c>
      <c r="B36" s="11"/>
      <c r="C36" s="11" t="s">
        <v>58</v>
      </c>
      <c r="D36" s="7"/>
      <c r="E36" s="7"/>
      <c r="K36" s="8"/>
    </row>
    <row r="37">
      <c r="A37" s="33" t="s">
        <v>59</v>
      </c>
      <c r="B37" s="7"/>
      <c r="C37" s="7"/>
      <c r="D37" s="7"/>
      <c r="E37" s="7"/>
      <c r="H37" s="11" t="s">
        <v>60</v>
      </c>
      <c r="K37" s="8"/>
    </row>
    <row r="38">
      <c r="A38" s="25" t="s">
        <v>61</v>
      </c>
      <c r="B38" s="7"/>
      <c r="C38" s="7"/>
      <c r="D38" s="7"/>
      <c r="E38" s="7"/>
      <c r="K38" s="8"/>
    </row>
    <row r="39">
      <c r="A39" s="12" t="s">
        <v>62</v>
      </c>
      <c r="B39" s="7"/>
      <c r="C39" s="7"/>
      <c r="D39" s="12" t="s">
        <v>63</v>
      </c>
      <c r="E39" s="11" t="s">
        <v>64</v>
      </c>
      <c r="K39" s="8"/>
    </row>
    <row r="40">
      <c r="A40" s="14" t="s">
        <v>65</v>
      </c>
      <c r="B40" s="7"/>
      <c r="C40" s="11" t="s">
        <v>66</v>
      </c>
      <c r="D40" s="7"/>
      <c r="E40" s="11" t="s">
        <v>67</v>
      </c>
      <c r="F40" s="3" t="s">
        <v>68</v>
      </c>
      <c r="K40" s="8"/>
    </row>
    <row r="41">
      <c r="A41" s="34" t="s">
        <v>69</v>
      </c>
      <c r="B41" s="7"/>
      <c r="C41" s="7"/>
      <c r="D41" s="7"/>
      <c r="E41" s="11" t="s">
        <v>70</v>
      </c>
      <c r="K41" s="8"/>
    </row>
    <row r="42">
      <c r="A42" s="35" t="s">
        <v>71</v>
      </c>
      <c r="B42" s="7"/>
      <c r="C42" s="7"/>
      <c r="D42" s="7"/>
      <c r="E42" s="7"/>
      <c r="K42" s="8"/>
    </row>
    <row r="43">
      <c r="A43" s="36" t="s">
        <v>72</v>
      </c>
      <c r="B43" s="11"/>
      <c r="C43" s="11" t="s">
        <v>73</v>
      </c>
      <c r="D43" s="7"/>
      <c r="E43" s="7"/>
      <c r="K43" s="8"/>
    </row>
    <row r="44">
      <c r="A44" s="33" t="s">
        <v>74</v>
      </c>
      <c r="B44" s="11"/>
      <c r="C44" s="11" t="s">
        <v>75</v>
      </c>
      <c r="D44" s="7"/>
      <c r="E44" s="7"/>
      <c r="K44" s="8"/>
    </row>
    <row r="45">
      <c r="A45" s="37" t="s">
        <v>76</v>
      </c>
      <c r="B45" s="7"/>
      <c r="C45" s="7"/>
      <c r="D45" s="7"/>
      <c r="E45" s="7"/>
      <c r="K45" s="8"/>
    </row>
    <row r="46">
      <c r="A46" s="30" t="s">
        <v>77</v>
      </c>
      <c r="B46" s="7"/>
      <c r="C46" s="7"/>
      <c r="D46" s="7"/>
      <c r="E46" s="7"/>
      <c r="K46" s="8"/>
    </row>
    <row r="47">
      <c r="A47" s="11" t="s">
        <v>78</v>
      </c>
      <c r="B47" s="7"/>
      <c r="C47" s="7"/>
      <c r="K47" s="8"/>
    </row>
    <row r="48">
      <c r="B48" s="11"/>
      <c r="C48" s="7"/>
      <c r="D48" s="38" t="s">
        <v>79</v>
      </c>
      <c r="E48" s="11" t="s">
        <v>80</v>
      </c>
      <c r="K48" s="8"/>
    </row>
    <row r="49">
      <c r="B49" s="7"/>
      <c r="C49" s="7"/>
      <c r="D49" s="39" t="s">
        <v>81</v>
      </c>
      <c r="E49" s="11" t="s">
        <v>82</v>
      </c>
      <c r="K49" s="8"/>
    </row>
    <row r="50">
      <c r="B50" s="7"/>
      <c r="C50" s="7"/>
      <c r="D50" s="40" t="s">
        <v>83</v>
      </c>
      <c r="E50" s="11" t="s">
        <v>84</v>
      </c>
      <c r="K50" s="8"/>
    </row>
    <row r="51">
      <c r="B51" s="7"/>
      <c r="C51" s="7"/>
      <c r="D51" s="41" t="s">
        <v>85</v>
      </c>
      <c r="E51" s="11" t="s">
        <v>86</v>
      </c>
      <c r="K51" s="8"/>
    </row>
    <row r="52">
      <c r="B52" s="7"/>
      <c r="C52" s="7"/>
      <c r="D52" s="42" t="s">
        <v>87</v>
      </c>
      <c r="E52" s="11" t="s">
        <v>88</v>
      </c>
      <c r="K52" s="8"/>
    </row>
    <row r="53">
      <c r="B53" s="7"/>
      <c r="C53" s="7"/>
      <c r="D53" s="38" t="s">
        <v>89</v>
      </c>
      <c r="E53" s="11" t="s">
        <v>90</v>
      </c>
      <c r="K53" s="8"/>
    </row>
    <row r="54">
      <c r="B54" s="7"/>
      <c r="C54" s="7"/>
      <c r="D54" s="11" t="s">
        <v>91</v>
      </c>
      <c r="E54" s="11" t="s">
        <v>92</v>
      </c>
      <c r="K54" s="8"/>
    </row>
    <row r="55">
      <c r="B55" s="7"/>
      <c r="C55" s="7"/>
      <c r="D55" s="11" t="s">
        <v>93</v>
      </c>
      <c r="E55" s="7"/>
      <c r="K55" s="8"/>
    </row>
    <row r="56">
      <c r="B56" s="7"/>
      <c r="C56" s="7"/>
      <c r="D56" s="11" t="s">
        <v>94</v>
      </c>
      <c r="E56" s="7"/>
      <c r="K56" s="8"/>
    </row>
    <row r="57">
      <c r="B57" s="7"/>
      <c r="C57" s="7"/>
      <c r="D57" s="11" t="s">
        <v>95</v>
      </c>
      <c r="E57" s="7"/>
      <c r="K57" s="8"/>
    </row>
    <row r="58">
      <c r="B58" s="7"/>
      <c r="C58" s="7"/>
      <c r="D58" s="11" t="s">
        <v>96</v>
      </c>
      <c r="E58" s="7"/>
      <c r="K58" s="8"/>
    </row>
    <row r="59">
      <c r="B59" s="7"/>
      <c r="C59" s="7"/>
      <c r="D59" s="11" t="s">
        <v>97</v>
      </c>
      <c r="E59" s="7"/>
      <c r="K59" s="8"/>
    </row>
    <row r="60">
      <c r="B60" s="7"/>
      <c r="C60" s="7"/>
      <c r="D60" s="11" t="s">
        <v>98</v>
      </c>
      <c r="E60" s="7"/>
      <c r="K60" s="8"/>
    </row>
    <row r="61">
      <c r="B61" s="7"/>
      <c r="C61" s="7"/>
      <c r="D61" s="11" t="s">
        <v>99</v>
      </c>
      <c r="E61" s="7"/>
      <c r="K61" s="8"/>
    </row>
    <row r="62">
      <c r="B62" s="7"/>
      <c r="C62" s="7"/>
      <c r="D62" s="11" t="s">
        <v>100</v>
      </c>
      <c r="E62" s="7"/>
      <c r="K62" s="8"/>
    </row>
    <row r="63">
      <c r="B63" s="7"/>
      <c r="C63" s="7"/>
      <c r="D63" s="11" t="s">
        <v>101</v>
      </c>
      <c r="E63" s="7"/>
      <c r="K63" s="8"/>
    </row>
    <row r="64">
      <c r="B64" s="7"/>
      <c r="C64" s="7"/>
      <c r="D64" s="11" t="s">
        <v>102</v>
      </c>
      <c r="E64" s="7"/>
      <c r="K64" s="8"/>
    </row>
    <row r="65">
      <c r="B65" s="7"/>
      <c r="C65" s="7"/>
      <c r="D65" s="11" t="s">
        <v>103</v>
      </c>
      <c r="E65" s="11" t="s">
        <v>104</v>
      </c>
      <c r="K65" s="8"/>
    </row>
    <row r="66">
      <c r="B66" s="7"/>
      <c r="C66" s="7"/>
      <c r="D66" s="11" t="s">
        <v>105</v>
      </c>
      <c r="E66" s="7"/>
      <c r="K66" s="8"/>
    </row>
    <row r="67">
      <c r="B67" s="7"/>
      <c r="C67" s="7"/>
      <c r="D67" s="11" t="s">
        <v>106</v>
      </c>
      <c r="E67" s="7"/>
      <c r="K67" s="8"/>
    </row>
    <row r="68">
      <c r="B68" s="7"/>
      <c r="C68" s="7"/>
      <c r="D68" s="11" t="s">
        <v>107</v>
      </c>
      <c r="E68" s="7"/>
      <c r="K68" s="8"/>
    </row>
    <row r="69">
      <c r="B69" s="7"/>
      <c r="C69" s="7"/>
      <c r="D69" s="11" t="s">
        <v>108</v>
      </c>
      <c r="E69" s="7"/>
      <c r="K69" s="8"/>
    </row>
    <row r="70">
      <c r="B70" s="7"/>
      <c r="C70" s="7"/>
      <c r="D70" s="11" t="s">
        <v>109</v>
      </c>
      <c r="E70" s="7"/>
      <c r="K70" s="8"/>
    </row>
    <row r="71">
      <c r="B71" s="7"/>
      <c r="C71" s="7"/>
      <c r="D71" s="11" t="s">
        <v>110</v>
      </c>
      <c r="E71" s="7"/>
      <c r="K71" s="8"/>
    </row>
    <row r="72">
      <c r="B72" s="7"/>
      <c r="C72" s="7"/>
      <c r="D72" s="11" t="s">
        <v>111</v>
      </c>
      <c r="E72" s="7"/>
      <c r="K72" s="8"/>
    </row>
    <row r="73">
      <c r="B73" s="7"/>
      <c r="C73" s="7"/>
      <c r="D73" s="7"/>
      <c r="E73" s="7"/>
      <c r="G73" s="3" t="s">
        <v>112</v>
      </c>
      <c r="H73" s="3" t="s">
        <v>113</v>
      </c>
      <c r="K73" s="8"/>
    </row>
    <row r="74">
      <c r="B74" s="7"/>
      <c r="C74" s="7"/>
      <c r="D74" s="7"/>
      <c r="E74" s="7"/>
      <c r="G74" s="3" t="s">
        <v>114</v>
      </c>
      <c r="K74" s="8"/>
    </row>
    <row r="75">
      <c r="B75" s="7"/>
      <c r="C75" s="7"/>
      <c r="D75" s="7"/>
      <c r="E75" s="7"/>
      <c r="G75" s="3" t="s">
        <v>115</v>
      </c>
      <c r="H75" s="3" t="s">
        <v>116</v>
      </c>
      <c r="K75" s="8"/>
    </row>
    <row r="76">
      <c r="B76" s="7"/>
      <c r="C76" s="7"/>
      <c r="D76" s="7"/>
      <c r="E76" s="7"/>
      <c r="G76" s="3" t="s">
        <v>117</v>
      </c>
      <c r="H76" s="3" t="s">
        <v>118</v>
      </c>
      <c r="K76" s="8"/>
    </row>
    <row r="77">
      <c r="B77" s="7"/>
      <c r="C77" s="7"/>
      <c r="D77" s="7"/>
      <c r="E77" s="7"/>
      <c r="G77" s="3" t="s">
        <v>119</v>
      </c>
      <c r="H77" s="3" t="s">
        <v>120</v>
      </c>
      <c r="K77" s="8"/>
    </row>
    <row r="78">
      <c r="B78" s="7"/>
      <c r="C78" s="7"/>
      <c r="D78" s="7"/>
      <c r="E78" s="7"/>
      <c r="G78" s="3" t="s">
        <v>121</v>
      </c>
      <c r="H78" s="3" t="s">
        <v>122</v>
      </c>
      <c r="K78" s="8"/>
    </row>
    <row r="79">
      <c r="B79" s="7"/>
      <c r="C79" s="7"/>
      <c r="D79" s="7"/>
      <c r="E79" s="7"/>
      <c r="G79" s="3" t="s">
        <v>123</v>
      </c>
      <c r="H79" s="3" t="s">
        <v>124</v>
      </c>
      <c r="K79" s="8"/>
    </row>
    <row r="80">
      <c r="B80" s="7"/>
      <c r="C80" s="7"/>
      <c r="D80" s="7"/>
      <c r="E80" s="7"/>
      <c r="G80" s="43" t="s">
        <v>125</v>
      </c>
      <c r="K80" s="8"/>
    </row>
    <row r="81">
      <c r="B81" s="7"/>
      <c r="C81" s="7"/>
      <c r="D81" s="7"/>
      <c r="E81" s="7"/>
      <c r="G81" s="43" t="s">
        <v>126</v>
      </c>
      <c r="K81" s="8"/>
    </row>
    <row r="82">
      <c r="B82" s="7"/>
      <c r="C82" s="7"/>
      <c r="D82" s="7"/>
      <c r="E82" s="7"/>
      <c r="G82" s="43" t="s">
        <v>127</v>
      </c>
      <c r="K82" s="8"/>
    </row>
    <row r="83">
      <c r="B83" s="7"/>
      <c r="C83" s="7"/>
      <c r="D83" s="7"/>
      <c r="E83" s="7"/>
      <c r="G83" s="43" t="s">
        <v>128</v>
      </c>
      <c r="K83" s="8"/>
    </row>
    <row r="84">
      <c r="B84" s="7"/>
      <c r="C84" s="7"/>
      <c r="D84" s="7"/>
      <c r="E84" s="7"/>
      <c r="G84" s="43" t="s">
        <v>129</v>
      </c>
      <c r="K84" s="8"/>
    </row>
    <row r="85">
      <c r="B85" s="7"/>
      <c r="C85" s="7"/>
      <c r="D85" s="7"/>
      <c r="E85" s="7"/>
      <c r="G85" s="43" t="s">
        <v>130</v>
      </c>
      <c r="K85" s="8"/>
    </row>
    <row r="86">
      <c r="B86" s="7"/>
      <c r="C86" s="7"/>
      <c r="D86" s="7"/>
      <c r="E86" s="7"/>
      <c r="G86" s="43" t="s">
        <v>131</v>
      </c>
      <c r="K86" s="8"/>
    </row>
    <row r="87">
      <c r="B87" s="7"/>
      <c r="C87" s="7"/>
      <c r="D87" s="7"/>
      <c r="E87" s="7"/>
      <c r="G87" s="43" t="s">
        <v>132</v>
      </c>
      <c r="K87" s="8"/>
    </row>
    <row r="88">
      <c r="B88" s="7"/>
      <c r="C88" s="7"/>
      <c r="D88" s="7"/>
      <c r="E88" s="7"/>
      <c r="G88" s="43" t="s">
        <v>133</v>
      </c>
      <c r="K88" s="8"/>
    </row>
    <row r="89">
      <c r="B89" s="7"/>
      <c r="C89" s="7"/>
      <c r="D89" s="7"/>
      <c r="E89" s="7"/>
      <c r="G89" s="43" t="s">
        <v>134</v>
      </c>
      <c r="K89" s="8"/>
    </row>
    <row r="90">
      <c r="B90" s="7"/>
      <c r="C90" s="7"/>
      <c r="D90" s="7"/>
      <c r="E90" s="7"/>
      <c r="G90" s="43" t="s">
        <v>135</v>
      </c>
      <c r="K90" s="8"/>
    </row>
    <row r="91">
      <c r="B91" s="7"/>
      <c r="C91" s="7"/>
      <c r="D91" s="7"/>
      <c r="E91" s="7"/>
      <c r="G91" s="43" t="s">
        <v>136</v>
      </c>
      <c r="K91" s="8"/>
    </row>
    <row r="92">
      <c r="B92" s="7"/>
      <c r="C92" s="7"/>
      <c r="D92" s="7"/>
      <c r="E92" s="7"/>
      <c r="G92" s="43" t="s">
        <v>137</v>
      </c>
      <c r="K92" s="8"/>
    </row>
    <row r="93">
      <c r="B93" s="7"/>
      <c r="C93" s="7"/>
      <c r="D93" s="7"/>
      <c r="E93" s="7"/>
      <c r="G93" s="3" t="s">
        <v>138</v>
      </c>
      <c r="H93" s="11"/>
      <c r="I93" s="3"/>
      <c r="K93" s="8"/>
    </row>
    <row r="94">
      <c r="B94" s="7"/>
      <c r="C94" s="7"/>
      <c r="D94" s="7"/>
      <c r="E94" s="7"/>
      <c r="G94" s="3" t="s">
        <v>139</v>
      </c>
      <c r="I94" s="3"/>
      <c r="K94" s="8"/>
    </row>
    <row r="95">
      <c r="B95" s="7"/>
      <c r="C95" s="7"/>
      <c r="D95" s="7"/>
      <c r="E95" s="7"/>
      <c r="G95" s="3" t="s">
        <v>140</v>
      </c>
      <c r="I95" s="3"/>
      <c r="K95" s="8"/>
    </row>
    <row r="96">
      <c r="B96" s="7"/>
      <c r="C96" s="7"/>
      <c r="D96" s="7"/>
      <c r="E96" s="7"/>
      <c r="G96" s="3" t="s">
        <v>141</v>
      </c>
      <c r="I96" s="3"/>
      <c r="K96" s="8"/>
    </row>
    <row r="97">
      <c r="B97" s="7"/>
      <c r="C97" s="7"/>
      <c r="D97" s="7"/>
      <c r="E97" s="7"/>
      <c r="G97" s="3" t="s">
        <v>142</v>
      </c>
      <c r="I97" s="3"/>
      <c r="K97" s="8"/>
    </row>
    <row r="98">
      <c r="B98" s="7"/>
      <c r="C98" s="7"/>
      <c r="D98" s="7"/>
      <c r="E98" s="7"/>
      <c r="G98" s="3" t="s">
        <v>143</v>
      </c>
      <c r="I98" s="3"/>
      <c r="K98" s="8"/>
    </row>
    <row r="99">
      <c r="B99" s="7"/>
      <c r="C99" s="7"/>
      <c r="D99" s="7"/>
      <c r="E99" s="7"/>
      <c r="I99" s="3" t="s">
        <v>144</v>
      </c>
      <c r="K99" s="8"/>
    </row>
    <row r="100">
      <c r="B100" s="7"/>
      <c r="C100" s="7"/>
      <c r="D100" s="7"/>
      <c r="E100" s="7"/>
      <c r="I100" s="3" t="s">
        <v>145</v>
      </c>
      <c r="K100" s="8"/>
    </row>
    <row r="101">
      <c r="B101" s="7"/>
      <c r="C101" s="7"/>
      <c r="D101" s="7"/>
      <c r="E101" s="7"/>
      <c r="I101" s="3" t="s">
        <v>146</v>
      </c>
      <c r="K101" s="8"/>
    </row>
    <row r="102">
      <c r="B102" s="7"/>
      <c r="C102" s="7"/>
      <c r="D102" s="7"/>
      <c r="E102" s="7"/>
      <c r="I102" s="3" t="s">
        <v>147</v>
      </c>
      <c r="K102" s="8"/>
    </row>
    <row r="103">
      <c r="B103" s="7"/>
      <c r="C103" s="7"/>
      <c r="D103" s="7"/>
      <c r="E103" s="7"/>
      <c r="I103" s="3" t="s">
        <v>148</v>
      </c>
      <c r="K103" s="8"/>
    </row>
    <row r="104">
      <c r="B104" s="7"/>
      <c r="C104" s="7"/>
      <c r="D104" s="7"/>
      <c r="E104" s="7"/>
      <c r="I104" s="3" t="s">
        <v>149</v>
      </c>
      <c r="K104" s="8"/>
    </row>
    <row r="105">
      <c r="B105" s="7"/>
      <c r="C105" s="7"/>
      <c r="D105" s="7"/>
      <c r="E105" s="7"/>
      <c r="I105" s="3" t="s">
        <v>146</v>
      </c>
      <c r="K105" s="44" t="s">
        <v>150</v>
      </c>
    </row>
    <row r="106">
      <c r="B106" s="7"/>
      <c r="C106" s="7"/>
      <c r="D106" s="7"/>
      <c r="E106" s="7"/>
      <c r="I106" s="3" t="s">
        <v>151</v>
      </c>
      <c r="J106" s="3" t="s">
        <v>152</v>
      </c>
      <c r="K106" s="8"/>
    </row>
    <row r="107">
      <c r="B107" s="7"/>
      <c r="C107" s="7"/>
      <c r="D107" s="7"/>
      <c r="E107" s="7"/>
      <c r="I107" s="3" t="s">
        <v>153</v>
      </c>
      <c r="J107" s="3" t="s">
        <v>152</v>
      </c>
      <c r="K107" s="8"/>
    </row>
    <row r="108">
      <c r="B108" s="7"/>
      <c r="C108" s="7"/>
      <c r="D108" s="7"/>
      <c r="E108" s="7"/>
      <c r="I108" s="3" t="s">
        <v>154</v>
      </c>
      <c r="K108" s="8"/>
    </row>
    <row r="109">
      <c r="B109" s="7"/>
      <c r="C109" s="7"/>
      <c r="D109" s="7"/>
      <c r="E109" s="7"/>
      <c r="I109" s="3" t="s">
        <v>155</v>
      </c>
      <c r="K109" s="8"/>
    </row>
    <row r="110">
      <c r="B110" s="7"/>
      <c r="C110" s="7"/>
      <c r="D110" s="7"/>
      <c r="E110" s="7"/>
      <c r="I110" s="3" t="s">
        <v>156</v>
      </c>
      <c r="J110" s="3" t="s">
        <v>152</v>
      </c>
      <c r="K110" s="8"/>
    </row>
    <row r="111">
      <c r="B111" s="7"/>
      <c r="C111" s="7"/>
      <c r="D111" s="7"/>
      <c r="E111" s="7"/>
      <c r="I111" s="3" t="s">
        <v>157</v>
      </c>
      <c r="K111" s="8"/>
    </row>
    <row r="112">
      <c r="B112" s="7"/>
      <c r="C112" s="7"/>
      <c r="D112" s="7"/>
      <c r="E112" s="7"/>
      <c r="I112" s="3" t="s">
        <v>158</v>
      </c>
      <c r="J112" s="3" t="s">
        <v>152</v>
      </c>
      <c r="K112" s="8"/>
    </row>
    <row r="113">
      <c r="B113" s="7"/>
      <c r="C113" s="7"/>
      <c r="D113" s="7"/>
      <c r="E113" s="7"/>
      <c r="I113" s="3" t="s">
        <v>159</v>
      </c>
      <c r="J113" s="3" t="s">
        <v>152</v>
      </c>
      <c r="K113" s="8"/>
    </row>
    <row r="114">
      <c r="B114" s="7"/>
      <c r="C114" s="7"/>
      <c r="D114" s="7"/>
      <c r="E114" s="7"/>
      <c r="I114" s="3" t="s">
        <v>160</v>
      </c>
      <c r="J114" s="3" t="s">
        <v>152</v>
      </c>
      <c r="K114" s="8"/>
    </row>
    <row r="115">
      <c r="B115" s="7"/>
      <c r="C115" s="7"/>
      <c r="D115" s="7"/>
      <c r="E115" s="7"/>
      <c r="I115" s="3" t="s">
        <v>161</v>
      </c>
      <c r="J115" s="3" t="s">
        <v>152</v>
      </c>
      <c r="K115" s="8"/>
    </row>
    <row r="116">
      <c r="B116" s="7"/>
      <c r="C116" s="7"/>
      <c r="D116" s="7"/>
      <c r="E116" s="7"/>
      <c r="I116" s="45" t="s">
        <v>162</v>
      </c>
      <c r="J116" s="3" t="s">
        <v>163</v>
      </c>
      <c r="K116" s="8"/>
    </row>
    <row r="117">
      <c r="B117" s="7"/>
      <c r="C117" s="7"/>
      <c r="D117" s="7"/>
      <c r="E117" s="7"/>
      <c r="I117" s="45" t="s">
        <v>125</v>
      </c>
      <c r="J117" s="3" t="s">
        <v>163</v>
      </c>
      <c r="K117" s="8"/>
    </row>
    <row r="118">
      <c r="B118" s="7"/>
      <c r="C118" s="7"/>
      <c r="D118" s="7"/>
      <c r="E118" s="7"/>
      <c r="I118" s="3" t="s">
        <v>164</v>
      </c>
      <c r="K118" s="8"/>
    </row>
    <row r="119">
      <c r="B119" s="7"/>
      <c r="C119" s="7"/>
      <c r="D119" s="7"/>
      <c r="E119" s="7"/>
      <c r="I119" s="3" t="s">
        <v>165</v>
      </c>
      <c r="K119" s="8"/>
    </row>
    <row r="120">
      <c r="B120" s="7"/>
      <c r="C120" s="7"/>
      <c r="D120" s="7"/>
      <c r="E120" s="7"/>
      <c r="I120" s="3" t="s">
        <v>166</v>
      </c>
      <c r="K120" s="8"/>
    </row>
    <row r="121">
      <c r="B121" s="7"/>
      <c r="C121" s="7"/>
      <c r="D121" s="7"/>
      <c r="E121" s="7"/>
      <c r="I121" s="3" t="s">
        <v>167</v>
      </c>
      <c r="K121" s="8"/>
    </row>
    <row r="122">
      <c r="B122" s="7"/>
      <c r="C122" s="7"/>
      <c r="D122" s="7"/>
      <c r="E122" s="7"/>
      <c r="I122" s="3" t="s">
        <v>168</v>
      </c>
      <c r="K122" s="8"/>
    </row>
    <row r="123">
      <c r="B123" s="7"/>
      <c r="C123" s="7"/>
      <c r="D123" s="7"/>
      <c r="E123" s="7"/>
      <c r="I123" s="3" t="s">
        <v>169</v>
      </c>
      <c r="K123" s="8"/>
    </row>
    <row r="124">
      <c r="B124" s="7"/>
      <c r="C124" s="7"/>
      <c r="D124" s="7"/>
      <c r="E124" s="7"/>
      <c r="I124" s="3" t="s">
        <v>170</v>
      </c>
      <c r="K124" s="8"/>
    </row>
    <row r="125">
      <c r="B125" s="7"/>
      <c r="C125" s="7"/>
      <c r="D125" s="7"/>
      <c r="E125" s="7"/>
      <c r="I125" s="3" t="s">
        <v>171</v>
      </c>
      <c r="K125" s="8"/>
    </row>
    <row r="126">
      <c r="B126" s="7"/>
      <c r="C126" s="7"/>
      <c r="D126" s="7"/>
      <c r="E126" s="7"/>
      <c r="I126" s="3" t="s">
        <v>172</v>
      </c>
      <c r="J126" s="3" t="s">
        <v>173</v>
      </c>
      <c r="K126" s="8"/>
    </row>
    <row r="127">
      <c r="B127" s="7"/>
      <c r="C127" s="7"/>
      <c r="D127" s="7"/>
      <c r="E127" s="7"/>
      <c r="I127" s="3" t="s">
        <v>174</v>
      </c>
      <c r="J127" s="3" t="s">
        <v>152</v>
      </c>
      <c r="K127" s="8"/>
    </row>
    <row r="128">
      <c r="B128" s="7"/>
      <c r="C128" s="7"/>
      <c r="D128" s="7"/>
      <c r="E128" s="7"/>
      <c r="I128" s="3" t="s">
        <v>175</v>
      </c>
      <c r="J128" s="3" t="s">
        <v>152</v>
      </c>
      <c r="K128" s="8"/>
    </row>
    <row r="129">
      <c r="B129" s="7"/>
      <c r="C129" s="7"/>
      <c r="D129" s="7"/>
      <c r="E129" s="7"/>
      <c r="I129" s="3" t="s">
        <v>176</v>
      </c>
      <c r="J129" s="3" t="s">
        <v>152</v>
      </c>
      <c r="K129" s="8"/>
    </row>
    <row r="130">
      <c r="B130" s="7"/>
      <c r="C130" s="7"/>
      <c r="D130" s="7"/>
      <c r="E130" s="7"/>
      <c r="I130" s="3" t="s">
        <v>177</v>
      </c>
      <c r="J130" s="3" t="s">
        <v>152</v>
      </c>
      <c r="K130" s="8"/>
    </row>
    <row r="131">
      <c r="B131" s="7"/>
      <c r="C131" s="7"/>
      <c r="D131" s="7"/>
      <c r="E131" s="7"/>
      <c r="I131" s="3" t="s">
        <v>178</v>
      </c>
      <c r="J131" s="3" t="s">
        <v>152</v>
      </c>
      <c r="K131" s="8"/>
    </row>
    <row r="132">
      <c r="B132" s="7"/>
      <c r="C132" s="7"/>
      <c r="D132" s="7"/>
      <c r="E132" s="7"/>
      <c r="I132" s="3" t="s">
        <v>179</v>
      </c>
      <c r="J132" s="3" t="s">
        <v>180</v>
      </c>
      <c r="K132" s="8"/>
    </row>
    <row r="133">
      <c r="B133" s="7"/>
      <c r="C133" s="7"/>
      <c r="D133" s="7"/>
      <c r="E133" s="7"/>
      <c r="I133" s="3" t="s">
        <v>181</v>
      </c>
      <c r="J133" s="3" t="s">
        <v>152</v>
      </c>
      <c r="K133" s="8"/>
    </row>
    <row r="134">
      <c r="B134" s="7"/>
      <c r="C134" s="7"/>
      <c r="D134" s="7"/>
      <c r="E134" s="7"/>
      <c r="I134" s="3" t="s">
        <v>182</v>
      </c>
      <c r="K134" s="8"/>
    </row>
    <row r="135">
      <c r="B135" s="7"/>
      <c r="C135" s="7"/>
      <c r="D135" s="7"/>
      <c r="E135" s="7"/>
      <c r="I135" s="3" t="s">
        <v>183</v>
      </c>
      <c r="K135" s="8"/>
    </row>
    <row r="136">
      <c r="B136" s="7"/>
      <c r="C136" s="7"/>
      <c r="D136" s="7"/>
      <c r="E136" s="7"/>
      <c r="I136" s="3" t="s">
        <v>184</v>
      </c>
      <c r="K136" s="8"/>
    </row>
    <row r="137">
      <c r="B137" s="7"/>
      <c r="C137" s="7"/>
      <c r="D137" s="7"/>
      <c r="E137" s="7"/>
      <c r="I137" s="3" t="s">
        <v>185</v>
      </c>
      <c r="K137" s="8"/>
    </row>
    <row r="138">
      <c r="B138" s="7"/>
      <c r="C138" s="7"/>
      <c r="D138" s="7"/>
      <c r="E138" s="7"/>
      <c r="I138" s="3" t="s">
        <v>186</v>
      </c>
      <c r="K138" s="8"/>
    </row>
    <row r="139">
      <c r="B139" s="7"/>
      <c r="C139" s="7"/>
      <c r="D139" s="7"/>
      <c r="E139" s="7"/>
      <c r="I139" s="3" t="s">
        <v>187</v>
      </c>
      <c r="K139" s="8"/>
    </row>
    <row r="140">
      <c r="B140" s="7"/>
      <c r="C140" s="7"/>
      <c r="D140" s="7"/>
      <c r="E140" s="7"/>
      <c r="I140" s="3" t="s">
        <v>188</v>
      </c>
      <c r="K140" s="8"/>
    </row>
    <row r="141">
      <c r="B141" s="7"/>
      <c r="C141" s="7"/>
      <c r="D141" s="7"/>
      <c r="E141" s="7"/>
      <c r="I141" s="3" t="s">
        <v>189</v>
      </c>
      <c r="K141" s="8"/>
    </row>
    <row r="142">
      <c r="B142" s="7"/>
      <c r="C142" s="7"/>
      <c r="D142" s="7"/>
      <c r="E142" s="7"/>
      <c r="I142" s="3" t="s">
        <v>190</v>
      </c>
      <c r="K142" s="8"/>
    </row>
    <row r="143">
      <c r="B143" s="7"/>
      <c r="C143" s="7"/>
      <c r="D143" s="7"/>
      <c r="E143" s="7"/>
      <c r="I143" s="3" t="s">
        <v>191</v>
      </c>
      <c r="J143" s="3" t="s">
        <v>192</v>
      </c>
      <c r="K143" s="8"/>
    </row>
    <row r="144">
      <c r="B144" s="7"/>
      <c r="C144" s="7"/>
      <c r="D144" s="7"/>
      <c r="E144" s="7"/>
      <c r="K144" s="8"/>
      <c r="L144" s="3" t="s">
        <v>193</v>
      </c>
      <c r="M144" s="3" t="s">
        <v>194</v>
      </c>
      <c r="N144" s="3" t="s">
        <v>195</v>
      </c>
    </row>
    <row r="145">
      <c r="B145" s="7"/>
      <c r="C145" s="7"/>
      <c r="D145" s="7"/>
      <c r="E145" s="7"/>
      <c r="K145" s="8"/>
      <c r="L145" s="3" t="s">
        <v>196</v>
      </c>
      <c r="M145" s="3" t="s">
        <v>197</v>
      </c>
      <c r="N145" s="3" t="s">
        <v>195</v>
      </c>
    </row>
    <row r="146">
      <c r="B146" s="7"/>
      <c r="C146" s="7"/>
      <c r="D146" s="7"/>
      <c r="E146" s="7"/>
      <c r="K146" s="8"/>
      <c r="L146" s="3" t="s">
        <v>198</v>
      </c>
      <c r="M146" s="3" t="s">
        <v>199</v>
      </c>
    </row>
    <row r="147">
      <c r="B147" s="7"/>
      <c r="C147" s="7"/>
      <c r="D147" s="7"/>
      <c r="E147" s="7"/>
      <c r="K147" s="8"/>
      <c r="L147" s="3" t="s">
        <v>200</v>
      </c>
      <c r="M147" s="3" t="s">
        <v>199</v>
      </c>
    </row>
    <row r="148">
      <c r="B148" s="7"/>
      <c r="C148" s="7"/>
      <c r="D148" s="7"/>
      <c r="E148" s="7"/>
      <c r="K148" s="8"/>
      <c r="L148" s="3" t="s">
        <v>201</v>
      </c>
      <c r="M148" s="3" t="s">
        <v>202</v>
      </c>
    </row>
    <row r="149">
      <c r="B149" s="7"/>
      <c r="C149" s="7"/>
      <c r="D149" s="7"/>
      <c r="E149" s="7"/>
      <c r="K149" s="8"/>
      <c r="L149" s="46"/>
      <c r="N149" s="47" t="s">
        <v>203</v>
      </c>
    </row>
    <row r="150">
      <c r="B150" s="7"/>
      <c r="C150" s="7"/>
      <c r="D150" s="7"/>
      <c r="E150" s="7"/>
      <c r="K150" s="8"/>
      <c r="L150" s="3" t="s">
        <v>204</v>
      </c>
      <c r="M150" s="3" t="s">
        <v>205</v>
      </c>
      <c r="N150" s="3" t="s">
        <v>206</v>
      </c>
    </row>
    <row r="151">
      <c r="B151" s="7"/>
      <c r="C151" s="7"/>
      <c r="D151" s="7"/>
      <c r="E151" s="7"/>
      <c r="K151" s="8"/>
      <c r="L151" s="3" t="s">
        <v>207</v>
      </c>
    </row>
    <row r="152">
      <c r="B152" s="7"/>
      <c r="C152" s="7"/>
      <c r="D152" s="7"/>
      <c r="E152" s="7"/>
      <c r="K152" s="8"/>
      <c r="L152" s="3" t="s">
        <v>208</v>
      </c>
      <c r="M152" s="3" t="s">
        <v>209</v>
      </c>
      <c r="N152" s="3" t="s">
        <v>210</v>
      </c>
    </row>
    <row r="153">
      <c r="B153" s="7"/>
      <c r="C153" s="7"/>
      <c r="D153" s="7"/>
      <c r="E153" s="7"/>
      <c r="K153" s="8"/>
      <c r="L153" s="3" t="s">
        <v>211</v>
      </c>
      <c r="M153" s="3" t="s">
        <v>212</v>
      </c>
      <c r="N153" s="3" t="s">
        <v>213</v>
      </c>
    </row>
    <row r="154">
      <c r="B154" s="7"/>
      <c r="C154" s="7"/>
      <c r="D154" s="7"/>
      <c r="E154" s="7"/>
      <c r="K154" s="8"/>
      <c r="L154" s="3" t="s">
        <v>214</v>
      </c>
      <c r="M154" s="3" t="s">
        <v>212</v>
      </c>
    </row>
    <row r="155">
      <c r="B155" s="7"/>
      <c r="C155" s="7"/>
      <c r="D155" s="7"/>
      <c r="E155" s="7"/>
      <c r="K155" s="8"/>
      <c r="L155" s="3" t="s">
        <v>215</v>
      </c>
      <c r="M155" s="3" t="s">
        <v>216</v>
      </c>
      <c r="N155" s="3" t="s">
        <v>217</v>
      </c>
    </row>
    <row r="156">
      <c r="B156" s="7"/>
      <c r="C156" s="7"/>
      <c r="D156" s="7"/>
      <c r="E156" s="7"/>
      <c r="K156" s="8"/>
      <c r="L156" s="3" t="s">
        <v>218</v>
      </c>
      <c r="M156" s="3"/>
      <c r="N156" s="3"/>
    </row>
    <row r="157">
      <c r="B157" s="7"/>
      <c r="C157" s="7"/>
      <c r="D157" s="7"/>
      <c r="E157" s="7"/>
      <c r="K157" s="8"/>
      <c r="L157" s="3" t="s">
        <v>219</v>
      </c>
      <c r="M157" s="3" t="s">
        <v>220</v>
      </c>
      <c r="N157" s="3" t="s">
        <v>221</v>
      </c>
    </row>
    <row r="158">
      <c r="B158" s="7"/>
      <c r="C158" s="7"/>
      <c r="D158" s="7"/>
      <c r="E158" s="7"/>
      <c r="K158" s="8"/>
      <c r="L158" s="3" t="s">
        <v>219</v>
      </c>
      <c r="M158" s="3" t="s">
        <v>222</v>
      </c>
      <c r="N158" s="3" t="s">
        <v>221</v>
      </c>
    </row>
    <row r="159">
      <c r="B159" s="7"/>
      <c r="C159" s="7"/>
      <c r="D159" s="7"/>
      <c r="E159" s="7"/>
      <c r="K159" s="8"/>
      <c r="L159" s="3" t="s">
        <v>219</v>
      </c>
      <c r="M159" s="3" t="s">
        <v>223</v>
      </c>
      <c r="N159" s="3" t="s">
        <v>221</v>
      </c>
      <c r="O159" s="3" t="s">
        <v>224</v>
      </c>
    </row>
    <row r="160">
      <c r="B160" s="7"/>
      <c r="C160" s="7"/>
      <c r="D160" s="7"/>
      <c r="E160" s="7"/>
      <c r="K160" s="8"/>
      <c r="L160" s="3" t="s">
        <v>225</v>
      </c>
      <c r="M160" s="3" t="s">
        <v>226</v>
      </c>
      <c r="N160" s="3" t="s">
        <v>227</v>
      </c>
    </row>
    <row r="161">
      <c r="B161" s="7"/>
      <c r="C161" s="7"/>
      <c r="D161" s="7"/>
      <c r="E161" s="7"/>
      <c r="K161" s="8"/>
      <c r="L161" s="3" t="s">
        <v>228</v>
      </c>
      <c r="M161" s="3" t="s">
        <v>229</v>
      </c>
    </row>
    <row r="162">
      <c r="B162" s="7"/>
      <c r="C162" s="7"/>
      <c r="D162" s="7"/>
      <c r="E162" s="7"/>
      <c r="K162" s="8"/>
      <c r="M162" s="3" t="s">
        <v>230</v>
      </c>
    </row>
    <row r="163">
      <c r="B163" s="7"/>
      <c r="C163" s="7"/>
      <c r="D163" s="7"/>
      <c r="E163" s="7"/>
      <c r="K163" s="8"/>
      <c r="L163" s="3" t="s">
        <v>231</v>
      </c>
      <c r="M163" s="3" t="s">
        <v>232</v>
      </c>
      <c r="N163" s="3" t="s">
        <v>233</v>
      </c>
    </row>
    <row r="164">
      <c r="B164" s="7"/>
      <c r="C164" s="7"/>
      <c r="D164" s="7"/>
      <c r="E164" s="7"/>
      <c r="K164" s="8"/>
      <c r="L164" s="3" t="s">
        <v>234</v>
      </c>
      <c r="M164" s="3" t="s">
        <v>235</v>
      </c>
      <c r="N164" s="3" t="s">
        <v>236</v>
      </c>
    </row>
    <row r="165">
      <c r="B165" s="7"/>
      <c r="C165" s="7"/>
      <c r="D165" s="7"/>
      <c r="E165" s="7"/>
      <c r="K165" s="8"/>
      <c r="M165" s="3" t="s">
        <v>232</v>
      </c>
    </row>
    <row r="166">
      <c r="B166" s="7"/>
      <c r="C166" s="7"/>
      <c r="D166" s="7"/>
      <c r="E166" s="7"/>
      <c r="K166" s="8"/>
      <c r="L166" s="3" t="s">
        <v>237</v>
      </c>
      <c r="M166" s="3" t="s">
        <v>238</v>
      </c>
      <c r="N166" s="3" t="s">
        <v>239</v>
      </c>
    </row>
    <row r="167">
      <c r="B167" s="7"/>
      <c r="C167" s="7"/>
      <c r="D167" s="7"/>
      <c r="E167" s="7"/>
      <c r="K167" s="8"/>
      <c r="L167" s="3" t="s">
        <v>240</v>
      </c>
      <c r="M167" s="3" t="s">
        <v>241</v>
      </c>
    </row>
    <row r="168">
      <c r="B168" s="7"/>
      <c r="C168" s="7"/>
      <c r="D168" s="7"/>
      <c r="E168" s="7"/>
      <c r="K168" s="8"/>
      <c r="L168" s="3" t="s">
        <v>242</v>
      </c>
      <c r="M168" s="3" t="s">
        <v>243</v>
      </c>
      <c r="N168" s="3"/>
    </row>
    <row r="169">
      <c r="B169" s="7"/>
      <c r="C169" s="7"/>
      <c r="D169" s="7"/>
      <c r="E169" s="7"/>
      <c r="K169" s="8"/>
      <c r="L169" s="3" t="s">
        <v>244</v>
      </c>
      <c r="M169" s="3" t="s">
        <v>245</v>
      </c>
      <c r="N169" s="3" t="s">
        <v>246</v>
      </c>
    </row>
    <row r="170">
      <c r="B170" s="7"/>
      <c r="C170" s="7"/>
      <c r="D170" s="7"/>
      <c r="E170" s="7"/>
      <c r="K170" s="8"/>
      <c r="L170" s="3" t="s">
        <v>247</v>
      </c>
      <c r="M170" s="3" t="s">
        <v>245</v>
      </c>
      <c r="N170" s="3" t="s">
        <v>246</v>
      </c>
    </row>
    <row r="171">
      <c r="B171" s="7"/>
      <c r="C171" s="7"/>
      <c r="D171" s="7"/>
      <c r="E171" s="7"/>
      <c r="K171" s="8"/>
      <c r="N171" s="3" t="s">
        <v>248</v>
      </c>
    </row>
    <row r="172">
      <c r="B172" s="7"/>
      <c r="C172" s="7"/>
      <c r="D172" s="7"/>
      <c r="E172" s="7"/>
      <c r="K172" s="8"/>
      <c r="M172" s="3" t="s">
        <v>249</v>
      </c>
      <c r="N172" s="3" t="s">
        <v>221</v>
      </c>
    </row>
    <row r="173">
      <c r="B173" s="7"/>
      <c r="C173" s="7"/>
      <c r="D173" s="7"/>
      <c r="E173" s="7"/>
      <c r="K173" s="8"/>
      <c r="M173" s="3" t="s">
        <v>174</v>
      </c>
      <c r="N173" s="3" t="s">
        <v>221</v>
      </c>
    </row>
    <row r="174">
      <c r="B174" s="7"/>
      <c r="C174" s="7"/>
      <c r="D174" s="7"/>
      <c r="E174" s="7"/>
      <c r="K174" s="8"/>
      <c r="M174" s="3" t="s">
        <v>250</v>
      </c>
      <c r="N174" s="3" t="s">
        <v>221</v>
      </c>
    </row>
    <row r="175">
      <c r="B175" s="7"/>
      <c r="C175" s="7"/>
      <c r="D175" s="7"/>
      <c r="E175" s="7"/>
      <c r="K175" s="8"/>
      <c r="M175" s="3" t="s">
        <v>251</v>
      </c>
      <c r="N175" s="3" t="s">
        <v>252</v>
      </c>
    </row>
    <row r="176">
      <c r="B176" s="7"/>
      <c r="C176" s="7"/>
      <c r="D176" s="7"/>
      <c r="E176" s="7"/>
      <c r="K176" s="8"/>
      <c r="L176" s="3" t="s">
        <v>253</v>
      </c>
      <c r="M176" s="3" t="s">
        <v>198</v>
      </c>
      <c r="N176" s="3" t="s">
        <v>254</v>
      </c>
    </row>
    <row r="177">
      <c r="B177" s="7"/>
      <c r="C177" s="7"/>
      <c r="D177" s="7"/>
      <c r="E177" s="7"/>
      <c r="K177" s="8"/>
      <c r="M177" s="3" t="s">
        <v>255</v>
      </c>
      <c r="N177" s="3" t="s">
        <v>256</v>
      </c>
    </row>
    <row r="178">
      <c r="B178" s="7"/>
      <c r="C178" s="7"/>
      <c r="D178" s="7"/>
      <c r="E178" s="7"/>
      <c r="K178" s="8"/>
      <c r="M178" s="3" t="s">
        <v>196</v>
      </c>
      <c r="N178" s="3" t="s">
        <v>257</v>
      </c>
    </row>
    <row r="179">
      <c r="B179" s="7"/>
      <c r="C179" s="7"/>
      <c r="D179" s="7"/>
      <c r="E179" s="7"/>
      <c r="K179" s="8"/>
      <c r="M179" s="3" t="s">
        <v>151</v>
      </c>
      <c r="N179" s="3" t="s">
        <v>257</v>
      </c>
    </row>
    <row r="180">
      <c r="B180" s="7"/>
      <c r="C180" s="7"/>
      <c r="D180" s="7"/>
      <c r="E180" s="7"/>
      <c r="K180" s="8"/>
      <c r="M180" s="3" t="s">
        <v>154</v>
      </c>
      <c r="N180" s="3" t="s">
        <v>257</v>
      </c>
    </row>
    <row r="181">
      <c r="B181" s="7"/>
      <c r="C181" s="7"/>
      <c r="D181" s="7"/>
      <c r="E181" s="7"/>
      <c r="K181" s="8"/>
      <c r="L181" s="3" t="s">
        <v>258</v>
      </c>
      <c r="M181" s="3" t="s">
        <v>259</v>
      </c>
      <c r="N181" s="3" t="s">
        <v>260</v>
      </c>
    </row>
    <row r="182">
      <c r="B182" s="7"/>
      <c r="C182" s="7"/>
      <c r="D182" s="7"/>
      <c r="E182" s="7"/>
      <c r="K182" s="8"/>
      <c r="L182" s="3" t="s">
        <v>261</v>
      </c>
      <c r="M182" s="3" t="s">
        <v>262</v>
      </c>
      <c r="N182" s="3" t="s">
        <v>263</v>
      </c>
    </row>
    <row r="183">
      <c r="B183" s="7"/>
      <c r="C183" s="7"/>
      <c r="D183" s="7"/>
      <c r="E183" s="7"/>
      <c r="K183" s="8"/>
      <c r="L183" s="3" t="s">
        <v>264</v>
      </c>
      <c r="M183" s="3" t="s">
        <v>265</v>
      </c>
      <c r="N183" s="3" t="s">
        <v>266</v>
      </c>
    </row>
    <row r="184">
      <c r="B184" s="7"/>
      <c r="C184" s="7"/>
      <c r="D184" s="7"/>
      <c r="E184" s="7"/>
      <c r="K184" s="8"/>
      <c r="L184" s="3" t="s">
        <v>267</v>
      </c>
      <c r="M184" s="3" t="s">
        <v>265</v>
      </c>
      <c r="N184" s="3" t="s">
        <v>266</v>
      </c>
    </row>
    <row r="185">
      <c r="B185" s="7"/>
      <c r="C185" s="7"/>
      <c r="D185" s="7"/>
      <c r="E185" s="7"/>
      <c r="K185" s="8"/>
      <c r="M185" s="3" t="s">
        <v>268</v>
      </c>
      <c r="N185" s="3" t="s">
        <v>269</v>
      </c>
    </row>
    <row r="186">
      <c r="B186" s="7"/>
      <c r="C186" s="7"/>
      <c r="D186" s="7"/>
      <c r="E186" s="7"/>
      <c r="K186" s="8"/>
      <c r="L186" s="3" t="s">
        <v>270</v>
      </c>
      <c r="M186" s="3" t="s">
        <v>271</v>
      </c>
      <c r="N186" s="3" t="s">
        <v>272</v>
      </c>
    </row>
    <row r="187">
      <c r="B187" s="7"/>
      <c r="C187" s="7"/>
      <c r="D187" s="7"/>
      <c r="E187" s="7"/>
      <c r="K187" s="8"/>
      <c r="L187" s="3" t="s">
        <v>273</v>
      </c>
      <c r="M187" s="3" t="s">
        <v>274</v>
      </c>
      <c r="N187" s="3" t="s">
        <v>275</v>
      </c>
    </row>
    <row r="188">
      <c r="B188" s="7"/>
      <c r="C188" s="7"/>
      <c r="D188" s="7"/>
      <c r="E188" s="7"/>
      <c r="K188" s="8"/>
      <c r="M188" s="48" t="s">
        <v>276</v>
      </c>
      <c r="N188" s="3" t="s">
        <v>269</v>
      </c>
    </row>
    <row r="189">
      <c r="B189" s="7"/>
      <c r="C189" s="7"/>
      <c r="D189" s="7"/>
      <c r="E189" s="7"/>
      <c r="K189" s="8"/>
      <c r="L189" s="3" t="s">
        <v>277</v>
      </c>
    </row>
    <row r="190">
      <c r="B190" s="7"/>
      <c r="C190" s="7"/>
      <c r="D190" s="7"/>
      <c r="E190" s="7"/>
      <c r="K190" s="8"/>
      <c r="L190" s="3" t="s">
        <v>278</v>
      </c>
      <c r="M190" s="49" t="s">
        <v>279</v>
      </c>
      <c r="N190" s="3" t="s">
        <v>280</v>
      </c>
    </row>
    <row r="191">
      <c r="B191" s="7"/>
      <c r="C191" s="7"/>
      <c r="D191" s="7"/>
      <c r="E191" s="7"/>
      <c r="K191" s="8"/>
      <c r="L191" s="3" t="s">
        <v>281</v>
      </c>
      <c r="M191" s="49" t="s">
        <v>279</v>
      </c>
      <c r="N191" s="3" t="s">
        <v>280</v>
      </c>
    </row>
    <row r="192">
      <c r="B192" s="7"/>
      <c r="C192" s="7"/>
      <c r="D192" s="7"/>
      <c r="E192" s="7"/>
      <c r="K192" s="8"/>
      <c r="M192" s="3" t="s">
        <v>282</v>
      </c>
      <c r="N192" s="3" t="s">
        <v>221</v>
      </c>
    </row>
    <row r="193">
      <c r="B193" s="7"/>
      <c r="C193" s="7"/>
      <c r="D193" s="7"/>
      <c r="E193" s="7"/>
      <c r="K193" s="8"/>
      <c r="L193" s="3" t="s">
        <v>283</v>
      </c>
      <c r="M193" s="3" t="s">
        <v>284</v>
      </c>
      <c r="N193" s="3" t="s">
        <v>285</v>
      </c>
    </row>
    <row r="194">
      <c r="B194" s="7"/>
      <c r="C194" s="7"/>
      <c r="D194" s="7"/>
      <c r="E194" s="7"/>
      <c r="K194" s="8"/>
      <c r="L194" s="3" t="s">
        <v>286</v>
      </c>
      <c r="M194" s="3" t="s">
        <v>287</v>
      </c>
    </row>
    <row r="195">
      <c r="B195" s="7"/>
      <c r="C195" s="7"/>
      <c r="D195" s="7"/>
      <c r="E195" s="7"/>
      <c r="K195" s="8"/>
    </row>
    <row r="196">
      <c r="B196" s="7"/>
      <c r="C196" s="7"/>
      <c r="D196" s="7"/>
      <c r="E196" s="7"/>
      <c r="K196" s="8"/>
    </row>
    <row r="197">
      <c r="B197" s="7"/>
      <c r="C197" s="7"/>
      <c r="D197" s="7"/>
      <c r="E197" s="7"/>
      <c r="K197" s="8"/>
    </row>
    <row r="198">
      <c r="B198" s="7"/>
      <c r="C198" s="7"/>
      <c r="D198" s="7"/>
      <c r="E198" s="7"/>
      <c r="K198" s="8"/>
    </row>
    <row r="199">
      <c r="B199" s="7"/>
      <c r="C199" s="7"/>
      <c r="D199" s="7"/>
      <c r="E199" s="7"/>
      <c r="K199" s="8"/>
    </row>
    <row r="200">
      <c r="B200" s="7"/>
      <c r="C200" s="7"/>
      <c r="D200" s="7"/>
      <c r="E200" s="7"/>
      <c r="K200" s="8"/>
    </row>
    <row r="201">
      <c r="B201" s="7"/>
      <c r="C201" s="7"/>
      <c r="D201" s="7"/>
      <c r="E201" s="7"/>
      <c r="K201" s="8"/>
    </row>
    <row r="202">
      <c r="B202" s="7"/>
      <c r="C202" s="7"/>
      <c r="D202" s="7"/>
      <c r="E202" s="7"/>
      <c r="K202" s="8"/>
    </row>
    <row r="203">
      <c r="B203" s="7"/>
      <c r="C203" s="7"/>
      <c r="D203" s="7"/>
      <c r="E203" s="7"/>
      <c r="K203" s="8"/>
    </row>
    <row r="204">
      <c r="B204" s="7"/>
      <c r="C204" s="7"/>
      <c r="D204" s="7"/>
      <c r="E204" s="7"/>
      <c r="K204" s="8"/>
    </row>
    <row r="205">
      <c r="B205" s="7"/>
      <c r="C205" s="7"/>
      <c r="D205" s="7"/>
      <c r="E205" s="7"/>
      <c r="K205" s="8"/>
    </row>
    <row r="206">
      <c r="B206" s="7"/>
      <c r="C206" s="7"/>
      <c r="D206" s="7"/>
      <c r="E206" s="7"/>
      <c r="K206" s="8"/>
    </row>
    <row r="207">
      <c r="B207" s="7"/>
      <c r="C207" s="7"/>
      <c r="D207" s="7"/>
      <c r="E207" s="7"/>
      <c r="K207" s="8"/>
    </row>
    <row r="208">
      <c r="B208" s="7"/>
      <c r="C208" s="7"/>
      <c r="D208" s="7"/>
      <c r="E208" s="7"/>
      <c r="K208" s="8"/>
    </row>
    <row r="209">
      <c r="B209" s="7"/>
      <c r="C209" s="7"/>
      <c r="D209" s="7"/>
      <c r="E209" s="7"/>
      <c r="K209" s="8"/>
    </row>
    <row r="210">
      <c r="B210" s="7"/>
      <c r="C210" s="7"/>
      <c r="D210" s="7"/>
      <c r="E210" s="7"/>
      <c r="K210" s="8"/>
    </row>
    <row r="211">
      <c r="B211" s="7"/>
      <c r="C211" s="7"/>
      <c r="D211" s="7"/>
      <c r="E211" s="7"/>
      <c r="K211" s="8"/>
    </row>
    <row r="212">
      <c r="B212" s="7"/>
      <c r="C212" s="7"/>
      <c r="D212" s="7"/>
      <c r="E212" s="7"/>
      <c r="K212" s="8"/>
    </row>
    <row r="213">
      <c r="B213" s="7"/>
      <c r="C213" s="7"/>
      <c r="D213" s="7"/>
      <c r="E213" s="7"/>
      <c r="K213" s="8"/>
    </row>
    <row r="214">
      <c r="B214" s="7"/>
      <c r="C214" s="7"/>
      <c r="D214" s="7"/>
      <c r="E214" s="7"/>
      <c r="K214" s="8"/>
    </row>
    <row r="215">
      <c r="B215" s="7"/>
      <c r="C215" s="7"/>
      <c r="D215" s="7"/>
      <c r="E215" s="7"/>
      <c r="K215" s="8"/>
    </row>
    <row r="216">
      <c r="B216" s="7"/>
      <c r="C216" s="7"/>
      <c r="D216" s="7"/>
      <c r="E216" s="7"/>
      <c r="K216" s="8"/>
    </row>
    <row r="217">
      <c r="B217" s="7"/>
      <c r="C217" s="7"/>
      <c r="D217" s="7"/>
      <c r="E217" s="7"/>
      <c r="K217" s="8"/>
    </row>
    <row r="218">
      <c r="B218" s="7"/>
      <c r="C218" s="7"/>
      <c r="D218" s="7"/>
      <c r="E218" s="7"/>
      <c r="K218" s="8"/>
    </row>
    <row r="219">
      <c r="B219" s="7"/>
      <c r="C219" s="7"/>
      <c r="D219" s="7"/>
      <c r="E219" s="7"/>
      <c r="K219" s="8"/>
    </row>
    <row r="220">
      <c r="B220" s="7"/>
      <c r="C220" s="7"/>
      <c r="D220" s="7"/>
      <c r="E220" s="7"/>
      <c r="K220" s="8"/>
    </row>
    <row r="221">
      <c r="B221" s="7"/>
      <c r="C221" s="7"/>
      <c r="D221" s="7"/>
      <c r="E221" s="7"/>
      <c r="K221" s="8"/>
    </row>
    <row r="222">
      <c r="B222" s="7"/>
      <c r="C222" s="7"/>
      <c r="D222" s="7"/>
      <c r="E222" s="7"/>
      <c r="K222" s="8"/>
    </row>
    <row r="223">
      <c r="B223" s="7"/>
      <c r="C223" s="7"/>
      <c r="D223" s="7"/>
      <c r="E223" s="7"/>
      <c r="K223" s="8"/>
    </row>
    <row r="224">
      <c r="B224" s="7"/>
      <c r="C224" s="7"/>
      <c r="D224" s="7"/>
      <c r="E224" s="7"/>
      <c r="K224" s="8"/>
    </row>
    <row r="225">
      <c r="B225" s="7"/>
      <c r="C225" s="7"/>
      <c r="D225" s="7"/>
      <c r="E225" s="7"/>
      <c r="K225" s="8"/>
    </row>
    <row r="226">
      <c r="B226" s="7"/>
      <c r="C226" s="7"/>
      <c r="D226" s="7"/>
      <c r="E226" s="7"/>
      <c r="K226" s="8"/>
    </row>
    <row r="227">
      <c r="B227" s="7"/>
      <c r="C227" s="7"/>
      <c r="D227" s="7"/>
      <c r="E227" s="7"/>
      <c r="K227" s="8"/>
    </row>
    <row r="228">
      <c r="B228" s="7"/>
      <c r="C228" s="7"/>
      <c r="D228" s="7"/>
      <c r="E228" s="7"/>
      <c r="K228" s="8"/>
    </row>
    <row r="229">
      <c r="B229" s="7"/>
      <c r="C229" s="7"/>
      <c r="D229" s="7"/>
      <c r="E229" s="7"/>
      <c r="K229" s="8"/>
    </row>
    <row r="230">
      <c r="B230" s="7"/>
      <c r="C230" s="7"/>
      <c r="D230" s="7"/>
      <c r="E230" s="7"/>
      <c r="K230" s="8"/>
    </row>
    <row r="231">
      <c r="B231" s="7"/>
      <c r="C231" s="7"/>
      <c r="D231" s="7"/>
      <c r="E231" s="7"/>
      <c r="K231" s="8"/>
    </row>
    <row r="232">
      <c r="B232" s="7"/>
      <c r="C232" s="7"/>
      <c r="D232" s="7"/>
      <c r="E232" s="7"/>
      <c r="K232" s="8"/>
    </row>
    <row r="233">
      <c r="B233" s="7"/>
      <c r="C233" s="7"/>
      <c r="D233" s="7"/>
      <c r="E233" s="7"/>
      <c r="K233" s="8"/>
    </row>
    <row r="234">
      <c r="B234" s="7"/>
      <c r="C234" s="7"/>
      <c r="D234" s="7"/>
      <c r="E234" s="7"/>
      <c r="K234" s="8"/>
    </row>
    <row r="235">
      <c r="B235" s="7"/>
      <c r="C235" s="7"/>
      <c r="D235" s="7"/>
      <c r="E235" s="7"/>
      <c r="K235" s="8"/>
    </row>
    <row r="236">
      <c r="B236" s="7"/>
      <c r="C236" s="7"/>
      <c r="D236" s="7"/>
      <c r="E236" s="7"/>
      <c r="K236" s="8"/>
    </row>
    <row r="237">
      <c r="B237" s="7"/>
      <c r="C237" s="7"/>
      <c r="D237" s="7"/>
      <c r="E237" s="7"/>
      <c r="K237" s="8"/>
    </row>
    <row r="238">
      <c r="B238" s="7"/>
      <c r="C238" s="7"/>
      <c r="D238" s="7"/>
      <c r="E238" s="7"/>
      <c r="K238" s="8"/>
    </row>
    <row r="239">
      <c r="B239" s="7"/>
      <c r="C239" s="7"/>
      <c r="D239" s="7"/>
      <c r="E239" s="7"/>
      <c r="K239" s="8"/>
    </row>
    <row r="240">
      <c r="B240" s="7"/>
      <c r="C240" s="7"/>
      <c r="D240" s="7"/>
      <c r="E240" s="7"/>
      <c r="K240" s="8"/>
    </row>
    <row r="241">
      <c r="B241" s="7"/>
      <c r="C241" s="7"/>
      <c r="D241" s="7"/>
      <c r="E241" s="7"/>
      <c r="K241" s="8"/>
    </row>
    <row r="242">
      <c r="B242" s="7"/>
      <c r="C242" s="7"/>
      <c r="D242" s="7"/>
      <c r="E242" s="7"/>
      <c r="K242" s="8"/>
    </row>
    <row r="243">
      <c r="B243" s="7"/>
      <c r="C243" s="7"/>
      <c r="D243" s="7"/>
      <c r="E243" s="7"/>
      <c r="K243" s="8"/>
    </row>
    <row r="244">
      <c r="B244" s="7"/>
      <c r="C244" s="7"/>
      <c r="D244" s="7"/>
      <c r="E244" s="7"/>
      <c r="K244" s="8"/>
    </row>
    <row r="245">
      <c r="B245" s="7"/>
      <c r="C245" s="7"/>
      <c r="D245" s="7"/>
      <c r="E245" s="7"/>
      <c r="K245" s="8"/>
    </row>
    <row r="246">
      <c r="B246" s="7"/>
      <c r="C246" s="7"/>
      <c r="D246" s="7"/>
      <c r="E246" s="7"/>
      <c r="K246" s="8"/>
    </row>
    <row r="247">
      <c r="B247" s="7"/>
      <c r="C247" s="7"/>
      <c r="D247" s="7"/>
      <c r="E247" s="7"/>
      <c r="K247" s="8"/>
    </row>
    <row r="248">
      <c r="B248" s="7"/>
      <c r="C248" s="7"/>
      <c r="D248" s="7"/>
      <c r="E248" s="7"/>
      <c r="K248" s="8"/>
    </row>
    <row r="249">
      <c r="B249" s="7"/>
      <c r="C249" s="7"/>
      <c r="D249" s="7"/>
      <c r="E249" s="7"/>
      <c r="K249" s="8"/>
    </row>
    <row r="250">
      <c r="B250" s="7"/>
      <c r="C250" s="7"/>
      <c r="D250" s="7"/>
      <c r="E250" s="7"/>
      <c r="K250" s="8"/>
    </row>
    <row r="251">
      <c r="B251" s="7"/>
      <c r="C251" s="7"/>
      <c r="D251" s="7"/>
      <c r="E251" s="7"/>
      <c r="K251" s="8"/>
    </row>
    <row r="252">
      <c r="B252" s="7"/>
      <c r="C252" s="7"/>
      <c r="D252" s="7"/>
      <c r="E252" s="7"/>
      <c r="K252" s="8"/>
    </row>
    <row r="253">
      <c r="B253" s="7"/>
      <c r="C253" s="7"/>
      <c r="D253" s="7"/>
      <c r="E253" s="7"/>
      <c r="K253" s="8"/>
    </row>
    <row r="254">
      <c r="B254" s="7"/>
      <c r="C254" s="7"/>
      <c r="D254" s="7"/>
      <c r="E254" s="7"/>
      <c r="K254" s="8"/>
    </row>
    <row r="255">
      <c r="B255" s="7"/>
      <c r="C255" s="7"/>
      <c r="D255" s="7"/>
      <c r="E255" s="7"/>
      <c r="K255" s="8"/>
    </row>
    <row r="256">
      <c r="B256" s="7"/>
      <c r="C256" s="7"/>
      <c r="D256" s="7"/>
      <c r="E256" s="7"/>
      <c r="K256" s="8"/>
    </row>
    <row r="257">
      <c r="B257" s="7"/>
      <c r="C257" s="7"/>
      <c r="D257" s="7"/>
      <c r="E257" s="7"/>
      <c r="K257" s="8"/>
    </row>
    <row r="258">
      <c r="B258" s="7"/>
      <c r="C258" s="7"/>
      <c r="D258" s="7"/>
      <c r="E258" s="7"/>
      <c r="K258" s="8"/>
    </row>
    <row r="259">
      <c r="B259" s="7"/>
      <c r="C259" s="7"/>
      <c r="D259" s="7"/>
      <c r="E259" s="7"/>
      <c r="K259" s="8"/>
    </row>
    <row r="260">
      <c r="B260" s="7"/>
      <c r="C260" s="7"/>
      <c r="D260" s="7"/>
      <c r="E260" s="7"/>
      <c r="K260" s="8"/>
    </row>
    <row r="261">
      <c r="B261" s="7"/>
      <c r="C261" s="7"/>
      <c r="D261" s="7"/>
      <c r="E261" s="7"/>
      <c r="K261" s="8"/>
    </row>
    <row r="262">
      <c r="B262" s="7"/>
      <c r="C262" s="7"/>
      <c r="D262" s="7"/>
      <c r="E262" s="7"/>
      <c r="K262" s="8"/>
    </row>
    <row r="263">
      <c r="B263" s="7"/>
      <c r="C263" s="7"/>
      <c r="D263" s="7"/>
      <c r="E263" s="7"/>
      <c r="K263" s="8"/>
    </row>
    <row r="264">
      <c r="B264" s="7"/>
      <c r="C264" s="7"/>
      <c r="D264" s="7"/>
      <c r="E264" s="7"/>
      <c r="K264" s="8"/>
    </row>
    <row r="265">
      <c r="B265" s="7"/>
      <c r="C265" s="7"/>
      <c r="D265" s="7"/>
      <c r="E265" s="7"/>
      <c r="K265" s="8"/>
    </row>
    <row r="266">
      <c r="B266" s="7"/>
      <c r="C266" s="7"/>
      <c r="D266" s="7"/>
      <c r="E266" s="7"/>
      <c r="K266" s="8"/>
    </row>
    <row r="267">
      <c r="B267" s="7"/>
      <c r="C267" s="7"/>
      <c r="D267" s="7"/>
      <c r="E267" s="7"/>
      <c r="K267" s="8"/>
    </row>
    <row r="268">
      <c r="B268" s="7"/>
      <c r="C268" s="7"/>
      <c r="D268" s="7"/>
      <c r="E268" s="7"/>
      <c r="K268" s="8"/>
    </row>
    <row r="269">
      <c r="B269" s="7"/>
      <c r="C269" s="7"/>
      <c r="D269" s="7"/>
      <c r="E269" s="7"/>
      <c r="K269" s="8"/>
    </row>
    <row r="270">
      <c r="B270" s="7"/>
      <c r="C270" s="7"/>
      <c r="D270" s="7"/>
      <c r="E270" s="7"/>
      <c r="K270" s="8"/>
    </row>
    <row r="271">
      <c r="B271" s="7"/>
      <c r="C271" s="7"/>
      <c r="D271" s="7"/>
      <c r="E271" s="7"/>
      <c r="K271" s="8"/>
    </row>
    <row r="272">
      <c r="B272" s="7"/>
      <c r="C272" s="7"/>
      <c r="D272" s="7"/>
      <c r="E272" s="7"/>
      <c r="K272" s="8"/>
    </row>
    <row r="273">
      <c r="B273" s="7"/>
      <c r="C273" s="7"/>
      <c r="D273" s="7"/>
      <c r="E273" s="7"/>
      <c r="K273" s="8"/>
    </row>
    <row r="274">
      <c r="B274" s="7"/>
      <c r="C274" s="7"/>
      <c r="D274" s="7"/>
      <c r="E274" s="7"/>
      <c r="K274" s="8"/>
    </row>
    <row r="275">
      <c r="B275" s="7"/>
      <c r="C275" s="7"/>
      <c r="D275" s="7"/>
      <c r="E275" s="7"/>
      <c r="K275" s="8"/>
    </row>
    <row r="276">
      <c r="B276" s="7"/>
      <c r="C276" s="7"/>
      <c r="D276" s="7"/>
      <c r="E276" s="7"/>
      <c r="K276" s="8"/>
    </row>
    <row r="277">
      <c r="B277" s="7"/>
      <c r="C277" s="7"/>
      <c r="D277" s="7"/>
      <c r="E277" s="7"/>
      <c r="K277" s="8"/>
    </row>
    <row r="278">
      <c r="B278" s="7"/>
      <c r="C278" s="7"/>
      <c r="D278" s="7"/>
      <c r="E278" s="7"/>
      <c r="K278" s="8"/>
    </row>
    <row r="279">
      <c r="B279" s="7"/>
      <c r="C279" s="7"/>
      <c r="D279" s="7"/>
      <c r="E279" s="7"/>
      <c r="K279" s="8"/>
    </row>
    <row r="280">
      <c r="B280" s="7"/>
      <c r="C280" s="7"/>
      <c r="D280" s="7"/>
      <c r="E280" s="7"/>
      <c r="K280" s="8"/>
    </row>
    <row r="281">
      <c r="B281" s="7"/>
      <c r="C281" s="7"/>
      <c r="D281" s="7"/>
      <c r="E281" s="7"/>
      <c r="K281" s="8"/>
    </row>
    <row r="282">
      <c r="B282" s="7"/>
      <c r="C282" s="7"/>
      <c r="D282" s="7"/>
      <c r="E282" s="7"/>
      <c r="K282" s="8"/>
    </row>
    <row r="283">
      <c r="B283" s="7"/>
      <c r="C283" s="7"/>
      <c r="D283" s="7"/>
      <c r="E283" s="7"/>
      <c r="K283" s="8"/>
    </row>
    <row r="284">
      <c r="B284" s="7"/>
      <c r="C284" s="7"/>
      <c r="D284" s="7"/>
      <c r="E284" s="7"/>
      <c r="K284" s="8"/>
    </row>
    <row r="285">
      <c r="B285" s="7"/>
      <c r="C285" s="7"/>
      <c r="D285" s="7"/>
      <c r="E285" s="7"/>
      <c r="K285" s="8"/>
    </row>
    <row r="286">
      <c r="B286" s="7"/>
      <c r="C286" s="7"/>
      <c r="D286" s="7"/>
      <c r="E286" s="7"/>
      <c r="K286" s="8"/>
    </row>
    <row r="287">
      <c r="B287" s="7"/>
      <c r="C287" s="7"/>
      <c r="D287" s="7"/>
      <c r="E287" s="7"/>
      <c r="K287" s="8"/>
    </row>
    <row r="288">
      <c r="B288" s="7"/>
      <c r="C288" s="7"/>
      <c r="D288" s="7"/>
      <c r="E288" s="7"/>
      <c r="K288" s="8"/>
    </row>
    <row r="289">
      <c r="B289" s="7"/>
      <c r="C289" s="7"/>
      <c r="D289" s="7"/>
      <c r="E289" s="7"/>
      <c r="K289" s="8"/>
    </row>
    <row r="290">
      <c r="B290" s="7"/>
      <c r="C290" s="7"/>
      <c r="D290" s="7"/>
      <c r="E290" s="7"/>
      <c r="K290" s="8"/>
    </row>
    <row r="291">
      <c r="B291" s="7"/>
      <c r="C291" s="7"/>
      <c r="D291" s="7"/>
      <c r="E291" s="7"/>
      <c r="K291" s="8"/>
    </row>
    <row r="292">
      <c r="B292" s="7"/>
      <c r="C292" s="7"/>
      <c r="D292" s="7"/>
      <c r="E292" s="7"/>
      <c r="K292" s="8"/>
    </row>
    <row r="293">
      <c r="B293" s="7"/>
      <c r="C293" s="7"/>
      <c r="D293" s="7"/>
      <c r="E293" s="7"/>
      <c r="K293" s="8"/>
    </row>
    <row r="294">
      <c r="B294" s="7"/>
      <c r="C294" s="7"/>
      <c r="D294" s="7"/>
      <c r="E294" s="7"/>
      <c r="K294" s="8"/>
    </row>
    <row r="295">
      <c r="B295" s="7"/>
      <c r="C295" s="7"/>
      <c r="D295" s="7"/>
      <c r="E295" s="7"/>
      <c r="K295" s="8"/>
    </row>
    <row r="296">
      <c r="B296" s="7"/>
      <c r="C296" s="7"/>
      <c r="D296" s="7"/>
      <c r="E296" s="7"/>
      <c r="K296" s="8"/>
    </row>
    <row r="297">
      <c r="B297" s="7"/>
      <c r="C297" s="7"/>
      <c r="D297" s="7"/>
      <c r="E297" s="7"/>
      <c r="K297" s="8"/>
    </row>
    <row r="298">
      <c r="B298" s="7"/>
      <c r="C298" s="7"/>
      <c r="D298" s="7"/>
      <c r="E298" s="7"/>
      <c r="K298" s="8"/>
    </row>
    <row r="299">
      <c r="B299" s="7"/>
      <c r="C299" s="7"/>
      <c r="D299" s="7"/>
      <c r="E299" s="7"/>
      <c r="K299" s="8"/>
    </row>
    <row r="300">
      <c r="B300" s="7"/>
      <c r="C300" s="7"/>
      <c r="D300" s="7"/>
      <c r="E300" s="7"/>
      <c r="K300" s="8"/>
    </row>
    <row r="301">
      <c r="B301" s="7"/>
      <c r="C301" s="7"/>
      <c r="D301" s="7"/>
      <c r="E301" s="7"/>
      <c r="K301" s="8"/>
    </row>
    <row r="302">
      <c r="B302" s="7"/>
      <c r="C302" s="7"/>
      <c r="D302" s="7"/>
      <c r="E302" s="7"/>
      <c r="K302" s="8"/>
    </row>
    <row r="303">
      <c r="B303" s="7"/>
      <c r="C303" s="7"/>
      <c r="D303" s="7"/>
      <c r="E303" s="7"/>
      <c r="K303" s="8"/>
    </row>
    <row r="304">
      <c r="B304" s="7"/>
      <c r="C304" s="7"/>
      <c r="D304" s="7"/>
      <c r="E304" s="7"/>
      <c r="K304" s="8"/>
    </row>
    <row r="305">
      <c r="B305" s="7"/>
      <c r="C305" s="7"/>
      <c r="D305" s="7"/>
      <c r="E305" s="7"/>
      <c r="K305" s="8"/>
    </row>
    <row r="306">
      <c r="B306" s="7"/>
      <c r="C306" s="7"/>
      <c r="D306" s="7"/>
      <c r="E306" s="7"/>
      <c r="K306" s="8"/>
    </row>
    <row r="307">
      <c r="B307" s="7"/>
      <c r="C307" s="7"/>
      <c r="D307" s="7"/>
      <c r="E307" s="7"/>
      <c r="K307" s="8"/>
    </row>
    <row r="308">
      <c r="B308" s="7"/>
      <c r="C308" s="7"/>
      <c r="D308" s="7"/>
      <c r="E308" s="7"/>
      <c r="K308" s="8"/>
    </row>
    <row r="309">
      <c r="B309" s="7"/>
      <c r="C309" s="7"/>
      <c r="D309" s="7"/>
      <c r="E309" s="7"/>
      <c r="K309" s="8"/>
    </row>
    <row r="310">
      <c r="B310" s="7"/>
      <c r="C310" s="7"/>
      <c r="D310" s="7"/>
      <c r="E310" s="7"/>
      <c r="K310" s="8"/>
    </row>
    <row r="311">
      <c r="B311" s="7"/>
      <c r="C311" s="7"/>
      <c r="D311" s="7"/>
      <c r="E311" s="7"/>
      <c r="K311" s="8"/>
    </row>
    <row r="312">
      <c r="B312" s="7"/>
      <c r="C312" s="7"/>
      <c r="D312" s="7"/>
      <c r="E312" s="7"/>
      <c r="K312" s="8"/>
    </row>
    <row r="313">
      <c r="B313" s="7"/>
      <c r="C313" s="7"/>
      <c r="D313" s="7"/>
      <c r="E313" s="7"/>
      <c r="K313" s="8"/>
    </row>
    <row r="314">
      <c r="B314" s="7"/>
      <c r="C314" s="7"/>
      <c r="D314" s="7"/>
      <c r="E314" s="7"/>
      <c r="K314" s="8"/>
    </row>
    <row r="315">
      <c r="B315" s="7"/>
      <c r="C315" s="7"/>
      <c r="D315" s="7"/>
      <c r="E315" s="7"/>
      <c r="K315" s="8"/>
    </row>
    <row r="316">
      <c r="B316" s="7"/>
      <c r="C316" s="7"/>
      <c r="D316" s="7"/>
      <c r="E316" s="7"/>
      <c r="K316" s="8"/>
    </row>
    <row r="317">
      <c r="B317" s="7"/>
      <c r="C317" s="7"/>
      <c r="D317" s="7"/>
      <c r="E317" s="7"/>
      <c r="K317" s="8"/>
    </row>
    <row r="318">
      <c r="B318" s="7"/>
      <c r="C318" s="7"/>
      <c r="D318" s="7"/>
      <c r="E318" s="7"/>
      <c r="K318" s="8"/>
    </row>
    <row r="319">
      <c r="B319" s="7"/>
      <c r="C319" s="7"/>
      <c r="D319" s="7"/>
      <c r="E319" s="7"/>
      <c r="K319" s="8"/>
    </row>
    <row r="320">
      <c r="B320" s="7"/>
      <c r="C320" s="7"/>
      <c r="D320" s="7"/>
      <c r="E320" s="7"/>
      <c r="K320" s="8"/>
    </row>
    <row r="321">
      <c r="B321" s="7"/>
      <c r="C321" s="7"/>
      <c r="D321" s="7"/>
      <c r="E321" s="7"/>
      <c r="K321" s="8"/>
    </row>
    <row r="322">
      <c r="B322" s="7"/>
      <c r="C322" s="7"/>
      <c r="D322" s="7"/>
      <c r="E322" s="7"/>
      <c r="K322" s="8"/>
    </row>
    <row r="323">
      <c r="B323" s="7"/>
      <c r="C323" s="7"/>
      <c r="D323" s="7"/>
      <c r="E323" s="7"/>
      <c r="K323" s="8"/>
    </row>
    <row r="324">
      <c r="B324" s="7"/>
      <c r="C324" s="7"/>
      <c r="D324" s="7"/>
      <c r="E324" s="7"/>
      <c r="K324" s="8"/>
    </row>
    <row r="325">
      <c r="B325" s="7"/>
      <c r="C325" s="7"/>
      <c r="D325" s="7"/>
      <c r="E325" s="7"/>
      <c r="K325" s="8"/>
    </row>
    <row r="326">
      <c r="B326" s="7"/>
      <c r="C326" s="7"/>
      <c r="D326" s="7"/>
      <c r="E326" s="7"/>
      <c r="K326" s="8"/>
    </row>
    <row r="327">
      <c r="B327" s="7"/>
      <c r="C327" s="7"/>
      <c r="D327" s="7"/>
      <c r="E327" s="7"/>
      <c r="K327" s="8"/>
    </row>
    <row r="328">
      <c r="B328" s="7"/>
      <c r="C328" s="7"/>
      <c r="D328" s="7"/>
      <c r="E328" s="7"/>
      <c r="K328" s="8"/>
    </row>
    <row r="329">
      <c r="B329" s="7"/>
      <c r="C329" s="7"/>
      <c r="D329" s="7"/>
      <c r="E329" s="7"/>
      <c r="K329" s="8"/>
    </row>
    <row r="330">
      <c r="B330" s="7"/>
      <c r="C330" s="7"/>
      <c r="D330" s="7"/>
      <c r="E330" s="7"/>
      <c r="K330" s="8"/>
    </row>
    <row r="331">
      <c r="B331" s="7"/>
      <c r="C331" s="7"/>
      <c r="D331" s="7"/>
      <c r="E331" s="7"/>
      <c r="K331" s="8"/>
    </row>
    <row r="332">
      <c r="B332" s="7"/>
      <c r="C332" s="7"/>
      <c r="D332" s="7"/>
      <c r="E332" s="7"/>
      <c r="K332" s="8"/>
    </row>
    <row r="333">
      <c r="B333" s="7"/>
      <c r="C333" s="7"/>
      <c r="D333" s="7"/>
      <c r="E333" s="7"/>
      <c r="K333" s="8"/>
    </row>
    <row r="334">
      <c r="B334" s="7"/>
      <c r="C334" s="7"/>
      <c r="D334" s="7"/>
      <c r="E334" s="7"/>
      <c r="K334" s="8"/>
    </row>
    <row r="335">
      <c r="B335" s="7"/>
      <c r="C335" s="7"/>
      <c r="D335" s="7"/>
      <c r="E335" s="7"/>
      <c r="K335" s="8"/>
    </row>
    <row r="336">
      <c r="B336" s="7"/>
      <c r="C336" s="7"/>
      <c r="D336" s="7"/>
      <c r="E336" s="7"/>
      <c r="K336" s="8"/>
    </row>
    <row r="337">
      <c r="B337" s="7"/>
      <c r="C337" s="7"/>
      <c r="D337" s="7"/>
      <c r="E337" s="7"/>
      <c r="K337" s="8"/>
    </row>
    <row r="338">
      <c r="B338" s="7"/>
      <c r="C338" s="7"/>
      <c r="D338" s="7"/>
      <c r="E338" s="7"/>
      <c r="K338" s="8"/>
    </row>
    <row r="339">
      <c r="B339" s="7"/>
      <c r="C339" s="7"/>
      <c r="D339" s="7"/>
      <c r="E339" s="7"/>
      <c r="K339" s="8"/>
    </row>
    <row r="340">
      <c r="B340" s="7"/>
      <c r="C340" s="7"/>
      <c r="D340" s="7"/>
      <c r="E340" s="7"/>
      <c r="K340" s="8"/>
    </row>
    <row r="341">
      <c r="B341" s="7"/>
      <c r="C341" s="7"/>
      <c r="D341" s="7"/>
      <c r="E341" s="7"/>
      <c r="K341" s="8"/>
    </row>
    <row r="342">
      <c r="B342" s="7"/>
      <c r="C342" s="7"/>
      <c r="D342" s="7"/>
      <c r="E342" s="7"/>
      <c r="K342" s="8"/>
    </row>
    <row r="343">
      <c r="B343" s="7"/>
      <c r="C343" s="7"/>
      <c r="D343" s="7"/>
      <c r="E343" s="7"/>
      <c r="K343" s="8"/>
    </row>
    <row r="344">
      <c r="B344" s="7"/>
      <c r="C344" s="7"/>
      <c r="D344" s="7"/>
      <c r="E344" s="7"/>
      <c r="K344" s="8"/>
    </row>
    <row r="345">
      <c r="B345" s="7"/>
      <c r="C345" s="7"/>
      <c r="D345" s="7"/>
      <c r="E345" s="7"/>
      <c r="K345" s="8"/>
    </row>
    <row r="346">
      <c r="B346" s="7"/>
      <c r="C346" s="7"/>
      <c r="D346" s="7"/>
      <c r="E346" s="7"/>
      <c r="K346" s="8"/>
    </row>
    <row r="347">
      <c r="B347" s="7"/>
      <c r="C347" s="7"/>
      <c r="D347" s="7"/>
      <c r="E347" s="7"/>
      <c r="K347" s="8"/>
    </row>
    <row r="348">
      <c r="B348" s="7"/>
      <c r="C348" s="7"/>
      <c r="D348" s="7"/>
      <c r="E348" s="7"/>
      <c r="K348" s="8"/>
    </row>
    <row r="349">
      <c r="B349" s="7"/>
      <c r="C349" s="7"/>
      <c r="D349" s="7"/>
      <c r="E349" s="7"/>
      <c r="K349" s="8"/>
    </row>
    <row r="350">
      <c r="B350" s="7"/>
      <c r="C350" s="7"/>
      <c r="D350" s="7"/>
      <c r="E350" s="7"/>
      <c r="K350" s="8"/>
    </row>
    <row r="351">
      <c r="B351" s="7"/>
      <c r="C351" s="7"/>
      <c r="D351" s="7"/>
      <c r="E351" s="7"/>
      <c r="K351" s="8"/>
    </row>
    <row r="352">
      <c r="B352" s="7"/>
      <c r="C352" s="7"/>
      <c r="D352" s="7"/>
      <c r="E352" s="7"/>
      <c r="K352" s="8"/>
    </row>
    <row r="353">
      <c r="B353" s="7"/>
      <c r="C353" s="7"/>
      <c r="D353" s="7"/>
      <c r="E353" s="7"/>
      <c r="K353" s="8"/>
    </row>
    <row r="354">
      <c r="B354" s="7"/>
      <c r="C354" s="7"/>
      <c r="D354" s="7"/>
      <c r="E354" s="7"/>
      <c r="K354" s="8"/>
    </row>
    <row r="355">
      <c r="B355" s="7"/>
      <c r="C355" s="7"/>
      <c r="D355" s="7"/>
      <c r="E355" s="7"/>
      <c r="K355" s="8"/>
    </row>
    <row r="356">
      <c r="B356" s="7"/>
      <c r="C356" s="7"/>
      <c r="D356" s="7"/>
      <c r="E356" s="7"/>
      <c r="K356" s="8"/>
    </row>
    <row r="357">
      <c r="B357" s="7"/>
      <c r="C357" s="7"/>
      <c r="D357" s="7"/>
      <c r="E357" s="7"/>
      <c r="K357" s="8"/>
    </row>
    <row r="358">
      <c r="B358" s="7"/>
      <c r="C358" s="7"/>
      <c r="D358" s="7"/>
      <c r="E358" s="7"/>
      <c r="K358" s="8"/>
    </row>
    <row r="359">
      <c r="B359" s="7"/>
      <c r="C359" s="7"/>
      <c r="D359" s="7"/>
      <c r="E359" s="7"/>
      <c r="K359" s="8"/>
    </row>
    <row r="360">
      <c r="B360" s="7"/>
      <c r="C360" s="7"/>
      <c r="D360" s="7"/>
      <c r="E360" s="7"/>
      <c r="K360" s="8"/>
    </row>
    <row r="361">
      <c r="B361" s="7"/>
      <c r="C361" s="7"/>
      <c r="D361" s="7"/>
      <c r="E361" s="7"/>
      <c r="K361" s="8"/>
    </row>
    <row r="362">
      <c r="B362" s="7"/>
      <c r="C362" s="7"/>
      <c r="D362" s="7"/>
      <c r="E362" s="7"/>
      <c r="K362" s="8"/>
    </row>
    <row r="363">
      <c r="B363" s="7"/>
      <c r="C363" s="7"/>
      <c r="D363" s="7"/>
      <c r="E363" s="7"/>
      <c r="K363" s="8"/>
    </row>
    <row r="364">
      <c r="B364" s="7"/>
      <c r="C364" s="7"/>
      <c r="D364" s="7"/>
      <c r="E364" s="7"/>
      <c r="K364" s="8"/>
    </row>
    <row r="365">
      <c r="B365" s="7"/>
      <c r="C365" s="7"/>
      <c r="D365" s="7"/>
      <c r="E365" s="7"/>
      <c r="K365" s="8"/>
    </row>
    <row r="366">
      <c r="B366" s="7"/>
      <c r="C366" s="7"/>
      <c r="D366" s="7"/>
      <c r="E366" s="7"/>
      <c r="K366" s="8"/>
    </row>
    <row r="367">
      <c r="B367" s="7"/>
      <c r="C367" s="7"/>
      <c r="D367" s="7"/>
      <c r="E367" s="7"/>
      <c r="K367" s="8"/>
    </row>
    <row r="368">
      <c r="B368" s="7"/>
      <c r="C368" s="7"/>
      <c r="D368" s="7"/>
      <c r="E368" s="7"/>
      <c r="K368" s="8"/>
    </row>
    <row r="369">
      <c r="B369" s="7"/>
      <c r="C369" s="7"/>
      <c r="D369" s="7"/>
      <c r="E369" s="7"/>
      <c r="K369" s="8"/>
    </row>
    <row r="370">
      <c r="B370" s="7"/>
      <c r="C370" s="7"/>
      <c r="D370" s="7"/>
      <c r="E370" s="7"/>
      <c r="K370" s="8"/>
    </row>
    <row r="371">
      <c r="B371" s="7"/>
      <c r="C371" s="7"/>
      <c r="D371" s="7"/>
      <c r="E371" s="7"/>
      <c r="K371" s="8"/>
    </row>
    <row r="372">
      <c r="B372" s="7"/>
      <c r="C372" s="7"/>
      <c r="D372" s="7"/>
      <c r="E372" s="7"/>
      <c r="K372" s="8"/>
    </row>
    <row r="373">
      <c r="B373" s="7"/>
      <c r="C373" s="7"/>
      <c r="D373" s="7"/>
      <c r="E373" s="7"/>
      <c r="K373" s="8"/>
    </row>
    <row r="374">
      <c r="B374" s="7"/>
      <c r="C374" s="7"/>
      <c r="D374" s="7"/>
      <c r="E374" s="7"/>
      <c r="K374" s="8"/>
    </row>
    <row r="375">
      <c r="B375" s="7"/>
      <c r="C375" s="7"/>
      <c r="D375" s="7"/>
      <c r="E375" s="7"/>
      <c r="K375" s="8"/>
    </row>
    <row r="376">
      <c r="B376" s="7"/>
      <c r="C376" s="7"/>
      <c r="D376" s="7"/>
      <c r="E376" s="7"/>
      <c r="K376" s="8"/>
    </row>
    <row r="377">
      <c r="B377" s="7"/>
      <c r="C377" s="7"/>
      <c r="D377" s="7"/>
      <c r="E377" s="7"/>
      <c r="K377" s="8"/>
    </row>
    <row r="378">
      <c r="B378" s="7"/>
      <c r="C378" s="7"/>
      <c r="D378" s="7"/>
      <c r="E378" s="7"/>
      <c r="K378" s="8"/>
    </row>
    <row r="379">
      <c r="B379" s="7"/>
      <c r="C379" s="7"/>
      <c r="D379" s="7"/>
      <c r="E379" s="7"/>
      <c r="K379" s="8"/>
    </row>
    <row r="380">
      <c r="B380" s="7"/>
      <c r="C380" s="7"/>
      <c r="D380" s="7"/>
      <c r="E380" s="7"/>
      <c r="K380" s="8"/>
    </row>
    <row r="381">
      <c r="B381" s="7"/>
      <c r="C381" s="7"/>
      <c r="D381" s="7"/>
      <c r="E381" s="7"/>
      <c r="K381" s="8"/>
    </row>
    <row r="382">
      <c r="B382" s="7"/>
      <c r="C382" s="7"/>
      <c r="D382" s="7"/>
      <c r="E382" s="7"/>
      <c r="K382" s="8"/>
    </row>
    <row r="383">
      <c r="B383" s="7"/>
      <c r="C383" s="7"/>
      <c r="D383" s="7"/>
      <c r="E383" s="7"/>
      <c r="K383" s="8"/>
    </row>
    <row r="384">
      <c r="B384" s="7"/>
      <c r="C384" s="7"/>
      <c r="D384" s="7"/>
      <c r="E384" s="7"/>
      <c r="K384" s="8"/>
    </row>
    <row r="385">
      <c r="B385" s="7"/>
      <c r="C385" s="7"/>
      <c r="D385" s="7"/>
      <c r="E385" s="7"/>
      <c r="K385" s="8"/>
    </row>
    <row r="386">
      <c r="B386" s="7"/>
      <c r="C386" s="7"/>
      <c r="D386" s="7"/>
      <c r="E386" s="7"/>
      <c r="K386" s="8"/>
    </row>
    <row r="387">
      <c r="B387" s="7"/>
      <c r="C387" s="7"/>
      <c r="D387" s="7"/>
      <c r="E387" s="7"/>
      <c r="K387" s="8"/>
    </row>
    <row r="388">
      <c r="B388" s="7"/>
      <c r="C388" s="7"/>
      <c r="D388" s="7"/>
      <c r="E388" s="7"/>
      <c r="K388" s="8"/>
    </row>
    <row r="389">
      <c r="B389" s="7"/>
      <c r="C389" s="7"/>
      <c r="D389" s="7"/>
      <c r="E389" s="7"/>
      <c r="K389" s="8"/>
    </row>
    <row r="390">
      <c r="B390" s="7"/>
      <c r="C390" s="7"/>
      <c r="D390" s="7"/>
      <c r="E390" s="7"/>
      <c r="K390" s="8"/>
    </row>
    <row r="391">
      <c r="B391" s="7"/>
      <c r="C391" s="7"/>
      <c r="D391" s="7"/>
      <c r="E391" s="7"/>
      <c r="K391" s="8"/>
    </row>
    <row r="392">
      <c r="B392" s="7"/>
      <c r="C392" s="7"/>
      <c r="D392" s="7"/>
      <c r="E392" s="7"/>
      <c r="K392" s="8"/>
    </row>
    <row r="393">
      <c r="B393" s="7"/>
      <c r="C393" s="7"/>
      <c r="D393" s="7"/>
      <c r="E393" s="7"/>
      <c r="K393" s="8"/>
    </row>
    <row r="394">
      <c r="B394" s="7"/>
      <c r="C394" s="7"/>
      <c r="D394" s="7"/>
      <c r="E394" s="7"/>
      <c r="K394" s="8"/>
    </row>
    <row r="395">
      <c r="B395" s="7"/>
      <c r="C395" s="7"/>
      <c r="D395" s="7"/>
      <c r="E395" s="7"/>
      <c r="K395" s="8"/>
    </row>
    <row r="396">
      <c r="B396" s="7"/>
      <c r="C396" s="7"/>
      <c r="D396" s="7"/>
      <c r="E396" s="7"/>
      <c r="K396" s="8"/>
    </row>
    <row r="397">
      <c r="B397" s="7"/>
      <c r="C397" s="7"/>
      <c r="D397" s="7"/>
      <c r="E397" s="7"/>
      <c r="K397" s="8"/>
    </row>
    <row r="398">
      <c r="B398" s="7"/>
      <c r="C398" s="7"/>
      <c r="D398" s="7"/>
      <c r="E398" s="7"/>
      <c r="K398" s="8"/>
    </row>
    <row r="399">
      <c r="B399" s="7"/>
      <c r="C399" s="7"/>
      <c r="D399" s="7"/>
      <c r="E399" s="7"/>
      <c r="K399" s="8"/>
    </row>
    <row r="400">
      <c r="B400" s="7"/>
      <c r="C400" s="7"/>
      <c r="D400" s="7"/>
      <c r="E400" s="7"/>
      <c r="K400" s="8"/>
    </row>
    <row r="401">
      <c r="B401" s="7"/>
      <c r="C401" s="7"/>
      <c r="D401" s="7"/>
      <c r="E401" s="7"/>
      <c r="K401" s="8"/>
    </row>
    <row r="402">
      <c r="B402" s="7"/>
      <c r="C402" s="7"/>
      <c r="D402" s="7"/>
      <c r="E402" s="7"/>
      <c r="K402" s="8"/>
    </row>
    <row r="403">
      <c r="B403" s="7"/>
      <c r="C403" s="7"/>
      <c r="D403" s="7"/>
      <c r="E403" s="7"/>
      <c r="K403" s="8"/>
    </row>
    <row r="404">
      <c r="B404" s="7"/>
      <c r="C404" s="7"/>
      <c r="D404" s="7"/>
      <c r="E404" s="7"/>
      <c r="K404" s="8"/>
    </row>
    <row r="405">
      <c r="B405" s="7"/>
      <c r="C405" s="7"/>
      <c r="D405" s="7"/>
      <c r="E405" s="7"/>
      <c r="K405" s="8"/>
    </row>
    <row r="406">
      <c r="B406" s="7"/>
      <c r="C406" s="7"/>
      <c r="D406" s="7"/>
      <c r="E406" s="7"/>
      <c r="K406" s="8"/>
    </row>
    <row r="407">
      <c r="B407" s="7"/>
      <c r="C407" s="7"/>
      <c r="D407" s="7"/>
      <c r="E407" s="7"/>
      <c r="K407" s="8"/>
    </row>
    <row r="408">
      <c r="B408" s="7"/>
      <c r="C408" s="7"/>
      <c r="D408" s="7"/>
      <c r="E408" s="7"/>
      <c r="K408" s="8"/>
    </row>
    <row r="409">
      <c r="B409" s="7"/>
      <c r="C409" s="7"/>
      <c r="D409" s="7"/>
      <c r="E409" s="7"/>
      <c r="K409" s="8"/>
    </row>
    <row r="410">
      <c r="B410" s="7"/>
      <c r="C410" s="7"/>
      <c r="D410" s="7"/>
      <c r="E410" s="7"/>
      <c r="K410" s="8"/>
    </row>
    <row r="411">
      <c r="B411" s="7"/>
      <c r="C411" s="7"/>
      <c r="D411" s="7"/>
      <c r="E411" s="7"/>
      <c r="K411" s="8"/>
    </row>
    <row r="412">
      <c r="B412" s="7"/>
      <c r="C412" s="7"/>
      <c r="D412" s="7"/>
      <c r="E412" s="7"/>
      <c r="K412" s="8"/>
    </row>
    <row r="413">
      <c r="B413" s="7"/>
      <c r="C413" s="7"/>
      <c r="D413" s="7"/>
      <c r="E413" s="7"/>
      <c r="K413" s="8"/>
    </row>
    <row r="414">
      <c r="B414" s="7"/>
      <c r="C414" s="7"/>
      <c r="D414" s="7"/>
      <c r="E414" s="7"/>
      <c r="K414" s="8"/>
    </row>
    <row r="415">
      <c r="B415" s="7"/>
      <c r="C415" s="7"/>
      <c r="D415" s="7"/>
      <c r="E415" s="7"/>
      <c r="K415" s="8"/>
    </row>
    <row r="416">
      <c r="B416" s="7"/>
      <c r="C416" s="7"/>
      <c r="D416" s="7"/>
      <c r="E416" s="7"/>
      <c r="K416" s="8"/>
    </row>
    <row r="417">
      <c r="B417" s="7"/>
      <c r="C417" s="7"/>
      <c r="D417" s="7"/>
      <c r="E417" s="7"/>
      <c r="K417" s="8"/>
    </row>
    <row r="418">
      <c r="B418" s="7"/>
      <c r="C418" s="7"/>
      <c r="D418" s="7"/>
      <c r="E418" s="7"/>
      <c r="K418" s="8"/>
    </row>
    <row r="419">
      <c r="B419" s="7"/>
      <c r="C419" s="7"/>
      <c r="D419" s="7"/>
      <c r="E419" s="7"/>
      <c r="K419" s="8"/>
    </row>
    <row r="420">
      <c r="B420" s="7"/>
      <c r="C420" s="7"/>
      <c r="D420" s="7"/>
      <c r="E420" s="7"/>
      <c r="K420" s="8"/>
    </row>
    <row r="421">
      <c r="B421" s="7"/>
      <c r="C421" s="7"/>
      <c r="D421" s="7"/>
      <c r="E421" s="7"/>
      <c r="K421" s="8"/>
    </row>
    <row r="422">
      <c r="B422" s="7"/>
      <c r="C422" s="7"/>
      <c r="D422" s="7"/>
      <c r="E422" s="7"/>
      <c r="K422" s="8"/>
    </row>
    <row r="423">
      <c r="B423" s="7"/>
      <c r="C423" s="7"/>
      <c r="D423" s="7"/>
      <c r="E423" s="7"/>
      <c r="K423" s="8"/>
    </row>
    <row r="424">
      <c r="B424" s="7"/>
      <c r="C424" s="7"/>
      <c r="D424" s="7"/>
      <c r="E424" s="7"/>
      <c r="K424" s="8"/>
    </row>
    <row r="425">
      <c r="B425" s="7"/>
      <c r="C425" s="7"/>
      <c r="D425" s="7"/>
      <c r="E425" s="7"/>
      <c r="K425" s="8"/>
    </row>
    <row r="426">
      <c r="B426" s="7"/>
      <c r="C426" s="7"/>
      <c r="D426" s="7"/>
      <c r="E426" s="7"/>
      <c r="K426" s="8"/>
    </row>
    <row r="427">
      <c r="B427" s="7"/>
      <c r="C427" s="7"/>
      <c r="D427" s="7"/>
      <c r="E427" s="7"/>
      <c r="K427" s="8"/>
    </row>
    <row r="428">
      <c r="B428" s="7"/>
      <c r="C428" s="7"/>
      <c r="D428" s="7"/>
      <c r="E428" s="7"/>
      <c r="K428" s="8"/>
    </row>
    <row r="429">
      <c r="B429" s="7"/>
      <c r="C429" s="7"/>
      <c r="D429" s="7"/>
      <c r="E429" s="7"/>
      <c r="K429" s="8"/>
    </row>
    <row r="430">
      <c r="B430" s="7"/>
      <c r="C430" s="7"/>
      <c r="D430" s="7"/>
      <c r="E430" s="7"/>
      <c r="K430" s="8"/>
    </row>
    <row r="431">
      <c r="B431" s="7"/>
      <c r="C431" s="7"/>
      <c r="D431" s="7"/>
      <c r="E431" s="7"/>
      <c r="K431" s="8"/>
    </row>
    <row r="432">
      <c r="B432" s="7"/>
      <c r="C432" s="7"/>
      <c r="D432" s="7"/>
      <c r="E432" s="7"/>
      <c r="K432" s="8"/>
    </row>
    <row r="433">
      <c r="B433" s="7"/>
      <c r="C433" s="7"/>
      <c r="D433" s="7"/>
      <c r="E433" s="7"/>
      <c r="K433" s="8"/>
    </row>
    <row r="434">
      <c r="B434" s="7"/>
      <c r="C434" s="7"/>
      <c r="D434" s="7"/>
      <c r="E434" s="7"/>
      <c r="K434" s="8"/>
    </row>
    <row r="435">
      <c r="B435" s="7"/>
      <c r="C435" s="7"/>
      <c r="D435" s="7"/>
      <c r="E435" s="7"/>
      <c r="K435" s="8"/>
    </row>
    <row r="436">
      <c r="B436" s="7"/>
      <c r="C436" s="7"/>
      <c r="D436" s="7"/>
      <c r="E436" s="7"/>
      <c r="K436" s="8"/>
    </row>
    <row r="437">
      <c r="B437" s="7"/>
      <c r="C437" s="7"/>
      <c r="D437" s="7"/>
      <c r="E437" s="7"/>
      <c r="K437" s="8"/>
    </row>
    <row r="438">
      <c r="B438" s="7"/>
      <c r="C438" s="7"/>
      <c r="D438" s="7"/>
      <c r="E438" s="7"/>
      <c r="K438" s="8"/>
    </row>
    <row r="439">
      <c r="B439" s="7"/>
      <c r="C439" s="7"/>
      <c r="D439" s="7"/>
      <c r="E439" s="7"/>
      <c r="K439" s="8"/>
    </row>
    <row r="440">
      <c r="B440" s="7"/>
      <c r="C440" s="7"/>
      <c r="D440" s="7"/>
      <c r="E440" s="7"/>
      <c r="K440" s="8"/>
    </row>
    <row r="441">
      <c r="B441" s="7"/>
      <c r="C441" s="7"/>
      <c r="D441" s="7"/>
      <c r="E441" s="7"/>
      <c r="K441" s="8"/>
    </row>
    <row r="442">
      <c r="B442" s="7"/>
      <c r="C442" s="7"/>
      <c r="D442" s="7"/>
      <c r="E442" s="7"/>
      <c r="K442" s="8"/>
    </row>
    <row r="443">
      <c r="B443" s="7"/>
      <c r="C443" s="7"/>
      <c r="D443" s="7"/>
      <c r="E443" s="7"/>
      <c r="K443" s="8"/>
    </row>
    <row r="444">
      <c r="B444" s="7"/>
      <c r="C444" s="7"/>
      <c r="D444" s="7"/>
      <c r="E444" s="7"/>
      <c r="K444" s="8"/>
    </row>
    <row r="445">
      <c r="B445" s="7"/>
      <c r="C445" s="7"/>
      <c r="D445" s="7"/>
      <c r="E445" s="7"/>
      <c r="K445" s="8"/>
    </row>
    <row r="446">
      <c r="B446" s="7"/>
      <c r="C446" s="7"/>
      <c r="D446" s="7"/>
      <c r="E446" s="7"/>
      <c r="K446" s="8"/>
    </row>
    <row r="447">
      <c r="B447" s="7"/>
      <c r="C447" s="7"/>
      <c r="D447" s="7"/>
      <c r="E447" s="7"/>
      <c r="K447" s="8"/>
    </row>
    <row r="448">
      <c r="B448" s="7"/>
      <c r="C448" s="7"/>
      <c r="D448" s="7"/>
      <c r="E448" s="7"/>
      <c r="K448" s="8"/>
    </row>
    <row r="449">
      <c r="B449" s="7"/>
      <c r="C449" s="7"/>
      <c r="D449" s="7"/>
      <c r="E449" s="7"/>
      <c r="K449" s="8"/>
    </row>
    <row r="450">
      <c r="B450" s="7"/>
      <c r="C450" s="7"/>
      <c r="D450" s="7"/>
      <c r="E450" s="7"/>
      <c r="K450" s="8"/>
    </row>
    <row r="451">
      <c r="B451" s="7"/>
      <c r="C451" s="7"/>
      <c r="D451" s="7"/>
      <c r="E451" s="7"/>
      <c r="K451" s="8"/>
    </row>
    <row r="452">
      <c r="B452" s="7"/>
      <c r="C452" s="7"/>
      <c r="D452" s="7"/>
      <c r="E452" s="7"/>
      <c r="K452" s="8"/>
    </row>
    <row r="453">
      <c r="B453" s="7"/>
      <c r="C453" s="7"/>
      <c r="D453" s="7"/>
      <c r="E453" s="7"/>
      <c r="K453" s="8"/>
    </row>
    <row r="454">
      <c r="B454" s="7"/>
      <c r="C454" s="7"/>
      <c r="D454" s="7"/>
      <c r="E454" s="7"/>
      <c r="K454" s="8"/>
    </row>
    <row r="455">
      <c r="B455" s="7"/>
      <c r="C455" s="7"/>
      <c r="D455" s="7"/>
      <c r="E455" s="7"/>
      <c r="K455" s="8"/>
    </row>
    <row r="456">
      <c r="B456" s="7"/>
      <c r="C456" s="7"/>
      <c r="D456" s="7"/>
      <c r="E456" s="7"/>
      <c r="K456" s="8"/>
    </row>
    <row r="457">
      <c r="B457" s="7"/>
      <c r="C457" s="7"/>
      <c r="D457" s="7"/>
      <c r="E457" s="7"/>
      <c r="K457" s="8"/>
    </row>
    <row r="458">
      <c r="B458" s="7"/>
      <c r="C458" s="7"/>
      <c r="D458" s="7"/>
      <c r="E458" s="7"/>
      <c r="K458" s="8"/>
    </row>
    <row r="459">
      <c r="B459" s="7"/>
      <c r="C459" s="7"/>
      <c r="D459" s="7"/>
      <c r="E459" s="7"/>
      <c r="K459" s="8"/>
    </row>
    <row r="460">
      <c r="B460" s="7"/>
      <c r="C460" s="7"/>
      <c r="D460" s="7"/>
      <c r="E460" s="7"/>
      <c r="K460" s="8"/>
    </row>
    <row r="461">
      <c r="B461" s="7"/>
      <c r="C461" s="7"/>
      <c r="D461" s="7"/>
      <c r="E461" s="7"/>
      <c r="K461" s="8"/>
    </row>
    <row r="462">
      <c r="B462" s="7"/>
      <c r="C462" s="7"/>
      <c r="D462" s="7"/>
      <c r="E462" s="7"/>
      <c r="K462" s="8"/>
    </row>
    <row r="463">
      <c r="B463" s="7"/>
      <c r="C463" s="7"/>
      <c r="D463" s="7"/>
      <c r="E463" s="7"/>
      <c r="K463" s="8"/>
    </row>
    <row r="464">
      <c r="B464" s="7"/>
      <c r="C464" s="7"/>
      <c r="D464" s="7"/>
      <c r="E464" s="7"/>
      <c r="K464" s="8"/>
    </row>
    <row r="465">
      <c r="B465" s="7"/>
      <c r="C465" s="7"/>
      <c r="D465" s="7"/>
      <c r="E465" s="7"/>
      <c r="K465" s="8"/>
    </row>
    <row r="466">
      <c r="B466" s="7"/>
      <c r="C466" s="7"/>
      <c r="D466" s="7"/>
      <c r="E466" s="7"/>
      <c r="K466" s="8"/>
    </row>
    <row r="467">
      <c r="B467" s="7"/>
      <c r="C467" s="7"/>
      <c r="D467" s="7"/>
      <c r="E467" s="7"/>
      <c r="K467" s="8"/>
    </row>
    <row r="468">
      <c r="B468" s="7"/>
      <c r="C468" s="7"/>
      <c r="D468" s="7"/>
      <c r="E468" s="7"/>
      <c r="K468" s="8"/>
    </row>
    <row r="469">
      <c r="B469" s="7"/>
      <c r="C469" s="7"/>
      <c r="D469" s="7"/>
      <c r="E469" s="7"/>
      <c r="K469" s="8"/>
    </row>
    <row r="470">
      <c r="B470" s="7"/>
      <c r="C470" s="7"/>
      <c r="D470" s="7"/>
      <c r="E470" s="7"/>
      <c r="K470" s="8"/>
    </row>
    <row r="471">
      <c r="B471" s="7"/>
      <c r="C471" s="7"/>
      <c r="D471" s="7"/>
      <c r="E471" s="7"/>
      <c r="K471" s="8"/>
    </row>
    <row r="472">
      <c r="B472" s="7"/>
      <c r="C472" s="7"/>
      <c r="D472" s="7"/>
      <c r="E472" s="7"/>
      <c r="K472" s="8"/>
    </row>
    <row r="473">
      <c r="B473" s="7"/>
      <c r="C473" s="7"/>
      <c r="D473" s="7"/>
      <c r="E473" s="7"/>
      <c r="K473" s="8"/>
    </row>
    <row r="474">
      <c r="B474" s="7"/>
      <c r="C474" s="7"/>
      <c r="D474" s="7"/>
      <c r="E474" s="7"/>
      <c r="K474" s="8"/>
    </row>
    <row r="475">
      <c r="B475" s="7"/>
      <c r="C475" s="7"/>
      <c r="D475" s="7"/>
      <c r="E475" s="7"/>
      <c r="K475" s="8"/>
    </row>
    <row r="476">
      <c r="B476" s="7"/>
      <c r="C476" s="7"/>
      <c r="D476" s="7"/>
      <c r="E476" s="7"/>
      <c r="K476" s="8"/>
    </row>
    <row r="477">
      <c r="B477" s="7"/>
      <c r="C477" s="7"/>
      <c r="D477" s="7"/>
      <c r="E477" s="7"/>
      <c r="K477" s="8"/>
    </row>
    <row r="478">
      <c r="B478" s="7"/>
      <c r="C478" s="7"/>
      <c r="D478" s="7"/>
      <c r="E478" s="7"/>
      <c r="K478" s="8"/>
    </row>
    <row r="479">
      <c r="B479" s="7"/>
      <c r="C479" s="7"/>
      <c r="D479" s="7"/>
      <c r="E479" s="7"/>
      <c r="K479" s="8"/>
    </row>
    <row r="480">
      <c r="B480" s="7"/>
      <c r="C480" s="7"/>
      <c r="D480" s="7"/>
      <c r="E480" s="7"/>
      <c r="K480" s="8"/>
    </row>
    <row r="481">
      <c r="B481" s="7"/>
      <c r="C481" s="7"/>
      <c r="D481" s="7"/>
      <c r="E481" s="7"/>
      <c r="K481" s="8"/>
    </row>
    <row r="482">
      <c r="B482" s="7"/>
      <c r="C482" s="7"/>
      <c r="D482" s="7"/>
      <c r="E482" s="7"/>
      <c r="K482" s="8"/>
    </row>
    <row r="483">
      <c r="B483" s="7"/>
      <c r="C483" s="7"/>
      <c r="D483" s="7"/>
      <c r="E483" s="7"/>
      <c r="K483" s="8"/>
    </row>
    <row r="484">
      <c r="B484" s="7"/>
      <c r="C484" s="7"/>
      <c r="D484" s="7"/>
      <c r="E484" s="7"/>
      <c r="K484" s="8"/>
    </row>
    <row r="485">
      <c r="B485" s="7"/>
      <c r="C485" s="7"/>
      <c r="D485" s="7"/>
      <c r="E485" s="7"/>
      <c r="K485" s="8"/>
    </row>
    <row r="486">
      <c r="B486" s="7"/>
      <c r="C486" s="7"/>
      <c r="D486" s="7"/>
      <c r="E486" s="7"/>
      <c r="K486" s="8"/>
    </row>
    <row r="487">
      <c r="B487" s="7"/>
      <c r="C487" s="7"/>
      <c r="D487" s="7"/>
      <c r="E487" s="7"/>
      <c r="K487" s="8"/>
    </row>
    <row r="488">
      <c r="B488" s="7"/>
      <c r="C488" s="7"/>
      <c r="D488" s="7"/>
      <c r="E488" s="7"/>
      <c r="K488" s="8"/>
    </row>
    <row r="489">
      <c r="B489" s="7"/>
      <c r="C489" s="7"/>
      <c r="D489" s="7"/>
      <c r="E489" s="7"/>
      <c r="K489" s="8"/>
    </row>
    <row r="490">
      <c r="B490" s="7"/>
      <c r="C490" s="7"/>
      <c r="D490" s="7"/>
      <c r="E490" s="7"/>
      <c r="K490" s="8"/>
    </row>
    <row r="491">
      <c r="B491" s="7"/>
      <c r="C491" s="7"/>
      <c r="D491" s="7"/>
      <c r="E491" s="7"/>
      <c r="K491" s="8"/>
    </row>
    <row r="492">
      <c r="B492" s="7"/>
      <c r="C492" s="7"/>
      <c r="D492" s="7"/>
      <c r="E492" s="7"/>
      <c r="K492" s="8"/>
    </row>
    <row r="493">
      <c r="B493" s="7"/>
      <c r="C493" s="7"/>
      <c r="D493" s="7"/>
      <c r="E493" s="7"/>
      <c r="K493" s="8"/>
    </row>
    <row r="494">
      <c r="B494" s="7"/>
      <c r="C494" s="7"/>
      <c r="D494" s="7"/>
      <c r="E494" s="7"/>
      <c r="K494" s="8"/>
    </row>
    <row r="495">
      <c r="B495" s="7"/>
      <c r="C495" s="7"/>
      <c r="D495" s="7"/>
      <c r="E495" s="7"/>
      <c r="K495" s="8"/>
    </row>
    <row r="496">
      <c r="B496" s="7"/>
      <c r="C496" s="7"/>
      <c r="D496" s="7"/>
      <c r="E496" s="7"/>
      <c r="K496" s="8"/>
    </row>
    <row r="497">
      <c r="B497" s="7"/>
      <c r="C497" s="7"/>
      <c r="D497" s="7"/>
      <c r="E497" s="7"/>
      <c r="K497" s="8"/>
    </row>
    <row r="498">
      <c r="B498" s="7"/>
      <c r="C498" s="7"/>
      <c r="D498" s="7"/>
      <c r="E498" s="7"/>
      <c r="K498" s="8"/>
    </row>
    <row r="499">
      <c r="B499" s="7"/>
      <c r="C499" s="7"/>
      <c r="D499" s="7"/>
      <c r="E499" s="7"/>
      <c r="K499" s="8"/>
    </row>
    <row r="500">
      <c r="B500" s="7"/>
      <c r="C500" s="7"/>
      <c r="D500" s="7"/>
      <c r="E500" s="7"/>
      <c r="K500" s="8"/>
    </row>
    <row r="501">
      <c r="B501" s="7"/>
      <c r="C501" s="7"/>
      <c r="D501" s="7"/>
      <c r="E501" s="7"/>
      <c r="K501" s="8"/>
    </row>
    <row r="502">
      <c r="B502" s="7"/>
      <c r="C502" s="7"/>
      <c r="D502" s="7"/>
      <c r="E502" s="7"/>
      <c r="K502" s="8"/>
    </row>
    <row r="503">
      <c r="B503" s="7"/>
      <c r="C503" s="7"/>
      <c r="D503" s="7"/>
      <c r="E503" s="7"/>
      <c r="K503" s="8"/>
    </row>
    <row r="504">
      <c r="B504" s="7"/>
      <c r="C504" s="7"/>
      <c r="D504" s="7"/>
      <c r="E504" s="7"/>
      <c r="K504" s="8"/>
    </row>
    <row r="505">
      <c r="B505" s="7"/>
      <c r="C505" s="7"/>
      <c r="D505" s="7"/>
      <c r="E505" s="7"/>
      <c r="K505" s="8"/>
    </row>
    <row r="506">
      <c r="B506" s="7"/>
      <c r="C506" s="7"/>
      <c r="D506" s="7"/>
      <c r="E506" s="7"/>
      <c r="K506" s="8"/>
    </row>
    <row r="507">
      <c r="B507" s="7"/>
      <c r="C507" s="7"/>
      <c r="D507" s="7"/>
      <c r="E507" s="7"/>
      <c r="K507" s="8"/>
    </row>
    <row r="508">
      <c r="B508" s="7"/>
      <c r="C508" s="7"/>
      <c r="D508" s="7"/>
      <c r="E508" s="7"/>
      <c r="K508" s="8"/>
    </row>
    <row r="509">
      <c r="B509" s="7"/>
      <c r="C509" s="7"/>
      <c r="D509" s="7"/>
      <c r="E509" s="7"/>
      <c r="K509" s="8"/>
    </row>
    <row r="510">
      <c r="B510" s="7"/>
      <c r="C510" s="7"/>
      <c r="D510" s="7"/>
      <c r="E510" s="7"/>
      <c r="K510" s="8"/>
    </row>
    <row r="511">
      <c r="B511" s="7"/>
      <c r="C511" s="7"/>
      <c r="D511" s="7"/>
      <c r="E511" s="7"/>
      <c r="K511" s="8"/>
    </row>
    <row r="512">
      <c r="B512" s="7"/>
      <c r="C512" s="7"/>
      <c r="D512" s="7"/>
      <c r="E512" s="7"/>
      <c r="K512" s="8"/>
    </row>
    <row r="513">
      <c r="B513" s="7"/>
      <c r="C513" s="7"/>
      <c r="D513" s="7"/>
      <c r="E513" s="7"/>
      <c r="K513" s="8"/>
    </row>
    <row r="514">
      <c r="B514" s="7"/>
      <c r="C514" s="7"/>
      <c r="D514" s="7"/>
      <c r="E514" s="7"/>
      <c r="K514" s="8"/>
    </row>
    <row r="515">
      <c r="B515" s="7"/>
      <c r="C515" s="7"/>
      <c r="D515" s="7"/>
      <c r="E515" s="7"/>
      <c r="K515" s="8"/>
    </row>
    <row r="516">
      <c r="B516" s="7"/>
      <c r="C516" s="7"/>
      <c r="D516" s="7"/>
      <c r="E516" s="7"/>
      <c r="K516" s="8"/>
    </row>
    <row r="517">
      <c r="B517" s="7"/>
      <c r="C517" s="7"/>
      <c r="D517" s="7"/>
      <c r="E517" s="7"/>
      <c r="K517" s="8"/>
    </row>
    <row r="518">
      <c r="B518" s="7"/>
      <c r="C518" s="7"/>
      <c r="D518" s="7"/>
      <c r="E518" s="7"/>
      <c r="K518" s="8"/>
    </row>
    <row r="519">
      <c r="B519" s="7"/>
      <c r="C519" s="7"/>
      <c r="D519" s="7"/>
      <c r="E519" s="7"/>
      <c r="K519" s="8"/>
    </row>
    <row r="520">
      <c r="B520" s="7"/>
      <c r="C520" s="7"/>
      <c r="D520" s="7"/>
      <c r="E520" s="7"/>
      <c r="K520" s="8"/>
    </row>
    <row r="521">
      <c r="B521" s="7"/>
      <c r="C521" s="7"/>
      <c r="D521" s="7"/>
      <c r="E521" s="7"/>
      <c r="K521" s="8"/>
    </row>
    <row r="522">
      <c r="B522" s="7"/>
      <c r="C522" s="7"/>
      <c r="D522" s="7"/>
      <c r="E522" s="7"/>
      <c r="K522" s="8"/>
    </row>
    <row r="523">
      <c r="B523" s="7"/>
      <c r="C523" s="7"/>
      <c r="D523" s="7"/>
      <c r="E523" s="7"/>
      <c r="K523" s="8"/>
    </row>
    <row r="524">
      <c r="B524" s="7"/>
      <c r="C524" s="7"/>
      <c r="D524" s="7"/>
      <c r="E524" s="7"/>
      <c r="K524" s="8"/>
    </row>
    <row r="525">
      <c r="B525" s="7"/>
      <c r="C525" s="7"/>
      <c r="D525" s="7"/>
      <c r="E525" s="7"/>
      <c r="K525" s="8"/>
    </row>
    <row r="526">
      <c r="B526" s="7"/>
      <c r="C526" s="7"/>
      <c r="D526" s="7"/>
      <c r="E526" s="7"/>
      <c r="K526" s="8"/>
    </row>
    <row r="527">
      <c r="B527" s="7"/>
      <c r="C527" s="7"/>
      <c r="D527" s="7"/>
      <c r="E527" s="7"/>
      <c r="K527" s="8"/>
    </row>
    <row r="528">
      <c r="B528" s="7"/>
      <c r="C528" s="7"/>
      <c r="D528" s="7"/>
      <c r="E528" s="7"/>
      <c r="K528" s="8"/>
    </row>
    <row r="529">
      <c r="B529" s="7"/>
      <c r="C529" s="7"/>
      <c r="D529" s="7"/>
      <c r="E529" s="7"/>
      <c r="K529" s="8"/>
    </row>
    <row r="530">
      <c r="B530" s="7"/>
      <c r="C530" s="7"/>
      <c r="D530" s="7"/>
      <c r="E530" s="7"/>
      <c r="K530" s="8"/>
    </row>
    <row r="531">
      <c r="B531" s="7"/>
      <c r="C531" s="7"/>
      <c r="D531" s="7"/>
      <c r="E531" s="7"/>
      <c r="K531" s="8"/>
    </row>
    <row r="532">
      <c r="B532" s="7"/>
      <c r="C532" s="7"/>
      <c r="D532" s="7"/>
      <c r="E532" s="7"/>
      <c r="K532" s="8"/>
    </row>
    <row r="533">
      <c r="B533" s="7"/>
      <c r="C533" s="7"/>
      <c r="D533" s="7"/>
      <c r="E533" s="7"/>
      <c r="K533" s="8"/>
    </row>
    <row r="534">
      <c r="B534" s="7"/>
      <c r="C534" s="7"/>
      <c r="D534" s="7"/>
      <c r="E534" s="7"/>
      <c r="K534" s="8"/>
    </row>
    <row r="535">
      <c r="B535" s="7"/>
      <c r="C535" s="7"/>
      <c r="D535" s="7"/>
      <c r="E535" s="7"/>
      <c r="K535" s="8"/>
    </row>
    <row r="536">
      <c r="B536" s="7"/>
      <c r="C536" s="7"/>
      <c r="D536" s="7"/>
      <c r="E536" s="7"/>
      <c r="K536" s="8"/>
    </row>
    <row r="537">
      <c r="B537" s="7"/>
      <c r="C537" s="7"/>
      <c r="D537" s="7"/>
      <c r="E537" s="7"/>
      <c r="K537" s="8"/>
    </row>
    <row r="538">
      <c r="B538" s="7"/>
      <c r="C538" s="7"/>
      <c r="D538" s="7"/>
      <c r="E538" s="7"/>
      <c r="K538" s="8"/>
    </row>
    <row r="539">
      <c r="B539" s="7"/>
      <c r="C539" s="7"/>
      <c r="D539" s="7"/>
      <c r="E539" s="7"/>
      <c r="K539" s="8"/>
    </row>
    <row r="540">
      <c r="B540" s="7"/>
      <c r="C540" s="7"/>
      <c r="D540" s="7"/>
      <c r="E540" s="7"/>
      <c r="K540" s="8"/>
    </row>
    <row r="541">
      <c r="B541" s="7"/>
      <c r="C541" s="7"/>
      <c r="D541" s="7"/>
      <c r="E541" s="7"/>
      <c r="K541" s="8"/>
    </row>
    <row r="542">
      <c r="B542" s="7"/>
      <c r="C542" s="7"/>
      <c r="D542" s="7"/>
      <c r="E542" s="7"/>
      <c r="K542" s="8"/>
    </row>
    <row r="543">
      <c r="B543" s="7"/>
      <c r="C543" s="7"/>
      <c r="D543" s="7"/>
      <c r="E543" s="7"/>
      <c r="K543" s="8"/>
    </row>
    <row r="544">
      <c r="B544" s="7"/>
      <c r="C544" s="7"/>
      <c r="D544" s="7"/>
      <c r="E544" s="7"/>
      <c r="K544" s="8"/>
    </row>
    <row r="545">
      <c r="B545" s="7"/>
      <c r="C545" s="7"/>
      <c r="D545" s="7"/>
      <c r="E545" s="7"/>
      <c r="K545" s="8"/>
    </row>
    <row r="546">
      <c r="B546" s="7"/>
      <c r="C546" s="7"/>
      <c r="D546" s="7"/>
      <c r="E546" s="7"/>
      <c r="K546" s="8"/>
    </row>
    <row r="547">
      <c r="B547" s="7"/>
      <c r="C547" s="7"/>
      <c r="D547" s="7"/>
      <c r="E547" s="7"/>
      <c r="K547" s="8"/>
    </row>
    <row r="548">
      <c r="B548" s="7"/>
      <c r="C548" s="7"/>
      <c r="D548" s="7"/>
      <c r="E548" s="7"/>
      <c r="K548" s="8"/>
    </row>
    <row r="549">
      <c r="B549" s="7"/>
      <c r="C549" s="7"/>
      <c r="D549" s="7"/>
      <c r="E549" s="7"/>
      <c r="K549" s="8"/>
    </row>
    <row r="550">
      <c r="B550" s="7"/>
      <c r="C550" s="7"/>
      <c r="D550" s="7"/>
      <c r="E550" s="7"/>
      <c r="K550" s="8"/>
    </row>
    <row r="551">
      <c r="B551" s="7"/>
      <c r="C551" s="7"/>
      <c r="D551" s="7"/>
      <c r="E551" s="7"/>
      <c r="K551" s="8"/>
    </row>
    <row r="552">
      <c r="B552" s="7"/>
      <c r="C552" s="7"/>
      <c r="D552" s="7"/>
      <c r="E552" s="7"/>
      <c r="K552" s="8"/>
    </row>
    <row r="553">
      <c r="B553" s="7"/>
      <c r="C553" s="7"/>
      <c r="D553" s="7"/>
      <c r="E553" s="7"/>
      <c r="K553" s="8"/>
    </row>
    <row r="554">
      <c r="B554" s="7"/>
      <c r="C554" s="7"/>
      <c r="D554" s="7"/>
      <c r="E554" s="7"/>
      <c r="K554" s="8"/>
    </row>
    <row r="555">
      <c r="B555" s="7"/>
      <c r="C555" s="7"/>
      <c r="D555" s="7"/>
      <c r="E555" s="7"/>
      <c r="K555" s="8"/>
    </row>
    <row r="556">
      <c r="B556" s="7"/>
      <c r="C556" s="7"/>
      <c r="D556" s="7"/>
      <c r="E556" s="7"/>
      <c r="K556" s="8"/>
    </row>
    <row r="557">
      <c r="B557" s="7"/>
      <c r="C557" s="7"/>
      <c r="D557" s="7"/>
      <c r="E557" s="7"/>
      <c r="K557" s="8"/>
    </row>
    <row r="558">
      <c r="B558" s="7"/>
      <c r="C558" s="7"/>
      <c r="D558" s="7"/>
      <c r="E558" s="7"/>
      <c r="K558" s="8"/>
    </row>
    <row r="559">
      <c r="B559" s="7"/>
      <c r="C559" s="7"/>
      <c r="D559" s="7"/>
      <c r="E559" s="7"/>
      <c r="K559" s="8"/>
    </row>
    <row r="560">
      <c r="B560" s="7"/>
      <c r="C560" s="7"/>
      <c r="D560" s="7"/>
      <c r="E560" s="7"/>
      <c r="K560" s="8"/>
    </row>
    <row r="561">
      <c r="B561" s="7"/>
      <c r="C561" s="7"/>
      <c r="D561" s="7"/>
      <c r="E561" s="7"/>
      <c r="K561" s="8"/>
    </row>
    <row r="562">
      <c r="B562" s="7"/>
      <c r="C562" s="7"/>
      <c r="D562" s="7"/>
      <c r="E562" s="7"/>
      <c r="K562" s="8"/>
    </row>
    <row r="563">
      <c r="B563" s="7"/>
      <c r="C563" s="7"/>
      <c r="D563" s="7"/>
      <c r="E563" s="7"/>
      <c r="K563" s="8"/>
    </row>
    <row r="564">
      <c r="B564" s="7"/>
      <c r="C564" s="7"/>
      <c r="D564" s="7"/>
      <c r="E564" s="7"/>
      <c r="K564" s="8"/>
    </row>
    <row r="565">
      <c r="B565" s="7"/>
      <c r="C565" s="7"/>
      <c r="D565" s="7"/>
      <c r="E565" s="7"/>
      <c r="K565" s="8"/>
    </row>
    <row r="566">
      <c r="B566" s="7"/>
      <c r="C566" s="7"/>
      <c r="D566" s="7"/>
      <c r="E566" s="7"/>
      <c r="K566" s="8"/>
    </row>
    <row r="567">
      <c r="B567" s="7"/>
      <c r="C567" s="7"/>
      <c r="D567" s="7"/>
      <c r="E567" s="7"/>
      <c r="K567" s="8"/>
    </row>
    <row r="568">
      <c r="B568" s="7"/>
      <c r="C568" s="7"/>
      <c r="D568" s="7"/>
      <c r="E568" s="7"/>
      <c r="K568" s="8"/>
    </row>
    <row r="569">
      <c r="B569" s="7"/>
      <c r="C569" s="7"/>
      <c r="D569" s="7"/>
      <c r="E569" s="7"/>
      <c r="K569" s="8"/>
    </row>
    <row r="570">
      <c r="B570" s="7"/>
      <c r="C570" s="7"/>
      <c r="D570" s="7"/>
      <c r="E570" s="7"/>
      <c r="K570" s="8"/>
    </row>
    <row r="571">
      <c r="B571" s="7"/>
      <c r="C571" s="7"/>
      <c r="D571" s="7"/>
      <c r="E571" s="7"/>
      <c r="K571" s="8"/>
    </row>
    <row r="572">
      <c r="B572" s="7"/>
      <c r="C572" s="7"/>
      <c r="D572" s="7"/>
      <c r="E572" s="7"/>
      <c r="K572" s="8"/>
    </row>
    <row r="573">
      <c r="B573" s="7"/>
      <c r="C573" s="7"/>
      <c r="D573" s="7"/>
      <c r="E573" s="7"/>
      <c r="K573" s="8"/>
    </row>
    <row r="574">
      <c r="B574" s="7"/>
      <c r="C574" s="7"/>
      <c r="D574" s="7"/>
      <c r="E574" s="7"/>
      <c r="K574" s="8"/>
    </row>
    <row r="575">
      <c r="B575" s="7"/>
      <c r="C575" s="7"/>
      <c r="D575" s="7"/>
      <c r="E575" s="7"/>
      <c r="K575" s="8"/>
    </row>
    <row r="576">
      <c r="B576" s="7"/>
      <c r="C576" s="7"/>
      <c r="D576" s="7"/>
      <c r="E576" s="7"/>
      <c r="K576" s="8"/>
    </row>
    <row r="577">
      <c r="B577" s="7"/>
      <c r="C577" s="7"/>
      <c r="D577" s="7"/>
      <c r="E577" s="7"/>
      <c r="K577" s="8"/>
    </row>
    <row r="578">
      <c r="B578" s="7"/>
      <c r="C578" s="7"/>
      <c r="D578" s="7"/>
      <c r="E578" s="7"/>
      <c r="K578" s="8"/>
    </row>
    <row r="579">
      <c r="B579" s="7"/>
      <c r="C579" s="7"/>
      <c r="D579" s="7"/>
      <c r="E579" s="7"/>
      <c r="K579" s="8"/>
    </row>
    <row r="580">
      <c r="B580" s="7"/>
      <c r="C580" s="7"/>
      <c r="D580" s="7"/>
      <c r="E580" s="7"/>
      <c r="K580" s="8"/>
    </row>
    <row r="581">
      <c r="B581" s="7"/>
      <c r="C581" s="7"/>
      <c r="D581" s="7"/>
      <c r="E581" s="7"/>
      <c r="K581" s="8"/>
    </row>
    <row r="582">
      <c r="B582" s="7"/>
      <c r="C582" s="7"/>
      <c r="D582" s="7"/>
      <c r="E582" s="7"/>
      <c r="K582" s="8"/>
    </row>
    <row r="583">
      <c r="B583" s="7"/>
      <c r="C583" s="7"/>
      <c r="D583" s="7"/>
      <c r="E583" s="7"/>
      <c r="K583" s="8"/>
    </row>
    <row r="584">
      <c r="B584" s="7"/>
      <c r="C584" s="7"/>
      <c r="D584" s="7"/>
      <c r="E584" s="7"/>
      <c r="K584" s="8"/>
    </row>
    <row r="585">
      <c r="B585" s="7"/>
      <c r="C585" s="7"/>
      <c r="D585" s="7"/>
      <c r="E585" s="7"/>
      <c r="K585" s="8"/>
    </row>
    <row r="586">
      <c r="B586" s="7"/>
      <c r="C586" s="7"/>
      <c r="D586" s="7"/>
      <c r="E586" s="7"/>
      <c r="K586" s="8"/>
    </row>
    <row r="587">
      <c r="B587" s="7"/>
      <c r="C587" s="7"/>
      <c r="D587" s="7"/>
      <c r="E587" s="7"/>
      <c r="K587" s="8"/>
    </row>
    <row r="588">
      <c r="B588" s="7"/>
      <c r="C588" s="7"/>
      <c r="D588" s="7"/>
      <c r="E588" s="7"/>
      <c r="K588" s="8"/>
    </row>
    <row r="589">
      <c r="B589" s="7"/>
      <c r="C589" s="7"/>
      <c r="D589" s="7"/>
      <c r="E589" s="7"/>
      <c r="K589" s="8"/>
    </row>
    <row r="590">
      <c r="B590" s="7"/>
      <c r="C590" s="7"/>
      <c r="D590" s="7"/>
      <c r="E590" s="7"/>
      <c r="K590" s="8"/>
    </row>
    <row r="591">
      <c r="B591" s="7"/>
      <c r="C591" s="7"/>
      <c r="D591" s="7"/>
      <c r="E591" s="7"/>
      <c r="K591" s="8"/>
    </row>
    <row r="592">
      <c r="B592" s="7"/>
      <c r="C592" s="7"/>
      <c r="D592" s="7"/>
      <c r="E592" s="7"/>
      <c r="K592" s="8"/>
    </row>
    <row r="593">
      <c r="B593" s="7"/>
      <c r="C593" s="7"/>
      <c r="D593" s="7"/>
      <c r="E593" s="7"/>
      <c r="K593" s="8"/>
    </row>
    <row r="594">
      <c r="B594" s="7"/>
      <c r="C594" s="7"/>
      <c r="D594" s="7"/>
      <c r="E594" s="7"/>
      <c r="K594" s="8"/>
    </row>
    <row r="595">
      <c r="B595" s="7"/>
      <c r="C595" s="7"/>
      <c r="D595" s="7"/>
      <c r="E595" s="7"/>
      <c r="K595" s="8"/>
    </row>
    <row r="596">
      <c r="B596" s="7"/>
      <c r="C596" s="7"/>
      <c r="D596" s="7"/>
      <c r="E596" s="7"/>
      <c r="K596" s="8"/>
    </row>
    <row r="597">
      <c r="B597" s="7"/>
      <c r="C597" s="7"/>
      <c r="D597" s="7"/>
      <c r="E597" s="7"/>
      <c r="K597" s="8"/>
    </row>
    <row r="598">
      <c r="B598" s="7"/>
      <c r="C598" s="7"/>
      <c r="D598" s="7"/>
      <c r="E598" s="7"/>
      <c r="K598" s="8"/>
    </row>
    <row r="599">
      <c r="B599" s="7"/>
      <c r="C599" s="7"/>
      <c r="D599" s="7"/>
      <c r="E599" s="7"/>
      <c r="K599" s="8"/>
    </row>
    <row r="600">
      <c r="B600" s="7"/>
      <c r="C600" s="7"/>
      <c r="D600" s="7"/>
      <c r="E600" s="7"/>
      <c r="K600" s="8"/>
    </row>
    <row r="601">
      <c r="B601" s="7"/>
      <c r="C601" s="7"/>
      <c r="D601" s="7"/>
      <c r="E601" s="7"/>
      <c r="K601" s="8"/>
    </row>
    <row r="602">
      <c r="B602" s="7"/>
      <c r="C602" s="7"/>
      <c r="D602" s="7"/>
      <c r="E602" s="7"/>
      <c r="K602" s="8"/>
    </row>
    <row r="603">
      <c r="B603" s="7"/>
      <c r="C603" s="7"/>
      <c r="D603" s="7"/>
      <c r="E603" s="7"/>
      <c r="K603" s="8"/>
    </row>
    <row r="604">
      <c r="B604" s="7"/>
      <c r="C604" s="7"/>
      <c r="D604" s="7"/>
      <c r="E604" s="7"/>
      <c r="K604" s="8"/>
    </row>
    <row r="605">
      <c r="B605" s="7"/>
      <c r="C605" s="7"/>
      <c r="D605" s="7"/>
      <c r="E605" s="7"/>
      <c r="K605" s="8"/>
    </row>
    <row r="606">
      <c r="B606" s="7"/>
      <c r="C606" s="7"/>
      <c r="D606" s="7"/>
      <c r="E606" s="7"/>
      <c r="K606" s="8"/>
    </row>
    <row r="607">
      <c r="B607" s="7"/>
      <c r="C607" s="7"/>
      <c r="D607" s="7"/>
      <c r="E607" s="7"/>
      <c r="K607" s="8"/>
    </row>
    <row r="608">
      <c r="B608" s="7"/>
      <c r="C608" s="7"/>
      <c r="D608" s="7"/>
      <c r="E608" s="7"/>
      <c r="K608" s="8"/>
    </row>
    <row r="609">
      <c r="B609" s="7"/>
      <c r="C609" s="7"/>
      <c r="D609" s="7"/>
      <c r="E609" s="7"/>
      <c r="K609" s="8"/>
    </row>
    <row r="610">
      <c r="B610" s="7"/>
      <c r="C610" s="7"/>
      <c r="D610" s="7"/>
      <c r="E610" s="7"/>
      <c r="K610" s="8"/>
    </row>
    <row r="611">
      <c r="B611" s="7"/>
      <c r="C611" s="7"/>
      <c r="D611" s="7"/>
      <c r="E611" s="7"/>
      <c r="K611" s="8"/>
    </row>
    <row r="612">
      <c r="B612" s="7"/>
      <c r="C612" s="7"/>
      <c r="D612" s="7"/>
      <c r="E612" s="7"/>
      <c r="K612" s="8"/>
    </row>
    <row r="613">
      <c r="B613" s="7"/>
      <c r="C613" s="7"/>
      <c r="D613" s="7"/>
      <c r="E613" s="7"/>
      <c r="K613" s="8"/>
    </row>
    <row r="614">
      <c r="B614" s="7"/>
      <c r="C614" s="7"/>
      <c r="D614" s="7"/>
      <c r="E614" s="7"/>
      <c r="K614" s="8"/>
    </row>
    <row r="615">
      <c r="B615" s="7"/>
      <c r="C615" s="7"/>
      <c r="D615" s="7"/>
      <c r="E615" s="7"/>
      <c r="K615" s="8"/>
    </row>
    <row r="616">
      <c r="B616" s="7"/>
      <c r="C616" s="7"/>
      <c r="D616" s="7"/>
      <c r="E616" s="7"/>
      <c r="K616" s="8"/>
    </row>
    <row r="617">
      <c r="B617" s="7"/>
      <c r="C617" s="7"/>
      <c r="D617" s="7"/>
      <c r="E617" s="7"/>
      <c r="K617" s="8"/>
    </row>
    <row r="618">
      <c r="B618" s="7"/>
      <c r="C618" s="7"/>
      <c r="D618" s="7"/>
      <c r="E618" s="7"/>
      <c r="K618" s="8"/>
    </row>
    <row r="619">
      <c r="B619" s="7"/>
      <c r="C619" s="7"/>
      <c r="D619" s="7"/>
      <c r="E619" s="7"/>
      <c r="K619" s="8"/>
    </row>
    <row r="620">
      <c r="B620" s="7"/>
      <c r="C620" s="7"/>
      <c r="D620" s="7"/>
      <c r="E620" s="7"/>
      <c r="K620" s="8"/>
    </row>
    <row r="621">
      <c r="B621" s="7"/>
      <c r="C621" s="7"/>
      <c r="D621" s="7"/>
      <c r="E621" s="7"/>
      <c r="K621" s="8"/>
    </row>
    <row r="622">
      <c r="B622" s="7"/>
      <c r="C622" s="7"/>
      <c r="D622" s="7"/>
      <c r="E622" s="7"/>
      <c r="K622" s="8"/>
    </row>
    <row r="623">
      <c r="B623" s="7"/>
      <c r="C623" s="7"/>
      <c r="D623" s="7"/>
      <c r="E623" s="7"/>
      <c r="K623" s="8"/>
    </row>
    <row r="624">
      <c r="B624" s="7"/>
      <c r="C624" s="7"/>
      <c r="D624" s="7"/>
      <c r="E624" s="7"/>
      <c r="K624" s="8"/>
    </row>
    <row r="625">
      <c r="B625" s="7"/>
      <c r="C625" s="7"/>
      <c r="D625" s="7"/>
      <c r="E625" s="7"/>
      <c r="K625" s="8"/>
    </row>
    <row r="626">
      <c r="B626" s="7"/>
      <c r="C626" s="7"/>
      <c r="D626" s="7"/>
      <c r="E626" s="7"/>
      <c r="K626" s="8"/>
    </row>
    <row r="627">
      <c r="B627" s="7"/>
      <c r="C627" s="7"/>
      <c r="D627" s="7"/>
      <c r="E627" s="7"/>
      <c r="K627" s="8"/>
    </row>
    <row r="628">
      <c r="B628" s="7"/>
      <c r="C628" s="7"/>
      <c r="D628" s="7"/>
      <c r="E628" s="7"/>
      <c r="K628" s="8"/>
    </row>
    <row r="629">
      <c r="B629" s="7"/>
      <c r="C629" s="7"/>
      <c r="D629" s="7"/>
      <c r="E629" s="7"/>
      <c r="K629" s="8"/>
    </row>
    <row r="630">
      <c r="B630" s="7"/>
      <c r="C630" s="7"/>
      <c r="D630" s="7"/>
      <c r="E630" s="7"/>
      <c r="K630" s="8"/>
    </row>
    <row r="631">
      <c r="B631" s="7"/>
      <c r="C631" s="7"/>
      <c r="D631" s="7"/>
      <c r="E631" s="7"/>
      <c r="K631" s="8"/>
    </row>
    <row r="632">
      <c r="B632" s="7"/>
      <c r="C632" s="7"/>
      <c r="D632" s="7"/>
      <c r="E632" s="7"/>
      <c r="K632" s="8"/>
    </row>
    <row r="633">
      <c r="B633" s="7"/>
      <c r="C633" s="7"/>
      <c r="D633" s="7"/>
      <c r="E633" s="7"/>
      <c r="K633" s="8"/>
    </row>
    <row r="634">
      <c r="B634" s="7"/>
      <c r="C634" s="7"/>
      <c r="D634" s="7"/>
      <c r="E634" s="7"/>
      <c r="K634" s="8"/>
    </row>
    <row r="635">
      <c r="B635" s="7"/>
      <c r="C635" s="7"/>
      <c r="D635" s="7"/>
      <c r="E635" s="7"/>
      <c r="K635" s="8"/>
    </row>
    <row r="636">
      <c r="B636" s="7"/>
      <c r="C636" s="7"/>
      <c r="D636" s="7"/>
      <c r="E636" s="7"/>
      <c r="K636" s="8"/>
    </row>
    <row r="637">
      <c r="B637" s="7"/>
      <c r="C637" s="7"/>
      <c r="D637" s="7"/>
      <c r="E637" s="7"/>
      <c r="K637" s="8"/>
    </row>
    <row r="638">
      <c r="B638" s="7"/>
      <c r="C638" s="7"/>
      <c r="D638" s="7"/>
      <c r="E638" s="7"/>
      <c r="K638" s="8"/>
    </row>
    <row r="639">
      <c r="B639" s="7"/>
      <c r="C639" s="7"/>
      <c r="D639" s="7"/>
      <c r="E639" s="7"/>
      <c r="K639" s="8"/>
    </row>
    <row r="640">
      <c r="B640" s="7"/>
      <c r="C640" s="7"/>
      <c r="D640" s="7"/>
      <c r="E640" s="7"/>
      <c r="K640" s="8"/>
    </row>
    <row r="641">
      <c r="B641" s="7"/>
      <c r="C641" s="7"/>
      <c r="D641" s="7"/>
      <c r="E641" s="7"/>
      <c r="K641" s="8"/>
    </row>
    <row r="642">
      <c r="B642" s="7"/>
      <c r="C642" s="7"/>
      <c r="D642" s="7"/>
      <c r="E642" s="7"/>
      <c r="K642" s="8"/>
    </row>
    <row r="643">
      <c r="B643" s="7"/>
      <c r="C643" s="7"/>
      <c r="D643" s="7"/>
      <c r="E643" s="7"/>
      <c r="K643" s="8"/>
    </row>
    <row r="644">
      <c r="B644" s="7"/>
      <c r="C644" s="7"/>
      <c r="D644" s="7"/>
      <c r="E644" s="7"/>
      <c r="K644" s="8"/>
    </row>
    <row r="645">
      <c r="B645" s="7"/>
      <c r="C645" s="7"/>
      <c r="D645" s="7"/>
      <c r="E645" s="7"/>
      <c r="K645" s="8"/>
    </row>
    <row r="646">
      <c r="B646" s="7"/>
      <c r="C646" s="7"/>
      <c r="D646" s="7"/>
      <c r="E646" s="7"/>
      <c r="K646" s="8"/>
    </row>
    <row r="647">
      <c r="B647" s="7"/>
      <c r="C647" s="7"/>
      <c r="D647" s="7"/>
      <c r="E647" s="7"/>
      <c r="K647" s="8"/>
    </row>
    <row r="648">
      <c r="B648" s="7"/>
      <c r="C648" s="7"/>
      <c r="D648" s="7"/>
      <c r="E648" s="7"/>
      <c r="K648" s="8"/>
    </row>
    <row r="649">
      <c r="B649" s="7"/>
      <c r="C649" s="7"/>
      <c r="D649" s="7"/>
      <c r="E649" s="7"/>
      <c r="K649" s="8"/>
    </row>
    <row r="650">
      <c r="B650" s="7"/>
      <c r="C650" s="7"/>
      <c r="D650" s="7"/>
      <c r="E650" s="7"/>
      <c r="K650" s="8"/>
    </row>
    <row r="651">
      <c r="B651" s="7"/>
      <c r="C651" s="7"/>
      <c r="D651" s="7"/>
      <c r="E651" s="7"/>
      <c r="K651" s="8"/>
    </row>
    <row r="652">
      <c r="B652" s="7"/>
      <c r="C652" s="7"/>
      <c r="D652" s="7"/>
      <c r="E652" s="7"/>
      <c r="K652" s="8"/>
    </row>
    <row r="653">
      <c r="B653" s="7"/>
      <c r="C653" s="7"/>
      <c r="D653" s="7"/>
      <c r="E653" s="7"/>
      <c r="K653" s="8"/>
    </row>
    <row r="654">
      <c r="B654" s="7"/>
      <c r="C654" s="7"/>
      <c r="D654" s="7"/>
      <c r="E654" s="7"/>
      <c r="K654" s="8"/>
    </row>
    <row r="655">
      <c r="B655" s="7"/>
      <c r="C655" s="7"/>
      <c r="D655" s="7"/>
      <c r="E655" s="7"/>
      <c r="K655" s="8"/>
    </row>
    <row r="656">
      <c r="B656" s="7"/>
      <c r="C656" s="7"/>
      <c r="D656" s="7"/>
      <c r="E656" s="7"/>
      <c r="K656" s="8"/>
    </row>
    <row r="657">
      <c r="B657" s="7"/>
      <c r="C657" s="7"/>
      <c r="D657" s="7"/>
      <c r="E657" s="7"/>
      <c r="K657" s="8"/>
    </row>
    <row r="658">
      <c r="B658" s="7"/>
      <c r="C658" s="7"/>
      <c r="D658" s="7"/>
      <c r="E658" s="7"/>
      <c r="K658" s="8"/>
    </row>
    <row r="659">
      <c r="B659" s="7"/>
      <c r="C659" s="7"/>
      <c r="D659" s="7"/>
      <c r="E659" s="7"/>
      <c r="K659" s="8"/>
    </row>
    <row r="660">
      <c r="B660" s="7"/>
      <c r="C660" s="7"/>
      <c r="D660" s="7"/>
      <c r="E660" s="7"/>
      <c r="K660" s="8"/>
    </row>
    <row r="661">
      <c r="B661" s="7"/>
      <c r="C661" s="7"/>
      <c r="D661" s="7"/>
      <c r="E661" s="7"/>
      <c r="K661" s="8"/>
    </row>
    <row r="662">
      <c r="B662" s="7"/>
      <c r="C662" s="7"/>
      <c r="D662" s="7"/>
      <c r="E662" s="7"/>
      <c r="K662" s="8"/>
    </row>
    <row r="663">
      <c r="B663" s="7"/>
      <c r="C663" s="7"/>
      <c r="D663" s="7"/>
      <c r="E663" s="7"/>
      <c r="K663" s="8"/>
    </row>
    <row r="664">
      <c r="B664" s="7"/>
      <c r="C664" s="7"/>
      <c r="D664" s="7"/>
      <c r="E664" s="7"/>
      <c r="K664" s="8"/>
    </row>
    <row r="665">
      <c r="B665" s="7"/>
      <c r="C665" s="7"/>
      <c r="D665" s="7"/>
      <c r="E665" s="7"/>
      <c r="K665" s="8"/>
    </row>
    <row r="666">
      <c r="B666" s="7"/>
      <c r="C666" s="7"/>
      <c r="D666" s="7"/>
      <c r="E666" s="7"/>
      <c r="K666" s="8"/>
    </row>
    <row r="667">
      <c r="B667" s="7"/>
      <c r="C667" s="7"/>
      <c r="D667" s="7"/>
      <c r="E667" s="7"/>
      <c r="K667" s="8"/>
    </row>
    <row r="668">
      <c r="B668" s="7"/>
      <c r="C668" s="7"/>
      <c r="D668" s="7"/>
      <c r="E668" s="7"/>
      <c r="K668" s="8"/>
    </row>
    <row r="669">
      <c r="B669" s="7"/>
      <c r="C669" s="7"/>
      <c r="D669" s="7"/>
      <c r="E669" s="7"/>
      <c r="K669" s="8"/>
    </row>
    <row r="670">
      <c r="B670" s="7"/>
      <c r="C670" s="7"/>
      <c r="D670" s="7"/>
      <c r="E670" s="7"/>
      <c r="K670" s="8"/>
    </row>
    <row r="671">
      <c r="B671" s="7"/>
      <c r="C671" s="7"/>
      <c r="D671" s="7"/>
      <c r="E671" s="7"/>
      <c r="K671" s="8"/>
    </row>
    <row r="672">
      <c r="B672" s="7"/>
      <c r="C672" s="7"/>
      <c r="D672" s="7"/>
      <c r="E672" s="7"/>
      <c r="K672" s="8"/>
    </row>
    <row r="673">
      <c r="B673" s="7"/>
      <c r="C673" s="7"/>
      <c r="D673" s="7"/>
      <c r="E673" s="7"/>
      <c r="K673" s="8"/>
    </row>
    <row r="674">
      <c r="B674" s="7"/>
      <c r="C674" s="7"/>
      <c r="D674" s="7"/>
      <c r="E674" s="7"/>
      <c r="K674" s="8"/>
    </row>
    <row r="675">
      <c r="B675" s="7"/>
      <c r="C675" s="7"/>
      <c r="D675" s="7"/>
      <c r="E675" s="7"/>
      <c r="K675" s="8"/>
    </row>
    <row r="676">
      <c r="B676" s="7"/>
      <c r="C676" s="7"/>
      <c r="D676" s="7"/>
      <c r="E676" s="7"/>
      <c r="K676" s="8"/>
    </row>
    <row r="677">
      <c r="B677" s="7"/>
      <c r="C677" s="7"/>
      <c r="D677" s="7"/>
      <c r="E677" s="7"/>
      <c r="K677" s="8"/>
    </row>
    <row r="678">
      <c r="B678" s="7"/>
      <c r="C678" s="7"/>
      <c r="D678" s="7"/>
      <c r="E678" s="7"/>
      <c r="K678" s="8"/>
    </row>
    <row r="679">
      <c r="B679" s="7"/>
      <c r="C679" s="7"/>
      <c r="D679" s="7"/>
      <c r="E679" s="7"/>
      <c r="K679" s="8"/>
    </row>
    <row r="680">
      <c r="B680" s="7"/>
      <c r="C680" s="7"/>
      <c r="D680" s="7"/>
      <c r="E680" s="7"/>
      <c r="K680" s="8"/>
    </row>
    <row r="681">
      <c r="B681" s="7"/>
      <c r="C681" s="7"/>
      <c r="D681" s="7"/>
      <c r="E681" s="7"/>
      <c r="K681" s="8"/>
    </row>
    <row r="682">
      <c r="B682" s="7"/>
      <c r="C682" s="7"/>
      <c r="D682" s="7"/>
      <c r="E682" s="7"/>
      <c r="K682" s="8"/>
    </row>
    <row r="683">
      <c r="B683" s="7"/>
      <c r="C683" s="7"/>
      <c r="D683" s="7"/>
      <c r="E683" s="7"/>
      <c r="K683" s="8"/>
    </row>
    <row r="684">
      <c r="B684" s="7"/>
      <c r="C684" s="7"/>
      <c r="D684" s="7"/>
      <c r="E684" s="7"/>
      <c r="K684" s="8"/>
    </row>
    <row r="685">
      <c r="B685" s="7"/>
      <c r="C685" s="7"/>
      <c r="D685" s="7"/>
      <c r="E685" s="7"/>
      <c r="K685" s="8"/>
    </row>
    <row r="686">
      <c r="B686" s="7"/>
      <c r="C686" s="7"/>
      <c r="D686" s="7"/>
      <c r="E686" s="7"/>
      <c r="K686" s="8"/>
    </row>
    <row r="687">
      <c r="B687" s="7"/>
      <c r="C687" s="7"/>
      <c r="D687" s="7"/>
      <c r="E687" s="7"/>
      <c r="K687" s="8"/>
    </row>
    <row r="688">
      <c r="B688" s="7"/>
      <c r="C688" s="7"/>
      <c r="D688" s="7"/>
      <c r="E688" s="7"/>
      <c r="K688" s="8"/>
    </row>
    <row r="689">
      <c r="B689" s="7"/>
      <c r="C689" s="7"/>
      <c r="D689" s="7"/>
      <c r="E689" s="7"/>
      <c r="K689" s="8"/>
    </row>
    <row r="690">
      <c r="B690" s="7"/>
      <c r="C690" s="7"/>
      <c r="D690" s="7"/>
      <c r="E690" s="7"/>
      <c r="K690" s="8"/>
    </row>
    <row r="691">
      <c r="B691" s="7"/>
      <c r="C691" s="7"/>
      <c r="D691" s="7"/>
      <c r="E691" s="7"/>
      <c r="K691" s="8"/>
    </row>
    <row r="692">
      <c r="B692" s="7"/>
      <c r="C692" s="7"/>
      <c r="D692" s="7"/>
      <c r="E692" s="7"/>
      <c r="K692" s="8"/>
    </row>
    <row r="693">
      <c r="B693" s="7"/>
      <c r="C693" s="7"/>
      <c r="D693" s="7"/>
      <c r="E693" s="7"/>
      <c r="K693" s="8"/>
    </row>
    <row r="694">
      <c r="B694" s="7"/>
      <c r="C694" s="7"/>
      <c r="D694" s="7"/>
      <c r="E694" s="7"/>
      <c r="K694" s="8"/>
    </row>
    <row r="695">
      <c r="B695" s="7"/>
      <c r="C695" s="7"/>
      <c r="D695" s="7"/>
      <c r="E695" s="7"/>
      <c r="K695" s="8"/>
    </row>
    <row r="696">
      <c r="B696" s="7"/>
      <c r="C696" s="7"/>
      <c r="D696" s="7"/>
      <c r="E696" s="7"/>
      <c r="K696" s="8"/>
    </row>
    <row r="697">
      <c r="B697" s="7"/>
      <c r="C697" s="7"/>
      <c r="D697" s="7"/>
      <c r="E697" s="7"/>
      <c r="K697" s="8"/>
    </row>
    <row r="698">
      <c r="B698" s="7"/>
      <c r="C698" s="7"/>
      <c r="D698" s="7"/>
      <c r="E698" s="7"/>
      <c r="K698" s="8"/>
    </row>
    <row r="699">
      <c r="B699" s="7"/>
      <c r="C699" s="7"/>
      <c r="D699" s="7"/>
      <c r="E699" s="7"/>
      <c r="K699" s="8"/>
    </row>
    <row r="700">
      <c r="B700" s="7"/>
      <c r="C700" s="7"/>
      <c r="D700" s="7"/>
      <c r="E700" s="7"/>
      <c r="K700" s="8"/>
    </row>
    <row r="701">
      <c r="B701" s="7"/>
      <c r="C701" s="7"/>
      <c r="D701" s="7"/>
      <c r="E701" s="7"/>
      <c r="K701" s="8"/>
    </row>
    <row r="702">
      <c r="B702" s="7"/>
      <c r="C702" s="7"/>
      <c r="D702" s="7"/>
      <c r="E702" s="7"/>
      <c r="K702" s="8"/>
    </row>
    <row r="703">
      <c r="B703" s="7"/>
      <c r="C703" s="7"/>
      <c r="D703" s="7"/>
      <c r="E703" s="7"/>
      <c r="K703" s="8"/>
    </row>
    <row r="704">
      <c r="B704" s="7"/>
      <c r="C704" s="7"/>
      <c r="D704" s="7"/>
      <c r="E704" s="7"/>
      <c r="K704" s="8"/>
    </row>
    <row r="705">
      <c r="B705" s="7"/>
      <c r="C705" s="7"/>
      <c r="D705" s="7"/>
      <c r="E705" s="7"/>
      <c r="K705" s="8"/>
    </row>
    <row r="706">
      <c r="B706" s="7"/>
      <c r="C706" s="7"/>
      <c r="D706" s="7"/>
      <c r="E706" s="7"/>
      <c r="K706" s="8"/>
    </row>
    <row r="707">
      <c r="B707" s="7"/>
      <c r="C707" s="7"/>
      <c r="D707" s="7"/>
      <c r="E707" s="7"/>
      <c r="K707" s="8"/>
    </row>
    <row r="708">
      <c r="B708" s="7"/>
      <c r="C708" s="7"/>
      <c r="D708" s="7"/>
      <c r="E708" s="7"/>
      <c r="K708" s="8"/>
    </row>
    <row r="709">
      <c r="B709" s="7"/>
      <c r="C709" s="7"/>
      <c r="D709" s="7"/>
      <c r="E709" s="7"/>
      <c r="K709" s="8"/>
    </row>
    <row r="710">
      <c r="B710" s="7"/>
      <c r="C710" s="7"/>
      <c r="D710" s="7"/>
      <c r="E710" s="7"/>
      <c r="K710" s="8"/>
    </row>
    <row r="711">
      <c r="B711" s="7"/>
      <c r="C711" s="7"/>
      <c r="D711" s="7"/>
      <c r="E711" s="7"/>
      <c r="K711" s="8"/>
    </row>
    <row r="712">
      <c r="B712" s="7"/>
      <c r="C712" s="7"/>
      <c r="D712" s="7"/>
      <c r="E712" s="7"/>
      <c r="K712" s="8"/>
    </row>
    <row r="713">
      <c r="B713" s="7"/>
      <c r="C713" s="7"/>
      <c r="D713" s="7"/>
      <c r="E713" s="7"/>
      <c r="K713" s="8"/>
    </row>
    <row r="714">
      <c r="B714" s="7"/>
      <c r="C714" s="7"/>
      <c r="D714" s="7"/>
      <c r="E714" s="7"/>
      <c r="K714" s="8"/>
    </row>
    <row r="715">
      <c r="B715" s="7"/>
      <c r="C715" s="7"/>
      <c r="D715" s="7"/>
      <c r="E715" s="7"/>
      <c r="K715" s="8"/>
    </row>
    <row r="716">
      <c r="B716" s="7"/>
      <c r="C716" s="7"/>
      <c r="D716" s="7"/>
      <c r="E716" s="7"/>
      <c r="K716" s="8"/>
    </row>
    <row r="717">
      <c r="B717" s="7"/>
      <c r="C717" s="7"/>
      <c r="D717" s="7"/>
      <c r="E717" s="7"/>
      <c r="K717" s="8"/>
    </row>
    <row r="718">
      <c r="B718" s="7"/>
      <c r="C718" s="7"/>
      <c r="D718" s="7"/>
      <c r="E718" s="7"/>
      <c r="K718" s="8"/>
    </row>
    <row r="719">
      <c r="B719" s="7"/>
      <c r="C719" s="7"/>
      <c r="D719" s="7"/>
      <c r="E719" s="7"/>
      <c r="K719" s="8"/>
    </row>
    <row r="720">
      <c r="B720" s="7"/>
      <c r="C720" s="7"/>
      <c r="D720" s="7"/>
      <c r="E720" s="7"/>
      <c r="K720" s="8"/>
    </row>
    <row r="721">
      <c r="B721" s="7"/>
      <c r="C721" s="7"/>
      <c r="D721" s="7"/>
      <c r="E721" s="7"/>
      <c r="K721" s="8"/>
    </row>
    <row r="722">
      <c r="B722" s="7"/>
      <c r="C722" s="7"/>
      <c r="D722" s="7"/>
      <c r="E722" s="7"/>
      <c r="K722" s="8"/>
    </row>
    <row r="723">
      <c r="B723" s="7"/>
      <c r="C723" s="7"/>
      <c r="D723" s="7"/>
      <c r="E723" s="7"/>
      <c r="K723" s="8"/>
    </row>
    <row r="724">
      <c r="B724" s="7"/>
      <c r="C724" s="7"/>
      <c r="D724" s="7"/>
      <c r="E724" s="7"/>
      <c r="K724" s="8"/>
    </row>
    <row r="725">
      <c r="B725" s="7"/>
      <c r="C725" s="7"/>
      <c r="D725" s="7"/>
      <c r="E725" s="7"/>
      <c r="K725" s="8"/>
    </row>
    <row r="726">
      <c r="B726" s="7"/>
      <c r="C726" s="7"/>
      <c r="D726" s="7"/>
      <c r="E726" s="7"/>
      <c r="K726" s="8"/>
    </row>
    <row r="727">
      <c r="B727" s="7"/>
      <c r="C727" s="7"/>
      <c r="D727" s="7"/>
      <c r="E727" s="7"/>
      <c r="K727" s="8"/>
    </row>
    <row r="728">
      <c r="B728" s="7"/>
      <c r="C728" s="7"/>
      <c r="D728" s="7"/>
      <c r="E728" s="7"/>
      <c r="K728" s="8"/>
    </row>
    <row r="729">
      <c r="B729" s="7"/>
      <c r="C729" s="7"/>
      <c r="D729" s="7"/>
      <c r="E729" s="7"/>
      <c r="K729" s="8"/>
    </row>
    <row r="730">
      <c r="B730" s="7"/>
      <c r="C730" s="7"/>
      <c r="D730" s="7"/>
      <c r="E730" s="7"/>
      <c r="K730" s="8"/>
    </row>
    <row r="731">
      <c r="B731" s="7"/>
      <c r="C731" s="7"/>
      <c r="D731" s="7"/>
      <c r="E731" s="7"/>
      <c r="K731" s="8"/>
    </row>
    <row r="732">
      <c r="B732" s="7"/>
      <c r="C732" s="7"/>
      <c r="D732" s="7"/>
      <c r="E732" s="7"/>
      <c r="K732" s="8"/>
    </row>
    <row r="733">
      <c r="B733" s="7"/>
      <c r="C733" s="7"/>
      <c r="D733" s="7"/>
      <c r="E733" s="7"/>
      <c r="K733" s="8"/>
    </row>
    <row r="734">
      <c r="B734" s="7"/>
      <c r="C734" s="7"/>
      <c r="D734" s="7"/>
      <c r="E734" s="7"/>
      <c r="K734" s="8"/>
    </row>
    <row r="735">
      <c r="B735" s="7"/>
      <c r="C735" s="7"/>
      <c r="D735" s="7"/>
      <c r="E735" s="7"/>
      <c r="K735" s="8"/>
    </row>
    <row r="736">
      <c r="B736" s="7"/>
      <c r="C736" s="7"/>
      <c r="D736" s="7"/>
      <c r="E736" s="7"/>
      <c r="K736" s="8"/>
    </row>
    <row r="737">
      <c r="B737" s="7"/>
      <c r="C737" s="7"/>
      <c r="D737" s="7"/>
      <c r="E737" s="7"/>
      <c r="K737" s="8"/>
    </row>
    <row r="738">
      <c r="B738" s="7"/>
      <c r="C738" s="7"/>
      <c r="D738" s="7"/>
      <c r="E738" s="7"/>
      <c r="K738" s="8"/>
    </row>
    <row r="739">
      <c r="B739" s="7"/>
      <c r="C739" s="7"/>
      <c r="D739" s="7"/>
      <c r="E739" s="7"/>
      <c r="K739" s="8"/>
    </row>
    <row r="740">
      <c r="B740" s="7"/>
      <c r="C740" s="7"/>
      <c r="D740" s="7"/>
      <c r="E740" s="7"/>
      <c r="K740" s="8"/>
    </row>
    <row r="741">
      <c r="B741" s="7"/>
      <c r="C741" s="7"/>
      <c r="D741" s="7"/>
      <c r="E741" s="7"/>
      <c r="K741" s="8"/>
    </row>
    <row r="742">
      <c r="B742" s="7"/>
      <c r="C742" s="7"/>
      <c r="D742" s="7"/>
      <c r="E742" s="7"/>
      <c r="K742" s="8"/>
    </row>
    <row r="743">
      <c r="B743" s="7"/>
      <c r="C743" s="7"/>
      <c r="D743" s="7"/>
      <c r="E743" s="7"/>
      <c r="K743" s="8"/>
    </row>
    <row r="744">
      <c r="B744" s="7"/>
      <c r="C744" s="7"/>
      <c r="D744" s="7"/>
      <c r="E744" s="7"/>
      <c r="K744" s="8"/>
    </row>
    <row r="745">
      <c r="B745" s="7"/>
      <c r="C745" s="7"/>
      <c r="D745" s="7"/>
      <c r="E745" s="7"/>
      <c r="K745" s="8"/>
    </row>
    <row r="746">
      <c r="B746" s="7"/>
      <c r="C746" s="7"/>
      <c r="D746" s="7"/>
      <c r="E746" s="7"/>
      <c r="K746" s="8"/>
    </row>
    <row r="747">
      <c r="B747" s="7"/>
      <c r="C747" s="7"/>
      <c r="D747" s="7"/>
      <c r="E747" s="7"/>
      <c r="K747" s="8"/>
    </row>
    <row r="748">
      <c r="B748" s="7"/>
      <c r="C748" s="7"/>
      <c r="D748" s="7"/>
      <c r="E748" s="7"/>
      <c r="K748" s="8"/>
    </row>
    <row r="749">
      <c r="B749" s="7"/>
      <c r="C749" s="7"/>
      <c r="D749" s="7"/>
      <c r="E749" s="7"/>
      <c r="K749" s="8"/>
    </row>
    <row r="750">
      <c r="B750" s="7"/>
      <c r="C750" s="7"/>
      <c r="D750" s="7"/>
      <c r="E750" s="7"/>
      <c r="K750" s="8"/>
    </row>
    <row r="751">
      <c r="B751" s="7"/>
      <c r="C751" s="7"/>
      <c r="D751" s="7"/>
      <c r="E751" s="7"/>
      <c r="K751" s="8"/>
    </row>
    <row r="752">
      <c r="B752" s="7"/>
      <c r="C752" s="7"/>
      <c r="D752" s="7"/>
      <c r="E752" s="7"/>
      <c r="K752" s="8"/>
    </row>
    <row r="753">
      <c r="B753" s="7"/>
      <c r="C753" s="7"/>
      <c r="D753" s="7"/>
      <c r="E753" s="7"/>
      <c r="K753" s="8"/>
    </row>
    <row r="754">
      <c r="B754" s="7"/>
      <c r="C754" s="7"/>
      <c r="D754" s="7"/>
      <c r="E754" s="7"/>
      <c r="K754" s="8"/>
    </row>
    <row r="755">
      <c r="B755" s="7"/>
      <c r="C755" s="7"/>
      <c r="D755" s="7"/>
      <c r="E755" s="7"/>
      <c r="K755" s="8"/>
    </row>
    <row r="756">
      <c r="B756" s="7"/>
      <c r="C756" s="7"/>
      <c r="D756" s="7"/>
      <c r="E756" s="7"/>
      <c r="K756" s="8"/>
    </row>
    <row r="757">
      <c r="B757" s="7"/>
      <c r="C757" s="7"/>
      <c r="D757" s="7"/>
      <c r="E757" s="7"/>
      <c r="K757" s="8"/>
    </row>
    <row r="758">
      <c r="B758" s="7"/>
      <c r="C758" s="7"/>
      <c r="D758" s="7"/>
      <c r="E758" s="7"/>
      <c r="K758" s="8"/>
    </row>
    <row r="759">
      <c r="B759" s="7"/>
      <c r="C759" s="7"/>
      <c r="D759" s="7"/>
      <c r="E759" s="7"/>
      <c r="K759" s="8"/>
    </row>
    <row r="760">
      <c r="B760" s="7"/>
      <c r="C760" s="7"/>
      <c r="D760" s="7"/>
      <c r="E760" s="7"/>
      <c r="K760" s="8"/>
    </row>
    <row r="761">
      <c r="B761" s="7"/>
      <c r="C761" s="7"/>
      <c r="D761" s="7"/>
      <c r="E761" s="7"/>
      <c r="K761" s="8"/>
    </row>
    <row r="762">
      <c r="B762" s="7"/>
      <c r="C762" s="7"/>
      <c r="D762" s="7"/>
      <c r="E762" s="7"/>
      <c r="K762" s="8"/>
    </row>
    <row r="763">
      <c r="B763" s="7"/>
      <c r="C763" s="7"/>
      <c r="D763" s="7"/>
      <c r="E763" s="7"/>
      <c r="K763" s="8"/>
    </row>
    <row r="764">
      <c r="B764" s="7"/>
      <c r="C764" s="7"/>
      <c r="D764" s="7"/>
      <c r="E764" s="7"/>
      <c r="K764" s="8"/>
    </row>
    <row r="765">
      <c r="B765" s="7"/>
      <c r="C765" s="7"/>
      <c r="D765" s="7"/>
      <c r="E765" s="7"/>
      <c r="K765" s="8"/>
    </row>
    <row r="766">
      <c r="B766" s="7"/>
      <c r="C766" s="7"/>
      <c r="D766" s="7"/>
      <c r="E766" s="7"/>
      <c r="K766" s="8"/>
    </row>
    <row r="767">
      <c r="B767" s="7"/>
      <c r="C767" s="7"/>
      <c r="D767" s="7"/>
      <c r="E767" s="7"/>
      <c r="K767" s="8"/>
    </row>
    <row r="768">
      <c r="B768" s="7"/>
      <c r="C768" s="7"/>
      <c r="D768" s="7"/>
      <c r="E768" s="7"/>
      <c r="K768" s="8"/>
    </row>
    <row r="769">
      <c r="B769" s="7"/>
      <c r="C769" s="7"/>
      <c r="D769" s="7"/>
      <c r="E769" s="7"/>
      <c r="K769" s="8"/>
    </row>
    <row r="770">
      <c r="B770" s="7"/>
      <c r="C770" s="7"/>
      <c r="D770" s="7"/>
      <c r="E770" s="7"/>
      <c r="K770" s="8"/>
    </row>
    <row r="771">
      <c r="B771" s="7"/>
      <c r="C771" s="7"/>
      <c r="D771" s="7"/>
      <c r="E771" s="7"/>
      <c r="K771" s="8"/>
    </row>
    <row r="772">
      <c r="B772" s="7"/>
      <c r="C772" s="7"/>
      <c r="D772" s="7"/>
      <c r="E772" s="7"/>
      <c r="K772" s="8"/>
    </row>
    <row r="773">
      <c r="B773" s="7"/>
      <c r="C773" s="7"/>
      <c r="D773" s="7"/>
      <c r="E773" s="7"/>
      <c r="K773" s="8"/>
    </row>
    <row r="774">
      <c r="B774" s="7"/>
      <c r="C774" s="7"/>
      <c r="D774" s="7"/>
      <c r="E774" s="7"/>
      <c r="K774" s="8"/>
    </row>
    <row r="775">
      <c r="B775" s="7"/>
      <c r="C775" s="7"/>
      <c r="D775" s="7"/>
      <c r="E775" s="7"/>
      <c r="K775" s="8"/>
    </row>
    <row r="776">
      <c r="B776" s="7"/>
      <c r="C776" s="7"/>
      <c r="D776" s="7"/>
      <c r="E776" s="7"/>
      <c r="K776" s="8"/>
    </row>
    <row r="777">
      <c r="B777" s="7"/>
      <c r="C777" s="7"/>
      <c r="D777" s="7"/>
      <c r="E777" s="7"/>
      <c r="K777" s="8"/>
    </row>
    <row r="778">
      <c r="B778" s="7"/>
      <c r="C778" s="7"/>
      <c r="D778" s="7"/>
      <c r="E778" s="7"/>
      <c r="K778" s="8"/>
    </row>
    <row r="779">
      <c r="B779" s="7"/>
      <c r="C779" s="7"/>
      <c r="D779" s="7"/>
      <c r="E779" s="7"/>
      <c r="K779" s="8"/>
    </row>
    <row r="780">
      <c r="B780" s="7"/>
      <c r="C780" s="7"/>
      <c r="D780" s="7"/>
      <c r="E780" s="7"/>
      <c r="K780" s="8"/>
    </row>
    <row r="781">
      <c r="B781" s="7"/>
      <c r="C781" s="7"/>
      <c r="D781" s="7"/>
      <c r="E781" s="7"/>
      <c r="K781" s="8"/>
    </row>
    <row r="782">
      <c r="B782" s="7"/>
      <c r="C782" s="7"/>
      <c r="D782" s="7"/>
      <c r="E782" s="7"/>
      <c r="K782" s="8"/>
    </row>
    <row r="783">
      <c r="B783" s="7"/>
      <c r="C783" s="7"/>
      <c r="D783" s="7"/>
      <c r="E783" s="7"/>
      <c r="K783" s="8"/>
    </row>
    <row r="784">
      <c r="B784" s="7"/>
      <c r="C784" s="7"/>
      <c r="D784" s="7"/>
      <c r="E784" s="7"/>
      <c r="K784" s="8"/>
    </row>
    <row r="785">
      <c r="B785" s="7"/>
      <c r="C785" s="7"/>
      <c r="D785" s="7"/>
      <c r="E785" s="7"/>
      <c r="K785" s="8"/>
    </row>
    <row r="786">
      <c r="B786" s="7"/>
      <c r="C786" s="7"/>
      <c r="D786" s="7"/>
      <c r="E786" s="7"/>
      <c r="K786" s="8"/>
    </row>
    <row r="787">
      <c r="B787" s="7"/>
      <c r="C787" s="7"/>
      <c r="D787" s="7"/>
      <c r="E787" s="7"/>
      <c r="K787" s="8"/>
    </row>
    <row r="788">
      <c r="B788" s="7"/>
      <c r="C788" s="7"/>
      <c r="D788" s="7"/>
      <c r="E788" s="7"/>
      <c r="K788" s="8"/>
    </row>
    <row r="789">
      <c r="B789" s="7"/>
      <c r="C789" s="7"/>
      <c r="D789" s="7"/>
      <c r="E789" s="7"/>
      <c r="K789" s="8"/>
    </row>
    <row r="790">
      <c r="B790" s="7"/>
      <c r="C790" s="7"/>
      <c r="D790" s="7"/>
      <c r="E790" s="7"/>
      <c r="K790" s="8"/>
    </row>
    <row r="791">
      <c r="B791" s="7"/>
      <c r="C791" s="7"/>
      <c r="D791" s="7"/>
      <c r="E791" s="7"/>
      <c r="K791" s="8"/>
    </row>
    <row r="792">
      <c r="B792" s="7"/>
      <c r="C792" s="7"/>
      <c r="D792" s="7"/>
      <c r="E792" s="7"/>
      <c r="K792" s="8"/>
    </row>
    <row r="793">
      <c r="B793" s="7"/>
      <c r="C793" s="7"/>
      <c r="D793" s="7"/>
      <c r="E793" s="7"/>
      <c r="K793" s="8"/>
    </row>
    <row r="794">
      <c r="B794" s="7"/>
      <c r="C794" s="7"/>
      <c r="D794" s="7"/>
      <c r="E794" s="7"/>
      <c r="K794" s="8"/>
    </row>
    <row r="795">
      <c r="B795" s="7"/>
      <c r="C795" s="7"/>
      <c r="D795" s="7"/>
      <c r="E795" s="7"/>
      <c r="K795" s="8"/>
    </row>
    <row r="796">
      <c r="B796" s="7"/>
      <c r="C796" s="7"/>
      <c r="D796" s="7"/>
      <c r="E796" s="7"/>
      <c r="K796" s="8"/>
    </row>
    <row r="797">
      <c r="B797" s="7"/>
      <c r="C797" s="7"/>
      <c r="D797" s="7"/>
      <c r="E797" s="7"/>
      <c r="K797" s="8"/>
    </row>
    <row r="798">
      <c r="B798" s="7"/>
      <c r="C798" s="7"/>
      <c r="D798" s="7"/>
      <c r="E798" s="7"/>
      <c r="K798" s="8"/>
    </row>
    <row r="799">
      <c r="B799" s="7"/>
      <c r="C799" s="7"/>
      <c r="D799" s="7"/>
      <c r="E799" s="7"/>
      <c r="K799" s="8"/>
    </row>
    <row r="800">
      <c r="B800" s="7"/>
      <c r="C800" s="7"/>
      <c r="D800" s="7"/>
      <c r="E800" s="7"/>
      <c r="K800" s="8"/>
    </row>
    <row r="801">
      <c r="B801" s="7"/>
      <c r="C801" s="7"/>
      <c r="D801" s="7"/>
      <c r="E801" s="7"/>
      <c r="K801" s="8"/>
    </row>
    <row r="802">
      <c r="B802" s="7"/>
      <c r="C802" s="7"/>
      <c r="D802" s="7"/>
      <c r="E802" s="7"/>
      <c r="K802" s="8"/>
    </row>
    <row r="803">
      <c r="B803" s="7"/>
      <c r="C803" s="7"/>
      <c r="D803" s="7"/>
      <c r="E803" s="7"/>
      <c r="K803" s="8"/>
    </row>
    <row r="804">
      <c r="B804" s="7"/>
      <c r="C804" s="7"/>
      <c r="D804" s="7"/>
      <c r="E804" s="7"/>
      <c r="K804" s="8"/>
    </row>
    <row r="805">
      <c r="B805" s="7"/>
      <c r="C805" s="7"/>
      <c r="D805" s="7"/>
      <c r="E805" s="7"/>
      <c r="K805" s="8"/>
    </row>
    <row r="806">
      <c r="B806" s="7"/>
      <c r="C806" s="7"/>
      <c r="D806" s="7"/>
      <c r="E806" s="7"/>
      <c r="K806" s="8"/>
    </row>
    <row r="807">
      <c r="B807" s="7"/>
      <c r="C807" s="7"/>
      <c r="D807" s="7"/>
      <c r="E807" s="7"/>
      <c r="K807" s="8"/>
    </row>
    <row r="808">
      <c r="B808" s="7"/>
      <c r="C808" s="7"/>
      <c r="D808" s="7"/>
      <c r="E808" s="7"/>
      <c r="K808" s="8"/>
    </row>
    <row r="809">
      <c r="B809" s="7"/>
      <c r="C809" s="7"/>
      <c r="D809" s="7"/>
      <c r="E809" s="7"/>
      <c r="K809" s="8"/>
    </row>
    <row r="810">
      <c r="B810" s="7"/>
      <c r="C810" s="7"/>
      <c r="D810" s="7"/>
      <c r="E810" s="7"/>
      <c r="K810" s="8"/>
    </row>
    <row r="811">
      <c r="B811" s="7"/>
      <c r="C811" s="7"/>
      <c r="D811" s="7"/>
      <c r="E811" s="7"/>
      <c r="K811" s="8"/>
    </row>
    <row r="812">
      <c r="B812" s="7"/>
      <c r="C812" s="7"/>
      <c r="D812" s="7"/>
      <c r="E812" s="7"/>
      <c r="K812" s="8"/>
    </row>
    <row r="813">
      <c r="B813" s="7"/>
      <c r="C813" s="7"/>
      <c r="D813" s="7"/>
      <c r="E813" s="7"/>
      <c r="K813" s="8"/>
    </row>
    <row r="814">
      <c r="B814" s="7"/>
      <c r="C814" s="7"/>
      <c r="D814" s="7"/>
      <c r="E814" s="7"/>
      <c r="K814" s="8"/>
    </row>
    <row r="815">
      <c r="B815" s="7"/>
      <c r="C815" s="7"/>
      <c r="D815" s="7"/>
      <c r="E815" s="7"/>
      <c r="K815" s="8"/>
    </row>
    <row r="816">
      <c r="B816" s="7"/>
      <c r="C816" s="7"/>
      <c r="D816" s="7"/>
      <c r="E816" s="7"/>
      <c r="K816" s="8"/>
    </row>
    <row r="817">
      <c r="B817" s="7"/>
      <c r="C817" s="7"/>
      <c r="D817" s="7"/>
      <c r="E817" s="7"/>
      <c r="K817" s="8"/>
    </row>
    <row r="818">
      <c r="B818" s="7"/>
      <c r="C818" s="7"/>
      <c r="D818" s="7"/>
      <c r="E818" s="7"/>
      <c r="K818" s="8"/>
    </row>
    <row r="819">
      <c r="B819" s="7"/>
      <c r="C819" s="7"/>
      <c r="D819" s="7"/>
      <c r="E819" s="7"/>
      <c r="K819" s="8"/>
    </row>
    <row r="820">
      <c r="B820" s="7"/>
      <c r="C820" s="7"/>
      <c r="D820" s="7"/>
      <c r="E820" s="7"/>
      <c r="K820" s="8"/>
    </row>
    <row r="821">
      <c r="B821" s="7"/>
      <c r="C821" s="7"/>
      <c r="D821" s="7"/>
      <c r="E821" s="7"/>
      <c r="K821" s="8"/>
    </row>
    <row r="822">
      <c r="B822" s="7"/>
      <c r="C822" s="7"/>
      <c r="D822" s="7"/>
      <c r="E822" s="7"/>
      <c r="K822" s="8"/>
    </row>
    <row r="823">
      <c r="B823" s="7"/>
      <c r="C823" s="7"/>
      <c r="D823" s="7"/>
      <c r="E823" s="7"/>
      <c r="K823" s="8"/>
    </row>
    <row r="824">
      <c r="B824" s="7"/>
      <c r="C824" s="7"/>
      <c r="D824" s="7"/>
      <c r="E824" s="7"/>
      <c r="K824" s="8"/>
    </row>
    <row r="825">
      <c r="B825" s="7"/>
      <c r="C825" s="7"/>
      <c r="D825" s="7"/>
      <c r="E825" s="7"/>
      <c r="K825" s="8"/>
    </row>
    <row r="826">
      <c r="B826" s="7"/>
      <c r="C826" s="7"/>
      <c r="D826" s="7"/>
      <c r="E826" s="7"/>
      <c r="K826" s="8"/>
    </row>
    <row r="827">
      <c r="B827" s="7"/>
      <c r="C827" s="7"/>
      <c r="D827" s="7"/>
      <c r="E827" s="7"/>
      <c r="K827" s="8"/>
    </row>
    <row r="828">
      <c r="B828" s="7"/>
      <c r="C828" s="7"/>
      <c r="D828" s="7"/>
      <c r="E828" s="7"/>
      <c r="K828" s="8"/>
    </row>
    <row r="829">
      <c r="B829" s="7"/>
      <c r="C829" s="7"/>
      <c r="D829" s="7"/>
      <c r="E829" s="7"/>
      <c r="K829" s="8"/>
    </row>
    <row r="830">
      <c r="B830" s="7"/>
      <c r="C830" s="7"/>
      <c r="D830" s="7"/>
      <c r="E830" s="7"/>
      <c r="K830" s="8"/>
    </row>
    <row r="831">
      <c r="B831" s="7"/>
      <c r="C831" s="7"/>
      <c r="D831" s="7"/>
      <c r="E831" s="7"/>
      <c r="K831" s="8"/>
    </row>
    <row r="832">
      <c r="B832" s="7"/>
      <c r="C832" s="7"/>
      <c r="D832" s="7"/>
      <c r="E832" s="7"/>
      <c r="K832" s="8"/>
    </row>
    <row r="833">
      <c r="B833" s="7"/>
      <c r="C833" s="7"/>
      <c r="D833" s="7"/>
      <c r="E833" s="7"/>
      <c r="K833" s="8"/>
    </row>
    <row r="834">
      <c r="B834" s="7"/>
      <c r="C834" s="7"/>
      <c r="D834" s="7"/>
      <c r="E834" s="7"/>
      <c r="K834" s="8"/>
    </row>
    <row r="835">
      <c r="B835" s="7"/>
      <c r="C835" s="7"/>
      <c r="D835" s="7"/>
      <c r="E835" s="7"/>
      <c r="K835" s="8"/>
    </row>
    <row r="836">
      <c r="B836" s="7"/>
      <c r="C836" s="7"/>
      <c r="D836" s="7"/>
      <c r="E836" s="7"/>
      <c r="K836" s="8"/>
    </row>
    <row r="837">
      <c r="B837" s="7"/>
      <c r="C837" s="7"/>
      <c r="D837" s="7"/>
      <c r="E837" s="7"/>
      <c r="K837" s="8"/>
    </row>
    <row r="838">
      <c r="B838" s="7"/>
      <c r="C838" s="7"/>
      <c r="D838" s="7"/>
      <c r="E838" s="7"/>
      <c r="K838" s="8"/>
    </row>
    <row r="839">
      <c r="B839" s="7"/>
      <c r="C839" s="7"/>
      <c r="D839" s="7"/>
      <c r="E839" s="7"/>
      <c r="K839" s="8"/>
    </row>
    <row r="840">
      <c r="B840" s="7"/>
      <c r="C840" s="7"/>
      <c r="D840" s="7"/>
      <c r="E840" s="7"/>
      <c r="K840" s="8"/>
    </row>
    <row r="841">
      <c r="B841" s="7"/>
      <c r="C841" s="7"/>
      <c r="D841" s="7"/>
      <c r="E841" s="7"/>
      <c r="K841" s="8"/>
    </row>
    <row r="842">
      <c r="B842" s="7"/>
      <c r="C842" s="7"/>
      <c r="D842" s="7"/>
      <c r="E842" s="7"/>
      <c r="K842" s="8"/>
    </row>
    <row r="843">
      <c r="B843" s="7"/>
      <c r="C843" s="7"/>
      <c r="D843" s="7"/>
      <c r="E843" s="7"/>
      <c r="K843" s="8"/>
    </row>
    <row r="844">
      <c r="B844" s="7"/>
      <c r="C844" s="7"/>
      <c r="D844" s="7"/>
      <c r="E844" s="7"/>
      <c r="K844" s="8"/>
    </row>
    <row r="845">
      <c r="B845" s="7"/>
      <c r="C845" s="7"/>
      <c r="D845" s="7"/>
      <c r="E845" s="7"/>
      <c r="K845" s="8"/>
    </row>
    <row r="846">
      <c r="B846" s="7"/>
      <c r="C846" s="7"/>
      <c r="D846" s="7"/>
      <c r="E846" s="7"/>
      <c r="K846" s="8"/>
    </row>
    <row r="847">
      <c r="B847" s="7"/>
      <c r="C847" s="7"/>
      <c r="D847" s="7"/>
      <c r="E847" s="7"/>
      <c r="K847" s="8"/>
    </row>
    <row r="848">
      <c r="B848" s="7"/>
      <c r="C848" s="7"/>
      <c r="D848" s="7"/>
      <c r="E848" s="7"/>
      <c r="K848" s="8"/>
    </row>
    <row r="849">
      <c r="B849" s="7"/>
      <c r="C849" s="7"/>
      <c r="D849" s="7"/>
      <c r="E849" s="7"/>
      <c r="K849" s="8"/>
    </row>
    <row r="850">
      <c r="B850" s="7"/>
      <c r="C850" s="7"/>
      <c r="D850" s="7"/>
      <c r="E850" s="7"/>
      <c r="K850" s="8"/>
    </row>
    <row r="851">
      <c r="B851" s="7"/>
      <c r="C851" s="7"/>
      <c r="D851" s="7"/>
      <c r="E851" s="7"/>
      <c r="K851" s="8"/>
    </row>
    <row r="852">
      <c r="B852" s="7"/>
      <c r="C852" s="7"/>
      <c r="D852" s="7"/>
      <c r="E852" s="7"/>
      <c r="K852" s="8"/>
    </row>
    <row r="853">
      <c r="B853" s="7"/>
      <c r="C853" s="7"/>
      <c r="D853" s="7"/>
      <c r="E853" s="7"/>
      <c r="K853" s="8"/>
    </row>
    <row r="854">
      <c r="B854" s="7"/>
      <c r="C854" s="7"/>
      <c r="D854" s="7"/>
      <c r="E854" s="7"/>
      <c r="K854" s="8"/>
    </row>
    <row r="855">
      <c r="B855" s="7"/>
      <c r="C855" s="7"/>
      <c r="D855" s="7"/>
      <c r="E855" s="7"/>
      <c r="K855" s="8"/>
    </row>
    <row r="856">
      <c r="B856" s="7"/>
      <c r="C856" s="7"/>
      <c r="D856" s="7"/>
      <c r="E856" s="7"/>
      <c r="K856" s="8"/>
    </row>
    <row r="857">
      <c r="B857" s="7"/>
      <c r="C857" s="7"/>
      <c r="D857" s="7"/>
      <c r="E857" s="7"/>
      <c r="K857" s="8"/>
    </row>
    <row r="858">
      <c r="B858" s="7"/>
      <c r="C858" s="7"/>
      <c r="D858" s="7"/>
      <c r="E858" s="7"/>
      <c r="K858" s="8"/>
    </row>
    <row r="859">
      <c r="B859" s="7"/>
      <c r="C859" s="7"/>
      <c r="D859" s="7"/>
      <c r="E859" s="7"/>
      <c r="K859" s="8"/>
    </row>
    <row r="860">
      <c r="B860" s="7"/>
      <c r="C860" s="7"/>
      <c r="D860" s="7"/>
      <c r="E860" s="7"/>
      <c r="K860" s="8"/>
    </row>
    <row r="861">
      <c r="B861" s="7"/>
      <c r="C861" s="7"/>
      <c r="D861" s="7"/>
      <c r="E861" s="7"/>
      <c r="K861" s="8"/>
    </row>
    <row r="862">
      <c r="B862" s="7"/>
      <c r="C862" s="7"/>
      <c r="D862" s="7"/>
      <c r="E862" s="7"/>
      <c r="K862" s="8"/>
    </row>
    <row r="863">
      <c r="B863" s="7"/>
      <c r="C863" s="7"/>
      <c r="D863" s="7"/>
      <c r="E863" s="7"/>
      <c r="K863" s="8"/>
    </row>
    <row r="864">
      <c r="B864" s="7"/>
      <c r="C864" s="7"/>
      <c r="D864" s="7"/>
      <c r="E864" s="7"/>
      <c r="K864" s="8"/>
    </row>
    <row r="865">
      <c r="B865" s="7"/>
      <c r="C865" s="7"/>
      <c r="D865" s="7"/>
      <c r="E865" s="7"/>
      <c r="K865" s="8"/>
    </row>
    <row r="866">
      <c r="B866" s="7"/>
      <c r="C866" s="7"/>
      <c r="D866" s="7"/>
      <c r="E866" s="7"/>
      <c r="K866" s="8"/>
    </row>
    <row r="867">
      <c r="B867" s="7"/>
      <c r="C867" s="7"/>
      <c r="D867" s="7"/>
      <c r="E867" s="7"/>
      <c r="K867" s="8"/>
    </row>
    <row r="868">
      <c r="B868" s="7"/>
      <c r="C868" s="7"/>
      <c r="D868" s="7"/>
      <c r="E868" s="7"/>
      <c r="K868" s="8"/>
    </row>
    <row r="869">
      <c r="B869" s="7"/>
      <c r="C869" s="7"/>
      <c r="D869" s="7"/>
      <c r="E869" s="7"/>
      <c r="K869" s="8"/>
    </row>
    <row r="870">
      <c r="B870" s="7"/>
      <c r="C870" s="7"/>
      <c r="D870" s="7"/>
      <c r="E870" s="7"/>
      <c r="K870" s="8"/>
    </row>
    <row r="871">
      <c r="B871" s="7"/>
      <c r="C871" s="7"/>
      <c r="D871" s="7"/>
      <c r="E871" s="7"/>
      <c r="K871" s="8"/>
    </row>
    <row r="872">
      <c r="B872" s="7"/>
      <c r="C872" s="7"/>
      <c r="D872" s="7"/>
      <c r="E872" s="7"/>
      <c r="K872" s="8"/>
    </row>
    <row r="873">
      <c r="B873" s="7"/>
      <c r="C873" s="7"/>
      <c r="D873" s="7"/>
      <c r="E873" s="7"/>
      <c r="K873" s="8"/>
    </row>
    <row r="874">
      <c r="B874" s="7"/>
      <c r="C874" s="7"/>
      <c r="D874" s="7"/>
      <c r="E874" s="7"/>
      <c r="K874" s="8"/>
    </row>
    <row r="875">
      <c r="B875" s="7"/>
      <c r="C875" s="7"/>
      <c r="D875" s="7"/>
      <c r="E875" s="7"/>
      <c r="K875" s="8"/>
    </row>
    <row r="876">
      <c r="B876" s="7"/>
      <c r="C876" s="7"/>
      <c r="D876" s="7"/>
      <c r="E876" s="7"/>
      <c r="K876" s="8"/>
    </row>
    <row r="877">
      <c r="B877" s="7"/>
      <c r="C877" s="7"/>
      <c r="D877" s="7"/>
      <c r="E877" s="7"/>
      <c r="K877" s="8"/>
    </row>
    <row r="878">
      <c r="B878" s="7"/>
      <c r="C878" s="7"/>
      <c r="D878" s="7"/>
      <c r="E878" s="7"/>
      <c r="K878" s="8"/>
    </row>
    <row r="879">
      <c r="B879" s="7"/>
      <c r="C879" s="7"/>
      <c r="D879" s="7"/>
      <c r="E879" s="7"/>
      <c r="K879" s="8"/>
    </row>
    <row r="880">
      <c r="B880" s="7"/>
      <c r="C880" s="7"/>
      <c r="D880" s="7"/>
      <c r="E880" s="7"/>
      <c r="K880" s="8"/>
    </row>
    <row r="881">
      <c r="B881" s="7"/>
      <c r="C881" s="7"/>
      <c r="D881" s="7"/>
      <c r="E881" s="7"/>
      <c r="K881" s="8"/>
    </row>
    <row r="882">
      <c r="B882" s="7"/>
      <c r="C882" s="7"/>
      <c r="D882" s="7"/>
      <c r="E882" s="7"/>
      <c r="K882" s="8"/>
    </row>
    <row r="883">
      <c r="B883" s="7"/>
      <c r="C883" s="7"/>
      <c r="D883" s="7"/>
      <c r="E883" s="7"/>
      <c r="K883" s="8"/>
    </row>
    <row r="884">
      <c r="B884" s="7"/>
      <c r="C884" s="7"/>
      <c r="D884" s="7"/>
      <c r="E884" s="7"/>
      <c r="K884" s="8"/>
    </row>
    <row r="885">
      <c r="B885" s="7"/>
      <c r="C885" s="7"/>
      <c r="D885" s="7"/>
      <c r="E885" s="7"/>
      <c r="K885" s="8"/>
    </row>
    <row r="886">
      <c r="B886" s="7"/>
      <c r="C886" s="7"/>
      <c r="D886" s="7"/>
      <c r="E886" s="7"/>
      <c r="K886" s="8"/>
    </row>
    <row r="887">
      <c r="B887" s="7"/>
      <c r="C887" s="7"/>
      <c r="D887" s="7"/>
      <c r="E887" s="7"/>
      <c r="K887" s="8"/>
    </row>
    <row r="888">
      <c r="B888" s="7"/>
      <c r="C888" s="7"/>
      <c r="D888" s="7"/>
      <c r="E888" s="7"/>
      <c r="K888" s="8"/>
    </row>
    <row r="889">
      <c r="B889" s="7"/>
      <c r="C889" s="7"/>
      <c r="D889" s="7"/>
      <c r="E889" s="7"/>
      <c r="K889" s="8"/>
    </row>
    <row r="890">
      <c r="B890" s="7"/>
      <c r="C890" s="7"/>
      <c r="D890" s="7"/>
      <c r="E890" s="7"/>
      <c r="K890" s="8"/>
    </row>
    <row r="891">
      <c r="B891" s="7"/>
      <c r="C891" s="7"/>
      <c r="D891" s="7"/>
      <c r="E891" s="7"/>
      <c r="K891" s="8"/>
    </row>
    <row r="892">
      <c r="B892" s="7"/>
      <c r="C892" s="7"/>
      <c r="D892" s="7"/>
      <c r="E892" s="7"/>
      <c r="K892" s="8"/>
    </row>
    <row r="893">
      <c r="B893" s="7"/>
      <c r="C893" s="7"/>
      <c r="D893" s="7"/>
      <c r="E893" s="7"/>
      <c r="K893" s="8"/>
    </row>
    <row r="894">
      <c r="B894" s="7"/>
      <c r="C894" s="7"/>
      <c r="D894" s="7"/>
      <c r="E894" s="7"/>
      <c r="K894" s="8"/>
    </row>
    <row r="895">
      <c r="B895" s="7"/>
      <c r="C895" s="7"/>
      <c r="D895" s="7"/>
      <c r="E895" s="7"/>
      <c r="K895" s="8"/>
    </row>
    <row r="896">
      <c r="B896" s="7"/>
      <c r="C896" s="7"/>
      <c r="D896" s="7"/>
      <c r="E896" s="7"/>
      <c r="K896" s="8"/>
    </row>
    <row r="897">
      <c r="B897" s="7"/>
      <c r="C897" s="7"/>
      <c r="D897" s="7"/>
      <c r="E897" s="7"/>
      <c r="K897" s="8"/>
    </row>
    <row r="898">
      <c r="B898" s="7"/>
      <c r="C898" s="7"/>
      <c r="D898" s="7"/>
      <c r="E898" s="7"/>
      <c r="K898" s="8"/>
    </row>
    <row r="899">
      <c r="B899" s="7"/>
      <c r="C899" s="7"/>
      <c r="D899" s="7"/>
      <c r="E899" s="7"/>
      <c r="K899" s="8"/>
    </row>
    <row r="900">
      <c r="B900" s="7"/>
      <c r="C900" s="7"/>
      <c r="D900" s="7"/>
      <c r="E900" s="7"/>
      <c r="K900" s="8"/>
    </row>
    <row r="901">
      <c r="B901" s="7"/>
      <c r="C901" s="7"/>
      <c r="D901" s="7"/>
      <c r="E901" s="7"/>
      <c r="K901" s="8"/>
    </row>
    <row r="902">
      <c r="B902" s="7"/>
      <c r="C902" s="7"/>
      <c r="D902" s="7"/>
      <c r="E902" s="7"/>
      <c r="K902" s="8"/>
    </row>
    <row r="903">
      <c r="B903" s="7"/>
      <c r="C903" s="7"/>
      <c r="D903" s="7"/>
      <c r="E903" s="7"/>
      <c r="K903" s="8"/>
    </row>
    <row r="904">
      <c r="B904" s="7"/>
      <c r="C904" s="7"/>
      <c r="D904" s="7"/>
      <c r="E904" s="7"/>
      <c r="K904" s="8"/>
    </row>
    <row r="905">
      <c r="B905" s="7"/>
      <c r="C905" s="7"/>
      <c r="D905" s="7"/>
      <c r="E905" s="7"/>
      <c r="K905" s="8"/>
    </row>
    <row r="906">
      <c r="B906" s="7"/>
      <c r="C906" s="7"/>
      <c r="D906" s="7"/>
      <c r="E906" s="7"/>
      <c r="K906" s="8"/>
    </row>
    <row r="907">
      <c r="B907" s="7"/>
      <c r="C907" s="7"/>
      <c r="D907" s="7"/>
      <c r="E907" s="7"/>
      <c r="K907" s="8"/>
    </row>
    <row r="908">
      <c r="B908" s="7"/>
      <c r="C908" s="7"/>
      <c r="D908" s="7"/>
      <c r="E908" s="7"/>
      <c r="K908" s="8"/>
    </row>
    <row r="909">
      <c r="B909" s="7"/>
      <c r="C909" s="7"/>
      <c r="D909" s="7"/>
      <c r="E909" s="7"/>
      <c r="K909" s="8"/>
    </row>
    <row r="910">
      <c r="B910" s="7"/>
      <c r="C910" s="7"/>
      <c r="D910" s="7"/>
      <c r="E910" s="7"/>
      <c r="K910" s="8"/>
    </row>
    <row r="911">
      <c r="B911" s="7"/>
      <c r="C911" s="7"/>
      <c r="D911" s="7"/>
      <c r="E911" s="7"/>
      <c r="K911" s="8"/>
    </row>
    <row r="912">
      <c r="B912" s="7"/>
      <c r="C912" s="7"/>
      <c r="D912" s="7"/>
      <c r="E912" s="7"/>
      <c r="K912" s="8"/>
    </row>
    <row r="913">
      <c r="B913" s="7"/>
      <c r="C913" s="7"/>
      <c r="D913" s="7"/>
      <c r="E913" s="7"/>
      <c r="K913" s="8"/>
    </row>
    <row r="914">
      <c r="B914" s="7"/>
      <c r="C914" s="7"/>
      <c r="D914" s="7"/>
      <c r="E914" s="7"/>
      <c r="K914" s="8"/>
    </row>
    <row r="915">
      <c r="B915" s="7"/>
      <c r="C915" s="7"/>
      <c r="D915" s="7"/>
      <c r="E915" s="7"/>
      <c r="K915" s="8"/>
    </row>
    <row r="916">
      <c r="B916" s="7"/>
      <c r="C916" s="7"/>
      <c r="D916" s="7"/>
      <c r="E916" s="7"/>
      <c r="K916" s="8"/>
    </row>
    <row r="917">
      <c r="B917" s="7"/>
      <c r="C917" s="7"/>
      <c r="D917" s="7"/>
      <c r="E917" s="7"/>
      <c r="K917" s="8"/>
    </row>
    <row r="918">
      <c r="B918" s="7"/>
      <c r="C918" s="7"/>
      <c r="D918" s="7"/>
      <c r="E918" s="7"/>
      <c r="K918" s="8"/>
    </row>
    <row r="919">
      <c r="B919" s="7"/>
      <c r="C919" s="7"/>
      <c r="D919" s="7"/>
      <c r="E919" s="7"/>
      <c r="K919" s="8"/>
    </row>
    <row r="920">
      <c r="B920" s="7"/>
      <c r="C920" s="7"/>
      <c r="D920" s="7"/>
      <c r="E920" s="7"/>
      <c r="K920" s="8"/>
    </row>
    <row r="921">
      <c r="B921" s="7"/>
      <c r="C921" s="7"/>
      <c r="D921" s="7"/>
      <c r="E921" s="7"/>
      <c r="K921" s="8"/>
    </row>
    <row r="922">
      <c r="B922" s="7"/>
      <c r="C922" s="7"/>
      <c r="D922" s="7"/>
      <c r="E922" s="7"/>
      <c r="K922" s="8"/>
    </row>
    <row r="923">
      <c r="B923" s="7"/>
      <c r="C923" s="7"/>
      <c r="D923" s="7"/>
      <c r="E923" s="7"/>
      <c r="K923" s="8"/>
    </row>
    <row r="924">
      <c r="B924" s="7"/>
      <c r="C924" s="7"/>
      <c r="D924" s="7"/>
      <c r="E924" s="7"/>
      <c r="K924" s="8"/>
    </row>
    <row r="925">
      <c r="B925" s="7"/>
      <c r="C925" s="7"/>
      <c r="D925" s="7"/>
      <c r="E925" s="7"/>
      <c r="K925" s="8"/>
    </row>
    <row r="926">
      <c r="B926" s="7"/>
      <c r="C926" s="7"/>
      <c r="D926" s="7"/>
      <c r="E926" s="7"/>
      <c r="K926" s="8"/>
    </row>
    <row r="927">
      <c r="B927" s="7"/>
      <c r="C927" s="7"/>
      <c r="D927" s="7"/>
      <c r="E927" s="7"/>
      <c r="K927" s="8"/>
    </row>
    <row r="928">
      <c r="B928" s="7"/>
      <c r="C928" s="7"/>
      <c r="D928" s="7"/>
      <c r="E928" s="7"/>
      <c r="K928" s="8"/>
    </row>
    <row r="929">
      <c r="B929" s="7"/>
      <c r="C929" s="7"/>
      <c r="D929" s="7"/>
      <c r="E929" s="7"/>
      <c r="K929" s="8"/>
    </row>
    <row r="930">
      <c r="B930" s="7"/>
      <c r="C930" s="7"/>
      <c r="D930" s="7"/>
      <c r="E930" s="7"/>
      <c r="K930" s="8"/>
    </row>
    <row r="931">
      <c r="B931" s="7"/>
      <c r="C931" s="7"/>
      <c r="D931" s="7"/>
      <c r="E931" s="7"/>
      <c r="K931" s="8"/>
    </row>
    <row r="932">
      <c r="B932" s="7"/>
      <c r="C932" s="7"/>
      <c r="D932" s="7"/>
      <c r="E932" s="7"/>
      <c r="K932" s="8"/>
    </row>
    <row r="933">
      <c r="B933" s="7"/>
      <c r="C933" s="7"/>
      <c r="D933" s="7"/>
      <c r="E933" s="7"/>
      <c r="K933" s="8"/>
    </row>
    <row r="934">
      <c r="B934" s="7"/>
      <c r="C934" s="7"/>
      <c r="D934" s="7"/>
      <c r="E934" s="7"/>
      <c r="K934" s="8"/>
    </row>
    <row r="935">
      <c r="B935" s="7"/>
      <c r="C935" s="7"/>
      <c r="D935" s="7"/>
      <c r="E935" s="7"/>
      <c r="K935" s="8"/>
    </row>
    <row r="936">
      <c r="B936" s="7"/>
      <c r="C936" s="7"/>
      <c r="D936" s="7"/>
      <c r="E936" s="7"/>
      <c r="K936" s="8"/>
    </row>
    <row r="937">
      <c r="B937" s="7"/>
      <c r="C937" s="7"/>
      <c r="D937" s="7"/>
      <c r="E937" s="7"/>
      <c r="K937" s="8"/>
    </row>
    <row r="938">
      <c r="B938" s="7"/>
      <c r="C938" s="7"/>
      <c r="D938" s="7"/>
      <c r="E938" s="7"/>
      <c r="K938" s="8"/>
    </row>
    <row r="939">
      <c r="B939" s="7"/>
      <c r="C939" s="7"/>
      <c r="D939" s="7"/>
      <c r="E939" s="7"/>
      <c r="K939" s="8"/>
    </row>
    <row r="940">
      <c r="B940" s="7"/>
      <c r="C940" s="7"/>
      <c r="D940" s="7"/>
      <c r="E940" s="7"/>
      <c r="K940" s="8"/>
    </row>
    <row r="941">
      <c r="B941" s="7"/>
      <c r="C941" s="7"/>
      <c r="D941" s="7"/>
      <c r="E941" s="7"/>
      <c r="K941" s="8"/>
    </row>
    <row r="942">
      <c r="B942" s="7"/>
      <c r="C942" s="7"/>
      <c r="D942" s="7"/>
      <c r="E942" s="7"/>
      <c r="K942" s="8"/>
    </row>
    <row r="943">
      <c r="B943" s="7"/>
      <c r="C943" s="7"/>
      <c r="D943" s="7"/>
      <c r="E943" s="7"/>
      <c r="K943" s="8"/>
    </row>
    <row r="944">
      <c r="B944" s="7"/>
      <c r="C944" s="7"/>
      <c r="D944" s="7"/>
      <c r="E944" s="7"/>
      <c r="K944" s="8"/>
    </row>
    <row r="945">
      <c r="B945" s="7"/>
      <c r="C945" s="7"/>
      <c r="D945" s="7"/>
      <c r="E945" s="7"/>
      <c r="K945" s="8"/>
    </row>
    <row r="946">
      <c r="B946" s="7"/>
      <c r="C946" s="7"/>
      <c r="D946" s="7"/>
      <c r="E946" s="7"/>
      <c r="K946" s="8"/>
    </row>
    <row r="947">
      <c r="B947" s="7"/>
      <c r="C947" s="7"/>
      <c r="D947" s="7"/>
      <c r="E947" s="7"/>
      <c r="K947" s="8"/>
    </row>
    <row r="948">
      <c r="B948" s="7"/>
      <c r="C948" s="7"/>
      <c r="D948" s="7"/>
      <c r="E948" s="7"/>
      <c r="K948" s="8"/>
    </row>
    <row r="949">
      <c r="B949" s="7"/>
      <c r="C949" s="7"/>
      <c r="D949" s="7"/>
      <c r="E949" s="7"/>
      <c r="K949" s="8"/>
    </row>
    <row r="950">
      <c r="B950" s="7"/>
      <c r="C950" s="7"/>
      <c r="D950" s="7"/>
      <c r="E950" s="7"/>
      <c r="K950" s="8"/>
    </row>
    <row r="951">
      <c r="B951" s="7"/>
      <c r="C951" s="7"/>
      <c r="D951" s="7"/>
      <c r="E951" s="7"/>
      <c r="K951" s="8"/>
    </row>
    <row r="952">
      <c r="B952" s="7"/>
      <c r="C952" s="7"/>
      <c r="D952" s="7"/>
      <c r="E952" s="7"/>
      <c r="K952" s="8"/>
    </row>
    <row r="953">
      <c r="B953" s="7"/>
      <c r="C953" s="7"/>
      <c r="D953" s="7"/>
      <c r="E953" s="7"/>
      <c r="K953" s="8"/>
    </row>
    <row r="954">
      <c r="B954" s="7"/>
      <c r="C954" s="7"/>
      <c r="D954" s="7"/>
      <c r="E954" s="7"/>
      <c r="K954" s="8"/>
    </row>
    <row r="955">
      <c r="B955" s="7"/>
      <c r="C955" s="7"/>
      <c r="D955" s="7"/>
      <c r="E955" s="7"/>
      <c r="K955" s="8"/>
    </row>
    <row r="956">
      <c r="B956" s="7"/>
      <c r="C956" s="7"/>
      <c r="D956" s="7"/>
      <c r="E956" s="7"/>
      <c r="K956" s="8"/>
    </row>
    <row r="957">
      <c r="B957" s="7"/>
      <c r="C957" s="7"/>
      <c r="D957" s="7"/>
      <c r="E957" s="7"/>
      <c r="K957" s="8"/>
    </row>
    <row r="958">
      <c r="B958" s="7"/>
      <c r="C958" s="7"/>
      <c r="D958" s="7"/>
      <c r="E958" s="7"/>
      <c r="K958" s="8"/>
    </row>
    <row r="959">
      <c r="B959" s="7"/>
      <c r="C959" s="7"/>
      <c r="D959" s="7"/>
      <c r="E959" s="7"/>
      <c r="K959" s="8"/>
    </row>
    <row r="960">
      <c r="B960" s="7"/>
      <c r="C960" s="7"/>
      <c r="D960" s="7"/>
      <c r="E960" s="7"/>
      <c r="K960" s="8"/>
    </row>
    <row r="961">
      <c r="B961" s="7"/>
      <c r="C961" s="7"/>
      <c r="D961" s="7"/>
      <c r="E961" s="7"/>
      <c r="K961" s="8"/>
    </row>
    <row r="962">
      <c r="B962" s="7"/>
      <c r="C962" s="7"/>
      <c r="D962" s="7"/>
      <c r="E962" s="7"/>
      <c r="K962" s="8"/>
    </row>
    <row r="963">
      <c r="B963" s="7"/>
      <c r="C963" s="7"/>
      <c r="D963" s="7"/>
      <c r="E963" s="7"/>
      <c r="K963" s="8"/>
    </row>
    <row r="964">
      <c r="B964" s="7"/>
      <c r="C964" s="7"/>
      <c r="D964" s="7"/>
      <c r="E964" s="7"/>
      <c r="K964" s="8"/>
    </row>
    <row r="965">
      <c r="B965" s="7"/>
      <c r="C965" s="7"/>
      <c r="D965" s="7"/>
      <c r="E965" s="7"/>
      <c r="K965" s="8"/>
    </row>
    <row r="966">
      <c r="B966" s="7"/>
      <c r="C966" s="7"/>
      <c r="D966" s="7"/>
      <c r="E966" s="7"/>
      <c r="K966" s="8"/>
    </row>
    <row r="967">
      <c r="B967" s="7"/>
      <c r="C967" s="7"/>
      <c r="D967" s="7"/>
      <c r="E967" s="7"/>
      <c r="K967" s="8"/>
    </row>
    <row r="968">
      <c r="B968" s="7"/>
      <c r="C968" s="7"/>
      <c r="D968" s="7"/>
      <c r="E968" s="7"/>
      <c r="K968" s="8"/>
    </row>
    <row r="969">
      <c r="B969" s="7"/>
      <c r="C969" s="7"/>
      <c r="D969" s="7"/>
      <c r="E969" s="7"/>
      <c r="K969" s="8"/>
    </row>
    <row r="970">
      <c r="B970" s="7"/>
      <c r="C970" s="7"/>
      <c r="D970" s="7"/>
      <c r="E970" s="7"/>
      <c r="K970" s="8"/>
    </row>
    <row r="971">
      <c r="B971" s="7"/>
      <c r="C971" s="7"/>
      <c r="D971" s="7"/>
      <c r="E971" s="7"/>
      <c r="K971" s="8"/>
    </row>
    <row r="972">
      <c r="B972" s="7"/>
      <c r="C972" s="7"/>
      <c r="D972" s="7"/>
      <c r="E972" s="7"/>
      <c r="K972" s="8"/>
    </row>
    <row r="973">
      <c r="B973" s="7"/>
      <c r="C973" s="7"/>
      <c r="D973" s="7"/>
      <c r="E973" s="7"/>
      <c r="K973" s="8"/>
    </row>
    <row r="974">
      <c r="B974" s="7"/>
      <c r="C974" s="7"/>
      <c r="D974" s="7"/>
      <c r="E974" s="7"/>
      <c r="K974" s="8"/>
    </row>
    <row r="975">
      <c r="B975" s="7"/>
      <c r="C975" s="7"/>
      <c r="D975" s="7"/>
      <c r="E975" s="7"/>
      <c r="K975" s="8"/>
    </row>
    <row r="976">
      <c r="B976" s="7"/>
      <c r="C976" s="7"/>
      <c r="D976" s="7"/>
      <c r="E976" s="7"/>
      <c r="K976" s="8"/>
    </row>
    <row r="977">
      <c r="B977" s="7"/>
      <c r="C977" s="7"/>
      <c r="D977" s="7"/>
      <c r="E977" s="7"/>
      <c r="K977" s="8"/>
    </row>
    <row r="978">
      <c r="B978" s="7"/>
      <c r="C978" s="7"/>
      <c r="D978" s="7"/>
      <c r="E978" s="7"/>
      <c r="K978" s="8"/>
    </row>
    <row r="979">
      <c r="B979" s="7"/>
      <c r="C979" s="7"/>
      <c r="D979" s="7"/>
      <c r="E979" s="7"/>
      <c r="K979" s="8"/>
    </row>
    <row r="980">
      <c r="B980" s="7"/>
      <c r="C980" s="7"/>
      <c r="D980" s="7"/>
      <c r="E980" s="7"/>
      <c r="K980" s="8"/>
    </row>
    <row r="981">
      <c r="B981" s="7"/>
      <c r="C981" s="7"/>
      <c r="D981" s="7"/>
      <c r="E981" s="7"/>
      <c r="K981" s="8"/>
    </row>
    <row r="982">
      <c r="B982" s="7"/>
      <c r="C982" s="7"/>
      <c r="D982" s="7"/>
      <c r="E982" s="7"/>
      <c r="K982" s="8"/>
    </row>
    <row r="983">
      <c r="B983" s="7"/>
      <c r="C983" s="7"/>
      <c r="D983" s="7"/>
      <c r="E983" s="7"/>
      <c r="K983" s="8"/>
    </row>
    <row r="984">
      <c r="B984" s="7"/>
      <c r="C984" s="7"/>
      <c r="D984" s="7"/>
      <c r="E984" s="7"/>
      <c r="K984" s="8"/>
    </row>
    <row r="985">
      <c r="B985" s="7"/>
      <c r="C985" s="7"/>
      <c r="D985" s="7"/>
      <c r="E985" s="7"/>
      <c r="K985" s="8"/>
    </row>
    <row r="986">
      <c r="B986" s="7"/>
      <c r="C986" s="7"/>
      <c r="D986" s="7"/>
      <c r="E986" s="7"/>
      <c r="K986" s="8"/>
    </row>
    <row r="987">
      <c r="B987" s="7"/>
      <c r="C987" s="7"/>
      <c r="D987" s="7"/>
      <c r="E987" s="7"/>
      <c r="K987" s="8"/>
    </row>
    <row r="988">
      <c r="B988" s="7"/>
      <c r="C988" s="7"/>
      <c r="D988" s="7"/>
      <c r="E988" s="7"/>
      <c r="K988" s="8"/>
    </row>
    <row r="989">
      <c r="B989" s="7"/>
      <c r="C989" s="7"/>
      <c r="D989" s="7"/>
      <c r="E989" s="7"/>
      <c r="K989" s="8"/>
    </row>
    <row r="990">
      <c r="B990" s="7"/>
      <c r="C990" s="7"/>
      <c r="D990" s="7"/>
      <c r="E990" s="7"/>
      <c r="K990" s="8"/>
    </row>
    <row r="991">
      <c r="B991" s="7"/>
      <c r="C991" s="7"/>
      <c r="D991" s="7"/>
      <c r="E991" s="7"/>
      <c r="K991" s="8"/>
    </row>
    <row r="992">
      <c r="B992" s="7"/>
      <c r="C992" s="7"/>
      <c r="D992" s="7"/>
      <c r="E992" s="7"/>
      <c r="K992" s="8"/>
    </row>
    <row r="993">
      <c r="B993" s="7"/>
      <c r="C993" s="7"/>
      <c r="D993" s="7"/>
      <c r="E993" s="7"/>
      <c r="K993" s="8"/>
    </row>
    <row r="994">
      <c r="B994" s="7"/>
      <c r="C994" s="7"/>
      <c r="D994" s="7"/>
      <c r="E994" s="7"/>
      <c r="K994" s="8"/>
    </row>
    <row r="995">
      <c r="B995" s="7"/>
      <c r="C995" s="7"/>
      <c r="D995" s="7"/>
      <c r="E995" s="7"/>
      <c r="K995" s="8"/>
    </row>
    <row r="996">
      <c r="B996" s="7"/>
      <c r="C996" s="7"/>
      <c r="D996" s="7"/>
      <c r="E996" s="7"/>
      <c r="K996" s="8"/>
    </row>
    <row r="997">
      <c r="B997" s="7"/>
      <c r="C997" s="7"/>
      <c r="D997" s="7"/>
      <c r="E997" s="7"/>
      <c r="K997" s="8"/>
    </row>
    <row r="998">
      <c r="B998" s="7"/>
      <c r="C998" s="7"/>
      <c r="D998" s="7"/>
      <c r="E998" s="7"/>
      <c r="K998" s="8"/>
    </row>
    <row r="999">
      <c r="B999" s="7"/>
      <c r="C999" s="7"/>
      <c r="D999" s="7"/>
      <c r="E999" s="7"/>
      <c r="K999" s="8"/>
    </row>
    <row r="1000">
      <c r="B1000" s="7"/>
      <c r="C1000" s="7"/>
      <c r="D1000" s="7"/>
      <c r="E1000" s="7"/>
      <c r="K1000" s="8"/>
    </row>
    <row r="1001">
      <c r="B1001" s="7"/>
      <c r="C1001" s="7"/>
      <c r="D1001" s="7"/>
      <c r="E1001" s="7"/>
      <c r="K1001" s="8"/>
    </row>
    <row r="1002">
      <c r="B1002" s="7"/>
      <c r="C1002" s="7"/>
      <c r="D1002" s="7"/>
      <c r="E1002" s="7"/>
      <c r="K1002" s="8"/>
    </row>
    <row r="1003">
      <c r="B1003" s="7"/>
      <c r="C1003" s="7"/>
      <c r="D1003" s="7"/>
      <c r="E1003" s="7"/>
      <c r="K1003" s="8"/>
    </row>
    <row r="1004">
      <c r="B1004" s="7"/>
      <c r="C1004" s="7"/>
      <c r="D1004" s="7"/>
      <c r="E1004" s="7"/>
      <c r="K1004" s="8"/>
    </row>
    <row r="1005">
      <c r="B1005" s="7"/>
      <c r="C1005" s="7"/>
      <c r="D1005" s="7"/>
      <c r="E1005" s="7"/>
      <c r="K1005" s="8"/>
    </row>
    <row r="1006">
      <c r="B1006" s="7"/>
      <c r="C1006" s="7"/>
      <c r="D1006" s="7"/>
      <c r="E1006" s="7"/>
      <c r="K1006" s="8"/>
    </row>
    <row r="1007">
      <c r="B1007" s="7"/>
      <c r="C1007" s="7"/>
      <c r="D1007" s="7"/>
      <c r="E1007" s="7"/>
      <c r="K1007" s="8"/>
    </row>
    <row r="1008">
      <c r="B1008" s="7"/>
      <c r="C1008" s="7"/>
      <c r="D1008" s="7"/>
      <c r="E1008" s="7"/>
      <c r="K1008" s="8"/>
    </row>
    <row r="1009">
      <c r="B1009" s="7"/>
      <c r="C1009" s="7"/>
      <c r="D1009" s="7"/>
      <c r="E1009" s="7"/>
      <c r="K1009" s="8"/>
    </row>
    <row r="1010">
      <c r="B1010" s="7"/>
      <c r="C1010" s="7"/>
      <c r="D1010" s="7"/>
      <c r="E1010" s="7"/>
      <c r="K1010" s="8"/>
    </row>
    <row r="1011">
      <c r="B1011" s="7"/>
      <c r="C1011" s="7"/>
      <c r="D1011" s="7"/>
      <c r="E1011" s="7"/>
      <c r="K1011" s="8"/>
    </row>
    <row r="1012">
      <c r="B1012" s="7"/>
      <c r="C1012" s="7"/>
      <c r="D1012" s="7"/>
      <c r="E1012" s="7"/>
      <c r="K1012" s="8"/>
    </row>
    <row r="1013">
      <c r="B1013" s="7"/>
      <c r="C1013" s="7"/>
      <c r="D1013" s="7"/>
      <c r="E1013" s="7"/>
      <c r="K1013" s="8"/>
    </row>
    <row r="1014">
      <c r="B1014" s="7"/>
      <c r="C1014" s="7"/>
      <c r="D1014" s="7"/>
      <c r="E1014" s="7"/>
      <c r="K1014" s="8"/>
    </row>
  </sheetData>
  <mergeCells count="1">
    <mergeCell ref="H73:H74"/>
  </mergeCells>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25"/>
  </cols>
  <sheetData>
    <row r="1">
      <c r="A1" s="6" t="s">
        <v>9</v>
      </c>
    </row>
    <row r="2">
      <c r="A2" s="9" t="s">
        <v>10</v>
      </c>
    </row>
    <row r="3">
      <c r="A3" s="13" t="s">
        <v>15</v>
      </c>
    </row>
    <row r="4">
      <c r="A4" s="14" t="s">
        <v>16</v>
      </c>
    </row>
    <row r="5">
      <c r="A5" s="15" t="s">
        <v>17</v>
      </c>
    </row>
    <row r="6">
      <c r="A6" s="16" t="s">
        <v>21</v>
      </c>
    </row>
    <row r="7">
      <c r="A7" s="17" t="s">
        <v>24</v>
      </c>
    </row>
    <row r="8">
      <c r="A8" s="19" t="s">
        <v>31</v>
      </c>
    </row>
    <row r="9">
      <c r="A9" s="20" t="s">
        <v>32</v>
      </c>
    </row>
    <row r="10">
      <c r="A10" s="21" t="s">
        <v>33</v>
      </c>
    </row>
    <row r="11">
      <c r="A11" s="22" t="s">
        <v>34</v>
      </c>
    </row>
    <row r="12">
      <c r="A12" s="12" t="s">
        <v>35</v>
      </c>
    </row>
    <row r="13">
      <c r="A13" s="10" t="s">
        <v>36</v>
      </c>
    </row>
    <row r="14">
      <c r="A14" s="23" t="s">
        <v>37</v>
      </c>
    </row>
    <row r="15">
      <c r="A15" s="6" t="s">
        <v>38</v>
      </c>
    </row>
    <row r="16">
      <c r="A16" s="25" t="s">
        <v>42</v>
      </c>
    </row>
    <row r="17">
      <c r="A17" s="26" t="s">
        <v>43</v>
      </c>
    </row>
    <row r="18">
      <c r="A18" s="22" t="s">
        <v>44</v>
      </c>
    </row>
    <row r="19">
      <c r="A19" s="9" t="s">
        <v>46</v>
      </c>
    </row>
    <row r="20">
      <c r="A20" s="27" t="s">
        <v>47</v>
      </c>
    </row>
    <row r="21">
      <c r="A21" s="28" t="s">
        <v>49</v>
      </c>
    </row>
    <row r="22">
      <c r="A22" s="29" t="s">
        <v>50</v>
      </c>
    </row>
    <row r="23">
      <c r="A23" s="27" t="s">
        <v>51</v>
      </c>
    </row>
    <row r="24">
      <c r="A24" s="30" t="s">
        <v>52</v>
      </c>
    </row>
    <row r="25">
      <c r="A25" s="31" t="s">
        <v>54</v>
      </c>
    </row>
    <row r="26">
      <c r="A26" s="32" t="s">
        <v>56</v>
      </c>
    </row>
    <row r="27">
      <c r="A27" s="31" t="s">
        <v>57</v>
      </c>
    </row>
    <row r="28">
      <c r="A28" s="33" t="s">
        <v>59</v>
      </c>
    </row>
    <row r="29">
      <c r="A29" s="25" t="s">
        <v>61</v>
      </c>
    </row>
    <row r="30">
      <c r="A30" s="12" t="s">
        <v>62</v>
      </c>
    </row>
    <row r="31">
      <c r="A31" s="14" t="s">
        <v>65</v>
      </c>
    </row>
    <row r="32">
      <c r="A32" s="34" t="s">
        <v>69</v>
      </c>
    </row>
    <row r="33">
      <c r="A33" s="35" t="s">
        <v>71</v>
      </c>
    </row>
    <row r="34">
      <c r="A34" s="36" t="s">
        <v>72</v>
      </c>
    </row>
    <row r="35">
      <c r="A35" s="33" t="s">
        <v>74</v>
      </c>
    </row>
    <row r="36">
      <c r="A36" s="37" t="s">
        <v>76</v>
      </c>
    </row>
    <row r="37">
      <c r="A37" s="30" t="s">
        <v>77</v>
      </c>
    </row>
    <row r="38">
      <c r="A38" s="11" t="s">
        <v>78</v>
      </c>
    </row>
    <row r="39">
      <c r="A39" s="38" t="s">
        <v>79</v>
      </c>
    </row>
    <row r="40">
      <c r="A40" s="39" t="s">
        <v>288</v>
      </c>
    </row>
    <row r="41">
      <c r="A41" s="40" t="s">
        <v>83</v>
      </c>
    </row>
    <row r="42">
      <c r="A42" s="41" t="s">
        <v>85</v>
      </c>
    </row>
    <row r="43">
      <c r="A43" s="42" t="s">
        <v>87</v>
      </c>
    </row>
    <row r="44">
      <c r="A44" s="38" t="s">
        <v>89</v>
      </c>
    </row>
    <row r="45">
      <c r="A45" s="11" t="s">
        <v>91</v>
      </c>
    </row>
    <row r="46">
      <c r="A46" s="11" t="s">
        <v>93</v>
      </c>
    </row>
    <row r="47">
      <c r="A47" s="11" t="s">
        <v>94</v>
      </c>
    </row>
    <row r="48">
      <c r="A48" s="11" t="s">
        <v>95</v>
      </c>
    </row>
    <row r="49">
      <c r="A49" s="11" t="s">
        <v>96</v>
      </c>
    </row>
    <row r="50">
      <c r="A50" s="11" t="s">
        <v>97</v>
      </c>
    </row>
    <row r="51">
      <c r="A51" s="11" t="s">
        <v>98</v>
      </c>
    </row>
    <row r="52">
      <c r="A52" s="11" t="s">
        <v>99</v>
      </c>
    </row>
    <row r="53">
      <c r="A53" s="11" t="s">
        <v>100</v>
      </c>
    </row>
    <row r="54">
      <c r="A54" s="11" t="s">
        <v>101</v>
      </c>
    </row>
    <row r="55">
      <c r="A55" s="11" t="s">
        <v>102</v>
      </c>
    </row>
    <row r="56">
      <c r="A56" s="11" t="s">
        <v>103</v>
      </c>
    </row>
    <row r="57">
      <c r="A57" s="11" t="s">
        <v>105</v>
      </c>
    </row>
    <row r="58">
      <c r="A58" s="11" t="s">
        <v>106</v>
      </c>
    </row>
    <row r="59">
      <c r="A59" s="11" t="s">
        <v>107</v>
      </c>
    </row>
    <row r="60">
      <c r="A60" s="11" t="s">
        <v>108</v>
      </c>
    </row>
    <row r="61">
      <c r="A61" s="11" t="s">
        <v>109</v>
      </c>
    </row>
    <row r="62">
      <c r="A62" s="11" t="s">
        <v>110</v>
      </c>
    </row>
    <row r="63">
      <c r="A63" s="11" t="s">
        <v>111</v>
      </c>
    </row>
    <row r="64">
      <c r="A64" s="3" t="s">
        <v>112</v>
      </c>
    </row>
    <row r="65">
      <c r="A65" s="3" t="s">
        <v>114</v>
      </c>
    </row>
    <row r="66">
      <c r="A66" s="3" t="s">
        <v>115</v>
      </c>
    </row>
    <row r="67">
      <c r="A67" s="3" t="s">
        <v>117</v>
      </c>
    </row>
    <row r="68">
      <c r="A68" s="3" t="s">
        <v>119</v>
      </c>
    </row>
    <row r="69">
      <c r="A69" s="3" t="s">
        <v>121</v>
      </c>
    </row>
    <row r="70">
      <c r="A70" s="3" t="s">
        <v>123</v>
      </c>
    </row>
    <row r="71">
      <c r="A71" s="43" t="s">
        <v>125</v>
      </c>
    </row>
    <row r="72">
      <c r="A72" s="43" t="s">
        <v>126</v>
      </c>
    </row>
    <row r="73">
      <c r="A73" s="43" t="s">
        <v>127</v>
      </c>
    </row>
    <row r="74">
      <c r="A74" s="43" t="s">
        <v>128</v>
      </c>
    </row>
    <row r="75">
      <c r="A75" s="43" t="s">
        <v>129</v>
      </c>
    </row>
    <row r="76">
      <c r="A76" s="43" t="s">
        <v>130</v>
      </c>
    </row>
    <row r="77">
      <c r="A77" s="43" t="s">
        <v>131</v>
      </c>
    </row>
    <row r="78">
      <c r="A78" s="43" t="s">
        <v>132</v>
      </c>
    </row>
    <row r="79">
      <c r="A79" s="43" t="s">
        <v>133</v>
      </c>
    </row>
    <row r="80">
      <c r="A80" s="43" t="s">
        <v>134</v>
      </c>
    </row>
    <row r="81">
      <c r="A81" s="43" t="s">
        <v>135</v>
      </c>
    </row>
    <row r="82">
      <c r="A82" s="43" t="s">
        <v>136</v>
      </c>
    </row>
    <row r="83">
      <c r="A83" s="43" t="s">
        <v>137</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38"/>
    <col customWidth="1" min="2" max="2" width="83.25"/>
  </cols>
  <sheetData>
    <row r="1">
      <c r="A1" s="50" t="s">
        <v>289</v>
      </c>
      <c r="B1" s="50" t="s">
        <v>290</v>
      </c>
      <c r="C1" s="50" t="s">
        <v>291</v>
      </c>
      <c r="D1" s="50" t="s">
        <v>292</v>
      </c>
      <c r="E1" s="3" t="s">
        <v>293</v>
      </c>
    </row>
    <row r="2">
      <c r="A2" s="50" t="s">
        <v>294</v>
      </c>
      <c r="B2" s="50" t="s">
        <v>295</v>
      </c>
      <c r="C2" s="50" t="s">
        <v>296</v>
      </c>
      <c r="D2" s="51"/>
      <c r="E2" s="3" t="s">
        <v>297</v>
      </c>
    </row>
    <row r="3">
      <c r="A3" s="50" t="s">
        <v>294</v>
      </c>
      <c r="B3" s="50" t="s">
        <v>298</v>
      </c>
      <c r="C3" s="50" t="s">
        <v>296</v>
      </c>
      <c r="D3" s="51"/>
    </row>
    <row r="4">
      <c r="A4" s="50" t="s">
        <v>299</v>
      </c>
      <c r="B4" s="50" t="s">
        <v>300</v>
      </c>
      <c r="C4" s="50" t="s">
        <v>301</v>
      </c>
      <c r="D4" s="51"/>
      <c r="E4" s="3" t="s">
        <v>302</v>
      </c>
    </row>
    <row r="5">
      <c r="A5" s="50" t="s">
        <v>303</v>
      </c>
      <c r="B5" s="50" t="s">
        <v>304</v>
      </c>
      <c r="C5" s="50" t="s">
        <v>305</v>
      </c>
      <c r="D5" s="51"/>
    </row>
    <row r="6">
      <c r="A6" s="50" t="s">
        <v>299</v>
      </c>
      <c r="B6" s="50" t="s">
        <v>306</v>
      </c>
      <c r="C6" s="50" t="s">
        <v>307</v>
      </c>
      <c r="D6" s="51"/>
    </row>
    <row r="7">
      <c r="A7" s="50" t="s">
        <v>299</v>
      </c>
      <c r="B7" s="50" t="s">
        <v>308</v>
      </c>
      <c r="C7" s="50" t="s">
        <v>307</v>
      </c>
      <c r="D7" s="51"/>
    </row>
    <row r="8">
      <c r="A8" s="50" t="s">
        <v>309</v>
      </c>
      <c r="B8" s="50" t="s">
        <v>310</v>
      </c>
      <c r="C8" s="50" t="s">
        <v>307</v>
      </c>
      <c r="D8" s="51"/>
    </row>
    <row r="9">
      <c r="A9" s="50" t="s">
        <v>311</v>
      </c>
      <c r="B9" s="50" t="s">
        <v>312</v>
      </c>
      <c r="C9" s="50" t="s">
        <v>307</v>
      </c>
      <c r="D9" s="51"/>
    </row>
    <row r="10">
      <c r="A10" s="50" t="s">
        <v>303</v>
      </c>
      <c r="B10" s="50" t="s">
        <v>313</v>
      </c>
      <c r="C10" s="50" t="s">
        <v>307</v>
      </c>
      <c r="D10" s="51"/>
    </row>
    <row r="11">
      <c r="A11" s="50" t="s">
        <v>314</v>
      </c>
      <c r="B11" s="50" t="s">
        <v>315</v>
      </c>
      <c r="C11" s="50" t="s">
        <v>307</v>
      </c>
      <c r="D11" s="51"/>
    </row>
    <row r="12">
      <c r="A12" s="50" t="s">
        <v>314</v>
      </c>
      <c r="B12" s="50" t="s">
        <v>316</v>
      </c>
      <c r="C12" s="50" t="s">
        <v>317</v>
      </c>
      <c r="D12" s="51"/>
    </row>
    <row r="13">
      <c r="A13" s="50" t="s">
        <v>314</v>
      </c>
      <c r="B13" s="50" t="s">
        <v>318</v>
      </c>
      <c r="C13" s="50" t="s">
        <v>319</v>
      </c>
      <c r="D13" s="51"/>
    </row>
    <row r="14">
      <c r="A14" s="50" t="s">
        <v>314</v>
      </c>
      <c r="B14" s="50" t="s">
        <v>320</v>
      </c>
      <c r="C14" s="50" t="s">
        <v>319</v>
      </c>
      <c r="D14" s="51"/>
    </row>
    <row r="15">
      <c r="A15" s="50" t="s">
        <v>299</v>
      </c>
      <c r="B15" s="50" t="s">
        <v>321</v>
      </c>
      <c r="C15" s="50" t="s">
        <v>322</v>
      </c>
      <c r="D15" s="51"/>
    </row>
    <row r="16">
      <c r="A16" s="50" t="s">
        <v>309</v>
      </c>
      <c r="B16" s="50" t="s">
        <v>323</v>
      </c>
      <c r="C16" s="50" t="s">
        <v>324</v>
      </c>
      <c r="D16" s="51"/>
    </row>
    <row r="17">
      <c r="A17" s="50" t="s">
        <v>325</v>
      </c>
      <c r="B17" s="50" t="s">
        <v>326</v>
      </c>
      <c r="C17" s="50" t="s">
        <v>324</v>
      </c>
      <c r="D17" s="51"/>
    </row>
    <row r="18">
      <c r="A18" s="50" t="s">
        <v>327</v>
      </c>
      <c r="B18" s="50" t="s">
        <v>328</v>
      </c>
      <c r="C18" s="50" t="s">
        <v>324</v>
      </c>
      <c r="D18" s="51"/>
    </row>
    <row r="19">
      <c r="A19" s="50" t="s">
        <v>327</v>
      </c>
      <c r="B19" s="50" t="s">
        <v>329</v>
      </c>
      <c r="C19" s="50" t="s">
        <v>324</v>
      </c>
      <c r="D19" s="51"/>
    </row>
    <row r="20">
      <c r="A20" s="50" t="s">
        <v>299</v>
      </c>
      <c r="B20" s="50" t="s">
        <v>330</v>
      </c>
      <c r="C20" s="50" t="s">
        <v>331</v>
      </c>
      <c r="D20" s="51"/>
    </row>
    <row r="21">
      <c r="A21" s="50" t="s">
        <v>327</v>
      </c>
      <c r="B21" s="50" t="s">
        <v>332</v>
      </c>
      <c r="C21" s="50" t="s">
        <v>333</v>
      </c>
      <c r="D21" s="51"/>
    </row>
    <row r="22">
      <c r="A22" s="50" t="s">
        <v>299</v>
      </c>
      <c r="B22" s="50" t="s">
        <v>334</v>
      </c>
      <c r="C22" s="50" t="s">
        <v>335</v>
      </c>
      <c r="D22" s="51"/>
    </row>
    <row r="23">
      <c r="A23" s="50" t="s">
        <v>299</v>
      </c>
      <c r="B23" s="50" t="s">
        <v>336</v>
      </c>
      <c r="C23" s="50" t="s">
        <v>337</v>
      </c>
      <c r="D23" s="51"/>
    </row>
    <row r="24">
      <c r="A24" s="50" t="s">
        <v>299</v>
      </c>
      <c r="B24" s="50" t="s">
        <v>338</v>
      </c>
      <c r="C24" s="50" t="s">
        <v>337</v>
      </c>
      <c r="D24" s="51"/>
    </row>
    <row r="25">
      <c r="A25" s="50" t="s">
        <v>299</v>
      </c>
      <c r="B25" s="50" t="s">
        <v>339</v>
      </c>
      <c r="C25" s="50" t="s">
        <v>337</v>
      </c>
      <c r="D25" s="51"/>
    </row>
    <row r="26">
      <c r="A26" s="50" t="s">
        <v>294</v>
      </c>
      <c r="B26" s="50" t="s">
        <v>340</v>
      </c>
      <c r="C26" s="50" t="s">
        <v>337</v>
      </c>
      <c r="D26" s="51"/>
    </row>
    <row r="27">
      <c r="A27" s="50" t="s">
        <v>294</v>
      </c>
      <c r="B27" s="50" t="s">
        <v>341</v>
      </c>
      <c r="C27" s="50" t="s">
        <v>337</v>
      </c>
      <c r="D27" s="51"/>
    </row>
    <row r="28">
      <c r="A28" s="50" t="s">
        <v>342</v>
      </c>
      <c r="B28" s="50" t="s">
        <v>343</v>
      </c>
      <c r="C28" s="50" t="s">
        <v>337</v>
      </c>
      <c r="D28" s="51"/>
    </row>
    <row r="29">
      <c r="A29" s="50" t="s">
        <v>314</v>
      </c>
      <c r="B29" s="50" t="s">
        <v>344</v>
      </c>
      <c r="C29" s="50" t="s">
        <v>337</v>
      </c>
      <c r="D29" s="51"/>
    </row>
    <row r="30">
      <c r="A30" s="50" t="s">
        <v>314</v>
      </c>
      <c r="B30" s="50" t="s">
        <v>345</v>
      </c>
      <c r="C30" s="50" t="s">
        <v>337</v>
      </c>
      <c r="D30" s="51"/>
    </row>
    <row r="31">
      <c r="A31" s="50" t="s">
        <v>314</v>
      </c>
      <c r="B31" s="50" t="s">
        <v>346</v>
      </c>
      <c r="C31" s="50" t="s">
        <v>337</v>
      </c>
      <c r="D31" s="51"/>
    </row>
    <row r="32">
      <c r="A32" s="50" t="s">
        <v>303</v>
      </c>
      <c r="B32" s="50" t="s">
        <v>347</v>
      </c>
      <c r="C32" s="50" t="s">
        <v>348</v>
      </c>
      <c r="D32" s="50" t="s">
        <v>349</v>
      </c>
    </row>
    <row r="33">
      <c r="A33" s="50" t="s">
        <v>314</v>
      </c>
      <c r="B33" s="50" t="s">
        <v>350</v>
      </c>
      <c r="C33" s="50" t="s">
        <v>351</v>
      </c>
      <c r="D33" s="50" t="s">
        <v>352</v>
      </c>
    </row>
    <row r="34">
      <c r="A34" s="50" t="s">
        <v>314</v>
      </c>
      <c r="B34" s="50" t="s">
        <v>353</v>
      </c>
      <c r="C34" s="50" t="s">
        <v>354</v>
      </c>
      <c r="D34" s="51"/>
    </row>
    <row r="35">
      <c r="A35" s="50" t="s">
        <v>299</v>
      </c>
      <c r="B35" s="50" t="s">
        <v>355</v>
      </c>
      <c r="C35" s="50" t="s">
        <v>356</v>
      </c>
      <c r="D35" s="51"/>
    </row>
    <row r="36">
      <c r="A36" s="50" t="s">
        <v>309</v>
      </c>
      <c r="B36" s="50" t="s">
        <v>357</v>
      </c>
      <c r="C36" s="50" t="s">
        <v>356</v>
      </c>
      <c r="D36" s="51"/>
    </row>
    <row r="37">
      <c r="A37" s="50" t="s">
        <v>303</v>
      </c>
      <c r="B37" s="50" t="s">
        <v>358</v>
      </c>
      <c r="C37" s="50" t="s">
        <v>356</v>
      </c>
      <c r="D37" s="51"/>
    </row>
    <row r="38">
      <c r="A38" s="50" t="s">
        <v>359</v>
      </c>
      <c r="B38" s="50" t="s">
        <v>360</v>
      </c>
      <c r="C38" s="50" t="s">
        <v>356</v>
      </c>
      <c r="D38" s="51"/>
    </row>
    <row r="39">
      <c r="A39" s="50" t="s">
        <v>359</v>
      </c>
      <c r="B39" s="50" t="s">
        <v>361</v>
      </c>
      <c r="C39" s="50" t="s">
        <v>356</v>
      </c>
      <c r="D39" s="51"/>
    </row>
    <row r="40">
      <c r="A40" s="50" t="s">
        <v>359</v>
      </c>
      <c r="B40" s="50" t="s">
        <v>362</v>
      </c>
      <c r="C40" s="50" t="s">
        <v>356</v>
      </c>
      <c r="D40" s="51"/>
    </row>
    <row r="41">
      <c r="A41" s="50" t="s">
        <v>342</v>
      </c>
      <c r="B41" s="50" t="s">
        <v>363</v>
      </c>
      <c r="C41" s="50" t="s">
        <v>356</v>
      </c>
      <c r="D41" s="51"/>
    </row>
    <row r="42">
      <c r="A42" s="50" t="s">
        <v>342</v>
      </c>
      <c r="B42" s="50" t="s">
        <v>364</v>
      </c>
      <c r="C42" s="50" t="s">
        <v>356</v>
      </c>
      <c r="D42" s="51"/>
    </row>
    <row r="43">
      <c r="A43" s="50" t="s">
        <v>342</v>
      </c>
      <c r="B43" s="50" t="s">
        <v>365</v>
      </c>
      <c r="C43" s="50" t="s">
        <v>356</v>
      </c>
      <c r="D43" s="51"/>
    </row>
    <row r="44">
      <c r="A44" s="50" t="s">
        <v>342</v>
      </c>
      <c r="B44" s="50" t="s">
        <v>366</v>
      </c>
      <c r="C44" s="50" t="s">
        <v>356</v>
      </c>
      <c r="D44" s="51"/>
    </row>
    <row r="45">
      <c r="A45" s="50" t="s">
        <v>342</v>
      </c>
      <c r="B45" s="50" t="s">
        <v>367</v>
      </c>
      <c r="C45" s="50" t="s">
        <v>356</v>
      </c>
      <c r="D45" s="51"/>
    </row>
    <row r="46">
      <c r="A46" s="50" t="s">
        <v>314</v>
      </c>
      <c r="B46" s="50" t="s">
        <v>368</v>
      </c>
      <c r="C46" s="50" t="s">
        <v>369</v>
      </c>
      <c r="D46" s="50" t="s">
        <v>370</v>
      </c>
    </row>
    <row r="47">
      <c r="A47" s="50" t="s">
        <v>314</v>
      </c>
      <c r="B47" s="50" t="s">
        <v>371</v>
      </c>
      <c r="C47" s="50" t="s">
        <v>372</v>
      </c>
      <c r="D47" s="50" t="s">
        <v>373</v>
      </c>
    </row>
    <row r="48">
      <c r="A48" s="50" t="s">
        <v>303</v>
      </c>
      <c r="B48" s="50" t="s">
        <v>374</v>
      </c>
      <c r="C48" s="50" t="s">
        <v>375</v>
      </c>
      <c r="D48" s="50" t="s">
        <v>376</v>
      </c>
    </row>
    <row r="49">
      <c r="A49" s="50" t="s">
        <v>342</v>
      </c>
      <c r="B49" s="50" t="s">
        <v>377</v>
      </c>
      <c r="C49" s="50" t="s">
        <v>378</v>
      </c>
      <c r="D49" s="51"/>
    </row>
    <row r="50">
      <c r="A50" s="50" t="s">
        <v>379</v>
      </c>
      <c r="B50" s="50" t="s">
        <v>380</v>
      </c>
      <c r="C50" s="50" t="s">
        <v>378</v>
      </c>
      <c r="D50" s="51"/>
    </row>
    <row r="51">
      <c r="A51" s="50" t="s">
        <v>309</v>
      </c>
      <c r="B51" s="50" t="s">
        <v>381</v>
      </c>
      <c r="C51" s="50" t="s">
        <v>382</v>
      </c>
      <c r="D51" s="51"/>
    </row>
    <row r="52">
      <c r="A52" s="50" t="s">
        <v>294</v>
      </c>
      <c r="B52" s="50" t="s">
        <v>383</v>
      </c>
      <c r="C52" s="50" t="s">
        <v>115</v>
      </c>
      <c r="D52" s="51"/>
    </row>
    <row r="53">
      <c r="A53" s="50" t="s">
        <v>294</v>
      </c>
      <c r="B53" s="50" t="s">
        <v>384</v>
      </c>
      <c r="C53" s="50" t="s">
        <v>115</v>
      </c>
      <c r="D53" s="51"/>
    </row>
    <row r="54">
      <c r="A54" s="50" t="s">
        <v>294</v>
      </c>
      <c r="B54" s="50" t="s">
        <v>385</v>
      </c>
      <c r="C54" s="50" t="s">
        <v>115</v>
      </c>
      <c r="D54" s="51"/>
    </row>
    <row r="55">
      <c r="A55" s="50" t="s">
        <v>299</v>
      </c>
      <c r="B55" s="50" t="s">
        <v>386</v>
      </c>
      <c r="C55" s="50" t="s">
        <v>35</v>
      </c>
      <c r="D55" s="51"/>
    </row>
    <row r="56">
      <c r="A56" s="50" t="s">
        <v>299</v>
      </c>
      <c r="B56" s="50" t="s">
        <v>387</v>
      </c>
      <c r="C56" s="50" t="s">
        <v>35</v>
      </c>
      <c r="D56" s="51"/>
    </row>
    <row r="57">
      <c r="A57" s="50" t="s">
        <v>299</v>
      </c>
      <c r="B57" s="50" t="s">
        <v>388</v>
      </c>
      <c r="C57" s="50" t="s">
        <v>35</v>
      </c>
      <c r="D57" s="51"/>
    </row>
    <row r="58">
      <c r="A58" s="50" t="s">
        <v>299</v>
      </c>
      <c r="B58" s="50" t="s">
        <v>389</v>
      </c>
      <c r="C58" s="50" t="s">
        <v>35</v>
      </c>
      <c r="D58" s="51"/>
    </row>
    <row r="59">
      <c r="A59" s="50" t="s">
        <v>299</v>
      </c>
      <c r="B59" s="50" t="s">
        <v>390</v>
      </c>
      <c r="C59" s="50" t="s">
        <v>35</v>
      </c>
      <c r="D59" s="51"/>
    </row>
    <row r="60">
      <c r="A60" s="50" t="s">
        <v>309</v>
      </c>
      <c r="B60" s="50" t="s">
        <v>391</v>
      </c>
      <c r="C60" s="50" t="s">
        <v>35</v>
      </c>
      <c r="D60" s="51"/>
    </row>
    <row r="61">
      <c r="A61" s="50" t="s">
        <v>392</v>
      </c>
      <c r="B61" s="50" t="s">
        <v>393</v>
      </c>
      <c r="C61" s="50" t="s">
        <v>35</v>
      </c>
      <c r="D61" s="51"/>
    </row>
    <row r="62">
      <c r="A62" s="50" t="s">
        <v>392</v>
      </c>
      <c r="B62" s="50" t="s">
        <v>394</v>
      </c>
      <c r="C62" s="50" t="s">
        <v>35</v>
      </c>
      <c r="D62" s="51"/>
    </row>
    <row r="63">
      <c r="A63" s="50" t="s">
        <v>294</v>
      </c>
      <c r="B63" s="50" t="s">
        <v>395</v>
      </c>
      <c r="C63" s="50" t="s">
        <v>35</v>
      </c>
      <c r="D63" s="51"/>
    </row>
    <row r="64">
      <c r="A64" s="50" t="s">
        <v>396</v>
      </c>
      <c r="B64" s="50" t="s">
        <v>397</v>
      </c>
      <c r="C64" s="50" t="s">
        <v>35</v>
      </c>
      <c r="D64" s="51"/>
    </row>
    <row r="65">
      <c r="A65" s="50" t="s">
        <v>396</v>
      </c>
      <c r="B65" s="50" t="s">
        <v>398</v>
      </c>
      <c r="C65" s="50" t="s">
        <v>35</v>
      </c>
      <c r="D65" s="51"/>
    </row>
    <row r="66">
      <c r="A66" s="50" t="s">
        <v>396</v>
      </c>
      <c r="B66" s="50" t="s">
        <v>399</v>
      </c>
      <c r="C66" s="50" t="s">
        <v>35</v>
      </c>
      <c r="D66" s="51"/>
    </row>
    <row r="67">
      <c r="A67" s="50" t="s">
        <v>311</v>
      </c>
      <c r="B67" s="50" t="s">
        <v>400</v>
      </c>
      <c r="C67" s="50" t="s">
        <v>35</v>
      </c>
      <c r="D67" s="51"/>
    </row>
    <row r="68">
      <c r="A68" s="50" t="s">
        <v>311</v>
      </c>
      <c r="B68" s="50" t="s">
        <v>401</v>
      </c>
      <c r="C68" s="50" t="s">
        <v>35</v>
      </c>
      <c r="D68" s="51"/>
    </row>
    <row r="69">
      <c r="A69" s="50" t="s">
        <v>303</v>
      </c>
      <c r="B69" s="50" t="s">
        <v>402</v>
      </c>
      <c r="C69" s="50" t="s">
        <v>35</v>
      </c>
      <c r="D69" s="50" t="s">
        <v>403</v>
      </c>
    </row>
    <row r="70">
      <c r="A70" s="50" t="s">
        <v>404</v>
      </c>
      <c r="B70" s="50" t="s">
        <v>405</v>
      </c>
      <c r="C70" s="50" t="s">
        <v>35</v>
      </c>
      <c r="D70" s="50" t="s">
        <v>406</v>
      </c>
    </row>
    <row r="71">
      <c r="A71" s="50" t="s">
        <v>404</v>
      </c>
      <c r="B71" s="50" t="s">
        <v>407</v>
      </c>
      <c r="C71" s="50" t="s">
        <v>35</v>
      </c>
      <c r="D71" s="51"/>
    </row>
    <row r="72">
      <c r="A72" s="50" t="s">
        <v>342</v>
      </c>
      <c r="B72" s="50" t="s">
        <v>408</v>
      </c>
      <c r="C72" s="50" t="s">
        <v>35</v>
      </c>
      <c r="D72" s="51"/>
    </row>
    <row r="73">
      <c r="A73" s="50" t="s">
        <v>342</v>
      </c>
      <c r="B73" s="50" t="s">
        <v>409</v>
      </c>
      <c r="C73" s="50" t="s">
        <v>35</v>
      </c>
      <c r="D73" s="51"/>
    </row>
    <row r="74">
      <c r="A74" s="50" t="s">
        <v>410</v>
      </c>
      <c r="B74" s="50" t="s">
        <v>411</v>
      </c>
      <c r="C74" s="50" t="s">
        <v>35</v>
      </c>
      <c r="D74" s="50" t="s">
        <v>412</v>
      </c>
    </row>
    <row r="75">
      <c r="A75" s="50" t="s">
        <v>314</v>
      </c>
      <c r="B75" s="50" t="s">
        <v>413</v>
      </c>
      <c r="C75" s="50" t="s">
        <v>35</v>
      </c>
      <c r="D75" s="51"/>
    </row>
    <row r="76">
      <c r="A76" s="50" t="s">
        <v>314</v>
      </c>
      <c r="B76" s="50" t="s">
        <v>414</v>
      </c>
      <c r="C76" s="50" t="s">
        <v>35</v>
      </c>
      <c r="D76" s="50" t="s">
        <v>415</v>
      </c>
    </row>
    <row r="77">
      <c r="A77" s="50" t="s">
        <v>379</v>
      </c>
      <c r="B77" s="50" t="s">
        <v>416</v>
      </c>
      <c r="C77" s="50" t="s">
        <v>35</v>
      </c>
      <c r="D77" s="51"/>
    </row>
    <row r="78">
      <c r="A78" s="50" t="s">
        <v>379</v>
      </c>
      <c r="B78" s="50" t="s">
        <v>417</v>
      </c>
      <c r="C78" s="50" t="s">
        <v>35</v>
      </c>
      <c r="D78" s="51"/>
    </row>
    <row r="79">
      <c r="A79" s="50" t="s">
        <v>379</v>
      </c>
      <c r="B79" s="50" t="s">
        <v>418</v>
      </c>
      <c r="C79" s="50" t="s">
        <v>35</v>
      </c>
      <c r="D79" s="51"/>
    </row>
    <row r="80">
      <c r="A80" s="50" t="s">
        <v>299</v>
      </c>
      <c r="B80" s="50" t="s">
        <v>419</v>
      </c>
      <c r="C80" s="50" t="s">
        <v>420</v>
      </c>
      <c r="D80" s="51"/>
    </row>
    <row r="81">
      <c r="A81" s="50" t="s">
        <v>379</v>
      </c>
      <c r="B81" s="50" t="s">
        <v>421</v>
      </c>
      <c r="C81" s="50" t="s">
        <v>422</v>
      </c>
      <c r="D81" s="51"/>
    </row>
    <row r="82">
      <c r="A82" s="50" t="s">
        <v>392</v>
      </c>
      <c r="B82" s="50" t="s">
        <v>423</v>
      </c>
      <c r="C82" s="50" t="s">
        <v>424</v>
      </c>
      <c r="D82" s="51"/>
    </row>
    <row r="83">
      <c r="A83" s="50" t="s">
        <v>325</v>
      </c>
      <c r="B83" s="50" t="s">
        <v>425</v>
      </c>
      <c r="C83" s="50" t="s">
        <v>424</v>
      </c>
      <c r="D83" s="51"/>
    </row>
    <row r="84">
      <c r="A84" s="50" t="s">
        <v>426</v>
      </c>
      <c r="B84" s="50" t="s">
        <v>427</v>
      </c>
      <c r="C84" s="50" t="s">
        <v>428</v>
      </c>
      <c r="D84" s="51"/>
    </row>
    <row r="85">
      <c r="A85" s="50" t="s">
        <v>392</v>
      </c>
      <c r="B85" s="50" t="s">
        <v>429</v>
      </c>
      <c r="C85" s="50" t="s">
        <v>430</v>
      </c>
      <c r="D85" s="51"/>
    </row>
    <row r="86">
      <c r="A86" s="50" t="s">
        <v>294</v>
      </c>
      <c r="B86" s="50" t="s">
        <v>431</v>
      </c>
      <c r="C86" s="50" t="s">
        <v>430</v>
      </c>
      <c r="D86" s="51"/>
    </row>
    <row r="87">
      <c r="A87" s="50" t="s">
        <v>396</v>
      </c>
      <c r="B87" s="50" t="s">
        <v>432</v>
      </c>
      <c r="C87" s="50" t="s">
        <v>430</v>
      </c>
      <c r="D87" s="51"/>
    </row>
    <row r="88">
      <c r="A88" s="50" t="s">
        <v>311</v>
      </c>
      <c r="B88" s="50" t="s">
        <v>433</v>
      </c>
      <c r="C88" s="50" t="s">
        <v>430</v>
      </c>
      <c r="D88" s="51"/>
    </row>
    <row r="89">
      <c r="A89" s="50" t="s">
        <v>379</v>
      </c>
      <c r="B89" s="50" t="s">
        <v>434</v>
      </c>
      <c r="C89" s="50" t="s">
        <v>430</v>
      </c>
      <c r="D89" s="51"/>
    </row>
    <row r="90">
      <c r="A90" s="50" t="s">
        <v>379</v>
      </c>
      <c r="B90" s="50" t="s">
        <v>435</v>
      </c>
      <c r="C90" s="50" t="s">
        <v>430</v>
      </c>
      <c r="D90" s="51"/>
    </row>
    <row r="91">
      <c r="A91" s="50" t="s">
        <v>359</v>
      </c>
      <c r="B91" s="50" t="s">
        <v>436</v>
      </c>
      <c r="C91" s="50" t="s">
        <v>437</v>
      </c>
      <c r="D91" s="51"/>
    </row>
    <row r="92">
      <c r="A92" s="50" t="s">
        <v>404</v>
      </c>
      <c r="B92" s="50" t="s">
        <v>438</v>
      </c>
      <c r="C92" s="50" t="s">
        <v>439</v>
      </c>
      <c r="D92" s="51"/>
    </row>
    <row r="93">
      <c r="A93" s="50" t="s">
        <v>379</v>
      </c>
      <c r="B93" s="50" t="s">
        <v>440</v>
      </c>
      <c r="C93" s="50" t="s">
        <v>441</v>
      </c>
      <c r="D93" s="51"/>
    </row>
    <row r="94">
      <c r="A94" s="50" t="s">
        <v>303</v>
      </c>
      <c r="B94" s="50" t="s">
        <v>442</v>
      </c>
      <c r="C94" s="50" t="s">
        <v>443</v>
      </c>
      <c r="D94" s="51"/>
    </row>
    <row r="95">
      <c r="A95" s="50" t="s">
        <v>311</v>
      </c>
      <c r="B95" s="50" t="s">
        <v>444</v>
      </c>
      <c r="C95" s="50" t="s">
        <v>445</v>
      </c>
      <c r="D95" s="51"/>
    </row>
    <row r="96">
      <c r="A96" s="50" t="s">
        <v>325</v>
      </c>
      <c r="B96" s="50" t="s">
        <v>446</v>
      </c>
      <c r="C96" s="50" t="s">
        <v>447</v>
      </c>
      <c r="D96" s="51"/>
    </row>
    <row r="97">
      <c r="A97" s="50" t="s">
        <v>392</v>
      </c>
      <c r="B97" s="50" t="s">
        <v>448</v>
      </c>
      <c r="C97" s="50" t="s">
        <v>449</v>
      </c>
      <c r="D97" s="51"/>
    </row>
    <row r="98">
      <c r="A98" s="50" t="s">
        <v>392</v>
      </c>
      <c r="B98" s="50" t="s">
        <v>450</v>
      </c>
      <c r="C98" s="50" t="s">
        <v>449</v>
      </c>
      <c r="D98" s="51"/>
    </row>
    <row r="99">
      <c r="A99" s="50" t="s">
        <v>299</v>
      </c>
      <c r="B99" s="50" t="s">
        <v>451</v>
      </c>
      <c r="C99" s="50" t="s">
        <v>452</v>
      </c>
      <c r="D99" s="51"/>
    </row>
    <row r="100">
      <c r="A100" s="50" t="s">
        <v>299</v>
      </c>
      <c r="B100" s="50" t="s">
        <v>453</v>
      </c>
      <c r="C100" s="50" t="s">
        <v>39</v>
      </c>
      <c r="D100" s="51"/>
    </row>
    <row r="101">
      <c r="A101" s="50" t="s">
        <v>404</v>
      </c>
      <c r="B101" s="50" t="s">
        <v>454</v>
      </c>
      <c r="C101" s="50" t="s">
        <v>39</v>
      </c>
      <c r="D101" s="51"/>
    </row>
    <row r="102">
      <c r="A102" s="50" t="s">
        <v>359</v>
      </c>
      <c r="B102" s="50" t="s">
        <v>455</v>
      </c>
      <c r="C102" s="50" t="s">
        <v>39</v>
      </c>
      <c r="D102" s="51"/>
    </row>
    <row r="103">
      <c r="A103" s="50" t="s">
        <v>426</v>
      </c>
      <c r="B103" s="50" t="s">
        <v>456</v>
      </c>
      <c r="C103" s="50" t="s">
        <v>457</v>
      </c>
      <c r="D103" s="51"/>
    </row>
    <row r="104">
      <c r="A104" s="50" t="s">
        <v>303</v>
      </c>
      <c r="B104" s="50" t="s">
        <v>458</v>
      </c>
      <c r="C104" s="50" t="s">
        <v>459</v>
      </c>
      <c r="D104" s="51"/>
    </row>
    <row r="105">
      <c r="A105" s="50" t="s">
        <v>299</v>
      </c>
      <c r="B105" s="50" t="s">
        <v>460</v>
      </c>
      <c r="C105" s="50" t="s">
        <v>461</v>
      </c>
      <c r="D105" s="50" t="s">
        <v>462</v>
      </c>
    </row>
    <row r="106">
      <c r="A106" s="50" t="s">
        <v>359</v>
      </c>
      <c r="B106" s="50" t="s">
        <v>463</v>
      </c>
      <c r="C106" s="50" t="s">
        <v>464</v>
      </c>
      <c r="D106" s="51"/>
    </row>
    <row r="107">
      <c r="A107" s="50" t="s">
        <v>342</v>
      </c>
      <c r="B107" s="50" t="s">
        <v>465</v>
      </c>
      <c r="C107" s="50" t="s">
        <v>464</v>
      </c>
      <c r="D107" s="51"/>
    </row>
    <row r="108">
      <c r="A108" s="50" t="s">
        <v>410</v>
      </c>
      <c r="B108" s="50" t="s">
        <v>466</v>
      </c>
      <c r="C108" s="50" t="s">
        <v>464</v>
      </c>
      <c r="D108" s="50" t="s">
        <v>467</v>
      </c>
    </row>
    <row r="109">
      <c r="A109" s="50" t="s">
        <v>426</v>
      </c>
      <c r="B109" s="50" t="s">
        <v>468</v>
      </c>
      <c r="C109" s="50" t="s">
        <v>469</v>
      </c>
      <c r="D109" s="50" t="s">
        <v>470</v>
      </c>
    </row>
    <row r="110">
      <c r="A110" s="50" t="s">
        <v>404</v>
      </c>
      <c r="B110" s="50" t="s">
        <v>471</v>
      </c>
      <c r="C110" s="50" t="s">
        <v>472</v>
      </c>
      <c r="D110" s="50" t="s">
        <v>473</v>
      </c>
    </row>
    <row r="111">
      <c r="A111" s="50" t="s">
        <v>314</v>
      </c>
      <c r="B111" s="50" t="s">
        <v>474</v>
      </c>
      <c r="C111" s="50" t="s">
        <v>475</v>
      </c>
      <c r="D111" s="51"/>
    </row>
    <row r="112">
      <c r="A112" s="50" t="s">
        <v>309</v>
      </c>
      <c r="B112" s="50" t="s">
        <v>476</v>
      </c>
      <c r="C112" s="50" t="s">
        <v>477</v>
      </c>
      <c r="D112" s="51"/>
    </row>
    <row r="113">
      <c r="A113" s="50" t="s">
        <v>311</v>
      </c>
      <c r="B113" s="50" t="s">
        <v>478</v>
      </c>
      <c r="C113" s="50" t="s">
        <v>477</v>
      </c>
      <c r="D113" s="51"/>
    </row>
    <row r="114">
      <c r="A114" s="50" t="s">
        <v>325</v>
      </c>
      <c r="B114" s="50" t="s">
        <v>479</v>
      </c>
      <c r="C114" s="50" t="s">
        <v>477</v>
      </c>
      <c r="D114" s="51"/>
    </row>
    <row r="115">
      <c r="A115" s="50" t="s">
        <v>325</v>
      </c>
      <c r="B115" s="50" t="s">
        <v>480</v>
      </c>
      <c r="C115" s="50" t="s">
        <v>477</v>
      </c>
      <c r="D115" s="51"/>
    </row>
    <row r="116">
      <c r="A116" s="50" t="s">
        <v>410</v>
      </c>
      <c r="B116" s="50" t="s">
        <v>481</v>
      </c>
      <c r="C116" s="50" t="s">
        <v>477</v>
      </c>
      <c r="D116" s="50" t="s">
        <v>482</v>
      </c>
    </row>
    <row r="117">
      <c r="A117" s="50" t="s">
        <v>410</v>
      </c>
      <c r="B117" s="50" t="s">
        <v>483</v>
      </c>
      <c r="C117" s="50" t="s">
        <v>477</v>
      </c>
      <c r="D117" s="51"/>
    </row>
    <row r="118">
      <c r="A118" s="50" t="s">
        <v>410</v>
      </c>
      <c r="B118" s="50" t="s">
        <v>484</v>
      </c>
      <c r="C118" s="50" t="s">
        <v>477</v>
      </c>
      <c r="D118" s="51"/>
    </row>
    <row r="119">
      <c r="A119" s="50" t="s">
        <v>410</v>
      </c>
      <c r="B119" s="50" t="s">
        <v>485</v>
      </c>
      <c r="C119" s="50" t="s">
        <v>477</v>
      </c>
      <c r="D119" s="51"/>
    </row>
    <row r="120">
      <c r="A120" s="50" t="s">
        <v>486</v>
      </c>
      <c r="B120" s="50" t="s">
        <v>487</v>
      </c>
      <c r="C120" s="50" t="s">
        <v>477</v>
      </c>
      <c r="D120" s="51"/>
    </row>
    <row r="121">
      <c r="A121" s="50" t="s">
        <v>410</v>
      </c>
      <c r="B121" s="50" t="s">
        <v>488</v>
      </c>
      <c r="C121" s="50" t="s">
        <v>489</v>
      </c>
      <c r="D121" s="50" t="s">
        <v>490</v>
      </c>
    </row>
    <row r="122">
      <c r="A122" s="50" t="s">
        <v>327</v>
      </c>
      <c r="B122" s="50" t="s">
        <v>491</v>
      </c>
      <c r="C122" s="50" t="s">
        <v>492</v>
      </c>
      <c r="D122" s="51"/>
    </row>
    <row r="123">
      <c r="A123" s="50" t="s">
        <v>396</v>
      </c>
      <c r="B123" s="50" t="s">
        <v>493</v>
      </c>
      <c r="C123" s="50" t="s">
        <v>494</v>
      </c>
      <c r="D123" s="50" t="s">
        <v>495</v>
      </c>
    </row>
    <row r="124">
      <c r="A124" s="50" t="s">
        <v>396</v>
      </c>
      <c r="B124" s="50" t="s">
        <v>496</v>
      </c>
      <c r="C124" s="50" t="s">
        <v>494</v>
      </c>
      <c r="D124" s="51"/>
    </row>
    <row r="125">
      <c r="A125" s="50" t="s">
        <v>311</v>
      </c>
      <c r="B125" s="50" t="s">
        <v>497</v>
      </c>
      <c r="C125" s="50" t="s">
        <v>494</v>
      </c>
      <c r="D125" s="51"/>
    </row>
    <row r="126">
      <c r="A126" s="50" t="s">
        <v>325</v>
      </c>
      <c r="B126" s="50" t="s">
        <v>498</v>
      </c>
      <c r="C126" s="50" t="s">
        <v>494</v>
      </c>
      <c r="D126" s="51"/>
    </row>
    <row r="127">
      <c r="A127" s="50" t="s">
        <v>342</v>
      </c>
      <c r="B127" s="50" t="s">
        <v>499</v>
      </c>
      <c r="C127" s="50" t="s">
        <v>494</v>
      </c>
      <c r="D127" s="51"/>
    </row>
    <row r="128">
      <c r="A128" s="50" t="s">
        <v>500</v>
      </c>
      <c r="B128" s="50" t="s">
        <v>501</v>
      </c>
      <c r="C128" s="50" t="s">
        <v>494</v>
      </c>
      <c r="D128" s="51"/>
    </row>
    <row r="129">
      <c r="A129" s="50" t="s">
        <v>500</v>
      </c>
      <c r="B129" s="50" t="s">
        <v>502</v>
      </c>
      <c r="C129" s="50" t="s">
        <v>494</v>
      </c>
      <c r="D129" s="51"/>
    </row>
    <row r="130">
      <c r="A130" s="50" t="s">
        <v>500</v>
      </c>
      <c r="B130" s="50" t="s">
        <v>503</v>
      </c>
      <c r="C130" s="50" t="s">
        <v>494</v>
      </c>
      <c r="D130" s="51"/>
    </row>
    <row r="131">
      <c r="A131" s="50" t="s">
        <v>314</v>
      </c>
      <c r="B131" s="50" t="s">
        <v>504</v>
      </c>
      <c r="C131" s="50" t="s">
        <v>494</v>
      </c>
      <c r="D131" s="51"/>
    </row>
    <row r="132">
      <c r="A132" s="50" t="s">
        <v>314</v>
      </c>
      <c r="B132" s="50" t="s">
        <v>505</v>
      </c>
      <c r="C132" s="50" t="s">
        <v>494</v>
      </c>
      <c r="D132" s="51"/>
    </row>
    <row r="133">
      <c r="A133" s="50" t="s">
        <v>486</v>
      </c>
      <c r="B133" s="50" t="s">
        <v>506</v>
      </c>
      <c r="C133" s="50" t="s">
        <v>494</v>
      </c>
      <c r="D133" s="51"/>
    </row>
    <row r="134">
      <c r="A134" s="50" t="s">
        <v>486</v>
      </c>
      <c r="B134" s="50" t="s">
        <v>507</v>
      </c>
      <c r="C134" s="50" t="s">
        <v>494</v>
      </c>
      <c r="D134" s="51"/>
    </row>
    <row r="135">
      <c r="A135" s="50" t="s">
        <v>500</v>
      </c>
      <c r="B135" s="50" t="s">
        <v>508</v>
      </c>
      <c r="C135" s="50" t="s">
        <v>509</v>
      </c>
      <c r="D135" s="51"/>
    </row>
    <row r="136">
      <c r="A136" s="50" t="s">
        <v>500</v>
      </c>
      <c r="B136" s="50" t="s">
        <v>510</v>
      </c>
      <c r="C136" s="50" t="s">
        <v>511</v>
      </c>
      <c r="D136" s="51"/>
    </row>
    <row r="137">
      <c r="A137" s="50" t="s">
        <v>500</v>
      </c>
      <c r="B137" s="50" t="s">
        <v>512</v>
      </c>
      <c r="C137" s="50" t="s">
        <v>513</v>
      </c>
      <c r="D137" s="51"/>
    </row>
    <row r="138">
      <c r="A138" s="50" t="s">
        <v>325</v>
      </c>
      <c r="B138" s="50" t="s">
        <v>514</v>
      </c>
      <c r="C138" s="50" t="s">
        <v>515</v>
      </c>
      <c r="D138" s="51"/>
    </row>
    <row r="139">
      <c r="A139" s="50" t="s">
        <v>314</v>
      </c>
      <c r="B139" s="50" t="s">
        <v>516</v>
      </c>
      <c r="C139" s="50" t="s">
        <v>515</v>
      </c>
      <c r="D139" s="51"/>
    </row>
    <row r="140">
      <c r="A140" s="50" t="s">
        <v>314</v>
      </c>
      <c r="B140" s="50" t="s">
        <v>517</v>
      </c>
      <c r="C140" s="50" t="s">
        <v>515</v>
      </c>
      <c r="D140" s="51"/>
    </row>
    <row r="141">
      <c r="A141" s="50" t="s">
        <v>486</v>
      </c>
      <c r="B141" s="50" t="s">
        <v>518</v>
      </c>
      <c r="C141" s="50" t="s">
        <v>519</v>
      </c>
      <c r="D141" s="51"/>
    </row>
    <row r="142">
      <c r="A142" s="50" t="s">
        <v>314</v>
      </c>
      <c r="B142" s="50" t="s">
        <v>520</v>
      </c>
      <c r="C142" s="50" t="s">
        <v>521</v>
      </c>
      <c r="D142" s="51"/>
    </row>
    <row r="143">
      <c r="A143" s="50" t="s">
        <v>314</v>
      </c>
      <c r="B143" s="50" t="s">
        <v>522</v>
      </c>
      <c r="C143" s="50" t="s">
        <v>523</v>
      </c>
      <c r="D143" s="50" t="s">
        <v>524</v>
      </c>
    </row>
    <row r="144">
      <c r="A144" s="50" t="s">
        <v>325</v>
      </c>
      <c r="B144" s="50" t="s">
        <v>525</v>
      </c>
      <c r="C144" s="50" t="s">
        <v>526</v>
      </c>
      <c r="D144" s="51"/>
    </row>
    <row r="145">
      <c r="A145" s="50" t="s">
        <v>325</v>
      </c>
      <c r="B145" s="50" t="s">
        <v>527</v>
      </c>
      <c r="C145" s="50" t="s">
        <v>526</v>
      </c>
      <c r="D145" s="51"/>
    </row>
    <row r="146">
      <c r="A146" s="50" t="s">
        <v>303</v>
      </c>
      <c r="B146" s="50" t="s">
        <v>528</v>
      </c>
      <c r="C146" s="50" t="s">
        <v>526</v>
      </c>
      <c r="D146" s="51"/>
    </row>
    <row r="147">
      <c r="A147" s="50" t="s">
        <v>379</v>
      </c>
      <c r="B147" s="50" t="s">
        <v>529</v>
      </c>
      <c r="C147" s="50" t="s">
        <v>526</v>
      </c>
      <c r="D147" s="51"/>
    </row>
    <row r="148">
      <c r="A148" s="50" t="s">
        <v>379</v>
      </c>
      <c r="B148" s="50" t="s">
        <v>530</v>
      </c>
      <c r="C148" s="50" t="s">
        <v>526</v>
      </c>
      <c r="D148" s="51"/>
    </row>
    <row r="149">
      <c r="A149" s="50" t="s">
        <v>379</v>
      </c>
      <c r="B149" s="50" t="s">
        <v>531</v>
      </c>
      <c r="C149" s="50" t="s">
        <v>526</v>
      </c>
      <c r="D149" s="51"/>
    </row>
    <row r="150">
      <c r="A150" s="50" t="s">
        <v>379</v>
      </c>
      <c r="B150" s="50" t="s">
        <v>532</v>
      </c>
      <c r="C150" s="50" t="s">
        <v>526</v>
      </c>
      <c r="D150" s="51"/>
    </row>
    <row r="151">
      <c r="A151" s="50" t="s">
        <v>379</v>
      </c>
      <c r="B151" s="50" t="s">
        <v>533</v>
      </c>
      <c r="C151" s="50" t="s">
        <v>526</v>
      </c>
      <c r="D151" s="51"/>
    </row>
    <row r="152">
      <c r="A152" s="50" t="s">
        <v>314</v>
      </c>
      <c r="B152" s="50" t="s">
        <v>534</v>
      </c>
      <c r="C152" s="50" t="s">
        <v>535</v>
      </c>
      <c r="D152" s="50" t="s">
        <v>536</v>
      </c>
    </row>
    <row r="153">
      <c r="A153" s="50" t="s">
        <v>359</v>
      </c>
      <c r="B153" s="50" t="s">
        <v>537</v>
      </c>
      <c r="C153" s="50" t="s">
        <v>538</v>
      </c>
      <c r="D153" s="50" t="s">
        <v>539</v>
      </c>
    </row>
    <row r="154">
      <c r="A154" s="50" t="s">
        <v>500</v>
      </c>
      <c r="B154" s="50" t="s">
        <v>540</v>
      </c>
      <c r="C154" s="50" t="s">
        <v>538</v>
      </c>
      <c r="D154" s="51"/>
    </row>
    <row r="155">
      <c r="A155" s="50" t="s">
        <v>500</v>
      </c>
      <c r="B155" s="50" t="s">
        <v>541</v>
      </c>
      <c r="C155" s="50" t="s">
        <v>538</v>
      </c>
      <c r="D155" s="51"/>
    </row>
    <row r="156">
      <c r="A156" s="50" t="s">
        <v>500</v>
      </c>
      <c r="B156" s="50" t="s">
        <v>542</v>
      </c>
      <c r="C156" s="50" t="s">
        <v>538</v>
      </c>
      <c r="D156" s="51"/>
    </row>
    <row r="157">
      <c r="A157" s="50" t="s">
        <v>500</v>
      </c>
      <c r="B157" s="50" t="s">
        <v>543</v>
      </c>
      <c r="C157" s="50" t="s">
        <v>538</v>
      </c>
      <c r="D157" s="51"/>
    </row>
    <row r="158">
      <c r="A158" s="50" t="s">
        <v>500</v>
      </c>
      <c r="B158" s="50" t="s">
        <v>544</v>
      </c>
      <c r="C158" s="50" t="s">
        <v>538</v>
      </c>
      <c r="D158" s="51"/>
    </row>
    <row r="159">
      <c r="A159" s="50" t="s">
        <v>500</v>
      </c>
      <c r="B159" s="50" t="s">
        <v>545</v>
      </c>
      <c r="C159" s="50" t="s">
        <v>538</v>
      </c>
      <c r="D159" s="51"/>
    </row>
    <row r="160">
      <c r="A160" s="50" t="s">
        <v>410</v>
      </c>
      <c r="B160" s="50" t="s">
        <v>546</v>
      </c>
      <c r="C160" s="50" t="s">
        <v>538</v>
      </c>
      <c r="D160" s="51"/>
    </row>
    <row r="161">
      <c r="A161" s="50" t="s">
        <v>410</v>
      </c>
      <c r="B161" s="50" t="s">
        <v>547</v>
      </c>
      <c r="C161" s="50" t="s">
        <v>538</v>
      </c>
      <c r="D161" s="51"/>
    </row>
    <row r="162">
      <c r="A162" s="50" t="s">
        <v>379</v>
      </c>
      <c r="B162" s="50" t="s">
        <v>548</v>
      </c>
      <c r="C162" s="50" t="s">
        <v>538</v>
      </c>
      <c r="D162" s="51"/>
    </row>
    <row r="163">
      <c r="A163" s="50" t="s">
        <v>396</v>
      </c>
      <c r="B163" s="50" t="s">
        <v>549</v>
      </c>
      <c r="C163" s="50" t="s">
        <v>550</v>
      </c>
      <c r="D163" s="51"/>
    </row>
    <row r="164">
      <c r="A164" s="50" t="s">
        <v>299</v>
      </c>
      <c r="B164" s="50" t="s">
        <v>551</v>
      </c>
      <c r="C164" s="50" t="s">
        <v>552</v>
      </c>
      <c r="D164" s="51"/>
    </row>
    <row r="165">
      <c r="A165" s="50" t="s">
        <v>396</v>
      </c>
      <c r="B165" s="50" t="s">
        <v>553</v>
      </c>
      <c r="C165" s="50" t="s">
        <v>554</v>
      </c>
      <c r="D165" s="51"/>
    </row>
    <row r="166">
      <c r="A166" s="50" t="s">
        <v>309</v>
      </c>
      <c r="B166" s="50" t="s">
        <v>555</v>
      </c>
      <c r="C166" s="50" t="s">
        <v>556</v>
      </c>
      <c r="D166" s="51"/>
    </row>
    <row r="167">
      <c r="A167" s="50" t="s">
        <v>311</v>
      </c>
      <c r="B167" s="50" t="s">
        <v>557</v>
      </c>
      <c r="C167" s="50" t="s">
        <v>556</v>
      </c>
      <c r="D167" s="51"/>
    </row>
    <row r="168">
      <c r="A168" s="50" t="s">
        <v>311</v>
      </c>
      <c r="B168" s="50" t="s">
        <v>558</v>
      </c>
      <c r="C168" s="50" t="s">
        <v>556</v>
      </c>
      <c r="D168" s="51"/>
    </row>
    <row r="169">
      <c r="A169" s="50" t="s">
        <v>410</v>
      </c>
      <c r="B169" s="50" t="s">
        <v>559</v>
      </c>
      <c r="C169" s="50" t="s">
        <v>556</v>
      </c>
      <c r="D169" s="51"/>
    </row>
    <row r="170">
      <c r="A170" s="50" t="s">
        <v>410</v>
      </c>
      <c r="B170" s="50" t="s">
        <v>560</v>
      </c>
      <c r="C170" s="50" t="s">
        <v>556</v>
      </c>
      <c r="D170" s="51"/>
    </row>
    <row r="171">
      <c r="A171" s="50" t="s">
        <v>426</v>
      </c>
      <c r="B171" s="50" t="s">
        <v>561</v>
      </c>
      <c r="C171" s="50" t="s">
        <v>556</v>
      </c>
      <c r="D171" s="51"/>
    </row>
    <row r="172">
      <c r="A172" s="50" t="s">
        <v>426</v>
      </c>
      <c r="B172" s="50" t="s">
        <v>562</v>
      </c>
      <c r="C172" s="50" t="s">
        <v>556</v>
      </c>
      <c r="D172" s="51"/>
    </row>
    <row r="173">
      <c r="A173" s="50" t="s">
        <v>410</v>
      </c>
      <c r="B173" s="50" t="s">
        <v>563</v>
      </c>
      <c r="C173" s="50" t="s">
        <v>564</v>
      </c>
      <c r="D173" s="51"/>
    </row>
    <row r="174">
      <c r="A174" s="50" t="s">
        <v>311</v>
      </c>
      <c r="B174" s="50" t="s">
        <v>565</v>
      </c>
      <c r="C174" s="50" t="s">
        <v>566</v>
      </c>
      <c r="D174" s="51"/>
    </row>
    <row r="175">
      <c r="A175" s="50" t="s">
        <v>342</v>
      </c>
      <c r="B175" s="50" t="s">
        <v>567</v>
      </c>
      <c r="C175" s="50" t="s">
        <v>566</v>
      </c>
      <c r="D175" s="51"/>
    </row>
    <row r="176">
      <c r="A176" s="50" t="s">
        <v>410</v>
      </c>
      <c r="B176" s="50" t="s">
        <v>568</v>
      </c>
      <c r="C176" s="50" t="s">
        <v>569</v>
      </c>
      <c r="D176" s="51"/>
    </row>
    <row r="177">
      <c r="A177" s="50" t="s">
        <v>379</v>
      </c>
      <c r="B177" s="50" t="s">
        <v>570</v>
      </c>
      <c r="C177" s="50" t="s">
        <v>123</v>
      </c>
      <c r="D177" s="51"/>
    </row>
    <row r="178">
      <c r="A178" s="50" t="s">
        <v>379</v>
      </c>
      <c r="B178" s="50" t="s">
        <v>571</v>
      </c>
      <c r="C178" s="50" t="s">
        <v>572</v>
      </c>
      <c r="D178" s="51"/>
    </row>
    <row r="179">
      <c r="A179" s="50" t="s">
        <v>299</v>
      </c>
      <c r="B179" s="50" t="s">
        <v>573</v>
      </c>
      <c r="C179" s="50" t="s">
        <v>574</v>
      </c>
      <c r="D179" s="51"/>
    </row>
    <row r="180">
      <c r="A180" s="50" t="s">
        <v>299</v>
      </c>
      <c r="B180" s="50" t="s">
        <v>575</v>
      </c>
      <c r="C180" s="50" t="s">
        <v>574</v>
      </c>
      <c r="D180" s="51"/>
    </row>
    <row r="181">
      <c r="A181" s="50" t="s">
        <v>299</v>
      </c>
      <c r="B181" s="50" t="s">
        <v>576</v>
      </c>
      <c r="C181" s="50" t="s">
        <v>574</v>
      </c>
      <c r="D181" s="51"/>
    </row>
    <row r="182">
      <c r="A182" s="50" t="s">
        <v>309</v>
      </c>
      <c r="B182" s="50" t="s">
        <v>577</v>
      </c>
      <c r="C182" s="50" t="s">
        <v>574</v>
      </c>
      <c r="D182" s="51"/>
    </row>
    <row r="183">
      <c r="A183" s="50" t="s">
        <v>392</v>
      </c>
      <c r="B183" s="50" t="s">
        <v>578</v>
      </c>
      <c r="C183" s="50" t="s">
        <v>574</v>
      </c>
      <c r="D183" s="51"/>
    </row>
    <row r="184">
      <c r="A184" s="50" t="s">
        <v>392</v>
      </c>
      <c r="B184" s="50" t="s">
        <v>579</v>
      </c>
      <c r="C184" s="50" t="s">
        <v>574</v>
      </c>
      <c r="D184" s="51"/>
    </row>
    <row r="185">
      <c r="A185" s="50" t="s">
        <v>392</v>
      </c>
      <c r="B185" s="50" t="s">
        <v>580</v>
      </c>
      <c r="C185" s="50" t="s">
        <v>574</v>
      </c>
      <c r="D185" s="51"/>
    </row>
    <row r="186">
      <c r="A186" s="50" t="s">
        <v>396</v>
      </c>
      <c r="B186" s="50" t="s">
        <v>581</v>
      </c>
      <c r="C186" s="50" t="s">
        <v>574</v>
      </c>
      <c r="D186" s="51"/>
    </row>
    <row r="187">
      <c r="A187" s="50" t="s">
        <v>311</v>
      </c>
      <c r="B187" s="50" t="s">
        <v>582</v>
      </c>
      <c r="C187" s="50" t="s">
        <v>574</v>
      </c>
      <c r="D187" s="51"/>
    </row>
    <row r="188">
      <c r="A188" s="50" t="s">
        <v>311</v>
      </c>
      <c r="B188" s="50" t="s">
        <v>583</v>
      </c>
      <c r="C188" s="50" t="s">
        <v>574</v>
      </c>
      <c r="D188" s="51"/>
    </row>
    <row r="189">
      <c r="A189" s="50" t="s">
        <v>311</v>
      </c>
      <c r="B189" s="50" t="s">
        <v>584</v>
      </c>
      <c r="C189" s="50" t="s">
        <v>574</v>
      </c>
      <c r="D189" s="51"/>
    </row>
    <row r="190">
      <c r="A190" s="50" t="s">
        <v>311</v>
      </c>
      <c r="B190" s="50" t="s">
        <v>585</v>
      </c>
      <c r="C190" s="50" t="s">
        <v>574</v>
      </c>
      <c r="D190" s="51"/>
    </row>
    <row r="191">
      <c r="A191" s="50" t="s">
        <v>327</v>
      </c>
      <c r="B191" s="50" t="s">
        <v>586</v>
      </c>
      <c r="C191" s="50" t="s">
        <v>574</v>
      </c>
      <c r="D191" s="51"/>
    </row>
    <row r="192">
      <c r="A192" s="50" t="s">
        <v>327</v>
      </c>
      <c r="B192" s="50" t="s">
        <v>587</v>
      </c>
      <c r="C192" s="50" t="s">
        <v>574</v>
      </c>
      <c r="D192" s="51"/>
    </row>
    <row r="193">
      <c r="A193" s="50" t="s">
        <v>327</v>
      </c>
      <c r="B193" s="50" t="s">
        <v>588</v>
      </c>
      <c r="C193" s="50" t="s">
        <v>574</v>
      </c>
      <c r="D193" s="51"/>
    </row>
    <row r="194">
      <c r="A194" s="50" t="s">
        <v>303</v>
      </c>
      <c r="B194" s="50" t="s">
        <v>589</v>
      </c>
      <c r="C194" s="50" t="s">
        <v>574</v>
      </c>
      <c r="D194" s="51"/>
    </row>
    <row r="195">
      <c r="A195" s="50" t="s">
        <v>303</v>
      </c>
      <c r="B195" s="50" t="s">
        <v>590</v>
      </c>
      <c r="C195" s="50" t="s">
        <v>574</v>
      </c>
      <c r="D195" s="51"/>
    </row>
    <row r="196">
      <c r="A196" s="50" t="s">
        <v>303</v>
      </c>
      <c r="B196" s="50" t="s">
        <v>591</v>
      </c>
      <c r="C196" s="50" t="s">
        <v>574</v>
      </c>
      <c r="D196" s="51"/>
    </row>
    <row r="197">
      <c r="A197" s="50" t="s">
        <v>404</v>
      </c>
      <c r="B197" s="50" t="s">
        <v>592</v>
      </c>
      <c r="C197" s="50" t="s">
        <v>574</v>
      </c>
      <c r="D197" s="51"/>
    </row>
    <row r="198">
      <c r="A198" s="50" t="s">
        <v>404</v>
      </c>
      <c r="B198" s="50" t="s">
        <v>593</v>
      </c>
      <c r="C198" s="50" t="s">
        <v>574</v>
      </c>
      <c r="D198" s="51"/>
    </row>
    <row r="199">
      <c r="A199" s="50" t="s">
        <v>359</v>
      </c>
      <c r="B199" s="50" t="s">
        <v>594</v>
      </c>
      <c r="C199" s="50" t="s">
        <v>574</v>
      </c>
      <c r="D199" s="51"/>
    </row>
    <row r="200">
      <c r="A200" s="50" t="s">
        <v>342</v>
      </c>
      <c r="B200" s="50" t="s">
        <v>595</v>
      </c>
      <c r="C200" s="50" t="s">
        <v>574</v>
      </c>
      <c r="D200" s="51"/>
    </row>
    <row r="201">
      <c r="A201" s="50" t="s">
        <v>342</v>
      </c>
      <c r="B201" s="50" t="s">
        <v>596</v>
      </c>
      <c r="C201" s="50" t="s">
        <v>574</v>
      </c>
      <c r="D201" s="51"/>
    </row>
    <row r="202">
      <c r="A202" s="50" t="s">
        <v>500</v>
      </c>
      <c r="B202" s="50" t="s">
        <v>597</v>
      </c>
      <c r="C202" s="50" t="s">
        <v>574</v>
      </c>
      <c r="D202" s="51"/>
    </row>
    <row r="203">
      <c r="A203" s="50" t="s">
        <v>500</v>
      </c>
      <c r="B203" s="50" t="s">
        <v>598</v>
      </c>
      <c r="C203" s="50" t="s">
        <v>574</v>
      </c>
      <c r="D203" s="51"/>
    </row>
    <row r="204">
      <c r="A204" s="50" t="s">
        <v>500</v>
      </c>
      <c r="B204" s="50" t="s">
        <v>599</v>
      </c>
      <c r="C204" s="50" t="s">
        <v>574</v>
      </c>
      <c r="D204" s="51"/>
    </row>
    <row r="205">
      <c r="A205" s="50" t="s">
        <v>500</v>
      </c>
      <c r="B205" s="50" t="s">
        <v>600</v>
      </c>
      <c r="C205" s="50" t="s">
        <v>574</v>
      </c>
      <c r="D205" s="51"/>
    </row>
    <row r="206">
      <c r="A206" s="50" t="s">
        <v>410</v>
      </c>
      <c r="B206" s="50" t="s">
        <v>601</v>
      </c>
      <c r="C206" s="50" t="s">
        <v>574</v>
      </c>
      <c r="D206" s="51"/>
    </row>
    <row r="207">
      <c r="A207" s="50" t="s">
        <v>314</v>
      </c>
      <c r="B207" s="50" t="s">
        <v>602</v>
      </c>
      <c r="C207" s="50" t="s">
        <v>574</v>
      </c>
      <c r="D207" s="51"/>
    </row>
    <row r="208">
      <c r="A208" s="50" t="s">
        <v>314</v>
      </c>
      <c r="B208" s="50" t="s">
        <v>603</v>
      </c>
      <c r="C208" s="50" t="s">
        <v>574</v>
      </c>
      <c r="D208" s="51"/>
    </row>
    <row r="209">
      <c r="A209" s="50" t="s">
        <v>379</v>
      </c>
      <c r="B209" s="50" t="s">
        <v>604</v>
      </c>
      <c r="C209" s="50" t="s">
        <v>574</v>
      </c>
      <c r="D209" s="51"/>
    </row>
    <row r="210">
      <c r="A210" s="50" t="s">
        <v>379</v>
      </c>
      <c r="B210" s="50" t="s">
        <v>605</v>
      </c>
      <c r="C210" s="50" t="s">
        <v>574</v>
      </c>
      <c r="D210" s="51"/>
    </row>
    <row r="211">
      <c r="A211" s="50" t="s">
        <v>379</v>
      </c>
      <c r="B211" s="50" t="s">
        <v>606</v>
      </c>
      <c r="C211" s="50" t="s">
        <v>574</v>
      </c>
      <c r="D211" s="51"/>
    </row>
    <row r="212">
      <c r="A212" s="50" t="s">
        <v>486</v>
      </c>
      <c r="B212" s="50" t="s">
        <v>607</v>
      </c>
      <c r="C212" s="50" t="s">
        <v>574</v>
      </c>
      <c r="D212" s="51"/>
    </row>
    <row r="213">
      <c r="A213" s="50" t="s">
        <v>486</v>
      </c>
      <c r="B213" s="50" t="s">
        <v>608</v>
      </c>
      <c r="C213" s="50" t="s">
        <v>574</v>
      </c>
      <c r="D213" s="51"/>
    </row>
    <row r="214">
      <c r="A214" s="50" t="s">
        <v>426</v>
      </c>
      <c r="B214" s="50" t="s">
        <v>609</v>
      </c>
      <c r="C214" s="50" t="s">
        <v>574</v>
      </c>
      <c r="D214" s="51"/>
    </row>
    <row r="215">
      <c r="A215" s="50" t="s">
        <v>426</v>
      </c>
      <c r="B215" s="50" t="s">
        <v>610</v>
      </c>
      <c r="C215" s="50" t="s">
        <v>574</v>
      </c>
      <c r="D215" s="51"/>
    </row>
    <row r="216">
      <c r="A216" s="50" t="s">
        <v>426</v>
      </c>
      <c r="B216" s="50" t="s">
        <v>611</v>
      </c>
      <c r="C216" s="50" t="s">
        <v>574</v>
      </c>
      <c r="D216" s="51"/>
    </row>
    <row r="217">
      <c r="A217" s="50" t="s">
        <v>426</v>
      </c>
      <c r="B217" s="50" t="s">
        <v>612</v>
      </c>
      <c r="C217" s="50" t="s">
        <v>574</v>
      </c>
      <c r="D217" s="51"/>
    </row>
    <row r="218">
      <c r="A218" s="50" t="s">
        <v>426</v>
      </c>
      <c r="B218" s="50" t="s">
        <v>613</v>
      </c>
      <c r="C218" s="50" t="s">
        <v>574</v>
      </c>
      <c r="D218" s="51"/>
    </row>
    <row r="219">
      <c r="A219" s="50" t="s">
        <v>426</v>
      </c>
      <c r="B219" s="50" t="s">
        <v>614</v>
      </c>
      <c r="C219" s="50" t="s">
        <v>574</v>
      </c>
      <c r="D219" s="51"/>
    </row>
    <row r="220">
      <c r="A220" s="50" t="s">
        <v>426</v>
      </c>
      <c r="B220" s="50" t="s">
        <v>615</v>
      </c>
      <c r="C220" s="50" t="s">
        <v>574</v>
      </c>
      <c r="D220" s="51"/>
    </row>
    <row r="221">
      <c r="A221" s="50" t="s">
        <v>426</v>
      </c>
      <c r="B221" s="50" t="s">
        <v>616</v>
      </c>
      <c r="C221" s="50" t="s">
        <v>574</v>
      </c>
      <c r="D221" s="51"/>
    </row>
    <row r="222">
      <c r="A222" s="50" t="s">
        <v>299</v>
      </c>
      <c r="B222" s="50" t="s">
        <v>617</v>
      </c>
      <c r="C222" s="50" t="s">
        <v>618</v>
      </c>
      <c r="D222" s="51"/>
    </row>
    <row r="223">
      <c r="A223" s="50" t="s">
        <v>314</v>
      </c>
      <c r="B223" s="50" t="s">
        <v>619</v>
      </c>
      <c r="C223" s="50" t="s">
        <v>618</v>
      </c>
      <c r="D223" s="51"/>
    </row>
    <row r="224">
      <c r="A224" s="50" t="s">
        <v>311</v>
      </c>
      <c r="B224" s="50" t="s">
        <v>620</v>
      </c>
      <c r="C224" s="50" t="s">
        <v>621</v>
      </c>
      <c r="D224" s="51"/>
    </row>
    <row r="225">
      <c r="A225" s="50" t="s">
        <v>311</v>
      </c>
      <c r="B225" s="50" t="s">
        <v>622</v>
      </c>
      <c r="C225" s="50" t="s">
        <v>621</v>
      </c>
      <c r="D225" s="50" t="s">
        <v>623</v>
      </c>
    </row>
    <row r="226">
      <c r="A226" s="50" t="s">
        <v>327</v>
      </c>
      <c r="B226" s="50" t="s">
        <v>624</v>
      </c>
      <c r="C226" s="50" t="s">
        <v>621</v>
      </c>
      <c r="D226" s="51"/>
    </row>
    <row r="227">
      <c r="A227" s="50" t="s">
        <v>327</v>
      </c>
      <c r="B227" s="50" t="s">
        <v>625</v>
      </c>
      <c r="C227" s="50" t="s">
        <v>621</v>
      </c>
      <c r="D227" s="51"/>
    </row>
    <row r="228">
      <c r="A228" s="50" t="s">
        <v>327</v>
      </c>
      <c r="B228" s="50" t="s">
        <v>626</v>
      </c>
      <c r="C228" s="50" t="s">
        <v>621</v>
      </c>
      <c r="D228" s="51"/>
    </row>
    <row r="229">
      <c r="A229" s="50" t="s">
        <v>327</v>
      </c>
      <c r="B229" s="50" t="s">
        <v>627</v>
      </c>
      <c r="C229" s="50" t="s">
        <v>621</v>
      </c>
      <c r="D229" s="51"/>
    </row>
    <row r="230">
      <c r="A230" s="50" t="s">
        <v>404</v>
      </c>
      <c r="B230" s="50" t="s">
        <v>628</v>
      </c>
      <c r="C230" s="50" t="s">
        <v>621</v>
      </c>
      <c r="D230" s="51"/>
    </row>
    <row r="231">
      <c r="A231" s="50" t="s">
        <v>404</v>
      </c>
      <c r="B231" s="50" t="s">
        <v>629</v>
      </c>
      <c r="C231" s="50" t="s">
        <v>621</v>
      </c>
      <c r="D231" s="51"/>
    </row>
    <row r="232">
      <c r="A232" s="50" t="s">
        <v>314</v>
      </c>
      <c r="B232" s="50" t="s">
        <v>630</v>
      </c>
      <c r="C232" s="50" t="s">
        <v>621</v>
      </c>
      <c r="D232" s="51"/>
    </row>
    <row r="233">
      <c r="A233" s="50" t="s">
        <v>314</v>
      </c>
      <c r="B233" s="50" t="s">
        <v>631</v>
      </c>
      <c r="C233" s="50" t="s">
        <v>632</v>
      </c>
      <c r="D233" s="51"/>
    </row>
    <row r="234">
      <c r="A234" s="50" t="s">
        <v>379</v>
      </c>
      <c r="B234" s="50" t="s">
        <v>633</v>
      </c>
      <c r="C234" s="50" t="s">
        <v>634</v>
      </c>
      <c r="D234" s="51"/>
    </row>
    <row r="235">
      <c r="A235" s="50" t="s">
        <v>379</v>
      </c>
      <c r="B235" s="50" t="s">
        <v>635</v>
      </c>
      <c r="C235" s="50" t="s">
        <v>636</v>
      </c>
      <c r="D235" s="51"/>
    </row>
    <row r="236">
      <c r="A236" s="50" t="s">
        <v>396</v>
      </c>
      <c r="B236" s="50" t="s">
        <v>637</v>
      </c>
      <c r="C236" s="50" t="s">
        <v>638</v>
      </c>
      <c r="D236" s="50" t="s">
        <v>639</v>
      </c>
    </row>
    <row r="237">
      <c r="A237" s="50" t="s">
        <v>379</v>
      </c>
      <c r="B237" s="50" t="s">
        <v>640</v>
      </c>
      <c r="C237" s="50" t="s">
        <v>638</v>
      </c>
      <c r="D237" s="51"/>
    </row>
    <row r="238">
      <c r="A238" s="50" t="s">
        <v>404</v>
      </c>
      <c r="B238" s="50" t="s">
        <v>641</v>
      </c>
      <c r="C238" s="50" t="s">
        <v>642</v>
      </c>
      <c r="D238" s="51"/>
    </row>
    <row r="239">
      <c r="A239" s="50" t="s">
        <v>500</v>
      </c>
      <c r="B239" s="50" t="s">
        <v>643</v>
      </c>
      <c r="C239" s="50" t="s">
        <v>644</v>
      </c>
      <c r="D239" s="51"/>
    </row>
    <row r="240">
      <c r="A240" s="50" t="s">
        <v>309</v>
      </c>
      <c r="B240" s="50" t="s">
        <v>645</v>
      </c>
      <c r="C240" s="50" t="s">
        <v>646</v>
      </c>
      <c r="D240" s="51"/>
    </row>
    <row r="241">
      <c r="A241" s="50" t="s">
        <v>299</v>
      </c>
      <c r="B241" s="50" t="s">
        <v>647</v>
      </c>
      <c r="C241" s="50" t="s">
        <v>648</v>
      </c>
      <c r="D241" s="50" t="s">
        <v>649</v>
      </c>
    </row>
    <row r="242">
      <c r="A242" s="50" t="s">
        <v>342</v>
      </c>
      <c r="B242" s="50" t="s">
        <v>650</v>
      </c>
      <c r="C242" s="50" t="s">
        <v>651</v>
      </c>
      <c r="D242" s="51"/>
    </row>
    <row r="243">
      <c r="A243" s="50" t="s">
        <v>299</v>
      </c>
      <c r="B243" s="50" t="s">
        <v>652</v>
      </c>
      <c r="C243" s="50" t="s">
        <v>653</v>
      </c>
      <c r="D243" s="51"/>
    </row>
    <row r="244">
      <c r="A244" s="50" t="s">
        <v>396</v>
      </c>
      <c r="B244" s="50" t="s">
        <v>654</v>
      </c>
      <c r="C244" s="50" t="s">
        <v>653</v>
      </c>
      <c r="D244" s="51"/>
    </row>
    <row r="245">
      <c r="A245" s="50" t="s">
        <v>426</v>
      </c>
      <c r="B245" s="50" t="s">
        <v>655</v>
      </c>
      <c r="C245" s="50" t="s">
        <v>656</v>
      </c>
      <c r="D245" s="51"/>
    </row>
    <row r="246">
      <c r="A246" s="50" t="s">
        <v>299</v>
      </c>
      <c r="B246" s="50" t="s">
        <v>657</v>
      </c>
      <c r="C246" s="50" t="s">
        <v>658</v>
      </c>
      <c r="D246" s="51"/>
    </row>
    <row r="247">
      <c r="A247" s="50" t="s">
        <v>299</v>
      </c>
      <c r="B247" s="50" t="s">
        <v>659</v>
      </c>
      <c r="C247" s="50" t="s">
        <v>658</v>
      </c>
      <c r="D247" s="50" t="s">
        <v>660</v>
      </c>
    </row>
    <row r="248">
      <c r="A248" s="50" t="s">
        <v>299</v>
      </c>
      <c r="B248" s="50" t="s">
        <v>661</v>
      </c>
      <c r="C248" s="50" t="s">
        <v>658</v>
      </c>
      <c r="D248" s="51"/>
    </row>
    <row r="249">
      <c r="A249" s="50" t="s">
        <v>299</v>
      </c>
      <c r="B249" s="50" t="s">
        <v>662</v>
      </c>
      <c r="C249" s="50" t="s">
        <v>658</v>
      </c>
      <c r="D249" s="51"/>
    </row>
    <row r="250">
      <c r="A250" s="50" t="s">
        <v>396</v>
      </c>
      <c r="B250" s="50" t="s">
        <v>663</v>
      </c>
      <c r="C250" s="50" t="s">
        <v>658</v>
      </c>
      <c r="D250" s="51"/>
    </row>
    <row r="251">
      <c r="A251" s="50" t="s">
        <v>396</v>
      </c>
      <c r="B251" s="50" t="s">
        <v>664</v>
      </c>
      <c r="C251" s="50" t="s">
        <v>658</v>
      </c>
      <c r="D251" s="51"/>
    </row>
    <row r="252">
      <c r="A252" s="50" t="s">
        <v>327</v>
      </c>
      <c r="B252" s="50" t="s">
        <v>665</v>
      </c>
      <c r="C252" s="50" t="s">
        <v>658</v>
      </c>
      <c r="D252" s="51"/>
    </row>
    <row r="253">
      <c r="A253" s="50" t="s">
        <v>500</v>
      </c>
      <c r="B253" s="50" t="s">
        <v>666</v>
      </c>
      <c r="C253" s="50" t="s">
        <v>658</v>
      </c>
      <c r="D253" s="51"/>
    </row>
    <row r="254">
      <c r="A254" s="50" t="s">
        <v>500</v>
      </c>
      <c r="B254" s="50" t="s">
        <v>667</v>
      </c>
      <c r="C254" s="50" t="s">
        <v>658</v>
      </c>
      <c r="D254" s="51"/>
    </row>
    <row r="255">
      <c r="A255" s="50" t="s">
        <v>486</v>
      </c>
      <c r="B255" s="50" t="s">
        <v>668</v>
      </c>
      <c r="C255" s="50" t="s">
        <v>658</v>
      </c>
      <c r="D255" s="51"/>
    </row>
    <row r="256">
      <c r="A256" s="50" t="s">
        <v>486</v>
      </c>
      <c r="B256" s="50" t="s">
        <v>669</v>
      </c>
      <c r="C256" s="50" t="s">
        <v>658</v>
      </c>
      <c r="D256" s="51"/>
    </row>
    <row r="257">
      <c r="A257" s="50" t="s">
        <v>327</v>
      </c>
      <c r="B257" s="50" t="s">
        <v>670</v>
      </c>
      <c r="C257" s="50" t="s">
        <v>671</v>
      </c>
      <c r="D257" s="51"/>
    </row>
    <row r="258">
      <c r="A258" s="50" t="s">
        <v>299</v>
      </c>
      <c r="B258" s="50" t="s">
        <v>672</v>
      </c>
      <c r="C258" s="50" t="s">
        <v>673</v>
      </c>
      <c r="D258" s="50" t="s">
        <v>674</v>
      </c>
    </row>
    <row r="259">
      <c r="A259" s="50" t="s">
        <v>294</v>
      </c>
      <c r="B259" s="50" t="s">
        <v>675</v>
      </c>
      <c r="C259" s="50" t="s">
        <v>676</v>
      </c>
      <c r="D259" s="51"/>
    </row>
    <row r="260">
      <c r="A260" s="50" t="s">
        <v>294</v>
      </c>
      <c r="B260" s="50" t="s">
        <v>677</v>
      </c>
      <c r="C260" s="50" t="s">
        <v>676</v>
      </c>
      <c r="D260" s="51"/>
    </row>
    <row r="261">
      <c r="A261" s="50" t="s">
        <v>294</v>
      </c>
      <c r="B261" s="50" t="s">
        <v>678</v>
      </c>
      <c r="C261" s="50" t="s">
        <v>676</v>
      </c>
      <c r="D261" s="51"/>
    </row>
    <row r="262">
      <c r="A262" s="50" t="s">
        <v>294</v>
      </c>
      <c r="B262" s="50" t="s">
        <v>679</v>
      </c>
      <c r="C262" s="50" t="s">
        <v>676</v>
      </c>
      <c r="D262" s="51"/>
    </row>
    <row r="263">
      <c r="A263" s="50" t="s">
        <v>327</v>
      </c>
      <c r="B263" s="50" t="s">
        <v>680</v>
      </c>
      <c r="C263" s="50" t="s">
        <v>676</v>
      </c>
      <c r="D263" s="51"/>
    </row>
    <row r="264">
      <c r="A264" s="50" t="s">
        <v>303</v>
      </c>
      <c r="B264" s="50" t="s">
        <v>681</v>
      </c>
      <c r="C264" s="50" t="s">
        <v>676</v>
      </c>
      <c r="D264" s="51"/>
    </row>
    <row r="265">
      <c r="A265" s="50" t="s">
        <v>303</v>
      </c>
      <c r="B265" s="50" t="s">
        <v>682</v>
      </c>
      <c r="C265" s="50" t="s">
        <v>676</v>
      </c>
      <c r="D265" s="51"/>
    </row>
    <row r="266">
      <c r="A266" s="50" t="s">
        <v>303</v>
      </c>
      <c r="B266" s="50" t="s">
        <v>683</v>
      </c>
      <c r="C266" s="50" t="s">
        <v>676</v>
      </c>
      <c r="D266" s="51"/>
    </row>
    <row r="267">
      <c r="A267" s="50" t="s">
        <v>303</v>
      </c>
      <c r="B267" s="50" t="s">
        <v>684</v>
      </c>
      <c r="C267" s="50" t="s">
        <v>676</v>
      </c>
      <c r="D267" s="51"/>
    </row>
    <row r="268">
      <c r="A268" s="50" t="s">
        <v>404</v>
      </c>
      <c r="B268" s="50" t="s">
        <v>685</v>
      </c>
      <c r="C268" s="50" t="s">
        <v>676</v>
      </c>
      <c r="D268" s="51"/>
    </row>
    <row r="269">
      <c r="A269" s="50" t="s">
        <v>314</v>
      </c>
      <c r="B269" s="50" t="s">
        <v>686</v>
      </c>
      <c r="C269" s="50" t="s">
        <v>676</v>
      </c>
      <c r="D269" s="51"/>
    </row>
    <row r="270">
      <c r="A270" s="50" t="s">
        <v>404</v>
      </c>
      <c r="B270" s="50" t="s">
        <v>687</v>
      </c>
      <c r="C270" s="50" t="s">
        <v>688</v>
      </c>
      <c r="D270" s="51"/>
    </row>
    <row r="271">
      <c r="A271" s="50" t="s">
        <v>303</v>
      </c>
      <c r="B271" s="50" t="s">
        <v>689</v>
      </c>
      <c r="C271" s="50" t="s">
        <v>690</v>
      </c>
      <c r="D271" s="51"/>
    </row>
    <row r="272">
      <c r="A272" s="50" t="s">
        <v>303</v>
      </c>
      <c r="B272" s="50" t="s">
        <v>691</v>
      </c>
      <c r="C272" s="50" t="s">
        <v>692</v>
      </c>
      <c r="D272" s="51"/>
    </row>
    <row r="273">
      <c r="A273" s="50" t="s">
        <v>299</v>
      </c>
      <c r="B273" s="50" t="s">
        <v>693</v>
      </c>
      <c r="C273" s="50" t="s">
        <v>694</v>
      </c>
      <c r="D273" s="51"/>
    </row>
    <row r="274">
      <c r="A274" s="50" t="s">
        <v>311</v>
      </c>
      <c r="B274" s="50" t="s">
        <v>695</v>
      </c>
      <c r="C274" s="50" t="s">
        <v>694</v>
      </c>
      <c r="D274" s="51"/>
    </row>
    <row r="275">
      <c r="A275" s="50" t="s">
        <v>359</v>
      </c>
      <c r="B275" s="50" t="s">
        <v>696</v>
      </c>
      <c r="C275" s="50" t="s">
        <v>694</v>
      </c>
      <c r="D275" s="51"/>
    </row>
    <row r="276">
      <c r="A276" s="50" t="s">
        <v>359</v>
      </c>
      <c r="B276" s="50" t="s">
        <v>697</v>
      </c>
      <c r="C276" s="50" t="s">
        <v>694</v>
      </c>
      <c r="D276" s="51"/>
    </row>
    <row r="277">
      <c r="A277" s="50" t="s">
        <v>359</v>
      </c>
      <c r="B277" s="50" t="s">
        <v>698</v>
      </c>
      <c r="C277" s="50" t="s">
        <v>694</v>
      </c>
      <c r="D277" s="51"/>
    </row>
    <row r="278">
      <c r="A278" s="50" t="s">
        <v>410</v>
      </c>
      <c r="B278" s="50" t="s">
        <v>699</v>
      </c>
      <c r="C278" s="50" t="s">
        <v>694</v>
      </c>
      <c r="D278" s="51"/>
    </row>
    <row r="279">
      <c r="A279" s="50" t="s">
        <v>410</v>
      </c>
      <c r="B279" s="50" t="s">
        <v>700</v>
      </c>
      <c r="C279" s="50" t="s">
        <v>694</v>
      </c>
      <c r="D279" s="51"/>
    </row>
    <row r="280">
      <c r="A280" s="50" t="s">
        <v>426</v>
      </c>
      <c r="B280" s="50" t="s">
        <v>701</v>
      </c>
      <c r="C280" s="50" t="s">
        <v>694</v>
      </c>
      <c r="D280" s="51"/>
    </row>
    <row r="281">
      <c r="A281" s="50" t="s">
        <v>311</v>
      </c>
      <c r="B281" s="50" t="s">
        <v>702</v>
      </c>
      <c r="C281" s="50" t="s">
        <v>703</v>
      </c>
      <c r="D281" s="51"/>
    </row>
    <row r="282">
      <c r="A282" s="50" t="s">
        <v>311</v>
      </c>
      <c r="B282" s="50" t="s">
        <v>704</v>
      </c>
      <c r="C282" s="50" t="s">
        <v>703</v>
      </c>
      <c r="D282" s="51"/>
    </row>
    <row r="283">
      <c r="A283" s="50" t="s">
        <v>426</v>
      </c>
      <c r="B283" s="50" t="s">
        <v>705</v>
      </c>
      <c r="C283" s="50" t="s">
        <v>706</v>
      </c>
      <c r="D283" s="51"/>
    </row>
    <row r="284">
      <c r="A284" s="50" t="s">
        <v>426</v>
      </c>
      <c r="B284" s="50" t="s">
        <v>707</v>
      </c>
      <c r="C284" s="50" t="s">
        <v>708</v>
      </c>
      <c r="D284" s="51"/>
    </row>
    <row r="285">
      <c r="A285" s="50" t="s">
        <v>314</v>
      </c>
      <c r="B285" s="50" t="s">
        <v>709</v>
      </c>
      <c r="C285" s="50" t="s">
        <v>710</v>
      </c>
      <c r="D285" s="51"/>
    </row>
    <row r="286">
      <c r="A286" s="50" t="s">
        <v>426</v>
      </c>
      <c r="B286" s="50" t="s">
        <v>711</v>
      </c>
      <c r="C286" s="50" t="s">
        <v>710</v>
      </c>
      <c r="D286" s="51"/>
    </row>
    <row r="287">
      <c r="A287" s="50" t="s">
        <v>426</v>
      </c>
      <c r="B287" s="50" t="s">
        <v>712</v>
      </c>
      <c r="C287" s="50" t="s">
        <v>713</v>
      </c>
      <c r="D287" s="51"/>
    </row>
    <row r="288">
      <c r="A288" s="50" t="s">
        <v>410</v>
      </c>
      <c r="B288" s="50" t="s">
        <v>714</v>
      </c>
      <c r="C288" s="50" t="s">
        <v>715</v>
      </c>
      <c r="D288" s="51"/>
    </row>
    <row r="289">
      <c r="A289" s="50" t="s">
        <v>426</v>
      </c>
      <c r="B289" s="50" t="s">
        <v>716</v>
      </c>
      <c r="C289" s="50" t="s">
        <v>717</v>
      </c>
      <c r="D289" s="51"/>
    </row>
    <row r="290">
      <c r="A290" s="50" t="s">
        <v>379</v>
      </c>
      <c r="B290" s="50" t="s">
        <v>718</v>
      </c>
      <c r="C290" s="50" t="s">
        <v>719</v>
      </c>
      <c r="D290" s="51"/>
    </row>
    <row r="291">
      <c r="A291" s="50" t="s">
        <v>311</v>
      </c>
      <c r="B291" s="50" t="s">
        <v>720</v>
      </c>
      <c r="C291" s="50" t="s">
        <v>721</v>
      </c>
      <c r="D291" s="51"/>
    </row>
    <row r="292">
      <c r="A292" s="50" t="s">
        <v>294</v>
      </c>
      <c r="B292" s="50" t="s">
        <v>722</v>
      </c>
      <c r="C292" s="50" t="s">
        <v>723</v>
      </c>
      <c r="D292" s="51"/>
    </row>
    <row r="293">
      <c r="A293" s="50" t="s">
        <v>294</v>
      </c>
      <c r="B293" s="50" t="s">
        <v>724</v>
      </c>
      <c r="C293" s="50" t="s">
        <v>723</v>
      </c>
      <c r="D293" s="51"/>
    </row>
    <row r="294">
      <c r="A294" s="50" t="s">
        <v>294</v>
      </c>
      <c r="B294" s="50" t="s">
        <v>725</v>
      </c>
      <c r="C294" s="50" t="s">
        <v>723</v>
      </c>
      <c r="D294" s="51"/>
    </row>
    <row r="295">
      <c r="A295" s="50" t="s">
        <v>327</v>
      </c>
      <c r="B295" s="50" t="s">
        <v>726</v>
      </c>
      <c r="C295" s="50" t="s">
        <v>723</v>
      </c>
      <c r="D295" s="51"/>
    </row>
    <row r="296">
      <c r="A296" s="50" t="s">
        <v>327</v>
      </c>
      <c r="B296" s="50" t="s">
        <v>727</v>
      </c>
      <c r="C296" s="50" t="s">
        <v>723</v>
      </c>
      <c r="D296" s="51"/>
    </row>
    <row r="297">
      <c r="A297" s="50" t="s">
        <v>404</v>
      </c>
      <c r="B297" s="50" t="s">
        <v>728</v>
      </c>
      <c r="C297" s="50" t="s">
        <v>723</v>
      </c>
      <c r="D297" s="51"/>
    </row>
    <row r="298">
      <c r="A298" s="50" t="s">
        <v>404</v>
      </c>
      <c r="B298" s="50" t="s">
        <v>729</v>
      </c>
      <c r="C298" s="50" t="s">
        <v>723</v>
      </c>
      <c r="D298" s="51"/>
    </row>
    <row r="299">
      <c r="A299" s="50" t="s">
        <v>486</v>
      </c>
      <c r="B299" s="50" t="s">
        <v>730</v>
      </c>
      <c r="C299" s="50" t="s">
        <v>723</v>
      </c>
      <c r="D299" s="51"/>
    </row>
    <row r="300">
      <c r="A300" s="50" t="s">
        <v>486</v>
      </c>
      <c r="B300" s="50" t="s">
        <v>731</v>
      </c>
      <c r="C300" s="50" t="s">
        <v>723</v>
      </c>
      <c r="D300" s="51"/>
    </row>
    <row r="301">
      <c r="A301" s="50" t="s">
        <v>486</v>
      </c>
      <c r="B301" s="50" t="s">
        <v>732</v>
      </c>
      <c r="C301" s="50" t="s">
        <v>723</v>
      </c>
      <c r="D301" s="51"/>
    </row>
    <row r="302">
      <c r="A302" s="50" t="s">
        <v>486</v>
      </c>
      <c r="B302" s="50" t="s">
        <v>733</v>
      </c>
      <c r="C302" s="50" t="s">
        <v>723</v>
      </c>
      <c r="D302" s="51"/>
    </row>
    <row r="303">
      <c r="A303" s="50" t="s">
        <v>486</v>
      </c>
      <c r="B303" s="50" t="s">
        <v>734</v>
      </c>
      <c r="C303" s="50" t="s">
        <v>735</v>
      </c>
      <c r="D303" s="51"/>
    </row>
    <row r="304">
      <c r="A304" s="50" t="s">
        <v>486</v>
      </c>
      <c r="B304" s="50" t="s">
        <v>736</v>
      </c>
      <c r="C304" s="50" t="s">
        <v>737</v>
      </c>
      <c r="D304" s="51"/>
    </row>
    <row r="305">
      <c r="A305" s="50" t="s">
        <v>299</v>
      </c>
      <c r="B305" s="50" t="s">
        <v>738</v>
      </c>
      <c r="C305" s="50" t="s">
        <v>739</v>
      </c>
      <c r="D305" s="51"/>
    </row>
    <row r="306">
      <c r="A306" s="50" t="s">
        <v>311</v>
      </c>
      <c r="B306" s="50" t="s">
        <v>740</v>
      </c>
      <c r="C306" s="50" t="s">
        <v>739</v>
      </c>
      <c r="D306" s="51"/>
    </row>
    <row r="307">
      <c r="A307" s="50" t="s">
        <v>311</v>
      </c>
      <c r="B307" s="50" t="s">
        <v>741</v>
      </c>
      <c r="C307" s="50" t="s">
        <v>739</v>
      </c>
      <c r="D307" s="51"/>
    </row>
    <row r="308">
      <c r="A308" s="50" t="s">
        <v>486</v>
      </c>
      <c r="B308" s="50" t="s">
        <v>742</v>
      </c>
      <c r="C308" s="50" t="s">
        <v>739</v>
      </c>
      <c r="D308" s="51"/>
    </row>
    <row r="309">
      <c r="A309" s="50" t="s">
        <v>426</v>
      </c>
      <c r="B309" s="50" t="s">
        <v>743</v>
      </c>
      <c r="C309" s="50" t="s">
        <v>739</v>
      </c>
      <c r="D309" s="51"/>
    </row>
    <row r="310">
      <c r="A310" s="50" t="s">
        <v>325</v>
      </c>
      <c r="B310" s="50" t="s">
        <v>744</v>
      </c>
      <c r="C310" s="50" t="s">
        <v>745</v>
      </c>
      <c r="D310" s="51"/>
    </row>
    <row r="311">
      <c r="A311" s="50" t="s">
        <v>404</v>
      </c>
      <c r="B311" s="50" t="s">
        <v>746</v>
      </c>
      <c r="C311" s="50" t="s">
        <v>745</v>
      </c>
      <c r="D311" s="51"/>
    </row>
    <row r="312">
      <c r="A312" s="50" t="s">
        <v>404</v>
      </c>
      <c r="B312" s="50" t="s">
        <v>747</v>
      </c>
      <c r="C312" s="50" t="s">
        <v>745</v>
      </c>
      <c r="D312" s="51"/>
    </row>
    <row r="313">
      <c r="A313" s="50" t="s">
        <v>342</v>
      </c>
      <c r="B313" s="50" t="s">
        <v>748</v>
      </c>
      <c r="C313" s="50" t="s">
        <v>745</v>
      </c>
      <c r="D313" s="50" t="s">
        <v>749</v>
      </c>
    </row>
    <row r="314">
      <c r="A314" s="50" t="s">
        <v>410</v>
      </c>
      <c r="B314" s="50" t="s">
        <v>750</v>
      </c>
      <c r="C314" s="50" t="s">
        <v>745</v>
      </c>
      <c r="D314" s="51"/>
    </row>
    <row r="315">
      <c r="A315" s="50" t="s">
        <v>410</v>
      </c>
      <c r="B315" s="50" t="s">
        <v>751</v>
      </c>
      <c r="C315" s="50" t="s">
        <v>745</v>
      </c>
      <c r="D315" s="51"/>
    </row>
    <row r="316">
      <c r="A316" s="50" t="s">
        <v>314</v>
      </c>
      <c r="B316" s="50" t="s">
        <v>752</v>
      </c>
      <c r="C316" s="50" t="s">
        <v>745</v>
      </c>
      <c r="D316" s="51"/>
    </row>
    <row r="317">
      <c r="A317" s="50" t="s">
        <v>314</v>
      </c>
      <c r="B317" s="50" t="s">
        <v>753</v>
      </c>
      <c r="C317" s="50" t="s">
        <v>745</v>
      </c>
      <c r="D317" s="51"/>
    </row>
    <row r="318">
      <c r="A318" s="50" t="s">
        <v>379</v>
      </c>
      <c r="B318" s="50" t="s">
        <v>754</v>
      </c>
      <c r="C318" s="50" t="s">
        <v>745</v>
      </c>
      <c r="D318" s="51"/>
    </row>
    <row r="319">
      <c r="A319" s="50" t="s">
        <v>486</v>
      </c>
      <c r="B319" s="50" t="s">
        <v>755</v>
      </c>
      <c r="C319" s="50" t="s">
        <v>745</v>
      </c>
      <c r="D319" s="51"/>
    </row>
    <row r="320">
      <c r="A320" s="50" t="s">
        <v>486</v>
      </c>
      <c r="B320" s="50" t="s">
        <v>756</v>
      </c>
      <c r="C320" s="50" t="s">
        <v>745</v>
      </c>
      <c r="D320" s="51"/>
    </row>
    <row r="321">
      <c r="A321" s="50" t="s">
        <v>311</v>
      </c>
      <c r="B321" s="50" t="s">
        <v>757</v>
      </c>
      <c r="C321" s="50" t="s">
        <v>758</v>
      </c>
      <c r="D321" s="51"/>
    </row>
    <row r="322">
      <c r="A322" s="50" t="s">
        <v>426</v>
      </c>
      <c r="B322" s="50" t="s">
        <v>759</v>
      </c>
      <c r="C322" s="50" t="s">
        <v>760</v>
      </c>
      <c r="D322" s="51"/>
    </row>
    <row r="323">
      <c r="A323" s="50" t="s">
        <v>426</v>
      </c>
      <c r="B323" s="50" t="s">
        <v>761</v>
      </c>
      <c r="C323" s="50" t="s">
        <v>762</v>
      </c>
      <c r="D323" s="51"/>
    </row>
    <row r="324">
      <c r="A324" s="50" t="s">
        <v>426</v>
      </c>
      <c r="B324" s="50" t="s">
        <v>763</v>
      </c>
      <c r="C324" s="50" t="s">
        <v>764</v>
      </c>
      <c r="D324" s="51"/>
    </row>
    <row r="325">
      <c r="A325" s="50" t="s">
        <v>314</v>
      </c>
      <c r="B325" s="50" t="s">
        <v>765</v>
      </c>
      <c r="C325" s="50" t="s">
        <v>766</v>
      </c>
      <c r="D325" s="51"/>
    </row>
    <row r="326">
      <c r="A326" s="50" t="s">
        <v>303</v>
      </c>
      <c r="B326" s="50" t="s">
        <v>767</v>
      </c>
      <c r="C326" s="50" t="s">
        <v>768</v>
      </c>
      <c r="D326" s="51"/>
    </row>
    <row r="327">
      <c r="A327" s="50" t="s">
        <v>426</v>
      </c>
      <c r="B327" s="50" t="s">
        <v>769</v>
      </c>
      <c r="C327" s="50" t="s">
        <v>770</v>
      </c>
      <c r="D327" s="51"/>
    </row>
    <row r="328">
      <c r="A328" s="50" t="s">
        <v>314</v>
      </c>
      <c r="B328" s="50" t="s">
        <v>771</v>
      </c>
      <c r="C328" s="50" t="s">
        <v>772</v>
      </c>
      <c r="D328" s="51"/>
    </row>
    <row r="329">
      <c r="A329" s="50" t="s">
        <v>311</v>
      </c>
      <c r="B329" s="50" t="s">
        <v>773</v>
      </c>
      <c r="C329" s="50" t="s">
        <v>774</v>
      </c>
      <c r="D329" s="51"/>
    </row>
    <row r="330">
      <c r="A330" s="50" t="s">
        <v>426</v>
      </c>
      <c r="B330" s="50" t="s">
        <v>775</v>
      </c>
      <c r="C330" s="50" t="s">
        <v>776</v>
      </c>
      <c r="D330" s="51"/>
    </row>
    <row r="331">
      <c r="A331" s="50" t="s">
        <v>426</v>
      </c>
      <c r="B331" s="50" t="s">
        <v>777</v>
      </c>
      <c r="C331" s="50" t="s">
        <v>778</v>
      </c>
      <c r="D331" s="51"/>
    </row>
    <row r="332">
      <c r="A332" s="50" t="s">
        <v>426</v>
      </c>
      <c r="B332" s="50" t="s">
        <v>779</v>
      </c>
      <c r="C332" s="50" t="s">
        <v>780</v>
      </c>
      <c r="D332" s="51"/>
    </row>
    <row r="333">
      <c r="A333" s="50" t="s">
        <v>426</v>
      </c>
      <c r="B333" s="50" t="s">
        <v>781</v>
      </c>
      <c r="C333" s="50" t="s">
        <v>782</v>
      </c>
      <c r="D333" s="51"/>
    </row>
    <row r="334">
      <c r="A334" s="50" t="s">
        <v>426</v>
      </c>
      <c r="B334" s="50" t="s">
        <v>783</v>
      </c>
      <c r="C334" s="50" t="s">
        <v>784</v>
      </c>
      <c r="D334" s="51"/>
    </row>
    <row r="335">
      <c r="A335" s="50" t="s">
        <v>426</v>
      </c>
      <c r="B335" s="50" t="s">
        <v>785</v>
      </c>
      <c r="C335" s="50" t="s">
        <v>786</v>
      </c>
      <c r="D335" s="51"/>
    </row>
    <row r="336">
      <c r="A336" s="50" t="s">
        <v>426</v>
      </c>
      <c r="B336" s="50" t="s">
        <v>787</v>
      </c>
      <c r="C336" s="50" t="s">
        <v>788</v>
      </c>
      <c r="D336" s="50" t="s">
        <v>789</v>
      </c>
    </row>
    <row r="337">
      <c r="A337" s="50" t="s">
        <v>299</v>
      </c>
      <c r="B337" s="50" t="s">
        <v>790</v>
      </c>
      <c r="C337" s="50" t="s">
        <v>791</v>
      </c>
      <c r="D337" s="51"/>
    </row>
    <row r="338">
      <c r="A338" s="50" t="s">
        <v>299</v>
      </c>
      <c r="B338" s="50" t="s">
        <v>792</v>
      </c>
      <c r="C338" s="50" t="s">
        <v>791</v>
      </c>
      <c r="D338" s="50" t="s">
        <v>45</v>
      </c>
    </row>
    <row r="339">
      <c r="A339" s="50" t="s">
        <v>303</v>
      </c>
      <c r="B339" s="50" t="s">
        <v>793</v>
      </c>
      <c r="C339" s="50" t="s">
        <v>791</v>
      </c>
      <c r="D339" s="51"/>
    </row>
    <row r="340">
      <c r="A340" s="50" t="s">
        <v>299</v>
      </c>
      <c r="B340" s="50" t="s">
        <v>794</v>
      </c>
      <c r="C340" s="50" t="s">
        <v>795</v>
      </c>
      <c r="D340" s="51"/>
    </row>
    <row r="341">
      <c r="A341" s="50" t="s">
        <v>299</v>
      </c>
      <c r="B341" s="50" t="s">
        <v>796</v>
      </c>
      <c r="C341" s="50" t="s">
        <v>795</v>
      </c>
      <c r="D341" s="51"/>
    </row>
    <row r="342">
      <c r="A342" s="50" t="s">
        <v>294</v>
      </c>
      <c r="B342" s="50" t="s">
        <v>797</v>
      </c>
      <c r="C342" s="50" t="s">
        <v>795</v>
      </c>
      <c r="D342" s="50" t="s">
        <v>798</v>
      </c>
    </row>
    <row r="343">
      <c r="A343" s="50" t="s">
        <v>311</v>
      </c>
      <c r="B343" s="50" t="s">
        <v>799</v>
      </c>
      <c r="C343" s="50" t="s">
        <v>795</v>
      </c>
      <c r="D343" s="51"/>
    </row>
    <row r="344">
      <c r="A344" s="50" t="s">
        <v>404</v>
      </c>
      <c r="B344" s="50" t="s">
        <v>800</v>
      </c>
      <c r="C344" s="50" t="s">
        <v>795</v>
      </c>
      <c r="D344" s="51"/>
    </row>
    <row r="345">
      <c r="A345" s="50" t="s">
        <v>359</v>
      </c>
      <c r="B345" s="50" t="s">
        <v>801</v>
      </c>
      <c r="C345" s="50" t="s">
        <v>795</v>
      </c>
      <c r="D345" s="51"/>
    </row>
    <row r="346">
      <c r="A346" s="50" t="s">
        <v>410</v>
      </c>
      <c r="B346" s="50" t="s">
        <v>802</v>
      </c>
      <c r="C346" s="50" t="s">
        <v>795</v>
      </c>
      <c r="D346" s="51"/>
    </row>
    <row r="347">
      <c r="A347" s="50" t="s">
        <v>410</v>
      </c>
      <c r="B347" s="50" t="s">
        <v>803</v>
      </c>
      <c r="C347" s="50" t="s">
        <v>795</v>
      </c>
      <c r="D347" s="51"/>
    </row>
    <row r="348">
      <c r="A348" s="50" t="s">
        <v>410</v>
      </c>
      <c r="B348" s="50" t="s">
        <v>804</v>
      </c>
      <c r="C348" s="50" t="s">
        <v>795</v>
      </c>
      <c r="D348" s="51"/>
    </row>
    <row r="349">
      <c r="A349" s="50" t="s">
        <v>426</v>
      </c>
      <c r="B349" s="50" t="s">
        <v>805</v>
      </c>
      <c r="C349" s="50" t="s">
        <v>806</v>
      </c>
      <c r="D349" s="51"/>
    </row>
    <row r="350">
      <c r="A350" s="50" t="s">
        <v>299</v>
      </c>
      <c r="B350" s="50" t="s">
        <v>807</v>
      </c>
      <c r="C350" s="50" t="s">
        <v>808</v>
      </c>
      <c r="D350" s="51"/>
    </row>
    <row r="351">
      <c r="A351" s="50" t="s">
        <v>392</v>
      </c>
      <c r="B351" s="50" t="s">
        <v>809</v>
      </c>
      <c r="C351" s="50" t="s">
        <v>808</v>
      </c>
      <c r="D351" s="51"/>
    </row>
    <row r="352">
      <c r="A352" s="50" t="s">
        <v>392</v>
      </c>
      <c r="B352" s="50" t="s">
        <v>810</v>
      </c>
      <c r="C352" s="50" t="s">
        <v>808</v>
      </c>
      <c r="D352" s="50" t="s">
        <v>811</v>
      </c>
    </row>
    <row r="353">
      <c r="A353" s="50" t="s">
        <v>294</v>
      </c>
      <c r="B353" s="50" t="s">
        <v>812</v>
      </c>
      <c r="C353" s="50" t="s">
        <v>808</v>
      </c>
      <c r="D353" s="51"/>
    </row>
    <row r="354">
      <c r="A354" s="50" t="s">
        <v>396</v>
      </c>
      <c r="B354" s="50" t="s">
        <v>813</v>
      </c>
      <c r="C354" s="50" t="s">
        <v>808</v>
      </c>
      <c r="D354" s="51"/>
    </row>
    <row r="355">
      <c r="A355" s="50" t="s">
        <v>325</v>
      </c>
      <c r="B355" s="50" t="s">
        <v>814</v>
      </c>
      <c r="C355" s="50" t="s">
        <v>808</v>
      </c>
      <c r="D355" s="51"/>
    </row>
    <row r="356">
      <c r="A356" s="50" t="s">
        <v>325</v>
      </c>
      <c r="B356" s="50" t="s">
        <v>815</v>
      </c>
      <c r="C356" s="50" t="s">
        <v>808</v>
      </c>
      <c r="D356" s="51"/>
    </row>
    <row r="357">
      <c r="A357" s="50" t="s">
        <v>325</v>
      </c>
      <c r="B357" s="50" t="s">
        <v>816</v>
      </c>
      <c r="C357" s="50" t="s">
        <v>808</v>
      </c>
      <c r="D357" s="51"/>
    </row>
    <row r="358">
      <c r="A358" s="50" t="s">
        <v>325</v>
      </c>
      <c r="B358" s="50" t="s">
        <v>817</v>
      </c>
      <c r="C358" s="50" t="s">
        <v>808</v>
      </c>
      <c r="D358" s="51"/>
    </row>
    <row r="359">
      <c r="A359" s="50" t="s">
        <v>327</v>
      </c>
      <c r="B359" s="50" t="s">
        <v>818</v>
      </c>
      <c r="C359" s="50" t="s">
        <v>808</v>
      </c>
      <c r="D359" s="51"/>
    </row>
    <row r="360">
      <c r="A360" s="50" t="s">
        <v>303</v>
      </c>
      <c r="B360" s="50" t="s">
        <v>819</v>
      </c>
      <c r="C360" s="50" t="s">
        <v>808</v>
      </c>
      <c r="D360" s="51"/>
    </row>
    <row r="361">
      <c r="A361" s="50" t="s">
        <v>303</v>
      </c>
      <c r="B361" s="50" t="s">
        <v>820</v>
      </c>
      <c r="C361" s="50" t="s">
        <v>808</v>
      </c>
      <c r="D361" s="51"/>
    </row>
    <row r="362">
      <c r="A362" s="50" t="s">
        <v>303</v>
      </c>
      <c r="B362" s="50" t="s">
        <v>821</v>
      </c>
      <c r="C362" s="50" t="s">
        <v>808</v>
      </c>
      <c r="D362" s="51"/>
    </row>
    <row r="363">
      <c r="A363" s="50" t="s">
        <v>303</v>
      </c>
      <c r="B363" s="50" t="s">
        <v>822</v>
      </c>
      <c r="C363" s="50" t="s">
        <v>808</v>
      </c>
      <c r="D363" s="51"/>
    </row>
    <row r="364">
      <c r="A364" s="50" t="s">
        <v>303</v>
      </c>
      <c r="B364" s="50" t="s">
        <v>823</v>
      </c>
      <c r="C364" s="50" t="s">
        <v>808</v>
      </c>
      <c r="D364" s="50" t="s">
        <v>824</v>
      </c>
    </row>
    <row r="365">
      <c r="A365" s="50" t="s">
        <v>404</v>
      </c>
      <c r="B365" s="50" t="s">
        <v>825</v>
      </c>
      <c r="C365" s="50" t="s">
        <v>808</v>
      </c>
      <c r="D365" s="51"/>
    </row>
    <row r="366">
      <c r="A366" s="50" t="s">
        <v>359</v>
      </c>
      <c r="B366" s="50" t="s">
        <v>826</v>
      </c>
      <c r="C366" s="50" t="s">
        <v>808</v>
      </c>
      <c r="D366" s="51"/>
    </row>
    <row r="367">
      <c r="A367" s="50" t="s">
        <v>342</v>
      </c>
      <c r="B367" s="50" t="s">
        <v>827</v>
      </c>
      <c r="C367" s="50" t="s">
        <v>808</v>
      </c>
      <c r="D367" s="51"/>
    </row>
    <row r="368">
      <c r="A368" s="50" t="s">
        <v>342</v>
      </c>
      <c r="B368" s="50" t="s">
        <v>828</v>
      </c>
      <c r="C368" s="50" t="s">
        <v>808</v>
      </c>
      <c r="D368" s="51"/>
    </row>
    <row r="369">
      <c r="A369" s="50" t="s">
        <v>500</v>
      </c>
      <c r="B369" s="50" t="s">
        <v>829</v>
      </c>
      <c r="C369" s="50" t="s">
        <v>808</v>
      </c>
      <c r="D369" s="51"/>
    </row>
    <row r="370">
      <c r="A370" s="50" t="s">
        <v>500</v>
      </c>
      <c r="B370" s="50" t="s">
        <v>830</v>
      </c>
      <c r="C370" s="50" t="s">
        <v>808</v>
      </c>
      <c r="D370" s="51"/>
    </row>
    <row r="371">
      <c r="A371" s="50" t="s">
        <v>500</v>
      </c>
      <c r="B371" s="50" t="s">
        <v>831</v>
      </c>
      <c r="C371" s="50" t="s">
        <v>808</v>
      </c>
      <c r="D371" s="51"/>
    </row>
    <row r="372">
      <c r="A372" s="50" t="s">
        <v>500</v>
      </c>
      <c r="B372" s="50" t="s">
        <v>832</v>
      </c>
      <c r="C372" s="50" t="s">
        <v>808</v>
      </c>
      <c r="D372" s="51"/>
    </row>
    <row r="373">
      <c r="A373" s="50" t="s">
        <v>379</v>
      </c>
      <c r="B373" s="50" t="s">
        <v>833</v>
      </c>
      <c r="C373" s="50" t="s">
        <v>808</v>
      </c>
      <c r="D373" s="51"/>
    </row>
    <row r="374">
      <c r="A374" s="50" t="s">
        <v>379</v>
      </c>
      <c r="B374" s="50" t="s">
        <v>834</v>
      </c>
      <c r="C374" s="50" t="s">
        <v>808</v>
      </c>
      <c r="D374" s="51"/>
    </row>
    <row r="375">
      <c r="A375" s="50" t="s">
        <v>379</v>
      </c>
      <c r="B375" s="50" t="s">
        <v>835</v>
      </c>
      <c r="C375" s="50" t="s">
        <v>808</v>
      </c>
      <c r="D375" s="51"/>
    </row>
    <row r="376">
      <c r="A376" s="50" t="s">
        <v>379</v>
      </c>
      <c r="B376" s="50" t="s">
        <v>836</v>
      </c>
      <c r="C376" s="50" t="s">
        <v>808</v>
      </c>
      <c r="D376" s="51"/>
    </row>
    <row r="377">
      <c r="A377" s="50" t="s">
        <v>379</v>
      </c>
      <c r="B377" s="50" t="s">
        <v>837</v>
      </c>
      <c r="C377" s="50" t="s">
        <v>808</v>
      </c>
      <c r="D377" s="51"/>
    </row>
    <row r="378">
      <c r="A378" s="50" t="s">
        <v>486</v>
      </c>
      <c r="B378" s="50" t="s">
        <v>838</v>
      </c>
      <c r="C378" s="50" t="s">
        <v>808</v>
      </c>
      <c r="D378" s="51"/>
    </row>
    <row r="379">
      <c r="A379" s="50" t="s">
        <v>486</v>
      </c>
      <c r="B379" s="50" t="s">
        <v>839</v>
      </c>
      <c r="C379" s="50" t="s">
        <v>808</v>
      </c>
      <c r="D379" s="50" t="s">
        <v>840</v>
      </c>
    </row>
    <row r="380">
      <c r="A380" s="50" t="s">
        <v>396</v>
      </c>
      <c r="B380" s="50" t="s">
        <v>841</v>
      </c>
      <c r="C380" s="50" t="s">
        <v>842</v>
      </c>
      <c r="D380" s="51"/>
    </row>
    <row r="381">
      <c r="A381" s="50" t="s">
        <v>500</v>
      </c>
      <c r="B381" s="50" t="s">
        <v>843</v>
      </c>
      <c r="C381" s="50" t="s">
        <v>844</v>
      </c>
      <c r="D381" s="51"/>
    </row>
    <row r="382">
      <c r="A382" s="50" t="s">
        <v>359</v>
      </c>
      <c r="B382" s="50" t="s">
        <v>845</v>
      </c>
      <c r="C382" s="50" t="s">
        <v>846</v>
      </c>
      <c r="D382" s="51"/>
    </row>
    <row r="383">
      <c r="A383" s="50" t="s">
        <v>486</v>
      </c>
      <c r="B383" s="50" t="s">
        <v>847</v>
      </c>
      <c r="C383" s="50" t="s">
        <v>848</v>
      </c>
      <c r="D383" s="51"/>
    </row>
    <row r="384">
      <c r="A384" s="50" t="s">
        <v>342</v>
      </c>
      <c r="B384" s="50" t="s">
        <v>849</v>
      </c>
      <c r="C384" s="50" t="s">
        <v>850</v>
      </c>
      <c r="D384" s="51"/>
    </row>
    <row r="385">
      <c r="A385" s="50" t="s">
        <v>500</v>
      </c>
      <c r="B385" s="50" t="s">
        <v>851</v>
      </c>
      <c r="C385" s="50" t="s">
        <v>852</v>
      </c>
      <c r="D385" s="51"/>
    </row>
    <row r="386">
      <c r="A386" s="50" t="s">
        <v>325</v>
      </c>
      <c r="B386" s="50" t="s">
        <v>853</v>
      </c>
      <c r="C386" s="50" t="s">
        <v>854</v>
      </c>
      <c r="D386" s="50" t="s">
        <v>855</v>
      </c>
    </row>
    <row r="387">
      <c r="A387" s="50" t="s">
        <v>392</v>
      </c>
      <c r="B387" s="50" t="s">
        <v>856</v>
      </c>
      <c r="C387" s="50" t="s">
        <v>138</v>
      </c>
      <c r="D387" s="51"/>
    </row>
    <row r="388">
      <c r="A388" s="50" t="s">
        <v>299</v>
      </c>
      <c r="B388" s="50" t="s">
        <v>857</v>
      </c>
      <c r="C388" s="50" t="s">
        <v>858</v>
      </c>
      <c r="D388" s="51"/>
    </row>
    <row r="389">
      <c r="A389" s="50" t="s">
        <v>299</v>
      </c>
      <c r="B389" s="50" t="s">
        <v>859</v>
      </c>
      <c r="C389" s="50" t="s">
        <v>858</v>
      </c>
      <c r="D389" s="51"/>
    </row>
    <row r="390">
      <c r="A390" s="50" t="s">
        <v>299</v>
      </c>
      <c r="B390" s="50" t="s">
        <v>860</v>
      </c>
      <c r="C390" s="50" t="s">
        <v>858</v>
      </c>
      <c r="D390" s="51"/>
    </row>
    <row r="391">
      <c r="A391" s="50" t="s">
        <v>299</v>
      </c>
      <c r="B391" s="50" t="s">
        <v>861</v>
      </c>
      <c r="C391" s="50" t="s">
        <v>858</v>
      </c>
      <c r="D391" s="50" t="s">
        <v>862</v>
      </c>
    </row>
    <row r="392">
      <c r="A392" s="50" t="s">
        <v>299</v>
      </c>
      <c r="B392" s="50" t="s">
        <v>863</v>
      </c>
      <c r="C392" s="50" t="s">
        <v>858</v>
      </c>
      <c r="D392" s="51"/>
    </row>
    <row r="393">
      <c r="A393" s="50" t="s">
        <v>303</v>
      </c>
      <c r="B393" s="50" t="s">
        <v>864</v>
      </c>
      <c r="C393" s="50" t="s">
        <v>865</v>
      </c>
      <c r="D393" s="51"/>
    </row>
    <row r="394">
      <c r="A394" s="50" t="s">
        <v>404</v>
      </c>
      <c r="B394" s="50" t="s">
        <v>866</v>
      </c>
      <c r="C394" s="50" t="s">
        <v>867</v>
      </c>
      <c r="D394" s="51"/>
    </row>
    <row r="395">
      <c r="A395" s="50" t="s">
        <v>342</v>
      </c>
      <c r="B395" s="50" t="s">
        <v>868</v>
      </c>
      <c r="C395" s="50" t="s">
        <v>867</v>
      </c>
      <c r="D395" s="51"/>
    </row>
    <row r="396">
      <c r="A396" s="50" t="s">
        <v>426</v>
      </c>
      <c r="B396" s="50" t="s">
        <v>869</v>
      </c>
      <c r="C396" s="50" t="s">
        <v>870</v>
      </c>
      <c r="D396" s="51"/>
    </row>
    <row r="397">
      <c r="A397" s="50" t="s">
        <v>299</v>
      </c>
      <c r="B397" s="50" t="s">
        <v>871</v>
      </c>
      <c r="C397" s="50" t="s">
        <v>872</v>
      </c>
      <c r="D397" s="51"/>
    </row>
    <row r="398">
      <c r="A398" s="50" t="s">
        <v>299</v>
      </c>
      <c r="B398" s="50" t="s">
        <v>873</v>
      </c>
      <c r="C398" s="50" t="s">
        <v>874</v>
      </c>
      <c r="D398" s="51"/>
    </row>
    <row r="399">
      <c r="A399" s="50" t="s">
        <v>299</v>
      </c>
      <c r="B399" s="50" t="s">
        <v>875</v>
      </c>
      <c r="C399" s="50" t="s">
        <v>874</v>
      </c>
      <c r="D399" s="51"/>
    </row>
    <row r="400">
      <c r="A400" s="50" t="s">
        <v>309</v>
      </c>
      <c r="B400" s="50" t="s">
        <v>876</v>
      </c>
      <c r="C400" s="50" t="s">
        <v>874</v>
      </c>
      <c r="D400" s="51"/>
    </row>
    <row r="401">
      <c r="A401" s="50" t="s">
        <v>309</v>
      </c>
      <c r="B401" s="50" t="s">
        <v>877</v>
      </c>
      <c r="C401" s="50" t="s">
        <v>874</v>
      </c>
      <c r="D401" s="51"/>
    </row>
    <row r="402">
      <c r="A402" s="50" t="s">
        <v>303</v>
      </c>
      <c r="B402" s="50" t="s">
        <v>878</v>
      </c>
      <c r="C402" s="50" t="s">
        <v>874</v>
      </c>
      <c r="D402" s="51"/>
    </row>
    <row r="403">
      <c r="A403" s="50" t="s">
        <v>410</v>
      </c>
      <c r="B403" s="50" t="s">
        <v>879</v>
      </c>
      <c r="C403" s="50" t="s">
        <v>874</v>
      </c>
      <c r="D403" s="51"/>
    </row>
    <row r="404">
      <c r="A404" s="50" t="s">
        <v>410</v>
      </c>
      <c r="B404" s="50" t="s">
        <v>880</v>
      </c>
      <c r="C404" s="50" t="s">
        <v>874</v>
      </c>
      <c r="D404" s="51"/>
    </row>
    <row r="405">
      <c r="A405" s="50" t="s">
        <v>410</v>
      </c>
      <c r="B405" s="50" t="s">
        <v>881</v>
      </c>
      <c r="C405" s="50" t="s">
        <v>874</v>
      </c>
      <c r="D405" s="51"/>
    </row>
    <row r="406">
      <c r="A406" s="50" t="s">
        <v>426</v>
      </c>
      <c r="B406" s="50" t="s">
        <v>882</v>
      </c>
      <c r="C406" s="50" t="s">
        <v>874</v>
      </c>
      <c r="D406" s="51"/>
    </row>
    <row r="407">
      <c r="A407" s="50" t="s">
        <v>303</v>
      </c>
      <c r="B407" s="50" t="s">
        <v>883</v>
      </c>
      <c r="C407" s="50" t="s">
        <v>884</v>
      </c>
      <c r="D407" s="50" t="s">
        <v>885</v>
      </c>
    </row>
    <row r="408">
      <c r="A408" s="50" t="s">
        <v>426</v>
      </c>
      <c r="B408" s="50" t="s">
        <v>886</v>
      </c>
      <c r="C408" s="50" t="s">
        <v>884</v>
      </c>
      <c r="D408" s="51"/>
    </row>
    <row r="409">
      <c r="A409" s="50" t="s">
        <v>426</v>
      </c>
      <c r="B409" s="50" t="s">
        <v>887</v>
      </c>
      <c r="C409" s="50" t="s">
        <v>888</v>
      </c>
      <c r="D409" s="51"/>
    </row>
    <row r="410">
      <c r="A410" s="50" t="s">
        <v>303</v>
      </c>
      <c r="B410" s="50" t="s">
        <v>889</v>
      </c>
      <c r="C410" s="50" t="s">
        <v>890</v>
      </c>
      <c r="D410" s="51"/>
    </row>
    <row r="411">
      <c r="A411" s="50" t="s">
        <v>426</v>
      </c>
      <c r="B411" s="50" t="s">
        <v>891</v>
      </c>
      <c r="C411" s="50" t="s">
        <v>892</v>
      </c>
      <c r="D411" s="51"/>
    </row>
    <row r="412">
      <c r="A412" s="50" t="s">
        <v>426</v>
      </c>
      <c r="B412" s="50" t="s">
        <v>893</v>
      </c>
      <c r="C412" s="50" t="s">
        <v>894</v>
      </c>
      <c r="D412" s="51"/>
    </row>
    <row r="413">
      <c r="A413" s="50" t="s">
        <v>299</v>
      </c>
      <c r="B413" s="50" t="s">
        <v>790</v>
      </c>
      <c r="C413" s="50" t="s">
        <v>895</v>
      </c>
      <c r="D413" s="51"/>
    </row>
    <row r="414">
      <c r="A414" s="50" t="s">
        <v>299</v>
      </c>
      <c r="B414" s="50" t="s">
        <v>792</v>
      </c>
      <c r="C414" s="50" t="s">
        <v>895</v>
      </c>
      <c r="D414" s="51"/>
    </row>
    <row r="415">
      <c r="A415" s="50" t="s">
        <v>299</v>
      </c>
      <c r="B415" s="50" t="s">
        <v>896</v>
      </c>
      <c r="C415" s="50" t="s">
        <v>895</v>
      </c>
      <c r="D415" s="51"/>
    </row>
    <row r="416">
      <c r="A416" s="50" t="s">
        <v>303</v>
      </c>
      <c r="B416" s="50" t="s">
        <v>897</v>
      </c>
      <c r="C416" s="50" t="s">
        <v>895</v>
      </c>
      <c r="D416" s="51"/>
    </row>
    <row r="417">
      <c r="A417" s="50" t="s">
        <v>303</v>
      </c>
      <c r="B417" s="50" t="s">
        <v>898</v>
      </c>
      <c r="C417" s="50" t="s">
        <v>895</v>
      </c>
      <c r="D417" s="51"/>
    </row>
    <row r="418">
      <c r="A418" s="50" t="s">
        <v>303</v>
      </c>
      <c r="B418" s="50" t="s">
        <v>899</v>
      </c>
      <c r="C418" s="50" t="s">
        <v>895</v>
      </c>
      <c r="D418" s="51"/>
    </row>
    <row r="419">
      <c r="A419" s="50" t="s">
        <v>303</v>
      </c>
      <c r="B419" s="50" t="s">
        <v>900</v>
      </c>
      <c r="C419" s="50" t="s">
        <v>895</v>
      </c>
      <c r="D419" s="51"/>
    </row>
    <row r="420">
      <c r="A420" s="50" t="s">
        <v>404</v>
      </c>
      <c r="B420" s="50" t="s">
        <v>901</v>
      </c>
      <c r="C420" s="50" t="s">
        <v>895</v>
      </c>
      <c r="D420" s="51"/>
    </row>
    <row r="421">
      <c r="A421" s="50" t="s">
        <v>404</v>
      </c>
      <c r="B421" s="50" t="s">
        <v>902</v>
      </c>
      <c r="C421" s="50" t="s">
        <v>895</v>
      </c>
      <c r="D421" s="51"/>
    </row>
    <row r="422">
      <c r="A422" s="50" t="s">
        <v>359</v>
      </c>
      <c r="B422" s="50" t="s">
        <v>903</v>
      </c>
      <c r="C422" s="50" t="s">
        <v>895</v>
      </c>
      <c r="D422" s="51"/>
    </row>
    <row r="423">
      <c r="A423" s="50" t="s">
        <v>342</v>
      </c>
      <c r="B423" s="50" t="s">
        <v>904</v>
      </c>
      <c r="C423" s="50" t="s">
        <v>895</v>
      </c>
      <c r="D423" s="51"/>
    </row>
    <row r="424">
      <c r="A424" s="50" t="s">
        <v>426</v>
      </c>
      <c r="B424" s="50" t="s">
        <v>905</v>
      </c>
      <c r="C424" s="50" t="s">
        <v>895</v>
      </c>
      <c r="D424" s="51"/>
    </row>
    <row r="425">
      <c r="A425" s="50" t="s">
        <v>314</v>
      </c>
      <c r="B425" s="50" t="s">
        <v>906</v>
      </c>
      <c r="C425" s="50" t="s">
        <v>907</v>
      </c>
      <c r="D425" s="51"/>
    </row>
    <row r="426">
      <c r="A426" s="50" t="s">
        <v>303</v>
      </c>
      <c r="B426" s="50" t="s">
        <v>908</v>
      </c>
      <c r="C426" s="50" t="s">
        <v>909</v>
      </c>
      <c r="D426" s="51"/>
    </row>
    <row r="427">
      <c r="A427" s="50" t="s">
        <v>404</v>
      </c>
      <c r="B427" s="50" t="s">
        <v>910</v>
      </c>
      <c r="C427" s="50" t="s">
        <v>911</v>
      </c>
      <c r="D427" s="51"/>
    </row>
    <row r="428">
      <c r="A428" s="50" t="s">
        <v>303</v>
      </c>
      <c r="B428" s="50" t="s">
        <v>912</v>
      </c>
      <c r="C428" s="50" t="s">
        <v>913</v>
      </c>
      <c r="D428" s="50" t="s">
        <v>914</v>
      </c>
    </row>
    <row r="429">
      <c r="A429" s="50" t="s">
        <v>303</v>
      </c>
      <c r="B429" s="50" t="s">
        <v>915</v>
      </c>
      <c r="C429" s="50" t="s">
        <v>916</v>
      </c>
      <c r="D429" s="50" t="s">
        <v>917</v>
      </c>
    </row>
    <row r="430">
      <c r="A430" s="50" t="s">
        <v>392</v>
      </c>
      <c r="B430" s="50" t="s">
        <v>918</v>
      </c>
      <c r="C430" s="50" t="s">
        <v>919</v>
      </c>
      <c r="D430" s="50" t="s">
        <v>920</v>
      </c>
    </row>
    <row r="431">
      <c r="A431" s="50" t="s">
        <v>314</v>
      </c>
      <c r="B431" s="50" t="s">
        <v>921</v>
      </c>
      <c r="C431" s="50" t="s">
        <v>919</v>
      </c>
      <c r="D431" s="51"/>
    </row>
    <row r="432">
      <c r="A432" s="50" t="s">
        <v>314</v>
      </c>
      <c r="B432" s="50" t="s">
        <v>922</v>
      </c>
      <c r="C432" s="50" t="s">
        <v>919</v>
      </c>
      <c r="D432" s="51"/>
    </row>
    <row r="433">
      <c r="A433" s="50" t="s">
        <v>379</v>
      </c>
      <c r="B433" s="50" t="s">
        <v>923</v>
      </c>
      <c r="C433" s="50" t="s">
        <v>919</v>
      </c>
      <c r="D433" s="51"/>
    </row>
    <row r="434">
      <c r="A434" s="50" t="s">
        <v>379</v>
      </c>
      <c r="B434" s="50" t="s">
        <v>924</v>
      </c>
      <c r="C434" s="50" t="s">
        <v>925</v>
      </c>
      <c r="D434" s="51"/>
    </row>
    <row r="435">
      <c r="A435" s="50" t="s">
        <v>426</v>
      </c>
      <c r="B435" s="50" t="s">
        <v>926</v>
      </c>
      <c r="C435" s="50" t="s">
        <v>927</v>
      </c>
      <c r="D435" s="50" t="s">
        <v>928</v>
      </c>
    </row>
    <row r="436">
      <c r="A436" s="50" t="s">
        <v>314</v>
      </c>
      <c r="B436" s="50" t="s">
        <v>929</v>
      </c>
      <c r="C436" s="50" t="s">
        <v>930</v>
      </c>
      <c r="D436" s="51"/>
    </row>
    <row r="437">
      <c r="A437" s="50" t="s">
        <v>426</v>
      </c>
      <c r="B437" s="50" t="s">
        <v>931</v>
      </c>
      <c r="C437" s="50" t="s">
        <v>932</v>
      </c>
      <c r="D437" s="51"/>
    </row>
    <row r="438">
      <c r="A438" s="50" t="s">
        <v>426</v>
      </c>
      <c r="B438" s="50" t="s">
        <v>933</v>
      </c>
      <c r="C438" s="50" t="s">
        <v>934</v>
      </c>
      <c r="D438" s="51"/>
    </row>
    <row r="439">
      <c r="A439" s="50" t="s">
        <v>392</v>
      </c>
      <c r="B439" s="50" t="s">
        <v>935</v>
      </c>
      <c r="C439" s="50" t="s">
        <v>112</v>
      </c>
      <c r="D439" s="51"/>
    </row>
    <row r="440">
      <c r="A440" s="50" t="s">
        <v>392</v>
      </c>
      <c r="B440" s="50" t="s">
        <v>936</v>
      </c>
      <c r="C440" s="50" t="s">
        <v>112</v>
      </c>
      <c r="D440" s="51"/>
    </row>
    <row r="441">
      <c r="A441" s="50" t="s">
        <v>294</v>
      </c>
      <c r="B441" s="50" t="s">
        <v>937</v>
      </c>
      <c r="C441" s="50" t="s">
        <v>112</v>
      </c>
      <c r="D441" s="51"/>
    </row>
    <row r="442">
      <c r="A442" s="50" t="s">
        <v>294</v>
      </c>
      <c r="B442" s="50" t="s">
        <v>938</v>
      </c>
      <c r="C442" s="50" t="s">
        <v>112</v>
      </c>
      <c r="D442" s="51"/>
    </row>
    <row r="443">
      <c r="A443" s="50" t="s">
        <v>294</v>
      </c>
      <c r="B443" s="50" t="s">
        <v>939</v>
      </c>
      <c r="C443" s="50" t="s">
        <v>112</v>
      </c>
      <c r="D443" s="51"/>
    </row>
    <row r="444">
      <c r="A444" s="50" t="s">
        <v>294</v>
      </c>
      <c r="B444" s="50" t="s">
        <v>940</v>
      </c>
      <c r="C444" s="50" t="s">
        <v>112</v>
      </c>
      <c r="D444" s="51"/>
    </row>
    <row r="445">
      <c r="A445" s="50" t="s">
        <v>311</v>
      </c>
      <c r="B445" s="50" t="s">
        <v>941</v>
      </c>
      <c r="C445" s="50" t="s">
        <v>112</v>
      </c>
      <c r="D445" s="51"/>
    </row>
    <row r="446">
      <c r="A446" s="50" t="s">
        <v>325</v>
      </c>
      <c r="B446" s="50" t="s">
        <v>942</v>
      </c>
      <c r="C446" s="50" t="s">
        <v>112</v>
      </c>
      <c r="D446" s="51"/>
    </row>
    <row r="447">
      <c r="A447" s="50" t="s">
        <v>325</v>
      </c>
      <c r="B447" s="50" t="s">
        <v>943</v>
      </c>
      <c r="C447" s="50" t="s">
        <v>112</v>
      </c>
      <c r="D447" s="51"/>
    </row>
    <row r="448">
      <c r="A448" s="50" t="s">
        <v>379</v>
      </c>
      <c r="B448" s="50" t="s">
        <v>944</v>
      </c>
      <c r="C448" s="50" t="s">
        <v>112</v>
      </c>
      <c r="D448" s="51"/>
    </row>
    <row r="449">
      <c r="A449" s="50" t="s">
        <v>379</v>
      </c>
      <c r="B449" s="50" t="s">
        <v>945</v>
      </c>
      <c r="C449" s="50" t="s">
        <v>112</v>
      </c>
      <c r="D449" s="51"/>
    </row>
    <row r="450">
      <c r="A450" s="50" t="s">
        <v>396</v>
      </c>
      <c r="B450" s="50" t="s">
        <v>946</v>
      </c>
      <c r="C450" s="50" t="s">
        <v>119</v>
      </c>
      <c r="D450" s="51"/>
    </row>
    <row r="451">
      <c r="A451" s="50" t="s">
        <v>311</v>
      </c>
      <c r="B451" s="50" t="s">
        <v>947</v>
      </c>
      <c r="C451" s="50" t="s">
        <v>114</v>
      </c>
      <c r="D451" s="51"/>
    </row>
    <row r="452">
      <c r="A452" s="50" t="s">
        <v>426</v>
      </c>
      <c r="B452" s="50" t="s">
        <v>948</v>
      </c>
      <c r="C452" s="50" t="s">
        <v>114</v>
      </c>
      <c r="D452" s="51"/>
    </row>
    <row r="453">
      <c r="A453" s="50" t="s">
        <v>426</v>
      </c>
      <c r="B453" s="50" t="s">
        <v>949</v>
      </c>
      <c r="C453" s="50" t="s">
        <v>114</v>
      </c>
      <c r="D453" s="51"/>
    </row>
    <row r="454">
      <c r="A454" s="50" t="s">
        <v>396</v>
      </c>
      <c r="B454" s="50" t="s">
        <v>950</v>
      </c>
      <c r="C454" s="50" t="s">
        <v>951</v>
      </c>
      <c r="D454" s="51"/>
    </row>
    <row r="455">
      <c r="A455" s="50" t="s">
        <v>299</v>
      </c>
      <c r="B455" s="50" t="s">
        <v>952</v>
      </c>
      <c r="C455" s="50" t="s">
        <v>953</v>
      </c>
      <c r="D455" s="51"/>
    </row>
    <row r="456">
      <c r="A456" s="50" t="s">
        <v>359</v>
      </c>
      <c r="B456" s="50" t="s">
        <v>954</v>
      </c>
      <c r="C456" s="50" t="s">
        <v>953</v>
      </c>
      <c r="D456" s="50" t="s">
        <v>955</v>
      </c>
    </row>
    <row r="457">
      <c r="A457" s="50" t="s">
        <v>342</v>
      </c>
      <c r="B457" s="50" t="s">
        <v>956</v>
      </c>
      <c r="C457" s="50" t="s">
        <v>953</v>
      </c>
      <c r="D457" s="51"/>
    </row>
    <row r="458">
      <c r="A458" s="50" t="s">
        <v>299</v>
      </c>
      <c r="B458" s="50" t="s">
        <v>957</v>
      </c>
      <c r="C458" s="50" t="s">
        <v>958</v>
      </c>
      <c r="D458" s="51"/>
    </row>
    <row r="459">
      <c r="A459" s="50" t="s">
        <v>303</v>
      </c>
      <c r="B459" s="50" t="s">
        <v>959</v>
      </c>
      <c r="C459" s="50" t="s">
        <v>958</v>
      </c>
      <c r="D459" s="51"/>
    </row>
    <row r="460">
      <c r="A460" s="50" t="s">
        <v>303</v>
      </c>
      <c r="B460" s="50" t="s">
        <v>960</v>
      </c>
      <c r="C460" s="50" t="s">
        <v>958</v>
      </c>
      <c r="D460" s="51"/>
    </row>
    <row r="461">
      <c r="A461" s="50" t="s">
        <v>303</v>
      </c>
      <c r="B461" s="50" t="s">
        <v>961</v>
      </c>
      <c r="C461" s="50" t="s">
        <v>958</v>
      </c>
      <c r="D461" s="51"/>
    </row>
    <row r="462">
      <c r="A462" s="50" t="s">
        <v>303</v>
      </c>
      <c r="B462" s="50" t="s">
        <v>962</v>
      </c>
      <c r="C462" s="50" t="s">
        <v>958</v>
      </c>
      <c r="D462" s="51"/>
    </row>
    <row r="463">
      <c r="A463" s="50" t="s">
        <v>404</v>
      </c>
      <c r="B463" s="50" t="s">
        <v>963</v>
      </c>
      <c r="C463" s="50" t="s">
        <v>958</v>
      </c>
      <c r="D463" s="51"/>
    </row>
    <row r="464">
      <c r="A464" s="50" t="s">
        <v>342</v>
      </c>
      <c r="B464" s="50" t="s">
        <v>964</v>
      </c>
      <c r="C464" s="50" t="s">
        <v>958</v>
      </c>
      <c r="D464" s="51"/>
    </row>
    <row r="465">
      <c r="A465" s="50" t="s">
        <v>342</v>
      </c>
      <c r="B465" s="50" t="s">
        <v>965</v>
      </c>
      <c r="C465" s="50" t="s">
        <v>958</v>
      </c>
      <c r="D465" s="51"/>
    </row>
    <row r="466">
      <c r="A466" s="50" t="s">
        <v>379</v>
      </c>
      <c r="B466" s="50" t="s">
        <v>966</v>
      </c>
      <c r="C466" s="50" t="s">
        <v>958</v>
      </c>
      <c r="D466" s="51"/>
    </row>
    <row r="467">
      <c r="A467" s="50" t="s">
        <v>426</v>
      </c>
      <c r="B467" s="50" t="s">
        <v>967</v>
      </c>
      <c r="C467" s="50" t="s">
        <v>958</v>
      </c>
      <c r="D467" s="50" t="s">
        <v>968</v>
      </c>
    </row>
    <row r="468">
      <c r="A468" s="50" t="s">
        <v>426</v>
      </c>
      <c r="B468" s="50" t="s">
        <v>969</v>
      </c>
      <c r="C468" s="50" t="s">
        <v>970</v>
      </c>
      <c r="D468" s="51"/>
    </row>
    <row r="469">
      <c r="A469" s="50" t="s">
        <v>303</v>
      </c>
      <c r="B469" s="50" t="s">
        <v>971</v>
      </c>
      <c r="C469" s="50" t="s">
        <v>972</v>
      </c>
      <c r="D469" s="51"/>
    </row>
    <row r="470">
      <c r="A470" s="50" t="s">
        <v>342</v>
      </c>
      <c r="B470" s="50" t="s">
        <v>973</v>
      </c>
      <c r="C470" s="50" t="s">
        <v>974</v>
      </c>
      <c r="D470" s="51"/>
    </row>
    <row r="471">
      <c r="A471" s="50" t="s">
        <v>342</v>
      </c>
      <c r="B471" s="50" t="s">
        <v>975</v>
      </c>
      <c r="C471" s="50" t="s">
        <v>976</v>
      </c>
      <c r="D471" s="51"/>
    </row>
    <row r="472">
      <c r="A472" s="50" t="s">
        <v>299</v>
      </c>
      <c r="B472" s="50" t="s">
        <v>977</v>
      </c>
      <c r="C472" s="50" t="s">
        <v>978</v>
      </c>
      <c r="D472" s="50" t="s">
        <v>979</v>
      </c>
    </row>
    <row r="473">
      <c r="A473" s="50" t="s">
        <v>299</v>
      </c>
      <c r="B473" s="50" t="s">
        <v>980</v>
      </c>
      <c r="C473" s="50" t="s">
        <v>978</v>
      </c>
      <c r="D473" s="50" t="s">
        <v>981</v>
      </c>
    </row>
    <row r="474">
      <c r="A474" s="50" t="s">
        <v>299</v>
      </c>
      <c r="B474" s="50" t="s">
        <v>982</v>
      </c>
      <c r="C474" s="50" t="s">
        <v>978</v>
      </c>
      <c r="D474" s="51"/>
    </row>
    <row r="475">
      <c r="A475" s="50" t="s">
        <v>294</v>
      </c>
      <c r="B475" s="50" t="s">
        <v>983</v>
      </c>
      <c r="C475" s="50" t="s">
        <v>978</v>
      </c>
      <c r="D475" s="51"/>
    </row>
    <row r="476">
      <c r="A476" s="50" t="s">
        <v>396</v>
      </c>
      <c r="B476" s="50" t="s">
        <v>984</v>
      </c>
      <c r="C476" s="50" t="s">
        <v>978</v>
      </c>
      <c r="D476" s="51"/>
    </row>
    <row r="477">
      <c r="A477" s="50" t="s">
        <v>404</v>
      </c>
      <c r="B477" s="50" t="s">
        <v>985</v>
      </c>
      <c r="C477" s="50" t="s">
        <v>978</v>
      </c>
      <c r="D477" s="51"/>
    </row>
    <row r="478">
      <c r="A478" s="50" t="s">
        <v>359</v>
      </c>
      <c r="B478" s="50" t="s">
        <v>986</v>
      </c>
      <c r="C478" s="50" t="s">
        <v>978</v>
      </c>
      <c r="D478" s="51"/>
    </row>
    <row r="479">
      <c r="A479" s="50" t="s">
        <v>359</v>
      </c>
      <c r="B479" s="50" t="s">
        <v>987</v>
      </c>
      <c r="C479" s="50" t="s">
        <v>978</v>
      </c>
      <c r="D479" s="51"/>
    </row>
    <row r="480">
      <c r="A480" s="50" t="s">
        <v>379</v>
      </c>
      <c r="B480" s="50" t="s">
        <v>988</v>
      </c>
      <c r="C480" s="50" t="s">
        <v>978</v>
      </c>
      <c r="D480" s="51"/>
    </row>
    <row r="481">
      <c r="A481" s="50" t="s">
        <v>379</v>
      </c>
      <c r="B481" s="50" t="s">
        <v>989</v>
      </c>
      <c r="C481" s="50" t="s">
        <v>978</v>
      </c>
      <c r="D481" s="51"/>
    </row>
    <row r="482">
      <c r="A482" s="50" t="s">
        <v>486</v>
      </c>
      <c r="B482" s="50" t="s">
        <v>990</v>
      </c>
      <c r="C482" s="50" t="s">
        <v>978</v>
      </c>
      <c r="D482" s="51"/>
    </row>
    <row r="483">
      <c r="A483" s="50" t="s">
        <v>294</v>
      </c>
      <c r="B483" s="50" t="s">
        <v>991</v>
      </c>
      <c r="C483" s="50" t="s">
        <v>992</v>
      </c>
      <c r="D483" s="51"/>
    </row>
    <row r="484">
      <c r="A484" s="50" t="s">
        <v>303</v>
      </c>
      <c r="B484" s="50" t="s">
        <v>993</v>
      </c>
      <c r="C484" s="50" t="s">
        <v>992</v>
      </c>
      <c r="D484" s="51"/>
    </row>
    <row r="485">
      <c r="A485" s="50" t="s">
        <v>327</v>
      </c>
      <c r="B485" s="50" t="s">
        <v>994</v>
      </c>
      <c r="C485" s="50" t="s">
        <v>995</v>
      </c>
      <c r="D485" s="51"/>
    </row>
    <row r="486">
      <c r="A486" s="50" t="s">
        <v>486</v>
      </c>
      <c r="B486" s="50" t="s">
        <v>996</v>
      </c>
      <c r="C486" s="50" t="s">
        <v>997</v>
      </c>
      <c r="D486" s="51"/>
    </row>
    <row r="487">
      <c r="A487" s="50" t="s">
        <v>299</v>
      </c>
      <c r="B487" s="50" t="s">
        <v>998</v>
      </c>
      <c r="C487" s="50" t="s">
        <v>15</v>
      </c>
      <c r="D487" s="51"/>
    </row>
    <row r="488">
      <c r="A488" s="50" t="s">
        <v>299</v>
      </c>
      <c r="B488" s="50" t="s">
        <v>999</v>
      </c>
      <c r="C488" s="50" t="s">
        <v>15</v>
      </c>
      <c r="D488" s="51"/>
    </row>
    <row r="489">
      <c r="A489" s="50" t="s">
        <v>299</v>
      </c>
      <c r="B489" s="50" t="s">
        <v>1000</v>
      </c>
      <c r="C489" s="50" t="s">
        <v>15</v>
      </c>
      <c r="D489" s="51"/>
    </row>
    <row r="490">
      <c r="A490" s="50" t="s">
        <v>309</v>
      </c>
      <c r="B490" s="50" t="s">
        <v>1001</v>
      </c>
      <c r="C490" s="50" t="s">
        <v>15</v>
      </c>
      <c r="D490" s="51"/>
    </row>
    <row r="491">
      <c r="A491" s="50" t="s">
        <v>309</v>
      </c>
      <c r="B491" s="50" t="s">
        <v>1002</v>
      </c>
      <c r="C491" s="50" t="s">
        <v>15</v>
      </c>
      <c r="D491" s="51"/>
    </row>
    <row r="492">
      <c r="A492" s="50" t="s">
        <v>325</v>
      </c>
      <c r="B492" s="50" t="s">
        <v>1003</v>
      </c>
      <c r="C492" s="50" t="s">
        <v>15</v>
      </c>
      <c r="D492" s="51"/>
    </row>
    <row r="493">
      <c r="A493" s="50" t="s">
        <v>325</v>
      </c>
      <c r="B493" s="50" t="s">
        <v>1004</v>
      </c>
      <c r="C493" s="50" t="s">
        <v>15</v>
      </c>
      <c r="D493" s="51"/>
    </row>
    <row r="494">
      <c r="A494" s="50" t="s">
        <v>325</v>
      </c>
      <c r="B494" s="50" t="s">
        <v>1005</v>
      </c>
      <c r="C494" s="50" t="s">
        <v>15</v>
      </c>
      <c r="D494" s="51"/>
    </row>
    <row r="495">
      <c r="A495" s="50" t="s">
        <v>303</v>
      </c>
      <c r="B495" s="50" t="s">
        <v>1006</v>
      </c>
      <c r="C495" s="50" t="s">
        <v>15</v>
      </c>
      <c r="D495" s="51"/>
    </row>
    <row r="496">
      <c r="A496" s="50" t="s">
        <v>359</v>
      </c>
      <c r="B496" s="50" t="s">
        <v>1007</v>
      </c>
      <c r="C496" s="50" t="s">
        <v>15</v>
      </c>
      <c r="D496" s="51"/>
    </row>
    <row r="497">
      <c r="A497" s="50" t="s">
        <v>359</v>
      </c>
      <c r="B497" s="50" t="s">
        <v>1008</v>
      </c>
      <c r="C497" s="50" t="s">
        <v>15</v>
      </c>
      <c r="D497" s="51"/>
    </row>
    <row r="498">
      <c r="A498" s="50" t="s">
        <v>359</v>
      </c>
      <c r="B498" s="50" t="s">
        <v>1009</v>
      </c>
      <c r="C498" s="50" t="s">
        <v>15</v>
      </c>
      <c r="D498" s="51"/>
    </row>
    <row r="499">
      <c r="A499" s="50" t="s">
        <v>359</v>
      </c>
      <c r="B499" s="50" t="s">
        <v>1010</v>
      </c>
      <c r="C499" s="50" t="s">
        <v>15</v>
      </c>
      <c r="D499" s="51"/>
    </row>
    <row r="500">
      <c r="A500" s="50" t="s">
        <v>359</v>
      </c>
      <c r="B500" s="50" t="s">
        <v>1011</v>
      </c>
      <c r="C500" s="50" t="s">
        <v>15</v>
      </c>
      <c r="D500" s="51"/>
    </row>
    <row r="501">
      <c r="A501" s="50" t="s">
        <v>359</v>
      </c>
      <c r="B501" s="50" t="s">
        <v>1012</v>
      </c>
      <c r="C501" s="50" t="s">
        <v>15</v>
      </c>
      <c r="D501" s="51"/>
    </row>
    <row r="502">
      <c r="A502" s="50" t="s">
        <v>299</v>
      </c>
      <c r="B502" s="50" t="s">
        <v>1013</v>
      </c>
      <c r="C502" s="50" t="s">
        <v>1014</v>
      </c>
      <c r="D502" s="50" t="s">
        <v>1015</v>
      </c>
    </row>
    <row r="503">
      <c r="A503" s="50" t="s">
        <v>314</v>
      </c>
      <c r="B503" s="50" t="s">
        <v>1016</v>
      </c>
      <c r="C503" s="50" t="s">
        <v>1017</v>
      </c>
      <c r="D503" s="51"/>
    </row>
    <row r="504">
      <c r="A504" s="50" t="s">
        <v>325</v>
      </c>
      <c r="B504" s="50" t="s">
        <v>1018</v>
      </c>
      <c r="C504" s="50" t="s">
        <v>1019</v>
      </c>
      <c r="D504" s="51"/>
    </row>
    <row r="505">
      <c r="A505" s="50" t="s">
        <v>325</v>
      </c>
      <c r="B505" s="50" t="s">
        <v>1020</v>
      </c>
      <c r="C505" s="50" t="s">
        <v>1021</v>
      </c>
      <c r="D505" s="51"/>
    </row>
    <row r="506">
      <c r="A506" s="50" t="s">
        <v>303</v>
      </c>
      <c r="B506" s="50" t="s">
        <v>1022</v>
      </c>
      <c r="C506" s="50" t="s">
        <v>1023</v>
      </c>
      <c r="D506" s="51"/>
    </row>
    <row r="507">
      <c r="A507" s="50" t="s">
        <v>342</v>
      </c>
      <c r="B507" s="50" t="s">
        <v>1024</v>
      </c>
      <c r="C507" s="50" t="s">
        <v>1023</v>
      </c>
      <c r="D507" s="51"/>
    </row>
    <row r="508">
      <c r="A508" s="50" t="s">
        <v>299</v>
      </c>
      <c r="B508" s="50" t="s">
        <v>1025</v>
      </c>
      <c r="C508" s="50" t="s">
        <v>1026</v>
      </c>
      <c r="D508" s="51"/>
    </row>
    <row r="509">
      <c r="A509" s="50" t="s">
        <v>314</v>
      </c>
      <c r="B509" s="50" t="s">
        <v>1027</v>
      </c>
      <c r="C509" s="50" t="s">
        <v>1028</v>
      </c>
      <c r="D509" s="51"/>
    </row>
    <row r="510">
      <c r="A510" s="50" t="s">
        <v>314</v>
      </c>
      <c r="B510" s="50" t="s">
        <v>1029</v>
      </c>
      <c r="C510" s="50" t="s">
        <v>110</v>
      </c>
      <c r="D510" s="51"/>
    </row>
    <row r="511">
      <c r="A511" s="50" t="s">
        <v>314</v>
      </c>
      <c r="B511" s="50" t="s">
        <v>1030</v>
      </c>
      <c r="C511" s="50" t="s">
        <v>1031</v>
      </c>
      <c r="D511" s="51"/>
    </row>
    <row r="512">
      <c r="A512" s="50" t="s">
        <v>392</v>
      </c>
      <c r="B512" s="50" t="s">
        <v>1032</v>
      </c>
      <c r="C512" s="50" t="s">
        <v>1033</v>
      </c>
      <c r="D512" s="51"/>
    </row>
    <row r="513">
      <c r="A513" s="50" t="s">
        <v>392</v>
      </c>
      <c r="B513" s="50" t="s">
        <v>1034</v>
      </c>
      <c r="C513" s="50" t="s">
        <v>1033</v>
      </c>
      <c r="D513" s="51"/>
    </row>
    <row r="514">
      <c r="A514" s="50" t="s">
        <v>325</v>
      </c>
      <c r="B514" s="50" t="s">
        <v>1035</v>
      </c>
      <c r="C514" s="50" t="s">
        <v>1033</v>
      </c>
      <c r="D514" s="51"/>
    </row>
    <row r="515">
      <c r="A515" s="50" t="s">
        <v>325</v>
      </c>
      <c r="B515" s="50" t="s">
        <v>1036</v>
      </c>
      <c r="C515" s="50" t="s">
        <v>1033</v>
      </c>
      <c r="D515" s="51"/>
    </row>
    <row r="516">
      <c r="A516" s="50" t="s">
        <v>325</v>
      </c>
      <c r="B516" s="50" t="s">
        <v>1037</v>
      </c>
      <c r="C516" s="50" t="s">
        <v>1033</v>
      </c>
      <c r="D516" s="51"/>
    </row>
    <row r="517">
      <c r="A517" s="50" t="s">
        <v>325</v>
      </c>
      <c r="B517" s="50" t="s">
        <v>1038</v>
      </c>
      <c r="C517" s="50" t="s">
        <v>1033</v>
      </c>
      <c r="D517" s="51"/>
    </row>
    <row r="518">
      <c r="A518" s="50" t="s">
        <v>327</v>
      </c>
      <c r="B518" s="50" t="s">
        <v>1039</v>
      </c>
      <c r="C518" s="50" t="s">
        <v>1033</v>
      </c>
      <c r="D518" s="51"/>
    </row>
    <row r="519">
      <c r="A519" s="50" t="s">
        <v>327</v>
      </c>
      <c r="B519" s="50" t="s">
        <v>1040</v>
      </c>
      <c r="C519" s="50" t="s">
        <v>1033</v>
      </c>
      <c r="D519" s="51"/>
    </row>
    <row r="520">
      <c r="A520" s="50" t="s">
        <v>359</v>
      </c>
      <c r="B520" s="50" t="s">
        <v>1041</v>
      </c>
      <c r="C520" s="50" t="s">
        <v>1033</v>
      </c>
      <c r="D520" s="51"/>
    </row>
    <row r="521">
      <c r="A521" s="50" t="s">
        <v>359</v>
      </c>
      <c r="B521" s="50" t="s">
        <v>1042</v>
      </c>
      <c r="C521" s="50" t="s">
        <v>1033</v>
      </c>
      <c r="D521" s="51"/>
    </row>
    <row r="522">
      <c r="A522" s="50" t="s">
        <v>359</v>
      </c>
      <c r="B522" s="50" t="s">
        <v>1043</v>
      </c>
      <c r="C522" s="50" t="s">
        <v>1033</v>
      </c>
      <c r="D522" s="51"/>
    </row>
    <row r="523">
      <c r="A523" s="50" t="s">
        <v>314</v>
      </c>
      <c r="B523" s="50" t="s">
        <v>1044</v>
      </c>
      <c r="C523" s="50" t="s">
        <v>1033</v>
      </c>
      <c r="D523" s="51"/>
    </row>
    <row r="524">
      <c r="A524" s="50" t="s">
        <v>314</v>
      </c>
      <c r="B524" s="50" t="s">
        <v>1045</v>
      </c>
      <c r="C524" s="50" t="s">
        <v>1046</v>
      </c>
      <c r="D524" s="51"/>
    </row>
    <row r="525">
      <c r="A525" s="50" t="s">
        <v>294</v>
      </c>
      <c r="B525" s="50" t="s">
        <v>1047</v>
      </c>
      <c r="C525" s="50" t="s">
        <v>1048</v>
      </c>
      <c r="D525" s="51"/>
    </row>
    <row r="526">
      <c r="A526" s="50" t="s">
        <v>396</v>
      </c>
      <c r="B526" s="50" t="s">
        <v>1049</v>
      </c>
      <c r="C526" s="50" t="s">
        <v>1048</v>
      </c>
      <c r="D526" s="50" t="s">
        <v>1050</v>
      </c>
    </row>
    <row r="527">
      <c r="A527" s="50" t="s">
        <v>426</v>
      </c>
      <c r="B527" s="50" t="s">
        <v>1051</v>
      </c>
      <c r="C527" s="50" t="s">
        <v>1052</v>
      </c>
      <c r="D527" s="51"/>
    </row>
    <row r="528">
      <c r="A528" s="50" t="s">
        <v>426</v>
      </c>
      <c r="B528" s="50" t="s">
        <v>1053</v>
      </c>
      <c r="C528" s="50" t="s">
        <v>1054</v>
      </c>
      <c r="D528" s="51"/>
    </row>
    <row r="529">
      <c r="A529" s="50" t="s">
        <v>426</v>
      </c>
      <c r="B529" s="50" t="s">
        <v>1055</v>
      </c>
      <c r="C529" s="50" t="s">
        <v>1056</v>
      </c>
      <c r="D529" s="51"/>
    </row>
    <row r="530">
      <c r="A530" s="50" t="s">
        <v>426</v>
      </c>
      <c r="B530" s="50" t="s">
        <v>1057</v>
      </c>
      <c r="C530" s="50" t="s">
        <v>1058</v>
      </c>
      <c r="D530" s="51"/>
    </row>
    <row r="531">
      <c r="A531" s="50" t="s">
        <v>303</v>
      </c>
      <c r="B531" s="50" t="s">
        <v>1059</v>
      </c>
      <c r="C531" s="50" t="s">
        <v>93</v>
      </c>
      <c r="D531" s="51"/>
    </row>
    <row r="532">
      <c r="A532" s="50" t="s">
        <v>303</v>
      </c>
      <c r="B532" s="50" t="s">
        <v>1060</v>
      </c>
      <c r="C532" s="50" t="s">
        <v>93</v>
      </c>
      <c r="D532" s="51"/>
    </row>
    <row r="533">
      <c r="A533" s="50" t="s">
        <v>314</v>
      </c>
      <c r="B533" s="50" t="s">
        <v>1061</v>
      </c>
      <c r="C533" s="50" t="s">
        <v>93</v>
      </c>
      <c r="D533" s="51"/>
    </row>
    <row r="534">
      <c r="A534" s="50" t="s">
        <v>500</v>
      </c>
      <c r="B534" s="50" t="s">
        <v>1062</v>
      </c>
      <c r="C534" s="50" t="s">
        <v>1063</v>
      </c>
      <c r="D534" s="51"/>
    </row>
    <row r="535">
      <c r="A535" s="50" t="s">
        <v>426</v>
      </c>
      <c r="B535" s="50" t="s">
        <v>1064</v>
      </c>
      <c r="C535" s="50" t="s">
        <v>1065</v>
      </c>
      <c r="D535" s="51"/>
    </row>
    <row r="536">
      <c r="A536" s="50" t="s">
        <v>426</v>
      </c>
      <c r="B536" s="50" t="s">
        <v>1066</v>
      </c>
      <c r="C536" s="50" t="s">
        <v>1067</v>
      </c>
      <c r="D536" s="51"/>
    </row>
    <row r="537">
      <c r="A537" s="50" t="s">
        <v>426</v>
      </c>
      <c r="B537" s="50" t="s">
        <v>1068</v>
      </c>
      <c r="C537" s="50" t="s">
        <v>1069</v>
      </c>
      <c r="D537" s="51"/>
    </row>
    <row r="538">
      <c r="A538" s="50" t="s">
        <v>426</v>
      </c>
      <c r="B538" s="50" t="s">
        <v>1070</v>
      </c>
      <c r="C538" s="50" t="s">
        <v>1071</v>
      </c>
      <c r="D538" s="51"/>
    </row>
    <row r="539">
      <c r="A539" s="50" t="s">
        <v>303</v>
      </c>
      <c r="B539" s="50" t="s">
        <v>1072</v>
      </c>
      <c r="C539" s="50" t="s">
        <v>1073</v>
      </c>
      <c r="D539" s="51"/>
    </row>
    <row r="540">
      <c r="A540" s="50" t="s">
        <v>359</v>
      </c>
      <c r="B540" s="50" t="s">
        <v>1074</v>
      </c>
      <c r="C540" s="50" t="s">
        <v>1073</v>
      </c>
      <c r="D540" s="51"/>
    </row>
    <row r="541">
      <c r="A541" s="50" t="s">
        <v>410</v>
      </c>
      <c r="B541" s="50" t="s">
        <v>1075</v>
      </c>
      <c r="C541" s="50" t="s">
        <v>1073</v>
      </c>
      <c r="D541" s="51"/>
    </row>
    <row r="542">
      <c r="A542" s="50" t="s">
        <v>410</v>
      </c>
      <c r="B542" s="50" t="s">
        <v>1076</v>
      </c>
      <c r="C542" s="50" t="s">
        <v>1073</v>
      </c>
      <c r="D542" s="51"/>
    </row>
    <row r="543">
      <c r="A543" s="50" t="s">
        <v>311</v>
      </c>
      <c r="B543" s="50" t="s">
        <v>1077</v>
      </c>
      <c r="C543" s="50" t="s">
        <v>1078</v>
      </c>
      <c r="D543" s="51"/>
    </row>
    <row r="544">
      <c r="A544" s="50" t="s">
        <v>325</v>
      </c>
      <c r="B544" s="50" t="s">
        <v>1079</v>
      </c>
      <c r="C544" s="50" t="s">
        <v>1080</v>
      </c>
      <c r="D544" s="51"/>
    </row>
    <row r="545">
      <c r="A545" s="50" t="s">
        <v>311</v>
      </c>
      <c r="B545" s="50" t="s">
        <v>1081</v>
      </c>
      <c r="C545" s="50" t="s">
        <v>1082</v>
      </c>
      <c r="D545" s="51"/>
    </row>
    <row r="546">
      <c r="A546" s="50" t="s">
        <v>314</v>
      </c>
      <c r="B546" s="50" t="s">
        <v>1083</v>
      </c>
      <c r="C546" s="50" t="s">
        <v>1082</v>
      </c>
      <c r="D546" s="51"/>
    </row>
    <row r="547">
      <c r="A547" s="50" t="s">
        <v>379</v>
      </c>
      <c r="B547" s="50" t="s">
        <v>1084</v>
      </c>
      <c r="C547" s="50" t="s">
        <v>1082</v>
      </c>
      <c r="D547" s="51"/>
    </row>
    <row r="548">
      <c r="A548" s="50" t="s">
        <v>396</v>
      </c>
      <c r="B548" s="50" t="s">
        <v>1085</v>
      </c>
      <c r="C548" s="50" t="s">
        <v>1086</v>
      </c>
      <c r="D548" s="51"/>
    </row>
    <row r="549">
      <c r="A549" s="50" t="s">
        <v>314</v>
      </c>
      <c r="B549" s="50" t="s">
        <v>1087</v>
      </c>
      <c r="C549" s="50" t="s">
        <v>1088</v>
      </c>
      <c r="D549" s="51"/>
    </row>
    <row r="550">
      <c r="A550" s="50" t="s">
        <v>486</v>
      </c>
      <c r="B550" s="50" t="s">
        <v>1089</v>
      </c>
      <c r="C550" s="50" t="s">
        <v>1090</v>
      </c>
      <c r="D550" s="51"/>
    </row>
    <row r="551">
      <c r="A551" s="50" t="s">
        <v>314</v>
      </c>
      <c r="B551" s="50" t="s">
        <v>1091</v>
      </c>
      <c r="C551" s="50" t="s">
        <v>1092</v>
      </c>
      <c r="D551" s="51"/>
    </row>
    <row r="552">
      <c r="A552" s="50" t="s">
        <v>314</v>
      </c>
      <c r="B552" s="50" t="s">
        <v>1093</v>
      </c>
      <c r="C552" s="50" t="s">
        <v>1094</v>
      </c>
      <c r="D552" s="51"/>
    </row>
    <row r="553">
      <c r="A553" s="50" t="s">
        <v>299</v>
      </c>
      <c r="B553" s="50" t="s">
        <v>1095</v>
      </c>
      <c r="C553" s="50" t="s">
        <v>54</v>
      </c>
      <c r="D553" s="51"/>
    </row>
    <row r="554">
      <c r="A554" s="50" t="s">
        <v>392</v>
      </c>
      <c r="B554" s="50" t="s">
        <v>1096</v>
      </c>
      <c r="C554" s="50" t="s">
        <v>54</v>
      </c>
      <c r="D554" s="51"/>
    </row>
    <row r="555">
      <c r="A555" s="50" t="s">
        <v>359</v>
      </c>
      <c r="B555" s="50" t="s">
        <v>1097</v>
      </c>
      <c r="C555" s="50" t="s">
        <v>54</v>
      </c>
      <c r="D555" s="51"/>
    </row>
    <row r="556">
      <c r="A556" s="50" t="s">
        <v>342</v>
      </c>
      <c r="B556" s="50" t="s">
        <v>1098</v>
      </c>
      <c r="C556" s="50" t="s">
        <v>54</v>
      </c>
      <c r="D556" s="51"/>
    </row>
    <row r="557">
      <c r="A557" s="50" t="s">
        <v>342</v>
      </c>
      <c r="B557" s="50" t="s">
        <v>1099</v>
      </c>
      <c r="C557" s="50" t="s">
        <v>54</v>
      </c>
      <c r="D557" s="51"/>
    </row>
    <row r="558">
      <c r="A558" s="50" t="s">
        <v>500</v>
      </c>
      <c r="B558" s="50" t="s">
        <v>1100</v>
      </c>
      <c r="C558" s="50" t="s">
        <v>54</v>
      </c>
      <c r="D558" s="51"/>
    </row>
    <row r="559">
      <c r="A559" s="50" t="s">
        <v>311</v>
      </c>
      <c r="B559" s="50" t="s">
        <v>1101</v>
      </c>
      <c r="C559" s="50" t="s">
        <v>1102</v>
      </c>
      <c r="D559" s="51"/>
    </row>
    <row r="560">
      <c r="A560" s="50" t="s">
        <v>404</v>
      </c>
      <c r="B560" s="50" t="s">
        <v>1103</v>
      </c>
      <c r="C560" s="50" t="s">
        <v>1104</v>
      </c>
      <c r="D560" s="51"/>
    </row>
    <row r="561">
      <c r="A561" s="50" t="s">
        <v>303</v>
      </c>
      <c r="B561" s="50" t="s">
        <v>1105</v>
      </c>
      <c r="C561" s="50" t="s">
        <v>1106</v>
      </c>
      <c r="D561" s="51"/>
    </row>
    <row r="562">
      <c r="A562" s="50" t="s">
        <v>342</v>
      </c>
      <c r="B562" s="50" t="s">
        <v>1107</v>
      </c>
      <c r="C562" s="50" t="s">
        <v>1106</v>
      </c>
      <c r="D562" s="51"/>
    </row>
    <row r="563">
      <c r="A563" s="50" t="s">
        <v>359</v>
      </c>
      <c r="B563" s="50" t="s">
        <v>1108</v>
      </c>
      <c r="C563" s="50" t="s">
        <v>1109</v>
      </c>
      <c r="D563" s="51"/>
    </row>
    <row r="564">
      <c r="A564" s="50" t="s">
        <v>359</v>
      </c>
      <c r="B564" s="50" t="s">
        <v>1110</v>
      </c>
      <c r="C564" s="50" t="s">
        <v>1109</v>
      </c>
      <c r="D564" s="51"/>
    </row>
    <row r="565">
      <c r="A565" s="50" t="s">
        <v>359</v>
      </c>
      <c r="B565" s="50" t="s">
        <v>1111</v>
      </c>
      <c r="C565" s="50" t="s">
        <v>1109</v>
      </c>
      <c r="D565" s="51"/>
    </row>
    <row r="566">
      <c r="A566" s="50" t="s">
        <v>303</v>
      </c>
      <c r="B566" s="50" t="s">
        <v>1112</v>
      </c>
      <c r="C566" s="50" t="s">
        <v>1113</v>
      </c>
      <c r="D566" s="51"/>
    </row>
    <row r="567">
      <c r="A567" s="50" t="s">
        <v>396</v>
      </c>
      <c r="B567" s="50" t="s">
        <v>1114</v>
      </c>
      <c r="C567" s="50" t="s">
        <v>16</v>
      </c>
      <c r="D567" s="51"/>
    </row>
    <row r="568">
      <c r="A568" s="50" t="s">
        <v>396</v>
      </c>
      <c r="B568" s="50" t="s">
        <v>1115</v>
      </c>
      <c r="C568" s="50" t="s">
        <v>16</v>
      </c>
      <c r="D568" s="51"/>
    </row>
    <row r="569">
      <c r="A569" s="50" t="s">
        <v>342</v>
      </c>
      <c r="B569" s="50" t="s">
        <v>1116</v>
      </c>
      <c r="C569" s="50" t="s">
        <v>16</v>
      </c>
      <c r="D569" s="51"/>
    </row>
    <row r="570">
      <c r="A570" s="50" t="s">
        <v>342</v>
      </c>
      <c r="B570" s="50" t="s">
        <v>1117</v>
      </c>
      <c r="C570" s="50" t="s">
        <v>16</v>
      </c>
      <c r="D570" s="51"/>
    </row>
    <row r="571">
      <c r="A571" s="50" t="s">
        <v>410</v>
      </c>
      <c r="B571" s="50" t="s">
        <v>1118</v>
      </c>
      <c r="C571" s="50" t="s">
        <v>16</v>
      </c>
      <c r="D571" s="51"/>
    </row>
    <row r="572">
      <c r="A572" s="50" t="s">
        <v>314</v>
      </c>
      <c r="B572" s="50" t="s">
        <v>1119</v>
      </c>
      <c r="C572" s="50" t="s">
        <v>16</v>
      </c>
      <c r="D572" s="51"/>
    </row>
    <row r="573">
      <c r="A573" s="50" t="s">
        <v>314</v>
      </c>
      <c r="B573" s="50" t="s">
        <v>1120</v>
      </c>
      <c r="C573" s="50" t="s">
        <v>16</v>
      </c>
      <c r="D573" s="51"/>
    </row>
    <row r="574">
      <c r="A574" s="50" t="s">
        <v>314</v>
      </c>
      <c r="B574" s="50" t="s">
        <v>1121</v>
      </c>
      <c r="C574" s="50" t="s">
        <v>16</v>
      </c>
      <c r="D574" s="51"/>
    </row>
    <row r="575">
      <c r="A575" s="50" t="s">
        <v>426</v>
      </c>
      <c r="B575" s="50" t="s">
        <v>1122</v>
      </c>
      <c r="C575" s="50" t="s">
        <v>16</v>
      </c>
      <c r="D575" s="51"/>
    </row>
    <row r="576">
      <c r="A576" s="50" t="s">
        <v>314</v>
      </c>
      <c r="B576" s="50" t="s">
        <v>1123</v>
      </c>
      <c r="C576" s="50" t="s">
        <v>1124</v>
      </c>
      <c r="D576" s="51"/>
    </row>
    <row r="577">
      <c r="A577" s="50" t="s">
        <v>314</v>
      </c>
      <c r="B577" s="50" t="s">
        <v>1125</v>
      </c>
      <c r="C577" s="50" t="s">
        <v>1126</v>
      </c>
      <c r="D577" s="50" t="s">
        <v>1127</v>
      </c>
    </row>
    <row r="578">
      <c r="A578" s="50" t="s">
        <v>342</v>
      </c>
      <c r="B578" s="50" t="s">
        <v>1128</v>
      </c>
      <c r="C578" s="50" t="s">
        <v>1129</v>
      </c>
      <c r="D578" s="51"/>
    </row>
    <row r="579">
      <c r="A579" s="50" t="s">
        <v>303</v>
      </c>
      <c r="B579" s="50" t="s">
        <v>1130</v>
      </c>
      <c r="C579" s="50" t="s">
        <v>1131</v>
      </c>
      <c r="D579" s="51"/>
    </row>
    <row r="580">
      <c r="A580" s="50" t="s">
        <v>303</v>
      </c>
      <c r="B580" s="50" t="s">
        <v>1132</v>
      </c>
      <c r="C580" s="50" t="s">
        <v>1131</v>
      </c>
      <c r="D580" s="51"/>
    </row>
    <row r="581">
      <c r="A581" s="50" t="s">
        <v>359</v>
      </c>
      <c r="B581" s="50" t="s">
        <v>1133</v>
      </c>
      <c r="C581" s="50" t="s">
        <v>1131</v>
      </c>
      <c r="D581" s="51"/>
    </row>
    <row r="582">
      <c r="A582" s="50" t="s">
        <v>410</v>
      </c>
      <c r="B582" s="50" t="s">
        <v>1134</v>
      </c>
      <c r="C582" s="50" t="s">
        <v>1131</v>
      </c>
      <c r="D582" s="51"/>
    </row>
    <row r="583">
      <c r="A583" s="50" t="s">
        <v>410</v>
      </c>
      <c r="B583" s="50" t="s">
        <v>1135</v>
      </c>
      <c r="C583" s="50" t="s">
        <v>1136</v>
      </c>
      <c r="D583" s="51"/>
    </row>
    <row r="584">
      <c r="A584" s="50" t="s">
        <v>426</v>
      </c>
      <c r="B584" s="50" t="s">
        <v>1137</v>
      </c>
      <c r="C584" s="50" t="s">
        <v>1138</v>
      </c>
      <c r="D584" s="51"/>
    </row>
    <row r="585">
      <c r="A585" s="50" t="s">
        <v>426</v>
      </c>
      <c r="B585" s="50" t="s">
        <v>1139</v>
      </c>
      <c r="C585" s="50" t="s">
        <v>1140</v>
      </c>
      <c r="D585" s="51"/>
    </row>
    <row r="586">
      <c r="A586" s="50" t="s">
        <v>299</v>
      </c>
      <c r="B586" s="50" t="s">
        <v>1141</v>
      </c>
      <c r="C586" s="50" t="s">
        <v>1142</v>
      </c>
      <c r="D586" s="51"/>
    </row>
    <row r="587">
      <c r="A587" s="50" t="s">
        <v>309</v>
      </c>
      <c r="B587" s="50" t="s">
        <v>1143</v>
      </c>
      <c r="C587" s="50" t="s">
        <v>1142</v>
      </c>
      <c r="D587" s="51"/>
    </row>
    <row r="588">
      <c r="A588" s="50" t="s">
        <v>392</v>
      </c>
      <c r="B588" s="50" t="s">
        <v>1144</v>
      </c>
      <c r="C588" s="50" t="s">
        <v>1142</v>
      </c>
      <c r="D588" s="51"/>
    </row>
    <row r="589">
      <c r="A589" s="50" t="s">
        <v>392</v>
      </c>
      <c r="B589" s="50" t="s">
        <v>1145</v>
      </c>
      <c r="C589" s="50" t="s">
        <v>1142</v>
      </c>
      <c r="D589" s="51"/>
    </row>
    <row r="590">
      <c r="A590" s="50" t="s">
        <v>294</v>
      </c>
      <c r="B590" s="50" t="s">
        <v>1146</v>
      </c>
      <c r="C590" s="50" t="s">
        <v>1142</v>
      </c>
      <c r="D590" s="51"/>
    </row>
    <row r="591">
      <c r="A591" s="50" t="s">
        <v>396</v>
      </c>
      <c r="B591" s="50" t="s">
        <v>1147</v>
      </c>
      <c r="C591" s="50" t="s">
        <v>1142</v>
      </c>
      <c r="D591" s="51"/>
    </row>
    <row r="592">
      <c r="A592" s="50" t="s">
        <v>359</v>
      </c>
      <c r="B592" s="50" t="s">
        <v>1148</v>
      </c>
      <c r="C592" s="50" t="s">
        <v>1142</v>
      </c>
      <c r="D592" s="51"/>
    </row>
    <row r="593">
      <c r="A593" s="50" t="s">
        <v>359</v>
      </c>
      <c r="B593" s="50" t="s">
        <v>1149</v>
      </c>
      <c r="C593" s="50" t="s">
        <v>1142</v>
      </c>
      <c r="D593" s="51"/>
    </row>
    <row r="594">
      <c r="A594" s="50" t="s">
        <v>500</v>
      </c>
      <c r="B594" s="50" t="s">
        <v>1150</v>
      </c>
      <c r="C594" s="50" t="s">
        <v>1142</v>
      </c>
      <c r="D594" s="51"/>
    </row>
    <row r="595">
      <c r="A595" s="50" t="s">
        <v>314</v>
      </c>
      <c r="B595" s="50" t="s">
        <v>1151</v>
      </c>
      <c r="C595" s="50" t="s">
        <v>1142</v>
      </c>
      <c r="D595" s="51"/>
    </row>
    <row r="596">
      <c r="A596" s="50" t="s">
        <v>426</v>
      </c>
      <c r="B596" s="50" t="s">
        <v>1152</v>
      </c>
      <c r="C596" s="50" t="s">
        <v>1142</v>
      </c>
      <c r="D596" s="51"/>
    </row>
    <row r="597">
      <c r="A597" s="50" t="s">
        <v>299</v>
      </c>
      <c r="B597" s="50" t="s">
        <v>1153</v>
      </c>
      <c r="C597" s="50" t="s">
        <v>1154</v>
      </c>
      <c r="D597" s="50" t="s">
        <v>1155</v>
      </c>
    </row>
    <row r="598">
      <c r="A598" s="50" t="s">
        <v>299</v>
      </c>
      <c r="B598" s="50" t="s">
        <v>1156</v>
      </c>
      <c r="C598" s="50" t="s">
        <v>1157</v>
      </c>
      <c r="D598" s="51"/>
    </row>
    <row r="599">
      <c r="A599" s="50" t="s">
        <v>396</v>
      </c>
      <c r="B599" s="50" t="s">
        <v>1158</v>
      </c>
      <c r="C599" s="50" t="s">
        <v>1157</v>
      </c>
      <c r="D599" s="51"/>
    </row>
    <row r="600">
      <c r="A600" s="50" t="s">
        <v>311</v>
      </c>
      <c r="B600" s="50" t="s">
        <v>1159</v>
      </c>
      <c r="C600" s="50" t="s">
        <v>1157</v>
      </c>
      <c r="D600" s="51"/>
    </row>
    <row r="601">
      <c r="A601" s="50" t="s">
        <v>299</v>
      </c>
      <c r="B601" s="50" t="s">
        <v>1160</v>
      </c>
      <c r="C601" s="50" t="s">
        <v>56</v>
      </c>
      <c r="D601" s="51"/>
    </row>
    <row r="602">
      <c r="A602" s="50" t="s">
        <v>392</v>
      </c>
      <c r="B602" s="50" t="s">
        <v>1161</v>
      </c>
      <c r="C602" s="50" t="s">
        <v>56</v>
      </c>
      <c r="D602" s="51"/>
    </row>
    <row r="603">
      <c r="A603" s="50" t="s">
        <v>392</v>
      </c>
      <c r="B603" s="50" t="s">
        <v>1162</v>
      </c>
      <c r="C603" s="50" t="s">
        <v>56</v>
      </c>
      <c r="D603" s="51"/>
    </row>
    <row r="604">
      <c r="A604" s="50" t="s">
        <v>396</v>
      </c>
      <c r="B604" s="50" t="s">
        <v>1163</v>
      </c>
      <c r="C604" s="50" t="s">
        <v>56</v>
      </c>
      <c r="D604" s="51"/>
    </row>
    <row r="605">
      <c r="A605" s="50" t="s">
        <v>311</v>
      </c>
      <c r="B605" s="50" t="s">
        <v>1164</v>
      </c>
      <c r="C605" s="50" t="s">
        <v>56</v>
      </c>
      <c r="D605" s="51"/>
    </row>
    <row r="606">
      <c r="A606" s="50" t="s">
        <v>325</v>
      </c>
      <c r="B606" s="50" t="s">
        <v>1165</v>
      </c>
      <c r="C606" s="50" t="s">
        <v>56</v>
      </c>
      <c r="D606" s="51"/>
    </row>
    <row r="607">
      <c r="A607" s="50" t="s">
        <v>327</v>
      </c>
      <c r="B607" s="50" t="s">
        <v>1166</v>
      </c>
      <c r="C607" s="50" t="s">
        <v>56</v>
      </c>
      <c r="D607" s="51"/>
    </row>
    <row r="608">
      <c r="A608" s="50" t="s">
        <v>327</v>
      </c>
      <c r="B608" s="50" t="s">
        <v>1167</v>
      </c>
      <c r="C608" s="50" t="s">
        <v>56</v>
      </c>
      <c r="D608" s="51"/>
    </row>
    <row r="609">
      <c r="A609" s="50" t="s">
        <v>327</v>
      </c>
      <c r="B609" s="50" t="s">
        <v>1168</v>
      </c>
      <c r="C609" s="50" t="s">
        <v>56</v>
      </c>
      <c r="D609" s="51"/>
    </row>
    <row r="610">
      <c r="A610" s="50" t="s">
        <v>327</v>
      </c>
      <c r="B610" s="50" t="s">
        <v>1169</v>
      </c>
      <c r="C610" s="50" t="s">
        <v>56</v>
      </c>
      <c r="D610" s="51"/>
    </row>
    <row r="611">
      <c r="A611" s="50" t="s">
        <v>410</v>
      </c>
      <c r="B611" s="50" t="s">
        <v>1170</v>
      </c>
      <c r="C611" s="50" t="s">
        <v>56</v>
      </c>
      <c r="D611" s="51"/>
    </row>
    <row r="612">
      <c r="A612" s="50" t="s">
        <v>410</v>
      </c>
      <c r="B612" s="50" t="s">
        <v>1171</v>
      </c>
      <c r="C612" s="50" t="s">
        <v>56</v>
      </c>
      <c r="D612" s="51"/>
    </row>
    <row r="613">
      <c r="A613" s="50" t="s">
        <v>410</v>
      </c>
      <c r="B613" s="50" t="s">
        <v>1172</v>
      </c>
      <c r="C613" s="50" t="s">
        <v>56</v>
      </c>
      <c r="D613" s="51"/>
    </row>
    <row r="614">
      <c r="A614" s="50" t="s">
        <v>379</v>
      </c>
      <c r="B614" s="50" t="s">
        <v>1173</v>
      </c>
      <c r="C614" s="50" t="s">
        <v>56</v>
      </c>
      <c r="D614" s="51"/>
    </row>
    <row r="615">
      <c r="A615" s="50" t="s">
        <v>379</v>
      </c>
      <c r="B615" s="50" t="s">
        <v>1174</v>
      </c>
      <c r="C615" s="50" t="s">
        <v>56</v>
      </c>
      <c r="D615" s="51"/>
    </row>
    <row r="616">
      <c r="A616" s="50" t="s">
        <v>486</v>
      </c>
      <c r="B616" s="50" t="s">
        <v>1175</v>
      </c>
      <c r="C616" s="50" t="s">
        <v>56</v>
      </c>
      <c r="D616" s="51"/>
    </row>
    <row r="617">
      <c r="A617" s="50" t="s">
        <v>379</v>
      </c>
      <c r="B617" s="50" t="s">
        <v>1176</v>
      </c>
      <c r="C617" s="50" t="s">
        <v>1177</v>
      </c>
      <c r="D617" s="51"/>
    </row>
    <row r="618">
      <c r="A618" s="50" t="s">
        <v>410</v>
      </c>
      <c r="B618" s="50" t="s">
        <v>1178</v>
      </c>
      <c r="C618" s="50" t="s">
        <v>1179</v>
      </c>
      <c r="D618" s="51"/>
    </row>
    <row r="619">
      <c r="A619" s="50" t="s">
        <v>379</v>
      </c>
      <c r="B619" s="50" t="s">
        <v>1180</v>
      </c>
      <c r="C619" s="50" t="s">
        <v>1181</v>
      </c>
      <c r="D619" s="50" t="s">
        <v>1182</v>
      </c>
    </row>
    <row r="620">
      <c r="A620" s="50" t="s">
        <v>426</v>
      </c>
      <c r="B620" s="50" t="s">
        <v>1183</v>
      </c>
      <c r="C620" s="50" t="s">
        <v>1184</v>
      </c>
      <c r="D620" s="51"/>
    </row>
    <row r="621">
      <c r="A621" s="50" t="s">
        <v>392</v>
      </c>
      <c r="B621" s="50" t="s">
        <v>1185</v>
      </c>
      <c r="C621" s="50" t="s">
        <v>1186</v>
      </c>
      <c r="D621" s="51"/>
    </row>
    <row r="622">
      <c r="A622" s="50" t="s">
        <v>303</v>
      </c>
      <c r="B622" s="50" t="s">
        <v>1187</v>
      </c>
      <c r="C622" s="50" t="s">
        <v>1188</v>
      </c>
      <c r="D622" s="51"/>
    </row>
    <row r="623">
      <c r="A623" s="50" t="s">
        <v>396</v>
      </c>
      <c r="B623" s="50" t="s">
        <v>1189</v>
      </c>
      <c r="C623" s="50" t="s">
        <v>1190</v>
      </c>
      <c r="D623" s="50" t="s">
        <v>1191</v>
      </c>
    </row>
    <row r="624">
      <c r="A624" s="50" t="s">
        <v>500</v>
      </c>
      <c r="B624" s="50" t="s">
        <v>1192</v>
      </c>
      <c r="C624" s="50" t="s">
        <v>1190</v>
      </c>
      <c r="D624" s="51"/>
    </row>
    <row r="625">
      <c r="A625" s="50" t="s">
        <v>500</v>
      </c>
      <c r="B625" s="50" t="s">
        <v>1193</v>
      </c>
      <c r="C625" s="50" t="s">
        <v>1190</v>
      </c>
      <c r="D625" s="51"/>
    </row>
    <row r="626">
      <c r="A626" s="50" t="s">
        <v>327</v>
      </c>
      <c r="B626" s="50" t="s">
        <v>1194</v>
      </c>
      <c r="C626" s="50" t="s">
        <v>1195</v>
      </c>
      <c r="D626" s="51"/>
    </row>
    <row r="627">
      <c r="A627" s="50" t="s">
        <v>500</v>
      </c>
      <c r="B627" s="50" t="s">
        <v>1196</v>
      </c>
      <c r="C627" s="50" t="s">
        <v>1197</v>
      </c>
      <c r="D627" s="51"/>
    </row>
    <row r="628">
      <c r="A628" s="50" t="s">
        <v>404</v>
      </c>
      <c r="B628" s="50" t="s">
        <v>1198</v>
      </c>
      <c r="C628" s="50" t="s">
        <v>31</v>
      </c>
      <c r="D628" s="51"/>
    </row>
    <row r="629">
      <c r="A629" s="50" t="s">
        <v>359</v>
      </c>
      <c r="B629" s="50" t="s">
        <v>1199</v>
      </c>
      <c r="C629" s="50" t="s">
        <v>31</v>
      </c>
      <c r="D629" s="51"/>
    </row>
    <row r="630">
      <c r="A630" s="50" t="s">
        <v>410</v>
      </c>
      <c r="B630" s="50" t="s">
        <v>1200</v>
      </c>
      <c r="C630" s="50" t="s">
        <v>31</v>
      </c>
      <c r="D630" s="51"/>
    </row>
    <row r="631">
      <c r="A631" s="50" t="s">
        <v>314</v>
      </c>
      <c r="B631" s="50" t="s">
        <v>1201</v>
      </c>
      <c r="C631" s="50" t="s">
        <v>31</v>
      </c>
      <c r="D631" s="51"/>
    </row>
    <row r="632">
      <c r="A632" s="50" t="s">
        <v>379</v>
      </c>
      <c r="B632" s="50" t="s">
        <v>1202</v>
      </c>
      <c r="C632" s="50" t="s">
        <v>31</v>
      </c>
      <c r="D632" s="51"/>
    </row>
    <row r="633">
      <c r="A633" s="50" t="s">
        <v>392</v>
      </c>
      <c r="B633" s="50" t="s">
        <v>1203</v>
      </c>
      <c r="C633" s="50" t="s">
        <v>1204</v>
      </c>
      <c r="D633" s="51"/>
    </row>
    <row r="634">
      <c r="A634" s="50" t="s">
        <v>404</v>
      </c>
      <c r="B634" s="50" t="s">
        <v>1205</v>
      </c>
      <c r="C634" s="50" t="s">
        <v>1206</v>
      </c>
      <c r="D634" s="51"/>
    </row>
    <row r="635">
      <c r="A635" s="50" t="s">
        <v>359</v>
      </c>
      <c r="B635" s="50" t="s">
        <v>1207</v>
      </c>
      <c r="C635" s="50" t="s">
        <v>1208</v>
      </c>
      <c r="D635" s="51"/>
    </row>
    <row r="636">
      <c r="A636" s="50" t="s">
        <v>303</v>
      </c>
      <c r="B636" s="50" t="s">
        <v>1209</v>
      </c>
      <c r="C636" s="50" t="s">
        <v>1210</v>
      </c>
      <c r="D636" s="51"/>
    </row>
    <row r="637">
      <c r="A637" s="50" t="s">
        <v>303</v>
      </c>
      <c r="B637" s="50" t="s">
        <v>1211</v>
      </c>
      <c r="C637" s="50" t="s">
        <v>1210</v>
      </c>
      <c r="D637" s="51"/>
    </row>
    <row r="638">
      <c r="A638" s="50" t="s">
        <v>303</v>
      </c>
      <c r="B638" s="50" t="s">
        <v>1212</v>
      </c>
      <c r="C638" s="50" t="s">
        <v>1213</v>
      </c>
      <c r="D638" s="51"/>
    </row>
    <row r="639">
      <c r="A639" s="50" t="s">
        <v>500</v>
      </c>
      <c r="B639" s="50" t="s">
        <v>1214</v>
      </c>
      <c r="C639" s="50" t="s">
        <v>1215</v>
      </c>
      <c r="D639" s="51"/>
    </row>
    <row r="640">
      <c r="A640" s="50" t="s">
        <v>314</v>
      </c>
      <c r="B640" s="50" t="s">
        <v>1216</v>
      </c>
      <c r="C640" s="50" t="s">
        <v>1217</v>
      </c>
      <c r="D640" s="51"/>
    </row>
    <row r="641">
      <c r="A641" s="50" t="s">
        <v>299</v>
      </c>
      <c r="B641" s="50" t="s">
        <v>1218</v>
      </c>
      <c r="C641" s="50" t="s">
        <v>37</v>
      </c>
      <c r="D641" s="51"/>
    </row>
    <row r="642">
      <c r="A642" s="50" t="s">
        <v>299</v>
      </c>
      <c r="B642" s="50" t="s">
        <v>1219</v>
      </c>
      <c r="C642" s="50" t="s">
        <v>36</v>
      </c>
      <c r="D642" s="51"/>
    </row>
    <row r="643">
      <c r="A643" s="50" t="s">
        <v>314</v>
      </c>
      <c r="B643" s="50" t="s">
        <v>1220</v>
      </c>
      <c r="C643" s="50" t="s">
        <v>36</v>
      </c>
      <c r="D643" s="51"/>
    </row>
    <row r="644">
      <c r="A644" s="50" t="s">
        <v>392</v>
      </c>
      <c r="B644" s="50" t="s">
        <v>1221</v>
      </c>
      <c r="C644" s="50" t="s">
        <v>1222</v>
      </c>
      <c r="D644" s="51"/>
    </row>
    <row r="645">
      <c r="A645" s="50" t="s">
        <v>392</v>
      </c>
      <c r="B645" s="50" t="s">
        <v>1223</v>
      </c>
      <c r="C645" s="50" t="s">
        <v>1222</v>
      </c>
      <c r="D645" s="51"/>
    </row>
    <row r="646">
      <c r="A646" s="50" t="s">
        <v>392</v>
      </c>
      <c r="B646" s="50" t="s">
        <v>1224</v>
      </c>
      <c r="C646" s="50" t="s">
        <v>1222</v>
      </c>
      <c r="D646" s="51"/>
    </row>
    <row r="647">
      <c r="A647" s="50" t="s">
        <v>311</v>
      </c>
      <c r="B647" s="50" t="s">
        <v>1225</v>
      </c>
      <c r="C647" s="50" t="s">
        <v>1222</v>
      </c>
      <c r="D647" s="51"/>
    </row>
    <row r="648">
      <c r="A648" s="50" t="s">
        <v>311</v>
      </c>
      <c r="B648" s="50" t="s">
        <v>1226</v>
      </c>
      <c r="C648" s="50" t="s">
        <v>1222</v>
      </c>
      <c r="D648" s="51"/>
    </row>
    <row r="649">
      <c r="A649" s="50" t="s">
        <v>311</v>
      </c>
      <c r="B649" s="50" t="s">
        <v>1227</v>
      </c>
      <c r="C649" s="50" t="s">
        <v>1222</v>
      </c>
      <c r="D649" s="51"/>
    </row>
    <row r="650">
      <c r="A650" s="50" t="s">
        <v>500</v>
      </c>
      <c r="B650" s="50" t="s">
        <v>1228</v>
      </c>
      <c r="C650" s="50" t="s">
        <v>1222</v>
      </c>
      <c r="D650" s="51"/>
    </row>
    <row r="651">
      <c r="A651" s="50" t="s">
        <v>314</v>
      </c>
      <c r="B651" s="50" t="s">
        <v>1229</v>
      </c>
      <c r="C651" s="50" t="s">
        <v>1230</v>
      </c>
      <c r="D651" s="51"/>
    </row>
    <row r="652">
      <c r="A652" s="50" t="s">
        <v>303</v>
      </c>
      <c r="B652" s="50" t="s">
        <v>1231</v>
      </c>
      <c r="C652" s="50" t="s">
        <v>1232</v>
      </c>
      <c r="D652" s="51"/>
    </row>
    <row r="653">
      <c r="A653" s="50" t="s">
        <v>303</v>
      </c>
      <c r="B653" s="50" t="s">
        <v>1233</v>
      </c>
      <c r="C653" s="50" t="s">
        <v>1234</v>
      </c>
      <c r="D653" s="50" t="s">
        <v>1235</v>
      </c>
    </row>
    <row r="654">
      <c r="A654" s="50" t="s">
        <v>299</v>
      </c>
      <c r="B654" s="50" t="s">
        <v>1236</v>
      </c>
      <c r="C654" s="50" t="s">
        <v>1237</v>
      </c>
      <c r="D654" s="50" t="s">
        <v>1238</v>
      </c>
    </row>
    <row r="655">
      <c r="A655" s="50" t="s">
        <v>426</v>
      </c>
      <c r="B655" s="50" t="s">
        <v>1239</v>
      </c>
      <c r="C655" s="50" t="s">
        <v>1240</v>
      </c>
      <c r="D655" s="51"/>
    </row>
    <row r="656">
      <c r="A656" s="50" t="s">
        <v>314</v>
      </c>
      <c r="B656" s="50" t="s">
        <v>1241</v>
      </c>
      <c r="C656" s="50" t="s">
        <v>1242</v>
      </c>
      <c r="D656" s="51"/>
    </row>
    <row r="657">
      <c r="A657" s="50" t="s">
        <v>426</v>
      </c>
      <c r="B657" s="50" t="s">
        <v>1243</v>
      </c>
      <c r="C657" s="50" t="s">
        <v>1244</v>
      </c>
      <c r="D657" s="51"/>
    </row>
    <row r="658">
      <c r="A658" s="50" t="s">
        <v>426</v>
      </c>
      <c r="B658" s="50" t="s">
        <v>1245</v>
      </c>
      <c r="C658" s="50" t="s">
        <v>1246</v>
      </c>
      <c r="D658" s="51"/>
    </row>
    <row r="659">
      <c r="A659" s="50" t="s">
        <v>426</v>
      </c>
      <c r="B659" s="50" t="s">
        <v>1247</v>
      </c>
      <c r="C659" s="50" t="s">
        <v>1248</v>
      </c>
      <c r="D659" s="51"/>
    </row>
    <row r="660">
      <c r="A660" s="50" t="s">
        <v>294</v>
      </c>
      <c r="B660" s="50" t="s">
        <v>1249</v>
      </c>
      <c r="C660" s="50" t="s">
        <v>1250</v>
      </c>
      <c r="D660" s="51"/>
    </row>
    <row r="661">
      <c r="A661" s="50" t="s">
        <v>299</v>
      </c>
      <c r="B661" s="50" t="s">
        <v>1251</v>
      </c>
      <c r="C661" s="50" t="s">
        <v>1252</v>
      </c>
      <c r="D661" s="51"/>
    </row>
    <row r="662">
      <c r="A662" s="50" t="s">
        <v>314</v>
      </c>
      <c r="B662" s="50" t="s">
        <v>1253</v>
      </c>
      <c r="C662" s="50" t="s">
        <v>1254</v>
      </c>
      <c r="D662" s="51"/>
    </row>
    <row r="663">
      <c r="A663" s="50" t="s">
        <v>314</v>
      </c>
      <c r="B663" s="50" t="s">
        <v>1255</v>
      </c>
      <c r="C663" s="50" t="s">
        <v>1256</v>
      </c>
      <c r="D663" s="51"/>
    </row>
    <row r="664">
      <c r="A664" s="50" t="s">
        <v>311</v>
      </c>
      <c r="B664" s="50" t="s">
        <v>1257</v>
      </c>
      <c r="C664" s="50" t="s">
        <v>1258</v>
      </c>
      <c r="D664" s="51"/>
    </row>
    <row r="665">
      <c r="A665" s="50" t="s">
        <v>325</v>
      </c>
      <c r="B665" s="50" t="s">
        <v>1259</v>
      </c>
      <c r="C665" s="50" t="s">
        <v>1260</v>
      </c>
      <c r="D665" s="51"/>
    </row>
    <row r="666">
      <c r="A666" s="50" t="s">
        <v>325</v>
      </c>
      <c r="B666" s="50" t="s">
        <v>1261</v>
      </c>
      <c r="C666" s="50" t="s">
        <v>1260</v>
      </c>
      <c r="D666" s="51"/>
    </row>
    <row r="667">
      <c r="A667" s="50" t="s">
        <v>325</v>
      </c>
      <c r="B667" s="50" t="s">
        <v>1262</v>
      </c>
      <c r="C667" s="50" t="s">
        <v>1260</v>
      </c>
      <c r="D667" s="51"/>
    </row>
    <row r="668">
      <c r="A668" s="50" t="s">
        <v>327</v>
      </c>
      <c r="B668" s="50" t="s">
        <v>1263</v>
      </c>
      <c r="C668" s="50" t="s">
        <v>1260</v>
      </c>
      <c r="D668" s="51"/>
    </row>
    <row r="669">
      <c r="A669" s="50" t="s">
        <v>314</v>
      </c>
      <c r="B669" s="50" t="s">
        <v>1264</v>
      </c>
      <c r="C669" s="50" t="s">
        <v>1265</v>
      </c>
      <c r="D669" s="51"/>
    </row>
    <row r="670">
      <c r="A670" s="50" t="s">
        <v>325</v>
      </c>
      <c r="B670" s="50" t="s">
        <v>1266</v>
      </c>
      <c r="C670" s="50" t="s">
        <v>1267</v>
      </c>
      <c r="D670" s="51"/>
    </row>
    <row r="671">
      <c r="A671" s="50" t="s">
        <v>325</v>
      </c>
      <c r="B671" s="50" t="s">
        <v>1268</v>
      </c>
      <c r="C671" s="50" t="s">
        <v>1269</v>
      </c>
      <c r="D671" s="51"/>
    </row>
    <row r="672">
      <c r="A672" s="50" t="s">
        <v>325</v>
      </c>
      <c r="B672" s="50" t="s">
        <v>1270</v>
      </c>
      <c r="C672" s="50" t="s">
        <v>1271</v>
      </c>
      <c r="D672" s="51"/>
    </row>
    <row r="673">
      <c r="A673" s="50" t="s">
        <v>396</v>
      </c>
      <c r="B673" s="50" t="s">
        <v>1272</v>
      </c>
      <c r="C673" s="50" t="s">
        <v>121</v>
      </c>
      <c r="D673" s="51"/>
    </row>
    <row r="674">
      <c r="A674" s="50" t="s">
        <v>311</v>
      </c>
      <c r="B674" s="50" t="s">
        <v>1273</v>
      </c>
      <c r="C674" s="50" t="s">
        <v>121</v>
      </c>
      <c r="D674" s="50" t="s">
        <v>1274</v>
      </c>
    </row>
    <row r="675">
      <c r="A675" s="50" t="s">
        <v>311</v>
      </c>
      <c r="B675" s="50" t="s">
        <v>1275</v>
      </c>
      <c r="C675" s="50" t="s">
        <v>121</v>
      </c>
      <c r="D675" s="51"/>
    </row>
    <row r="676">
      <c r="A676" s="50" t="s">
        <v>327</v>
      </c>
      <c r="B676" s="50" t="s">
        <v>1276</v>
      </c>
      <c r="C676" s="50" t="s">
        <v>121</v>
      </c>
      <c r="D676" s="51"/>
    </row>
    <row r="677">
      <c r="A677" s="50" t="s">
        <v>327</v>
      </c>
      <c r="B677" s="50" t="s">
        <v>1277</v>
      </c>
      <c r="C677" s="50" t="s">
        <v>121</v>
      </c>
      <c r="D677" s="51"/>
    </row>
    <row r="678">
      <c r="A678" s="50" t="s">
        <v>311</v>
      </c>
      <c r="B678" s="50" t="s">
        <v>1278</v>
      </c>
      <c r="C678" s="50" t="s">
        <v>1279</v>
      </c>
      <c r="D678" s="51"/>
    </row>
    <row r="679">
      <c r="A679" s="50" t="s">
        <v>327</v>
      </c>
      <c r="B679" s="50" t="s">
        <v>1280</v>
      </c>
      <c r="C679" s="50" t="s">
        <v>1281</v>
      </c>
      <c r="D679" s="51"/>
    </row>
    <row r="680">
      <c r="A680" s="50" t="s">
        <v>327</v>
      </c>
      <c r="B680" s="50" t="s">
        <v>1282</v>
      </c>
      <c r="C680" s="50" t="s">
        <v>1281</v>
      </c>
      <c r="D680" s="51"/>
    </row>
    <row r="681">
      <c r="A681" s="50" t="s">
        <v>327</v>
      </c>
      <c r="B681" s="50" t="s">
        <v>1283</v>
      </c>
      <c r="C681" s="50" t="s">
        <v>1281</v>
      </c>
      <c r="D681" s="51"/>
    </row>
    <row r="682">
      <c r="A682" s="50" t="s">
        <v>294</v>
      </c>
      <c r="B682" s="50" t="s">
        <v>1284</v>
      </c>
      <c r="C682" s="50"/>
      <c r="D682" s="51"/>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52" t="s">
        <v>1285</v>
      </c>
      <c r="B1" s="52" t="s">
        <v>1286</v>
      </c>
      <c r="C1" s="53" t="s">
        <v>1287</v>
      </c>
      <c r="D1" s="54"/>
      <c r="E1" s="52" t="s">
        <v>1288</v>
      </c>
      <c r="F1" s="52" t="s">
        <v>1289</v>
      </c>
      <c r="G1" s="52" t="s">
        <v>1290</v>
      </c>
    </row>
    <row r="2">
      <c r="A2" s="55" t="s">
        <v>1291</v>
      </c>
      <c r="B2" s="56" t="str">
        <f>+ Subtheme: Vendors were easy and flexible to work with often.
“The A4i vendor has been very, very flexible in being able to customize their application…”
+ Subtheme: Contracting streamlined county/city work by utilizing external expertise not present. 
“Another learning is having good partnerships, you know. The county itself cannot do it all but partnering with other organizations can help with education or reducing stigma”</f>
        <v>#ERROR!</v>
      </c>
      <c r="C2" s="57"/>
      <c r="D2" s="54"/>
      <c r="E2" s="58" t="str">
        <f>+ Successfully executed a contract with a county vendor: 
10/12 counties/cities
Contracting for products, like those included in Help@Hand, requires knowledge that has not been present in current teams: 8/12 agreed</f>
        <v>#ERROR!</v>
      </c>
      <c r="F2" s="58" t="str">
        <f>+ Successfully executed a contract with a county vendor: 
7/12 counties/cities
Contracting for products, like those included in Help@Hand, requires knowledge that has not been present in current teams: 8/12 found this meaningful/very meaningful
Technology projects require staffing with speciality skills, which they often do not possess/have: 8/12 counties/cities thought this was very meaningful</f>
        <v>#ERROR!</v>
      </c>
      <c r="G2" s="58" t="str">
        <f>+ Successfully executed a contract with a county vendor: 
4/12 counties/cities
Contracting for products, like those included in Help@Hand, requires knowledge that has not been present in current teams: 6/12 found this meaningful/very meaningful
Technology projects require staffing with speciality skills: 3/12 counties/cities thought this was very meaningful</f>
        <v>#ERROR!</v>
      </c>
    </row>
    <row r="3">
      <c r="A3" s="59" t="s">
        <v>1292</v>
      </c>
      <c r="B3" s="60" t="s">
        <v>1293</v>
      </c>
      <c r="C3" s="61" t="s">
        <v>1294</v>
      </c>
      <c r="D3" s="54"/>
      <c r="E3" s="62" t="s">
        <v>1295</v>
      </c>
      <c r="F3" s="62" t="s">
        <v>1295</v>
      </c>
      <c r="G3" s="62" t="s">
        <v>1296</v>
      </c>
    </row>
    <row r="4">
      <c r="A4" s="63"/>
      <c r="B4" s="61" t="s">
        <v>1297</v>
      </c>
      <c r="C4" s="57"/>
      <c r="D4" s="54"/>
      <c r="E4" s="63"/>
      <c r="F4" s="63"/>
      <c r="G4" s="63"/>
    </row>
    <row r="5">
      <c r="A5" s="55" t="s">
        <v>1298</v>
      </c>
      <c r="B5" s="56" t="str">
        <f>+ Subtheme: Hiring new staff members was critical for success.
“Adding more members to the team I think that has been part of this success.”</f>
        <v>#ERROR!</v>
      </c>
      <c r="C5" s="57"/>
      <c r="D5" s="54"/>
      <c r="E5" s="58" t="str">
        <f>+ Hired a new staff member who works on the Help@Hand project: 
8/12 counties/cities</f>
        <v>#ERROR!</v>
      </c>
      <c r="F5" s="58" t="str">
        <f>+ Hired a new staff member who works on the Help@Hand project: 
8/12 counties/cities</f>
        <v>#ERROR!</v>
      </c>
      <c r="G5" s="58" t="str">
        <f>+ Hired a new staff member who works on the Help@Hand project: 
8/12 counties/cities</f>
        <v>#ERROR!</v>
      </c>
    </row>
    <row r="6">
      <c r="A6" s="55" t="s">
        <v>1299</v>
      </c>
      <c r="B6" s="61" t="s">
        <v>1300</v>
      </c>
      <c r="C6" s="57"/>
      <c r="D6" s="54"/>
      <c r="E6" s="52" t="s">
        <v>1301</v>
      </c>
      <c r="F6" s="52" t="s">
        <v>1302</v>
      </c>
      <c r="G6" s="52" t="s">
        <v>1303</v>
      </c>
    </row>
    <row r="7">
      <c r="A7" s="55" t="s">
        <v>1304</v>
      </c>
      <c r="B7" s="61" t="s">
        <v>1305</v>
      </c>
      <c r="C7" s="57"/>
      <c r="D7" s="54"/>
      <c r="E7" s="64"/>
      <c r="F7" s="64"/>
      <c r="G7" s="58" t="str">
        <f>+ Being fully staffed is necessary for project success: 8/12 Counties/Cities found this meaningful/very meaningful.</f>
        <v>#ERROR!</v>
      </c>
    </row>
    <row r="8">
      <c r="A8" s="55" t="s">
        <v>1306</v>
      </c>
      <c r="B8" s="65"/>
      <c r="C8" s="54"/>
      <c r="D8" s="60" t="s">
        <v>1307</v>
      </c>
      <c r="E8" s="52" t="s">
        <v>1308</v>
      </c>
      <c r="F8" s="52" t="s">
        <v>1309</v>
      </c>
      <c r="G8" s="52" t="s">
        <v>1310</v>
      </c>
    </row>
    <row r="9">
      <c r="A9" s="55" t="s">
        <v>1311</v>
      </c>
      <c r="B9" s="56" t="str">
        <f>+ Subtheme: Leveraging other resources to fill gaps.
“Innovation funds are a little more difficult to kind of get more permission to use. So, we’re using other mental health funds to be able to add more license to keep this going.”
- Subtheme: Limited funding and resources available. 
“We had a smaller budget. I don't know how big some of [the other counties/cities’ budgets were to be able to do some of those things, and how they were allocating some of their funding.”
- Subtheme: Stakeholders scrutinized the Help@Hand project and its use of funds.
“I was in a state meeting with a commissioner and it's always this tangent… it's always like this little commentary on the side about like, ‘wasted money that we've seen’, and they'll mention Help at Hand.”</f>
        <v>#ERROR!</v>
      </c>
      <c r="C9" s="57"/>
      <c r="D9" s="54"/>
      <c r="E9" s="64"/>
      <c r="F9" s="58" t="str">
        <f>+ Outreach to organizations or partner groups about the Help@Hand program: 7/12 Counties/Cities
+ Outreach to members of the community who might be expected to benefit from the Help@Hand technology: 9/12 Counties/Cities
- Experienced challenges related to outreach: 3/12 Counties/Cities</f>
        <v>#ERROR!</v>
      </c>
      <c r="G9" s="58" t="str">
        <f>+ Outreach to organizations or partner groups about the Help@Hand program: 7/12 Counties/Cities
+ Outreach to members of the community who might be expected to benefit from the Help@Hand technology: 8/12 Counties/Cities
+ Continue collaboration and outreach to increase access to care at a larger scale: 5/12 Counties/Cities found this impactful/very impactful.
- Experienced challenges related to outreach: 4/12 Counties/Cities</f>
        <v>#ERROR!</v>
      </c>
    </row>
    <row r="10">
      <c r="A10" s="55" t="s">
        <v>1312</v>
      </c>
      <c r="B10" s="56" t="str">
        <f>+ Subtheme: In-person outreach built strong relationships. 
“Being able to go in person and talk about it and connect with the people. I think that's been really, really helpful and positive.”
+ Subtheme: Multimodal approaches were successful.
“It was kind of invigorating the fact that we needed to do a multi-pronged approach for outreach and enrolment. It kind of revitalized those efforts.”
+ Subtheme: Digital literacy supported outreach.
“There’s more awareness that there is a behavioral wellness group called the Help@Hand project and we provide digital literacy workshops in the community and within our own system of care.”
+ Subtheme: Outreach involves assessing and meeting community needs.
“It felt like it was meeting people where they're at right? Whether it be they need devices, whether they need Internet service, whether they need education. Just because you get someone the keys to the car, it doesn't mean that they necessarily know how to drive the car.”</f>
        <v>#ERROR!</v>
      </c>
      <c r="C10" s="57"/>
      <c r="D10" s="54"/>
      <c r="E10" s="64"/>
      <c r="F10" s="64"/>
      <c r="G10" s="64"/>
    </row>
    <row r="11">
      <c r="A11" s="59" t="s">
        <v>1313</v>
      </c>
      <c r="B11" s="65"/>
      <c r="C11" s="54"/>
      <c r="D11" s="66" t="str">
        <f>+ Subtheme: Targeted advertising was useful at reaching specific audiences. 
“A quarter of all the navigation to the site is from youth, which might be attributable to the Google ads. Because the younger demographic is online all the time.”</f>
        <v>#ERROR!</v>
      </c>
      <c r="E11" s="64"/>
      <c r="F11" s="64"/>
      <c r="G11" s="64"/>
    </row>
    <row r="12">
      <c r="A12" s="63"/>
      <c r="B12" s="61" t="s">
        <v>1314</v>
      </c>
      <c r="C12" s="57"/>
      <c r="D12" s="54"/>
      <c r="E12" s="64"/>
      <c r="F12" s="64"/>
      <c r="G12" s="64"/>
    </row>
    <row r="13">
      <c r="A13" s="59" t="s">
        <v>1315</v>
      </c>
      <c r="B13" s="61" t="s">
        <v>1316</v>
      </c>
      <c r="C13" s="54"/>
      <c r="D13" s="64"/>
      <c r="E13" s="64"/>
      <c r="F13" s="52" t="s">
        <v>1317</v>
      </c>
      <c r="G13" s="52" t="s">
        <v>1318</v>
      </c>
    </row>
    <row r="14">
      <c r="A14" s="63"/>
      <c r="B14" s="61" t="s">
        <v>1319</v>
      </c>
      <c r="C14" s="54"/>
      <c r="D14" s="64"/>
      <c r="E14" s="64"/>
      <c r="F14" s="64"/>
      <c r="G14" s="64"/>
    </row>
    <row r="15">
      <c r="A15" s="59" t="s">
        <v>1320</v>
      </c>
      <c r="B15" s="56" t="str">
        <f>+ Subtheme: Provided structured guidance to counties/cities. 
“[CalMHSA] helped us understand… and so I think that they put a lot of work in to really helping counties to not have to fall in holes.”</f>
        <v>#ERROR!</v>
      </c>
      <c r="C15" s="54"/>
      <c r="D15" s="64"/>
      <c r="E15" s="64"/>
      <c r="F15" s="64"/>
      <c r="G15" s="64"/>
    </row>
    <row r="16">
      <c r="A16" s="63"/>
      <c r="B16" s="56" t="str">
        <f>+ Subtheme: Supported the coordination of county/city work. 
“CalMHSA has been very instrumental in keeping the organization on track for implementation, and helping second round counties go over the things that the first round didn’t have.”</f>
        <v>#ERROR!</v>
      </c>
      <c r="C16" s="57"/>
      <c r="D16" s="54"/>
      <c r="E16" s="64"/>
      <c r="F16" s="64"/>
      <c r="G16" s="64"/>
    </row>
    <row r="17">
      <c r="A17" s="59" t="s">
        <v>1321</v>
      </c>
      <c r="B17" s="61" t="s">
        <v>1322</v>
      </c>
      <c r="C17" s="54"/>
      <c r="D17" s="64"/>
      <c r="E17" s="64"/>
      <c r="F17" s="64"/>
      <c r="G17" s="64"/>
    </row>
    <row r="18">
      <c r="A18" s="67"/>
      <c r="B18" s="61" t="s">
        <v>1323</v>
      </c>
      <c r="C18" s="57"/>
      <c r="D18" s="54"/>
      <c r="E18" s="64"/>
      <c r="F18" s="64"/>
      <c r="G18" s="64"/>
    </row>
    <row r="19">
      <c r="A19" s="63"/>
      <c r="B19" s="61" t="s">
        <v>1324</v>
      </c>
      <c r="C19" s="57"/>
      <c r="D19" s="54"/>
      <c r="E19" s="64"/>
      <c r="F19" s="64"/>
      <c r="G19" s="64"/>
    </row>
    <row r="20">
      <c r="A20" s="59" t="s">
        <v>1325</v>
      </c>
      <c r="B20" s="56" t="str">
        <f>+ Subtheme: In-person meetings were important for collaboration.
“There's more conversations that can happen more organically when we get together in person.”</f>
        <v>#ERROR!</v>
      </c>
      <c r="C20" s="57"/>
      <c r="D20" s="54"/>
      <c r="E20" s="64"/>
      <c r="F20" s="58" t="str">
        <f>+ Had cross-county collaboration to support Help@Hand activities: 6/12 Counties/Cities agreed</f>
        <v>#ERROR!</v>
      </c>
      <c r="G20" s="58" t="str">
        <f>+ Had cross-county collaboration to support Help@Hand activities: 3/12 Counties/Cities agreed
+ Regular meetings on collaborative budget are beneficial: 7/12 Counties/Cities found this meaningful/very meaningful.</f>
        <v>#ERROR!</v>
      </c>
    </row>
    <row r="21">
      <c r="A21" s="67"/>
      <c r="B21" s="56" t="str">
        <f>+ Subtheme: Pooling resources helped Counties/Cities overcome shared challenges. 
“We actually ended up splitting licenses… the buy was well above what we needed for [our] county. We were able to partner with [another county] and split how many that we had. I felt that was very beneficial and helped us pull the trigger on the project.”</f>
        <v>#ERROR!</v>
      </c>
      <c r="C21" s="57"/>
      <c r="D21" s="54"/>
      <c r="E21" s="64"/>
      <c r="F21" s="64"/>
      <c r="G21" s="64"/>
    </row>
    <row r="22">
      <c r="A22" s="63"/>
      <c r="B22" s="56" t="str">
        <f>+ Subtheme: Learning from other Counties/Cities.
“I came into this project after the halfway point so it has been really helpful to learn from other counties. And to just hear some of the work that they have been doing to see if there's anything that would work in our county as well.”</f>
        <v>#ERROR!</v>
      </c>
      <c r="C22" s="57"/>
      <c r="D22" s="54"/>
      <c r="E22" s="64"/>
      <c r="F22" s="64"/>
      <c r="G22" s="64"/>
    </row>
    <row r="23">
      <c r="A23" s="59" t="s">
        <v>1326</v>
      </c>
      <c r="B23" s="61" t="s">
        <v>1327</v>
      </c>
      <c r="C23" s="54"/>
      <c r="D23" s="64"/>
      <c r="E23" s="64"/>
      <c r="F23" s="64"/>
      <c r="G23" s="64"/>
    </row>
    <row r="24">
      <c r="A24" s="63"/>
      <c r="B24" s="65"/>
      <c r="C24" s="54"/>
      <c r="D24" s="60" t="s">
        <v>1328</v>
      </c>
      <c r="E24" s="64"/>
      <c r="F24" s="64"/>
      <c r="G24" s="64"/>
    </row>
    <row r="25">
      <c r="A25" s="68"/>
      <c r="B25" s="61" t="s">
        <v>1329</v>
      </c>
      <c r="C25" s="57"/>
      <c r="D25" s="54"/>
      <c r="E25" s="64"/>
      <c r="F25" s="64"/>
      <c r="G25" s="64"/>
    </row>
    <row r="26">
      <c r="A26" s="63"/>
      <c r="B26" s="61" t="s">
        <v>1330</v>
      </c>
      <c r="C26" s="57"/>
      <c r="D26" s="54"/>
      <c r="E26" s="64"/>
      <c r="F26" s="64"/>
      <c r="G26" s="64"/>
    </row>
    <row r="27">
      <c r="A27" s="59" t="s">
        <v>1331</v>
      </c>
      <c r="B27" s="61" t="s">
        <v>1332</v>
      </c>
      <c r="C27" s="57"/>
      <c r="D27" s="54"/>
      <c r="E27" s="64"/>
      <c r="F27" s="64"/>
      <c r="G27" s="64"/>
    </row>
    <row r="28">
      <c r="A28" s="63"/>
      <c r="B28" s="61" t="s">
        <v>1333</v>
      </c>
      <c r="C28" s="57"/>
      <c r="D28" s="54"/>
      <c r="E28" s="64"/>
      <c r="F28" s="64"/>
      <c r="G28" s="64"/>
    </row>
    <row r="29">
      <c r="A29" s="59" t="s">
        <v>1334</v>
      </c>
      <c r="B29" s="65"/>
      <c r="C29" s="54"/>
      <c r="D29" s="66" t="str">
        <f>+ Subtheme: Collaborating across departments supported outreach. 
“A unit within our public health bureau has community health workers that go out into the community… and so some of some of our staff reached out. And they were looking for funding to continue their community health worker services. And so we're like, ‘Well, we have money and tablets so how about we equip you with money and tablets, and you get that into your workflow?’”</f>
        <v>#ERROR!</v>
      </c>
      <c r="E29" s="64"/>
      <c r="F29" s="64"/>
      <c r="G29" s="64"/>
    </row>
    <row r="30">
      <c r="A30" s="67"/>
      <c r="B30" s="61" t="s">
        <v>1335</v>
      </c>
      <c r="C30" s="57"/>
      <c r="D30" s="54"/>
      <c r="E30" s="64"/>
      <c r="F30" s="64"/>
      <c r="G30" s="64"/>
    </row>
    <row r="31">
      <c r="A31" s="67"/>
      <c r="B31" s="61" t="s">
        <v>1336</v>
      </c>
      <c r="C31" s="57"/>
      <c r="D31" s="54"/>
      <c r="E31" s="64"/>
      <c r="F31" s="64"/>
      <c r="G31" s="64"/>
    </row>
    <row r="32">
      <c r="A32" s="63"/>
      <c r="B32" s="61" t="s">
        <v>1337</v>
      </c>
      <c r="C32" s="57"/>
      <c r="D32" s="54"/>
      <c r="E32" s="64"/>
      <c r="F32" s="64"/>
      <c r="G32" s="64"/>
    </row>
    <row r="33">
      <c r="A33" s="55" t="s">
        <v>1338</v>
      </c>
      <c r="B33" s="56" t="str">
        <f>+ Subtheme: Digital literacy training helped individuals beyond the Help@Hand project. 
“We get people access to decent mental resources, but they can only it use one. But if we give them the education and the skills for support, maybe they can start with one digital resources, and then maybe expand outwardly into other areas and then find themselves independent on their own.”</f>
        <v>#ERROR!</v>
      </c>
      <c r="C33" s="57"/>
      <c r="D33" s="54"/>
      <c r="E33" s="64"/>
      <c r="F33" s="64"/>
      <c r="G33" s="64"/>
    </row>
    <row r="34">
      <c r="A34" s="64"/>
      <c r="B34" s="56" t="str">
        <f>+ Subtheme: Digital literacy supported staff and peers deliver the project. 
“[Peers] did actually like doing the digital literacy programs. It was very beneficial for our peers to be able to go through the digital literacy online programs 'cause it showed them a lot of stuff that they maybe I never thought about before.”</f>
        <v>#ERROR!</v>
      </c>
      <c r="C34" s="57"/>
      <c r="D34" s="54"/>
      <c r="E34" s="58" t="str">
        <f>+ Provided digital literacy training to county staff or peers: 4/12 Counties/Cities</f>
        <v>#ERROR!</v>
      </c>
      <c r="F34" s="58" t="str">
        <f>+ Provided digital literacy training to county staff or peers: 5/12 Counties/Cities</f>
        <v>#ERROR!</v>
      </c>
      <c r="G34" s="52" t="s">
        <v>1339</v>
      </c>
    </row>
    <row r="35">
      <c r="A35" s="64"/>
      <c r="B35" s="61" t="s">
        <v>1340</v>
      </c>
      <c r="C35" s="57"/>
      <c r="D35" s="54"/>
      <c r="E35" s="58" t="str">
        <f>+ Provided digital literacy training to the community: 4/12 Counties/Cities</f>
        <v>#ERROR!</v>
      </c>
      <c r="F35" s="58" t="str">
        <f>+ Provided digital literacy training to the community: 6/12 Counties/Cities</f>
        <v>#ERROR!</v>
      </c>
      <c r="G35" s="58" t="str">
        <f>+ Provided digital literacy training to the community: 5/12 Counties/Cities</f>
        <v>#ERROR!</v>
      </c>
    </row>
    <row r="36">
      <c r="A36" s="69"/>
    </row>
    <row r="37">
      <c r="A37" s="69"/>
    </row>
  </sheetData>
  <mergeCells count="48">
    <mergeCell ref="B34:D34"/>
    <mergeCell ref="B35:D35"/>
    <mergeCell ref="B27:D27"/>
    <mergeCell ref="B28:D28"/>
    <mergeCell ref="B29:C29"/>
    <mergeCell ref="B30:D30"/>
    <mergeCell ref="B31:D31"/>
    <mergeCell ref="B32:D32"/>
    <mergeCell ref="B33:D33"/>
    <mergeCell ref="C1:D1"/>
    <mergeCell ref="B2:D2"/>
    <mergeCell ref="A3:A4"/>
    <mergeCell ref="C3:D3"/>
    <mergeCell ref="E3:E4"/>
    <mergeCell ref="F3:F4"/>
    <mergeCell ref="G3:G4"/>
    <mergeCell ref="B10:D10"/>
    <mergeCell ref="B11:C11"/>
    <mergeCell ref="B4:D4"/>
    <mergeCell ref="B5:D5"/>
    <mergeCell ref="B6:D6"/>
    <mergeCell ref="B7:D7"/>
    <mergeCell ref="B8:C8"/>
    <mergeCell ref="B9:D9"/>
    <mergeCell ref="B12:D12"/>
    <mergeCell ref="B13:C13"/>
    <mergeCell ref="B14:C14"/>
    <mergeCell ref="B15:C15"/>
    <mergeCell ref="B16:D16"/>
    <mergeCell ref="B17:C17"/>
    <mergeCell ref="B18:D18"/>
    <mergeCell ref="B19:D19"/>
    <mergeCell ref="B20:D20"/>
    <mergeCell ref="B21:D21"/>
    <mergeCell ref="B22:D22"/>
    <mergeCell ref="B23:C23"/>
    <mergeCell ref="B24:C24"/>
    <mergeCell ref="B25:D25"/>
    <mergeCell ref="B26:D26"/>
    <mergeCell ref="A27:A28"/>
    <mergeCell ref="A29:A32"/>
    <mergeCell ref="A11:A12"/>
    <mergeCell ref="A13:A14"/>
    <mergeCell ref="A15:A16"/>
    <mergeCell ref="A17:A19"/>
    <mergeCell ref="A20:A22"/>
    <mergeCell ref="A23:A24"/>
    <mergeCell ref="A25:A26"/>
  </mergeCells>
  <drawing r:id="rId1"/>
</worksheet>
</file>