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54.12.3\share\02_研究活動\15_追加適応_薬価\4_報告書_学会_論文\論文\1_AnnalOncol\"/>
    </mc:Choice>
  </mc:AlternateContent>
  <xr:revisionPtr revIDLastSave="0" documentId="13_ncr:1_{7B145D13-9636-4F55-9518-530368CF06C8}" xr6:coauthVersionLast="36" xr6:coauthVersionMax="46" xr10:uidLastSave="{00000000-0000-0000-0000-000000000000}"/>
  <bookViews>
    <workbookView xWindow="0" yWindow="0" windowWidth="21570" windowHeight="11025" tabRatio="580" xr2:uid="{4BBC93DA-2B76-4283-A0FF-FAF1F7C866C8}"/>
  </bookViews>
  <sheets>
    <sheet name="new背景と薬価改定の相関" sheetId="1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8" l="1"/>
  <c r="F15" i="18"/>
  <c r="F27" i="18"/>
  <c r="D27" i="18"/>
  <c r="D26" i="18"/>
  <c r="F26" i="18"/>
  <c r="H27" i="18"/>
  <c r="H26" i="18"/>
  <c r="H29" i="18"/>
  <c r="H30" i="18"/>
  <c r="H31" i="18"/>
  <c r="H32" i="18"/>
  <c r="H33" i="18"/>
  <c r="H28" i="18"/>
  <c r="F29" i="18"/>
  <c r="F30" i="18"/>
  <c r="F31" i="18"/>
  <c r="F32" i="18"/>
  <c r="F33" i="18"/>
  <c r="F28" i="18"/>
  <c r="D29" i="18"/>
  <c r="D30" i="18"/>
  <c r="D31" i="18"/>
  <c r="D32" i="18"/>
  <c r="D33" i="18"/>
  <c r="H41" i="18"/>
  <c r="H42" i="18"/>
  <c r="H43" i="18"/>
  <c r="H40" i="18"/>
  <c r="H8" i="18"/>
  <c r="H9" i="18"/>
  <c r="H10" i="18"/>
  <c r="H11" i="18"/>
  <c r="H12" i="18"/>
  <c r="H13" i="18"/>
  <c r="H14" i="18"/>
  <c r="H15" i="18"/>
  <c r="H16" i="18"/>
  <c r="H17" i="18"/>
  <c r="H18" i="18"/>
  <c r="H19" i="18"/>
  <c r="H20" i="18"/>
  <c r="H21" i="18"/>
  <c r="H22" i="18"/>
  <c r="H23" i="18"/>
  <c r="H24" i="18"/>
  <c r="H25" i="18"/>
  <c r="H6" i="18"/>
  <c r="H7" i="18"/>
  <c r="H5" i="18"/>
  <c r="H4" i="18"/>
  <c r="F43" i="18"/>
  <c r="F42" i="18"/>
  <c r="D43" i="18"/>
  <c r="D42" i="18"/>
  <c r="F25" i="18"/>
  <c r="F24" i="18"/>
  <c r="F23" i="18"/>
  <c r="F22" i="18"/>
  <c r="F21" i="18"/>
  <c r="F20" i="18"/>
  <c r="F14" i="18"/>
  <c r="F19" i="18"/>
  <c r="F18" i="18"/>
  <c r="F12" i="18"/>
  <c r="F11" i="18"/>
  <c r="F10" i="18"/>
  <c r="F9" i="18"/>
  <c r="F8" i="18"/>
  <c r="F7" i="18"/>
  <c r="F6" i="18"/>
  <c r="F5" i="18"/>
  <c r="F4" i="18"/>
  <c r="D25" i="18"/>
  <c r="D24" i="18"/>
  <c r="D23" i="18"/>
  <c r="D22" i="18"/>
  <c r="D21" i="18"/>
  <c r="D20" i="18"/>
  <c r="D19" i="18"/>
  <c r="D18" i="18"/>
  <c r="D17" i="18"/>
  <c r="D16" i="18"/>
  <c r="D15" i="18"/>
  <c r="D14" i="18"/>
  <c r="D13" i="18"/>
  <c r="D12" i="18"/>
  <c r="D11" i="18"/>
  <c r="D10" i="18"/>
  <c r="D8" i="18"/>
  <c r="D9" i="18"/>
  <c r="D7" i="18"/>
  <c r="D6" i="18"/>
  <c r="D5" i="18"/>
  <c r="D4" i="18"/>
  <c r="D3" i="18"/>
  <c r="F3" i="18"/>
  <c r="H39" i="18"/>
  <c r="H38" i="18"/>
  <c r="H37" i="18"/>
  <c r="D37" i="18"/>
  <c r="H36" i="18"/>
  <c r="H35" i="18"/>
  <c r="F35" i="18"/>
  <c r="H34" i="18"/>
  <c r="F16" i="18"/>
  <c r="F13" i="18"/>
</calcChain>
</file>

<file path=xl/sharedStrings.xml><?xml version="1.0" encoding="utf-8"?>
<sst xmlns="http://schemas.openxmlformats.org/spreadsheetml/2006/main" count="176" uniqueCount="71">
  <si>
    <t>Yes</t>
    <phoneticPr fontId="1"/>
  </si>
  <si>
    <t>No</t>
    <phoneticPr fontId="1"/>
  </si>
  <si>
    <t>-</t>
    <phoneticPr fontId="1"/>
  </si>
  <si>
    <t>&lt;0.001</t>
    <phoneticPr fontId="1"/>
  </si>
  <si>
    <t>Characteristic</t>
    <phoneticPr fontId="1"/>
  </si>
  <si>
    <t>Without price revision</t>
    <phoneticPr fontId="1"/>
  </si>
  <si>
    <t>With price revision</t>
    <phoneticPr fontId="1"/>
  </si>
  <si>
    <t>Total</t>
    <phoneticPr fontId="1"/>
  </si>
  <si>
    <t>Solid tumor</t>
    <phoneticPr fontId="1"/>
  </si>
  <si>
    <t>Hematologic tumor</t>
    <phoneticPr fontId="1"/>
  </si>
  <si>
    <t>Indication</t>
    <phoneticPr fontId="1"/>
  </si>
  <si>
    <t>Additional indication</t>
    <phoneticPr fontId="1"/>
  </si>
  <si>
    <t>Rare cancer</t>
    <phoneticPr fontId="1"/>
  </si>
  <si>
    <t>Normal cancer</t>
    <phoneticPr fontId="1"/>
  </si>
  <si>
    <t>Major Cancer</t>
    <phoneticPr fontId="1"/>
  </si>
  <si>
    <t xml:space="preserve">Drug </t>
    <phoneticPr fontId="1"/>
  </si>
  <si>
    <t>Hormonal drug</t>
    <phoneticPr fontId="1"/>
  </si>
  <si>
    <t>Antibody</t>
    <phoneticPr fontId="1"/>
  </si>
  <si>
    <t>Cytotoxic drug</t>
    <phoneticPr fontId="1"/>
  </si>
  <si>
    <t>Immunotherapy drug</t>
    <phoneticPr fontId="1"/>
  </si>
  <si>
    <t>Other</t>
    <phoneticPr fontId="1"/>
  </si>
  <si>
    <t>Type of pharmaceutical company</t>
    <phoneticPr fontId="1"/>
  </si>
  <si>
    <t>Foreign company</t>
    <phoneticPr fontId="1"/>
  </si>
  <si>
    <t>NHI: National Health Insurance</t>
    <phoneticPr fontId="1"/>
  </si>
  <si>
    <t>Corrective premium rate</t>
    <phoneticPr fontId="1"/>
  </si>
  <si>
    <t>Sales ranking of the company</t>
    <phoneticPr fontId="1"/>
  </si>
  <si>
    <t>Top 10 in Japan</t>
    <phoneticPr fontId="1"/>
  </si>
  <si>
    <t>NHI pricing method</t>
    <phoneticPr fontId="1"/>
  </si>
  <si>
    <t>Similar efficacy comparison method (I)</t>
    <phoneticPr fontId="1"/>
  </si>
  <si>
    <t>Similar efficacy comparison method (II)</t>
    <phoneticPr fontId="1"/>
  </si>
  <si>
    <t>Cost accounting method</t>
    <phoneticPr fontId="1"/>
  </si>
  <si>
    <t>Inter-specification adjustment</t>
    <phoneticPr fontId="1"/>
  </si>
  <si>
    <t>Peak sales amounts (Oku-yen)</t>
    <phoneticPr fontId="1"/>
  </si>
  <si>
    <t xml:space="preserve">Yes </t>
    <phoneticPr fontId="1"/>
  </si>
  <si>
    <t>Drug</t>
    <phoneticPr fontId="1"/>
  </si>
  <si>
    <t>Regenerative medicine</t>
    <phoneticPr fontId="1"/>
  </si>
  <si>
    <t>Dosage form</t>
    <phoneticPr fontId="1"/>
  </si>
  <si>
    <t>Oral</t>
    <phoneticPr fontId="1"/>
  </si>
  <si>
    <t>Injection</t>
    <phoneticPr fontId="1"/>
  </si>
  <si>
    <t>Priority/Expedited review</t>
    <phoneticPr fontId="1"/>
  </si>
  <si>
    <t>Conditional approval</t>
    <phoneticPr fontId="1"/>
  </si>
  <si>
    <t>Guideline for proper clinical use of the drug</t>
    <phoneticPr fontId="1"/>
  </si>
  <si>
    <t>From NHI price listing to date of analysis (days)</t>
    <phoneticPr fontId="1"/>
  </si>
  <si>
    <t>First NHI price (yen)</t>
    <phoneticPr fontId="1"/>
  </si>
  <si>
    <t>Sakigake designation (Breakthrough therapy designation)</t>
  </si>
  <si>
    <t>Compound type</t>
  </si>
  <si>
    <t>669,284 ± 4,350,423</t>
  </si>
  <si>
    <t>86.4 ± 115.2</t>
  </si>
  <si>
    <t>305.0 ± 88.9</t>
  </si>
  <si>
    <t>70.6 ± 39.6</t>
  </si>
  <si>
    <t>1415.3 ± 937.2</t>
  </si>
  <si>
    <t>76,097 ± 128,000</t>
  </si>
  <si>
    <t>102.3 ± 120.3</t>
  </si>
  <si>
    <t>402.6 ± 169.6</t>
  </si>
  <si>
    <t>80.1 ± 53.4</t>
  </si>
  <si>
    <t>2510.8 ± 994.3</t>
  </si>
  <si>
    <t>500,848 ± 3,691,650</t>
  </si>
  <si>
    <t>90.9 ± 116.9</t>
  </si>
  <si>
    <t>332.7 ± 125.6</t>
  </si>
  <si>
    <t>73.3 ± 44.1</t>
  </si>
  <si>
    <t>1726.4 ± 1074.1</t>
  </si>
  <si>
    <t>Primary indication</t>
    <phoneticPr fontId="1"/>
  </si>
  <si>
    <t>Table 2 Characteristics of drugs and NHI price revision</t>
  </si>
  <si>
    <r>
      <rPr>
        <i/>
        <sz val="12"/>
        <rFont val="Times New Roman"/>
        <family val="1"/>
      </rPr>
      <t>P-</t>
    </r>
    <r>
      <rPr>
        <sz val="12"/>
        <rFont val="Times New Roman"/>
        <family val="1"/>
      </rPr>
      <t>value</t>
    </r>
  </si>
  <si>
    <t>Post-marketing all-case surveillance</t>
  </si>
  <si>
    <t>Novelty of the drug</t>
  </si>
  <si>
    <t>First in class</t>
  </si>
  <si>
    <t>Molecularly targeted drug</t>
  </si>
  <si>
    <t>Japanese domestic company</t>
  </si>
  <si>
    <t>From application to approval (days)</t>
  </si>
  <si>
    <t>From approval to NHI price listing (days)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</si>
</sst>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0.0000E+00"/>
    <numFmt numFmtId="178" formatCode="0.000_);[Red]\(0.000\)"/>
    <numFmt numFmtId="179" formatCode="0.00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6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0" fontId="4" fillId="0" borderId="2" xfId="0" applyFont="1" applyBorder="1" applyAlignment="1">
      <alignment horizontal="left" vertical="center"/>
    </xf>
    <xf numFmtId="178" fontId="4" fillId="0" borderId="2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178" fontId="4" fillId="0" borderId="5" xfId="0" applyNumberFormat="1" applyFont="1" applyBorder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/>
    </xf>
    <xf numFmtId="178" fontId="4" fillId="2" borderId="5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78" fontId="4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176" fontId="4" fillId="0" borderId="1" xfId="1" applyNumberFormat="1" applyFont="1" applyBorder="1">
      <alignment vertical="center"/>
    </xf>
    <xf numFmtId="176" fontId="4" fillId="0" borderId="1" xfId="0" applyNumberFormat="1" applyFont="1" applyFill="1" applyBorder="1">
      <alignment vertical="center"/>
    </xf>
    <xf numFmtId="0" fontId="4" fillId="0" borderId="1" xfId="0" applyNumberFormat="1" applyFont="1" applyBorder="1">
      <alignment vertical="center"/>
    </xf>
    <xf numFmtId="0" fontId="4" fillId="0" borderId="6" xfId="0" applyFont="1" applyBorder="1" applyAlignment="1">
      <alignment horizontal="left" vertical="center" wrapText="1"/>
    </xf>
    <xf numFmtId="178" fontId="4" fillId="0" borderId="6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 2" xfId="2" xr:uid="{A9BC714A-BFAF-4D1A-BCCC-BD3DFC5C37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016DF-162D-418F-9D44-3A3EF623CFD3}">
  <sheetPr>
    <pageSetUpPr fitToPage="1"/>
  </sheetPr>
  <dimension ref="A1:J49"/>
  <sheetViews>
    <sheetView tabSelected="1" zoomScale="120" zoomScaleNormal="120" workbookViewId="0">
      <selection activeCell="B9" sqref="B9"/>
    </sheetView>
  </sheetViews>
  <sheetFormatPr defaultColWidth="9" defaultRowHeight="15.75" x14ac:dyDescent="0.4"/>
  <cols>
    <col min="1" max="1" width="33.75" style="2" customWidth="1"/>
    <col min="2" max="2" width="39" style="2" customWidth="1"/>
    <col min="3" max="3" width="9" style="2"/>
    <col min="4" max="4" width="12.125" style="2" customWidth="1"/>
    <col min="5" max="7" width="9" style="2"/>
    <col min="8" max="8" width="10.5" style="2" customWidth="1"/>
    <col min="9" max="9" width="9.125" style="2" customWidth="1"/>
    <col min="10" max="10" width="9" style="2" customWidth="1"/>
    <col min="11" max="16384" width="9" style="2"/>
  </cols>
  <sheetData>
    <row r="1" spans="1:10" ht="20.25" x14ac:dyDescent="0.4">
      <c r="A1" s="1" t="s">
        <v>62</v>
      </c>
      <c r="B1" s="1"/>
      <c r="C1" s="1"/>
      <c r="D1" s="1"/>
      <c r="E1" s="1"/>
      <c r="F1" s="1"/>
      <c r="G1" s="1"/>
      <c r="H1" s="1"/>
      <c r="I1" s="1"/>
    </row>
    <row r="2" spans="1:10" x14ac:dyDescent="0.4">
      <c r="A2" s="3" t="s">
        <v>4</v>
      </c>
      <c r="B2" s="4"/>
      <c r="C2" s="3" t="s">
        <v>5</v>
      </c>
      <c r="D2" s="4"/>
      <c r="E2" s="3" t="s">
        <v>6</v>
      </c>
      <c r="F2" s="4"/>
      <c r="G2" s="3" t="s">
        <v>7</v>
      </c>
      <c r="H2" s="4"/>
      <c r="I2" s="5" t="s">
        <v>63</v>
      </c>
      <c r="J2" s="6"/>
    </row>
    <row r="3" spans="1:10" x14ac:dyDescent="0.4">
      <c r="A3" s="3" t="s">
        <v>7</v>
      </c>
      <c r="B3" s="4"/>
      <c r="C3" s="7">
        <v>58</v>
      </c>
      <c r="D3" s="8">
        <f>C3/G3</f>
        <v>0.71604938271604934</v>
      </c>
      <c r="E3" s="7">
        <v>23</v>
      </c>
      <c r="F3" s="8">
        <f>E3/G3</f>
        <v>0.2839506172839506</v>
      </c>
      <c r="G3" s="7">
        <v>81</v>
      </c>
      <c r="H3" s="8">
        <v>1</v>
      </c>
      <c r="I3" s="5" t="s">
        <v>2</v>
      </c>
      <c r="J3" s="6"/>
    </row>
    <row r="4" spans="1:10" x14ac:dyDescent="0.4">
      <c r="A4" s="9" t="s">
        <v>10</v>
      </c>
      <c r="B4" s="7" t="s">
        <v>8</v>
      </c>
      <c r="C4" s="7">
        <v>32</v>
      </c>
      <c r="D4" s="8">
        <f t="shared" ref="D4:D27" si="0">C4/58</f>
        <v>0.55172413793103448</v>
      </c>
      <c r="E4" s="7">
        <v>18</v>
      </c>
      <c r="F4" s="8">
        <f t="shared" ref="F4:F12" si="1">E4/23</f>
        <v>0.78260869565217395</v>
      </c>
      <c r="G4" s="7">
        <v>50</v>
      </c>
      <c r="H4" s="8">
        <f t="shared" ref="H4:H33" si="2">G4/$G$3</f>
        <v>0.61728395061728392</v>
      </c>
      <c r="I4" s="10">
        <v>3.3004773500350001E-3</v>
      </c>
    </row>
    <row r="5" spans="1:10" x14ac:dyDescent="0.4">
      <c r="A5" s="11"/>
      <c r="B5" s="7" t="s">
        <v>9</v>
      </c>
      <c r="C5" s="7">
        <v>26</v>
      </c>
      <c r="D5" s="8">
        <f t="shared" si="0"/>
        <v>0.44827586206896552</v>
      </c>
      <c r="E5" s="7">
        <v>5</v>
      </c>
      <c r="F5" s="8">
        <f t="shared" si="1"/>
        <v>0.21739130434782608</v>
      </c>
      <c r="G5" s="7">
        <v>31</v>
      </c>
      <c r="H5" s="8">
        <f t="shared" si="2"/>
        <v>0.38271604938271603</v>
      </c>
      <c r="I5" s="12"/>
      <c r="J5" s="6"/>
    </row>
    <row r="6" spans="1:10" x14ac:dyDescent="0.4">
      <c r="A6" s="9" t="s">
        <v>11</v>
      </c>
      <c r="B6" s="7" t="s">
        <v>33</v>
      </c>
      <c r="C6" s="7">
        <v>17</v>
      </c>
      <c r="D6" s="8">
        <f t="shared" si="0"/>
        <v>0.29310344827586204</v>
      </c>
      <c r="E6" s="7">
        <v>15</v>
      </c>
      <c r="F6" s="8">
        <f t="shared" si="1"/>
        <v>0.65217391304347827</v>
      </c>
      <c r="G6" s="7">
        <v>32</v>
      </c>
      <c r="H6" s="8">
        <f t="shared" si="2"/>
        <v>0.39506172839506171</v>
      </c>
      <c r="I6" s="13">
        <v>2.8753359287025755E-3</v>
      </c>
      <c r="J6" s="6"/>
    </row>
    <row r="7" spans="1:10" x14ac:dyDescent="0.4">
      <c r="A7" s="11"/>
      <c r="B7" s="7" t="s">
        <v>1</v>
      </c>
      <c r="C7" s="7">
        <v>41</v>
      </c>
      <c r="D7" s="8">
        <f t="shared" si="0"/>
        <v>0.7068965517241379</v>
      </c>
      <c r="E7" s="7">
        <v>8</v>
      </c>
      <c r="F7" s="8">
        <f t="shared" si="1"/>
        <v>0.34782608695652173</v>
      </c>
      <c r="G7" s="7">
        <v>49</v>
      </c>
      <c r="H7" s="8">
        <f t="shared" si="2"/>
        <v>0.60493827160493829</v>
      </c>
      <c r="I7" s="14"/>
      <c r="J7" s="15"/>
    </row>
    <row r="8" spans="1:10" x14ac:dyDescent="0.4">
      <c r="A8" s="9" t="s">
        <v>61</v>
      </c>
      <c r="B8" s="7" t="s">
        <v>12</v>
      </c>
      <c r="C8" s="7">
        <v>35</v>
      </c>
      <c r="D8" s="8">
        <f t="shared" si="0"/>
        <v>0.60344827586206895</v>
      </c>
      <c r="E8" s="7">
        <v>8</v>
      </c>
      <c r="F8" s="8">
        <f t="shared" si="1"/>
        <v>0.34782608695652173</v>
      </c>
      <c r="G8" s="7">
        <v>43</v>
      </c>
      <c r="H8" s="8">
        <f t="shared" si="2"/>
        <v>0.53086419753086422</v>
      </c>
      <c r="I8" s="13">
        <v>4.6294017008635002E-2</v>
      </c>
      <c r="J8" s="15"/>
    </row>
    <row r="9" spans="1:10" x14ac:dyDescent="0.4">
      <c r="A9" s="11"/>
      <c r="B9" s="7" t="s">
        <v>13</v>
      </c>
      <c r="C9" s="7">
        <v>24</v>
      </c>
      <c r="D9" s="8">
        <f t="shared" si="0"/>
        <v>0.41379310344827586</v>
      </c>
      <c r="E9" s="7">
        <v>15</v>
      </c>
      <c r="F9" s="8">
        <f t="shared" si="1"/>
        <v>0.65217391304347827</v>
      </c>
      <c r="G9" s="7">
        <v>39</v>
      </c>
      <c r="H9" s="8">
        <f t="shared" si="2"/>
        <v>0.48148148148148145</v>
      </c>
      <c r="I9" s="14"/>
      <c r="J9" s="15"/>
    </row>
    <row r="10" spans="1:10" x14ac:dyDescent="0.4">
      <c r="A10" s="9" t="s">
        <v>61</v>
      </c>
      <c r="B10" s="7" t="s">
        <v>14</v>
      </c>
      <c r="C10" s="7">
        <v>18</v>
      </c>
      <c r="D10" s="8">
        <f t="shared" si="0"/>
        <v>0.31034482758620691</v>
      </c>
      <c r="E10" s="7">
        <v>10</v>
      </c>
      <c r="F10" s="8">
        <f t="shared" si="1"/>
        <v>0.43478260869565216</v>
      </c>
      <c r="G10" s="7">
        <v>28</v>
      </c>
      <c r="H10" s="8">
        <f t="shared" si="2"/>
        <v>0.34567901234567899</v>
      </c>
      <c r="I10" s="10">
        <v>0.29743647415220181</v>
      </c>
      <c r="J10" s="15"/>
    </row>
    <row r="11" spans="1:10" x14ac:dyDescent="0.4">
      <c r="A11" s="11"/>
      <c r="B11" s="7" t="s">
        <v>13</v>
      </c>
      <c r="C11" s="7">
        <v>40</v>
      </c>
      <c r="D11" s="8">
        <f t="shared" si="0"/>
        <v>0.68965517241379315</v>
      </c>
      <c r="E11" s="7">
        <v>13</v>
      </c>
      <c r="F11" s="8">
        <f t="shared" si="1"/>
        <v>0.56521739130434778</v>
      </c>
      <c r="G11" s="7">
        <v>53</v>
      </c>
      <c r="H11" s="8">
        <f t="shared" si="2"/>
        <v>0.65432098765432101</v>
      </c>
      <c r="I11" s="12"/>
      <c r="J11" s="6"/>
    </row>
    <row r="12" spans="1:10" x14ac:dyDescent="0.4">
      <c r="A12" s="9" t="s">
        <v>15</v>
      </c>
      <c r="B12" s="7" t="s">
        <v>34</v>
      </c>
      <c r="C12" s="7">
        <v>57</v>
      </c>
      <c r="D12" s="8">
        <f t="shared" si="0"/>
        <v>0.98275862068965514</v>
      </c>
      <c r="E12" s="7">
        <v>23</v>
      </c>
      <c r="F12" s="8">
        <f t="shared" si="1"/>
        <v>1</v>
      </c>
      <c r="G12" s="7">
        <v>80</v>
      </c>
      <c r="H12" s="8">
        <f t="shared" si="2"/>
        <v>0.98765432098765427</v>
      </c>
      <c r="I12" s="10">
        <v>0.5263111691021557</v>
      </c>
      <c r="J12" s="6"/>
    </row>
    <row r="13" spans="1:10" x14ac:dyDescent="0.4">
      <c r="A13" s="11"/>
      <c r="B13" s="7" t="s">
        <v>35</v>
      </c>
      <c r="C13" s="7">
        <v>1</v>
      </c>
      <c r="D13" s="8">
        <f t="shared" si="0"/>
        <v>1.7241379310344827E-2</v>
      </c>
      <c r="E13" s="7">
        <v>0</v>
      </c>
      <c r="F13" s="8">
        <f t="shared" ref="F13:F16" si="3">E13/19</f>
        <v>0</v>
      </c>
      <c r="G13" s="7">
        <v>1</v>
      </c>
      <c r="H13" s="8">
        <f t="shared" si="2"/>
        <v>1.2345679012345678E-2</v>
      </c>
      <c r="I13" s="12"/>
      <c r="J13" s="6"/>
    </row>
    <row r="14" spans="1:10" x14ac:dyDescent="0.4">
      <c r="A14" s="16" t="s">
        <v>44</v>
      </c>
      <c r="B14" s="7" t="s">
        <v>0</v>
      </c>
      <c r="C14" s="7">
        <v>1</v>
      </c>
      <c r="D14" s="8">
        <f t="shared" si="0"/>
        <v>1.7241379310344827E-2</v>
      </c>
      <c r="E14" s="7">
        <v>0</v>
      </c>
      <c r="F14" s="8">
        <f>E14/23</f>
        <v>0</v>
      </c>
      <c r="G14" s="7">
        <v>1</v>
      </c>
      <c r="H14" s="8">
        <f t="shared" si="2"/>
        <v>1.2345679012345678E-2</v>
      </c>
      <c r="I14" s="10">
        <v>0.5263111691021557</v>
      </c>
      <c r="J14" s="6"/>
    </row>
    <row r="15" spans="1:10" x14ac:dyDescent="0.4">
      <c r="A15" s="17"/>
      <c r="B15" s="7" t="s">
        <v>1</v>
      </c>
      <c r="C15" s="7">
        <v>57</v>
      </c>
      <c r="D15" s="8">
        <f t="shared" si="0"/>
        <v>0.98275862068965514</v>
      </c>
      <c r="E15" s="7">
        <v>23</v>
      </c>
      <c r="F15" s="8">
        <f>E15/23</f>
        <v>1</v>
      </c>
      <c r="G15" s="7">
        <v>80</v>
      </c>
      <c r="H15" s="8">
        <f t="shared" si="2"/>
        <v>0.98765432098765427</v>
      </c>
      <c r="I15" s="12"/>
      <c r="J15" s="6"/>
    </row>
    <row r="16" spans="1:10" x14ac:dyDescent="0.4">
      <c r="A16" s="9" t="s">
        <v>40</v>
      </c>
      <c r="B16" s="7" t="s">
        <v>0</v>
      </c>
      <c r="C16" s="7">
        <v>1</v>
      </c>
      <c r="D16" s="8">
        <f t="shared" si="0"/>
        <v>1.7241379310344827E-2</v>
      </c>
      <c r="E16" s="7">
        <v>0</v>
      </c>
      <c r="F16" s="8">
        <f t="shared" si="3"/>
        <v>0</v>
      </c>
      <c r="G16" s="7">
        <v>1</v>
      </c>
      <c r="H16" s="8">
        <f t="shared" si="2"/>
        <v>1.2345679012345678E-2</v>
      </c>
      <c r="I16" s="10">
        <v>0.5263111691021557</v>
      </c>
      <c r="J16" s="6"/>
    </row>
    <row r="17" spans="1:10" x14ac:dyDescent="0.4">
      <c r="A17" s="11"/>
      <c r="B17" s="7" t="s">
        <v>1</v>
      </c>
      <c r="C17" s="7">
        <v>57</v>
      </c>
      <c r="D17" s="8">
        <f t="shared" si="0"/>
        <v>0.98275862068965514</v>
      </c>
      <c r="E17" s="7">
        <v>23</v>
      </c>
      <c r="F17" s="8">
        <f t="shared" ref="F17:F27" si="4">E17/23</f>
        <v>1</v>
      </c>
      <c r="G17" s="7">
        <v>80</v>
      </c>
      <c r="H17" s="8">
        <f t="shared" si="2"/>
        <v>0.98765432098765427</v>
      </c>
      <c r="I17" s="12"/>
      <c r="J17" s="6"/>
    </row>
    <row r="18" spans="1:10" x14ac:dyDescent="0.4">
      <c r="A18" s="9" t="s">
        <v>39</v>
      </c>
      <c r="B18" s="7" t="s">
        <v>0</v>
      </c>
      <c r="C18" s="7">
        <v>7</v>
      </c>
      <c r="D18" s="8">
        <f t="shared" si="0"/>
        <v>0.1206896551724138</v>
      </c>
      <c r="E18" s="7">
        <v>5</v>
      </c>
      <c r="F18" s="8">
        <f t="shared" si="4"/>
        <v>0.21739130434782608</v>
      </c>
      <c r="G18" s="7">
        <v>12</v>
      </c>
      <c r="H18" s="8">
        <f t="shared" si="2"/>
        <v>0.14814814814814814</v>
      </c>
      <c r="I18" s="10">
        <v>0.26929535597503945</v>
      </c>
      <c r="J18" s="6"/>
    </row>
    <row r="19" spans="1:10" x14ac:dyDescent="0.4">
      <c r="A19" s="11"/>
      <c r="B19" s="7" t="s">
        <v>1</v>
      </c>
      <c r="C19" s="7">
        <v>51</v>
      </c>
      <c r="D19" s="8">
        <f t="shared" si="0"/>
        <v>0.87931034482758619</v>
      </c>
      <c r="E19" s="7">
        <v>18</v>
      </c>
      <c r="F19" s="8">
        <f t="shared" si="4"/>
        <v>0.78260869565217395</v>
      </c>
      <c r="G19" s="7">
        <v>69</v>
      </c>
      <c r="H19" s="8">
        <f t="shared" si="2"/>
        <v>0.85185185185185186</v>
      </c>
      <c r="I19" s="12"/>
      <c r="J19" s="6"/>
    </row>
    <row r="20" spans="1:10" x14ac:dyDescent="0.4">
      <c r="A20" s="9" t="s">
        <v>64</v>
      </c>
      <c r="B20" s="7" t="s">
        <v>0</v>
      </c>
      <c r="C20" s="7">
        <v>40</v>
      </c>
      <c r="D20" s="8">
        <f t="shared" si="0"/>
        <v>0.68965517241379315</v>
      </c>
      <c r="E20" s="7">
        <v>11</v>
      </c>
      <c r="F20" s="8">
        <f t="shared" si="4"/>
        <v>0.47826086956521741</v>
      </c>
      <c r="G20" s="7">
        <v>51</v>
      </c>
      <c r="H20" s="8">
        <f t="shared" si="2"/>
        <v>0.62962962962962965</v>
      </c>
      <c r="I20" s="10">
        <v>7.5648672143984588E-2</v>
      </c>
      <c r="J20" s="6"/>
    </row>
    <row r="21" spans="1:10" x14ac:dyDescent="0.4">
      <c r="A21" s="11"/>
      <c r="B21" s="7" t="s">
        <v>1</v>
      </c>
      <c r="C21" s="7">
        <v>18</v>
      </c>
      <c r="D21" s="8">
        <f t="shared" si="0"/>
        <v>0.31034482758620691</v>
      </c>
      <c r="E21" s="7">
        <v>12</v>
      </c>
      <c r="F21" s="8">
        <f t="shared" si="4"/>
        <v>0.52173913043478259</v>
      </c>
      <c r="G21" s="7">
        <v>30</v>
      </c>
      <c r="H21" s="8">
        <f t="shared" si="2"/>
        <v>0.37037037037037035</v>
      </c>
      <c r="I21" s="12"/>
      <c r="J21" s="6"/>
    </row>
    <row r="22" spans="1:10" x14ac:dyDescent="0.4">
      <c r="A22" s="16" t="s">
        <v>41</v>
      </c>
      <c r="B22" s="7" t="s">
        <v>0</v>
      </c>
      <c r="C22" s="7">
        <v>2</v>
      </c>
      <c r="D22" s="8">
        <f t="shared" si="0"/>
        <v>3.4482758620689655E-2</v>
      </c>
      <c r="E22" s="7">
        <v>3</v>
      </c>
      <c r="F22" s="8">
        <f t="shared" si="4"/>
        <v>0.13043478260869565</v>
      </c>
      <c r="G22" s="7">
        <v>5</v>
      </c>
      <c r="H22" s="8">
        <f t="shared" si="2"/>
        <v>6.1728395061728392E-2</v>
      </c>
      <c r="I22" s="13">
        <v>0.10565918641840613</v>
      </c>
      <c r="J22" s="6"/>
    </row>
    <row r="23" spans="1:10" x14ac:dyDescent="0.4">
      <c r="A23" s="17"/>
      <c r="B23" s="7" t="s">
        <v>1</v>
      </c>
      <c r="C23" s="7">
        <v>56</v>
      </c>
      <c r="D23" s="8">
        <f t="shared" si="0"/>
        <v>0.96551724137931039</v>
      </c>
      <c r="E23" s="7">
        <v>20</v>
      </c>
      <c r="F23" s="8">
        <f t="shared" si="4"/>
        <v>0.86956521739130432</v>
      </c>
      <c r="G23" s="7">
        <v>76</v>
      </c>
      <c r="H23" s="8">
        <f t="shared" si="2"/>
        <v>0.93827160493827155</v>
      </c>
      <c r="I23" s="14"/>
      <c r="J23" s="15"/>
    </row>
    <row r="24" spans="1:10" x14ac:dyDescent="0.4">
      <c r="A24" s="16" t="s">
        <v>36</v>
      </c>
      <c r="B24" s="18" t="s">
        <v>37</v>
      </c>
      <c r="C24" s="7">
        <v>26</v>
      </c>
      <c r="D24" s="8">
        <f t="shared" si="0"/>
        <v>0.44827586206896552</v>
      </c>
      <c r="E24" s="7">
        <v>12</v>
      </c>
      <c r="F24" s="8">
        <f t="shared" si="4"/>
        <v>0.52173913043478259</v>
      </c>
      <c r="G24" s="7">
        <v>38</v>
      </c>
      <c r="H24" s="8">
        <f t="shared" si="2"/>
        <v>0.46913580246913578</v>
      </c>
      <c r="I24" s="19">
        <v>0.55024088079589251</v>
      </c>
      <c r="J24" s="15"/>
    </row>
    <row r="25" spans="1:10" x14ac:dyDescent="0.4">
      <c r="A25" s="17"/>
      <c r="B25" s="18" t="s">
        <v>38</v>
      </c>
      <c r="C25" s="7">
        <v>32</v>
      </c>
      <c r="D25" s="8">
        <f t="shared" si="0"/>
        <v>0.55172413793103448</v>
      </c>
      <c r="E25" s="7">
        <v>11</v>
      </c>
      <c r="F25" s="8">
        <f t="shared" si="4"/>
        <v>0.47826086956521741</v>
      </c>
      <c r="G25" s="7">
        <v>43</v>
      </c>
      <c r="H25" s="8">
        <f t="shared" si="2"/>
        <v>0.53086419753086422</v>
      </c>
      <c r="I25" s="19"/>
      <c r="J25" s="20"/>
    </row>
    <row r="26" spans="1:10" x14ac:dyDescent="0.4">
      <c r="A26" s="9" t="s">
        <v>65</v>
      </c>
      <c r="B26" s="7" t="s">
        <v>66</v>
      </c>
      <c r="C26" s="7">
        <v>13</v>
      </c>
      <c r="D26" s="8">
        <f t="shared" si="0"/>
        <v>0.22413793103448276</v>
      </c>
      <c r="E26" s="7">
        <v>6</v>
      </c>
      <c r="F26" s="8">
        <f t="shared" si="4"/>
        <v>0.2608695652173913</v>
      </c>
      <c r="G26" s="7">
        <v>19</v>
      </c>
      <c r="H26" s="8">
        <f t="shared" si="2"/>
        <v>0.23456790123456789</v>
      </c>
      <c r="I26" s="19">
        <v>0.72499300080157814</v>
      </c>
      <c r="J26" s="20"/>
    </row>
    <row r="27" spans="1:10" x14ac:dyDescent="0.4">
      <c r="A27" s="11"/>
      <c r="B27" s="7" t="s">
        <v>20</v>
      </c>
      <c r="C27" s="7">
        <v>45</v>
      </c>
      <c r="D27" s="8">
        <f t="shared" si="0"/>
        <v>0.77586206896551724</v>
      </c>
      <c r="E27" s="7">
        <v>17</v>
      </c>
      <c r="F27" s="8">
        <f t="shared" si="4"/>
        <v>0.73913043478260865</v>
      </c>
      <c r="G27" s="7">
        <v>62</v>
      </c>
      <c r="H27" s="8">
        <f t="shared" si="2"/>
        <v>0.76543209876543206</v>
      </c>
      <c r="I27" s="19"/>
      <c r="J27" s="6"/>
    </row>
    <row r="28" spans="1:10" x14ac:dyDescent="0.4">
      <c r="A28" s="21" t="s">
        <v>45</v>
      </c>
      <c r="B28" s="18" t="s">
        <v>67</v>
      </c>
      <c r="C28" s="22">
        <v>33</v>
      </c>
      <c r="D28" s="23">
        <v>0.56899999999999995</v>
      </c>
      <c r="E28" s="22">
        <v>10</v>
      </c>
      <c r="F28" s="23">
        <f t="shared" ref="F28:F33" si="5">E28/$E$3</f>
        <v>0.43478260869565216</v>
      </c>
      <c r="G28" s="22">
        <v>43</v>
      </c>
      <c r="H28" s="24">
        <f t="shared" si="2"/>
        <v>0.53086419753086422</v>
      </c>
      <c r="I28" s="19">
        <v>2.5414184627777749E-2</v>
      </c>
      <c r="J28" s="6"/>
    </row>
    <row r="29" spans="1:10" x14ac:dyDescent="0.4">
      <c r="A29" s="21"/>
      <c r="B29" s="18" t="s">
        <v>16</v>
      </c>
      <c r="C29" s="22">
        <v>2</v>
      </c>
      <c r="D29" s="23">
        <f t="shared" ref="D29:D33" si="6">C29/$C$3</f>
        <v>3.4482758620689655E-2</v>
      </c>
      <c r="E29" s="22">
        <v>4</v>
      </c>
      <c r="F29" s="23">
        <f t="shared" si="5"/>
        <v>0.17391304347826086</v>
      </c>
      <c r="G29" s="22">
        <v>6</v>
      </c>
      <c r="H29" s="24">
        <f t="shared" si="2"/>
        <v>7.407407407407407E-2</v>
      </c>
      <c r="I29" s="19"/>
      <c r="J29" s="6"/>
    </row>
    <row r="30" spans="1:10" x14ac:dyDescent="0.4">
      <c r="A30" s="21"/>
      <c r="B30" s="18" t="s">
        <v>17</v>
      </c>
      <c r="C30" s="22">
        <v>14</v>
      </c>
      <c r="D30" s="23">
        <f t="shared" si="6"/>
        <v>0.2413793103448276</v>
      </c>
      <c r="E30" s="22">
        <v>1</v>
      </c>
      <c r="F30" s="23">
        <f t="shared" si="5"/>
        <v>4.3478260869565216E-2</v>
      </c>
      <c r="G30" s="22">
        <v>15</v>
      </c>
      <c r="H30" s="24">
        <f t="shared" si="2"/>
        <v>0.18518518518518517</v>
      </c>
      <c r="I30" s="19"/>
      <c r="J30" s="6"/>
    </row>
    <row r="31" spans="1:10" x14ac:dyDescent="0.4">
      <c r="A31" s="21"/>
      <c r="B31" s="18" t="s">
        <v>18</v>
      </c>
      <c r="C31" s="22">
        <v>6</v>
      </c>
      <c r="D31" s="23">
        <f t="shared" si="6"/>
        <v>0.10344827586206896</v>
      </c>
      <c r="E31" s="22">
        <v>5</v>
      </c>
      <c r="F31" s="23">
        <f t="shared" si="5"/>
        <v>0.21739130434782608</v>
      </c>
      <c r="G31" s="22">
        <v>11</v>
      </c>
      <c r="H31" s="24">
        <f t="shared" si="2"/>
        <v>0.13580246913580246</v>
      </c>
      <c r="I31" s="19"/>
      <c r="J31" s="6"/>
    </row>
    <row r="32" spans="1:10" x14ac:dyDescent="0.4">
      <c r="A32" s="21"/>
      <c r="B32" s="18" t="s">
        <v>19</v>
      </c>
      <c r="C32" s="22">
        <v>2</v>
      </c>
      <c r="D32" s="23">
        <f t="shared" si="6"/>
        <v>3.4482758620689655E-2</v>
      </c>
      <c r="E32" s="22">
        <v>3</v>
      </c>
      <c r="F32" s="23">
        <f t="shared" si="5"/>
        <v>0.13043478260869565</v>
      </c>
      <c r="G32" s="22">
        <v>5</v>
      </c>
      <c r="H32" s="24">
        <f t="shared" si="2"/>
        <v>6.1728395061728392E-2</v>
      </c>
      <c r="I32" s="19"/>
      <c r="J32" s="6"/>
    </row>
    <row r="33" spans="1:10" x14ac:dyDescent="0.4">
      <c r="A33" s="21"/>
      <c r="B33" s="18" t="s">
        <v>20</v>
      </c>
      <c r="C33" s="22">
        <v>1</v>
      </c>
      <c r="D33" s="23">
        <f t="shared" si="6"/>
        <v>1.7241379310344827E-2</v>
      </c>
      <c r="E33" s="22">
        <v>0</v>
      </c>
      <c r="F33" s="23">
        <f t="shared" si="5"/>
        <v>0</v>
      </c>
      <c r="G33" s="22">
        <v>1</v>
      </c>
      <c r="H33" s="24">
        <f t="shared" si="2"/>
        <v>1.2345679012345678E-2</v>
      </c>
      <c r="I33" s="19"/>
      <c r="J33" s="6"/>
    </row>
    <row r="34" spans="1:10" x14ac:dyDescent="0.4">
      <c r="A34" s="16" t="s">
        <v>27</v>
      </c>
      <c r="B34" s="18" t="s">
        <v>28</v>
      </c>
      <c r="C34" s="25">
        <v>39</v>
      </c>
      <c r="D34" s="8">
        <v>0.67200000000000004</v>
      </c>
      <c r="E34" s="25">
        <v>12</v>
      </c>
      <c r="F34" s="8">
        <v>0.52200000000000002</v>
      </c>
      <c r="G34" s="7">
        <v>51</v>
      </c>
      <c r="H34" s="8">
        <f t="shared" ref="H34:H39" si="7">G34/78</f>
        <v>0.65384615384615385</v>
      </c>
      <c r="I34" s="10">
        <v>5.6587708249043564E-2</v>
      </c>
      <c r="J34" s="6"/>
    </row>
    <row r="35" spans="1:10" x14ac:dyDescent="0.4">
      <c r="A35" s="26"/>
      <c r="B35" s="18" t="s">
        <v>29</v>
      </c>
      <c r="C35" s="25">
        <v>3</v>
      </c>
      <c r="D35" s="8">
        <v>5.1999999999999998E-2</v>
      </c>
      <c r="E35" s="25">
        <v>0</v>
      </c>
      <c r="F35" s="8">
        <f>E35/19</f>
        <v>0</v>
      </c>
      <c r="G35" s="7">
        <v>3</v>
      </c>
      <c r="H35" s="8">
        <f t="shared" si="7"/>
        <v>3.8461538461538464E-2</v>
      </c>
      <c r="I35" s="27"/>
      <c r="J35" s="6"/>
    </row>
    <row r="36" spans="1:10" x14ac:dyDescent="0.4">
      <c r="A36" s="26"/>
      <c r="B36" s="18" t="s">
        <v>30</v>
      </c>
      <c r="C36" s="25">
        <v>16</v>
      </c>
      <c r="D36" s="8">
        <v>0.27600000000000002</v>
      </c>
      <c r="E36" s="25">
        <v>9</v>
      </c>
      <c r="F36" s="8">
        <v>0.39100000000000001</v>
      </c>
      <c r="G36" s="7">
        <v>25</v>
      </c>
      <c r="H36" s="8">
        <f t="shared" si="7"/>
        <v>0.32051282051282054</v>
      </c>
      <c r="I36" s="27"/>
      <c r="J36" s="6"/>
    </row>
    <row r="37" spans="1:10" x14ac:dyDescent="0.4">
      <c r="A37" s="17"/>
      <c r="B37" s="18" t="s">
        <v>31</v>
      </c>
      <c r="C37" s="25">
        <v>0</v>
      </c>
      <c r="D37" s="8">
        <f>C37/59</f>
        <v>0</v>
      </c>
      <c r="E37" s="25">
        <v>2</v>
      </c>
      <c r="F37" s="8">
        <v>8.6999999999999994E-2</v>
      </c>
      <c r="G37" s="7">
        <v>2</v>
      </c>
      <c r="H37" s="8">
        <f t="shared" si="7"/>
        <v>2.564102564102564E-2</v>
      </c>
      <c r="I37" s="12"/>
      <c r="J37" s="6"/>
    </row>
    <row r="38" spans="1:10" x14ac:dyDescent="0.4">
      <c r="A38" s="16" t="s">
        <v>24</v>
      </c>
      <c r="B38" s="7" t="s">
        <v>0</v>
      </c>
      <c r="C38" s="25">
        <v>41</v>
      </c>
      <c r="D38" s="8">
        <v>0.70699999999999996</v>
      </c>
      <c r="E38" s="25">
        <v>16</v>
      </c>
      <c r="F38" s="8">
        <v>0.69599999999999995</v>
      </c>
      <c r="G38" s="7">
        <v>57</v>
      </c>
      <c r="H38" s="8">
        <f t="shared" si="7"/>
        <v>0.73076923076923073</v>
      </c>
      <c r="I38" s="10">
        <v>0.9203968084854478</v>
      </c>
      <c r="J38" s="6"/>
    </row>
    <row r="39" spans="1:10" x14ac:dyDescent="0.4">
      <c r="A39" s="17"/>
      <c r="B39" s="7" t="s">
        <v>1</v>
      </c>
      <c r="C39" s="25">
        <v>17</v>
      </c>
      <c r="D39" s="8">
        <v>0.29299999999999998</v>
      </c>
      <c r="E39" s="25">
        <v>7</v>
      </c>
      <c r="F39" s="8">
        <v>0.30399999999999999</v>
      </c>
      <c r="G39" s="7">
        <v>24</v>
      </c>
      <c r="H39" s="8">
        <f t="shared" si="7"/>
        <v>0.30769230769230771</v>
      </c>
      <c r="I39" s="12"/>
      <c r="J39" s="6"/>
    </row>
    <row r="40" spans="1:10" x14ac:dyDescent="0.4">
      <c r="A40" s="9" t="s">
        <v>25</v>
      </c>
      <c r="B40" s="7" t="s">
        <v>26</v>
      </c>
      <c r="C40" s="25">
        <v>22</v>
      </c>
      <c r="D40" s="23">
        <v>0.379</v>
      </c>
      <c r="E40" s="25">
        <v>6</v>
      </c>
      <c r="F40" s="23">
        <v>0.26100000000000001</v>
      </c>
      <c r="G40" s="7">
        <v>28</v>
      </c>
      <c r="H40" s="23">
        <f>G40/$G$3</f>
        <v>0.34567901234567899</v>
      </c>
      <c r="I40" s="10">
        <v>0.31217957389545536</v>
      </c>
      <c r="J40" s="6"/>
    </row>
    <row r="41" spans="1:10" x14ac:dyDescent="0.4">
      <c r="A41" s="11"/>
      <c r="B41" s="7" t="s">
        <v>20</v>
      </c>
      <c r="C41" s="25">
        <v>36</v>
      </c>
      <c r="D41" s="23">
        <v>0.621</v>
      </c>
      <c r="E41" s="25">
        <v>17</v>
      </c>
      <c r="F41" s="23">
        <v>0.73899999999999999</v>
      </c>
      <c r="G41" s="7">
        <v>53</v>
      </c>
      <c r="H41" s="23">
        <f>G41/$G$3</f>
        <v>0.65432098765432101</v>
      </c>
      <c r="I41" s="12"/>
      <c r="J41" s="6"/>
    </row>
    <row r="42" spans="1:10" x14ac:dyDescent="0.4">
      <c r="A42" s="16" t="s">
        <v>21</v>
      </c>
      <c r="B42" s="28" t="s">
        <v>68</v>
      </c>
      <c r="C42" s="7">
        <v>24</v>
      </c>
      <c r="D42" s="23">
        <f>C42/58</f>
        <v>0.41379310344827586</v>
      </c>
      <c r="E42" s="7">
        <v>8</v>
      </c>
      <c r="F42" s="23">
        <f>E42/23</f>
        <v>0.34782608695652173</v>
      </c>
      <c r="G42" s="7">
        <v>32</v>
      </c>
      <c r="H42" s="23">
        <f>G42/$G$3</f>
        <v>0.39506172839506171</v>
      </c>
      <c r="I42" s="10">
        <v>0.5839572384281756</v>
      </c>
      <c r="J42" s="6"/>
    </row>
    <row r="43" spans="1:10" x14ac:dyDescent="0.4">
      <c r="A43" s="17"/>
      <c r="B43" s="28" t="s">
        <v>22</v>
      </c>
      <c r="C43" s="7">
        <v>34</v>
      </c>
      <c r="D43" s="23">
        <f>C43/58</f>
        <v>0.58620689655172409</v>
      </c>
      <c r="E43" s="7">
        <v>15</v>
      </c>
      <c r="F43" s="23">
        <f>E43/23</f>
        <v>0.65217391304347827</v>
      </c>
      <c r="G43" s="7">
        <v>49</v>
      </c>
      <c r="H43" s="23">
        <f>G43/$G$3</f>
        <v>0.60493827160493829</v>
      </c>
      <c r="I43" s="12"/>
      <c r="J43" s="6"/>
    </row>
    <row r="44" spans="1:10" x14ac:dyDescent="0.4">
      <c r="A44" s="29" t="s">
        <v>43</v>
      </c>
      <c r="B44" s="30"/>
      <c r="C44" s="31" t="s">
        <v>46</v>
      </c>
      <c r="D44" s="32"/>
      <c r="E44" s="31" t="s">
        <v>51</v>
      </c>
      <c r="F44" s="32"/>
      <c r="G44" s="3" t="s">
        <v>56</v>
      </c>
      <c r="H44" s="4"/>
      <c r="I44" s="33">
        <v>0.52354999999999996</v>
      </c>
    </row>
    <row r="45" spans="1:10" x14ac:dyDescent="0.4">
      <c r="A45" s="29" t="s">
        <v>32</v>
      </c>
      <c r="B45" s="30"/>
      <c r="C45" s="31" t="s">
        <v>47</v>
      </c>
      <c r="D45" s="32"/>
      <c r="E45" s="31" t="s">
        <v>52</v>
      </c>
      <c r="F45" s="32"/>
      <c r="G45" s="3" t="s">
        <v>57</v>
      </c>
      <c r="H45" s="4"/>
      <c r="I45" s="33">
        <v>0.58509599999999995</v>
      </c>
    </row>
    <row r="46" spans="1:10" x14ac:dyDescent="0.4">
      <c r="A46" s="29" t="s">
        <v>69</v>
      </c>
      <c r="B46" s="30"/>
      <c r="C46" s="31" t="s">
        <v>48</v>
      </c>
      <c r="D46" s="32"/>
      <c r="E46" s="31" t="s">
        <v>53</v>
      </c>
      <c r="F46" s="32"/>
      <c r="G46" s="3" t="s">
        <v>58</v>
      </c>
      <c r="H46" s="4"/>
      <c r="I46" s="33" t="s">
        <v>3</v>
      </c>
    </row>
    <row r="47" spans="1:10" x14ac:dyDescent="0.4">
      <c r="A47" s="29" t="s">
        <v>70</v>
      </c>
      <c r="B47" s="30"/>
      <c r="C47" s="31" t="s">
        <v>49</v>
      </c>
      <c r="D47" s="32"/>
      <c r="E47" s="31" t="s">
        <v>54</v>
      </c>
      <c r="F47" s="32"/>
      <c r="G47" s="3" t="s">
        <v>59</v>
      </c>
      <c r="H47" s="4"/>
      <c r="I47" s="33">
        <v>0.387351</v>
      </c>
    </row>
    <row r="48" spans="1:10" x14ac:dyDescent="0.4">
      <c r="A48" s="29" t="s">
        <v>42</v>
      </c>
      <c r="B48" s="30"/>
      <c r="C48" s="31" t="s">
        <v>50</v>
      </c>
      <c r="D48" s="32"/>
      <c r="E48" s="31" t="s">
        <v>55</v>
      </c>
      <c r="F48" s="32"/>
      <c r="G48" s="3" t="s">
        <v>60</v>
      </c>
      <c r="H48" s="4"/>
      <c r="I48" s="33" t="s">
        <v>3</v>
      </c>
    </row>
    <row r="49" spans="1:1" x14ac:dyDescent="0.4">
      <c r="A49" s="2" t="s">
        <v>23</v>
      </c>
    </row>
  </sheetData>
  <mergeCells count="60">
    <mergeCell ref="A1:I1"/>
    <mergeCell ref="A2:B2"/>
    <mergeCell ref="C2:D2"/>
    <mergeCell ref="E2:F2"/>
    <mergeCell ref="G2:H2"/>
    <mergeCell ref="A4:A5"/>
    <mergeCell ref="I4:I5"/>
    <mergeCell ref="A6:A7"/>
    <mergeCell ref="I6:I7"/>
    <mergeCell ref="A8:A9"/>
    <mergeCell ref="I8:I9"/>
    <mergeCell ref="A10:A11"/>
    <mergeCell ref="I10:I11"/>
    <mergeCell ref="A12:A13"/>
    <mergeCell ref="I12:I13"/>
    <mergeCell ref="A14:A15"/>
    <mergeCell ref="I14:I15"/>
    <mergeCell ref="A16:A17"/>
    <mergeCell ref="I16:I17"/>
    <mergeCell ref="A18:A19"/>
    <mergeCell ref="I18:I19"/>
    <mergeCell ref="A20:A21"/>
    <mergeCell ref="I20:I21"/>
    <mergeCell ref="I42:I43"/>
    <mergeCell ref="A3:B3"/>
    <mergeCell ref="A26:A27"/>
    <mergeCell ref="I26:I27"/>
    <mergeCell ref="A28:A33"/>
    <mergeCell ref="I28:I33"/>
    <mergeCell ref="A38:A39"/>
    <mergeCell ref="I38:I39"/>
    <mergeCell ref="A40:A41"/>
    <mergeCell ref="I40:I41"/>
    <mergeCell ref="A34:A37"/>
    <mergeCell ref="I34:I37"/>
    <mergeCell ref="A24:A25"/>
    <mergeCell ref="A22:A23"/>
    <mergeCell ref="I22:I23"/>
    <mergeCell ref="I24:I25"/>
    <mergeCell ref="A44:B44"/>
    <mergeCell ref="C44:D44"/>
    <mergeCell ref="E44:F44"/>
    <mergeCell ref="G44:H44"/>
    <mergeCell ref="A42:A43"/>
    <mergeCell ref="A45:B45"/>
    <mergeCell ref="C45:D45"/>
    <mergeCell ref="E45:F45"/>
    <mergeCell ref="G45:H45"/>
    <mergeCell ref="A46:B46"/>
    <mergeCell ref="C46:D46"/>
    <mergeCell ref="E46:F46"/>
    <mergeCell ref="G46:H46"/>
    <mergeCell ref="A47:B47"/>
    <mergeCell ref="C47:D47"/>
    <mergeCell ref="E47:F47"/>
    <mergeCell ref="G47:H47"/>
    <mergeCell ref="A48:B48"/>
    <mergeCell ref="C48:D48"/>
    <mergeCell ref="E48:F48"/>
    <mergeCell ref="G48:H48"/>
  </mergeCells>
  <phoneticPr fontId="1"/>
  <pageMargins left="0.25" right="0.25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new背景と薬価改定の相関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maeda</dc:creator>
  <cp:lastModifiedBy>maeda</cp:lastModifiedBy>
  <cp:lastPrinted>2021-04-12T02:39:24Z</cp:lastPrinted>
  <dcterms:created xsi:type="dcterms:W3CDTF">2020-05-09T03:18:17Z</dcterms:created>
  <dcterms:modified xsi:type="dcterms:W3CDTF">2021-05-08T03:10:24Z</dcterms:modified>
</cp:coreProperties>
</file>