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divya\Documents\Hydropower\Nature Eco Evo\"/>
    </mc:Choice>
  </mc:AlternateContent>
  <xr:revisionPtr revIDLastSave="0" documentId="13_ncr:1_{877276CF-537D-4ED3-893A-1A0B41299FA3}" xr6:coauthVersionLast="47" xr6:coauthVersionMax="47" xr10:uidLastSave="{00000000-0000-0000-0000-000000000000}"/>
  <bookViews>
    <workbookView xWindow="-108" yWindow="-108" windowWidth="23256" windowHeight="12576" tabRatio="773" firstSheet="5" activeTab="15" xr2:uid="{00000000-000D-0000-FFFF-FFFF00000000}"/>
  </bookViews>
  <sheets>
    <sheet name="SI Figures" sheetId="29" r:id="rId1"/>
    <sheet name="SI Table 1" sheetId="2" r:id="rId2"/>
    <sheet name="SI Table 2" sheetId="12" r:id="rId3"/>
    <sheet name="SI Table 3" sheetId="10" r:id="rId4"/>
    <sheet name="SI Table 4" sheetId="23" r:id="rId5"/>
    <sheet name="SI Table 5" sheetId="25" r:id="rId6"/>
    <sheet name="SI Table 6" sheetId="26" r:id="rId7"/>
    <sheet name="SI Table 7" sheetId="27" r:id="rId8"/>
    <sheet name="SI Table 8" sheetId="28" r:id="rId9"/>
    <sheet name="SI Table 9" sheetId="8" r:id="rId10"/>
    <sheet name="SI Table 10" sheetId="9" r:id="rId11"/>
    <sheet name="SI Table 11" sheetId="13" r:id="rId12"/>
    <sheet name="SI Table 12" sheetId="15" r:id="rId13"/>
    <sheet name="SI Table 13" sheetId="16" r:id="rId14"/>
    <sheet name="SI Table 14" sheetId="3" r:id="rId15"/>
    <sheet name="SI Table 15" sheetId="5" r:id="rId16"/>
    <sheet name="SI Table 16" sheetId="6" r:id="rId17"/>
  </sheets>
  <definedNames>
    <definedName name="_xlnm._FilterDatabase" localSheetId="15" hidden="1">'SI Table 15'!$A$2:$F$167</definedName>
    <definedName name="_xlnm._FilterDatabase" localSheetId="16" hidden="1">'SI Table 16'!$A$2:$O$50</definedName>
    <definedName name="_xlnm._FilterDatabase" localSheetId="2" hidden="1">'SI Table 2'!$A$4:$AJ$48</definedName>
    <definedName name="_xlnm._FilterDatabase" localSheetId="5" hidden="1">'SI Table 5'!$A$2:$C$201</definedName>
    <definedName name="_Hlk66823338" localSheetId="14">'SI Table 14'!#REF!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23" l="1"/>
  <c r="B20" i="28"/>
  <c r="B69" i="27"/>
  <c r="C38" i="26"/>
  <c r="B39" i="26"/>
  <c r="B204" i="25"/>
  <c r="H12" i="6"/>
  <c r="A22" i="13"/>
  <c r="D9" i="23"/>
  <c r="C9" i="23"/>
  <c r="B9" i="23"/>
  <c r="D8" i="23"/>
  <c r="D7" i="23"/>
  <c r="A51" i="6"/>
  <c r="B14" i="23" l="1"/>
  <c r="C13" i="23"/>
  <c r="B13" i="23"/>
  <c r="C14" i="23"/>
  <c r="C15" i="23" l="1"/>
  <c r="D14" i="23"/>
  <c r="D13" i="23"/>
  <c r="B15" i="23"/>
  <c r="D15" i="23" l="1"/>
  <c r="K5" i="10"/>
  <c r="K6" i="10"/>
  <c r="K7" i="10"/>
  <c r="K8" i="10"/>
  <c r="K9" i="10"/>
  <c r="K10" i="10"/>
  <c r="K11" i="10"/>
  <c r="K12" i="10"/>
  <c r="K13" i="10"/>
  <c r="K14" i="10"/>
  <c r="K15" i="10"/>
  <c r="K16" i="10"/>
  <c r="K17" i="10"/>
  <c r="K18" i="10"/>
  <c r="K19" i="10"/>
  <c r="K4" i="10"/>
  <c r="J44" i="12"/>
  <c r="J10" i="12"/>
  <c r="J39" i="12"/>
  <c r="J4" i="12"/>
  <c r="J20" i="12"/>
  <c r="J7" i="12"/>
  <c r="J19" i="12"/>
  <c r="J6" i="12"/>
  <c r="J21" i="12"/>
  <c r="J22" i="12"/>
  <c r="J51" i="12"/>
  <c r="J40" i="12"/>
  <c r="J50" i="12"/>
  <c r="J23" i="12"/>
  <c r="J45" i="12"/>
  <c r="J8" i="12"/>
  <c r="J24" i="12"/>
  <c r="J25" i="12"/>
  <c r="J26" i="12"/>
  <c r="J41" i="12"/>
  <c r="J38" i="12"/>
  <c r="J27" i="12"/>
  <c r="J37" i="12"/>
  <c r="J11" i="12"/>
  <c r="J12" i="12"/>
  <c r="J13" i="12"/>
  <c r="J14" i="12"/>
  <c r="J15" i="12"/>
  <c r="J28" i="12"/>
  <c r="J29" i="12"/>
  <c r="J30" i="12"/>
  <c r="J48" i="12"/>
  <c r="J16" i="12"/>
  <c r="J17" i="12"/>
  <c r="J42" i="12"/>
  <c r="J31" i="12"/>
  <c r="J47" i="12"/>
  <c r="J32" i="12"/>
  <c r="J5" i="12"/>
  <c r="J46" i="12"/>
  <c r="J18" i="12"/>
  <c r="J33" i="12"/>
  <c r="J9" i="12"/>
  <c r="J43" i="12"/>
  <c r="J34" i="12"/>
  <c r="J35" i="12"/>
  <c r="J36" i="12"/>
  <c r="J49" i="12"/>
  <c r="AP20" i="10" l="1"/>
  <c r="AO20" i="10"/>
  <c r="AN20" i="10"/>
  <c r="AM20" i="10"/>
  <c r="AL20" i="10"/>
  <c r="AK18" i="10"/>
  <c r="AK19" i="10"/>
  <c r="AJ18" i="10"/>
  <c r="AJ19" i="10"/>
  <c r="AG16" i="10"/>
  <c r="AG17" i="10"/>
  <c r="AG18" i="10"/>
  <c r="AG19" i="10"/>
  <c r="AF16" i="10"/>
  <c r="AF17" i="10"/>
  <c r="AF18" i="10"/>
  <c r="AF19" i="10"/>
  <c r="AI19" i="10"/>
  <c r="AH19" i="10"/>
  <c r="A20" i="10"/>
  <c r="AI18" i="10"/>
  <c r="AH18" i="10"/>
  <c r="F22" i="13"/>
  <c r="E22" i="13"/>
  <c r="D22" i="13"/>
  <c r="C22" i="13"/>
  <c r="O54" i="12" l="1"/>
  <c r="AO52" i="12"/>
  <c r="AO53" i="12" s="1"/>
  <c r="AN52" i="12"/>
  <c r="AN53" i="12" s="1"/>
  <c r="AM52" i="12"/>
  <c r="AL52" i="12"/>
  <c r="AK52" i="12"/>
  <c r="AD52" i="12"/>
  <c r="AC52" i="12"/>
  <c r="AB52" i="12"/>
  <c r="AA52" i="12"/>
  <c r="Z52" i="12"/>
  <c r="Y52" i="12"/>
  <c r="X52" i="12"/>
  <c r="W52" i="12"/>
  <c r="V52" i="12"/>
  <c r="U52" i="12"/>
  <c r="T52" i="12"/>
  <c r="S52" i="12"/>
  <c r="R52" i="12"/>
  <c r="R55" i="12" s="1"/>
  <c r="A52" i="12"/>
  <c r="AJ5" i="12"/>
  <c r="AI5" i="12"/>
  <c r="AH5" i="12"/>
  <c r="AG5" i="12"/>
  <c r="AF5" i="12"/>
  <c r="AE5" i="12"/>
  <c r="AJ46" i="12"/>
  <c r="AI46" i="12"/>
  <c r="AH46" i="12"/>
  <c r="AG46" i="12"/>
  <c r="AF46" i="12"/>
  <c r="AE46" i="12"/>
  <c r="AJ47" i="12"/>
  <c r="AI47" i="12"/>
  <c r="AH47" i="12"/>
  <c r="AG47" i="12"/>
  <c r="AF47" i="12"/>
  <c r="AE47" i="12"/>
  <c r="AJ10" i="12"/>
  <c r="AI10" i="12"/>
  <c r="AH10" i="12"/>
  <c r="AG10" i="12"/>
  <c r="AF10" i="12"/>
  <c r="AE10" i="12"/>
  <c r="AJ15" i="12"/>
  <c r="AI15" i="12"/>
  <c r="AH15" i="12"/>
  <c r="AG15" i="12"/>
  <c r="AF15" i="12"/>
  <c r="AE15" i="12"/>
  <c r="AJ14" i="12"/>
  <c r="AI14" i="12"/>
  <c r="AH14" i="12"/>
  <c r="AG14" i="12"/>
  <c r="AF14" i="12"/>
  <c r="AE14" i="12"/>
  <c r="AJ13" i="12"/>
  <c r="AI13" i="12"/>
  <c r="AH13" i="12"/>
  <c r="AG13" i="12"/>
  <c r="AF13" i="12"/>
  <c r="AE13" i="12"/>
  <c r="AJ12" i="12"/>
  <c r="AI12" i="12"/>
  <c r="AH12" i="12"/>
  <c r="AG12" i="12"/>
  <c r="AF12" i="12"/>
  <c r="AE12" i="12"/>
  <c r="AJ11" i="12"/>
  <c r="AI11" i="12"/>
  <c r="AH11" i="12"/>
  <c r="AG11" i="12"/>
  <c r="AF11" i="12"/>
  <c r="AE11" i="12"/>
  <c r="AJ18" i="12"/>
  <c r="AI18" i="12"/>
  <c r="AH18" i="12"/>
  <c r="AG18" i="12"/>
  <c r="AF18" i="12"/>
  <c r="AE18" i="12"/>
  <c r="AJ17" i="12"/>
  <c r="AI17" i="12"/>
  <c r="AH17" i="12"/>
  <c r="AG17" i="12"/>
  <c r="AF17" i="12"/>
  <c r="AE17" i="12"/>
  <c r="AJ16" i="12"/>
  <c r="AI16" i="12"/>
  <c r="AH16" i="12"/>
  <c r="AG16" i="12"/>
  <c r="AF16" i="12"/>
  <c r="AE16" i="12"/>
  <c r="AJ34" i="12"/>
  <c r="AI34" i="12"/>
  <c r="AH34" i="12"/>
  <c r="AG34" i="12"/>
  <c r="AF34" i="12"/>
  <c r="AE34" i="12"/>
  <c r="AJ25" i="12"/>
  <c r="AI25" i="12"/>
  <c r="AH25" i="12"/>
  <c r="AG25" i="12"/>
  <c r="AF25" i="12"/>
  <c r="AE25" i="12"/>
  <c r="AJ22" i="12"/>
  <c r="AI22" i="12"/>
  <c r="AH22" i="12"/>
  <c r="AG22" i="12"/>
  <c r="AF22" i="12"/>
  <c r="AE22" i="12"/>
  <c r="AJ20" i="12"/>
  <c r="AI20" i="12"/>
  <c r="AH20" i="12"/>
  <c r="AG20" i="12"/>
  <c r="AF20" i="12"/>
  <c r="AE20" i="12"/>
  <c r="AJ26" i="12"/>
  <c r="AI26" i="12"/>
  <c r="AH26" i="12"/>
  <c r="AG26" i="12"/>
  <c r="AF26" i="12"/>
  <c r="AE26" i="12"/>
  <c r="AJ29" i="12"/>
  <c r="AI29" i="12"/>
  <c r="AH29" i="12"/>
  <c r="AG29" i="12"/>
  <c r="AF29" i="12"/>
  <c r="AE29" i="12"/>
  <c r="AJ28" i="12"/>
  <c r="AI28" i="12"/>
  <c r="AH28" i="12"/>
  <c r="AG28" i="12"/>
  <c r="AF28" i="12"/>
  <c r="AE28" i="12"/>
  <c r="AJ33" i="12"/>
  <c r="AI33" i="12"/>
  <c r="AH33" i="12"/>
  <c r="AG33" i="12"/>
  <c r="AF33" i="12"/>
  <c r="AE33" i="12"/>
  <c r="AJ35" i="12"/>
  <c r="AI35" i="12"/>
  <c r="AH35" i="12"/>
  <c r="AG35" i="12"/>
  <c r="AF35" i="12"/>
  <c r="AE35" i="12"/>
  <c r="AJ32" i="12"/>
  <c r="AI32" i="12"/>
  <c r="AH32" i="12"/>
  <c r="AG32" i="12"/>
  <c r="AF32" i="12"/>
  <c r="AE32" i="12"/>
  <c r="AJ31" i="12"/>
  <c r="AI31" i="12"/>
  <c r="AH31" i="12"/>
  <c r="AG31" i="12"/>
  <c r="AF31" i="12"/>
  <c r="AE31" i="12"/>
  <c r="AJ23" i="12"/>
  <c r="AI23" i="12"/>
  <c r="AH23" i="12"/>
  <c r="AG23" i="12"/>
  <c r="AF23" i="12"/>
  <c r="AE23" i="12"/>
  <c r="AJ36" i="12"/>
  <c r="AI36" i="12"/>
  <c r="AH36" i="12"/>
  <c r="AG36" i="12"/>
  <c r="AF36" i="12"/>
  <c r="AE36" i="12"/>
  <c r="AJ30" i="12"/>
  <c r="AI30" i="12"/>
  <c r="AH30" i="12"/>
  <c r="AG30" i="12"/>
  <c r="AF30" i="12"/>
  <c r="AE30" i="12"/>
  <c r="AJ27" i="12"/>
  <c r="AI27" i="12"/>
  <c r="AH27" i="12"/>
  <c r="AG27" i="12"/>
  <c r="AF27" i="12"/>
  <c r="AE27" i="12"/>
  <c r="AJ24" i="12"/>
  <c r="AI24" i="12"/>
  <c r="AH24" i="12"/>
  <c r="AG24" i="12"/>
  <c r="AF24" i="12"/>
  <c r="AE24" i="12"/>
  <c r="AJ21" i="12"/>
  <c r="AI21" i="12"/>
  <c r="AH21" i="12"/>
  <c r="AG21" i="12"/>
  <c r="AF21" i="12"/>
  <c r="AE21" i="12"/>
  <c r="AJ37" i="12"/>
  <c r="AI37" i="12"/>
  <c r="AH37" i="12"/>
  <c r="AG37" i="12"/>
  <c r="AF37" i="12"/>
  <c r="AE37" i="12"/>
  <c r="AJ43" i="12"/>
  <c r="AI43" i="12"/>
  <c r="AH43" i="12"/>
  <c r="AG43" i="12"/>
  <c r="AF43" i="12"/>
  <c r="AE43" i="12"/>
  <c r="AJ41" i="12"/>
  <c r="AI41" i="12"/>
  <c r="AH41" i="12"/>
  <c r="AG41" i="12"/>
  <c r="AF41" i="12"/>
  <c r="AE41" i="12"/>
  <c r="AJ45" i="12"/>
  <c r="AI45" i="12"/>
  <c r="AH45" i="12"/>
  <c r="AG45" i="12"/>
  <c r="AF45" i="12"/>
  <c r="AE45" i="12"/>
  <c r="AJ40" i="12"/>
  <c r="AI40" i="12"/>
  <c r="AH40" i="12"/>
  <c r="AG40" i="12"/>
  <c r="AF40" i="12"/>
  <c r="AE40" i="12"/>
  <c r="AJ44" i="12"/>
  <c r="AI44" i="12"/>
  <c r="AH44" i="12"/>
  <c r="AG44" i="12"/>
  <c r="AF44" i="12"/>
  <c r="AE44" i="12"/>
  <c r="AJ42" i="12"/>
  <c r="AI42" i="12"/>
  <c r="AH42" i="12"/>
  <c r="AG42" i="12"/>
  <c r="AF42" i="12"/>
  <c r="AE42" i="12"/>
  <c r="AJ39" i="12"/>
  <c r="AI39" i="12"/>
  <c r="AH39" i="12"/>
  <c r="AG39" i="12"/>
  <c r="AF39" i="12"/>
  <c r="AE39" i="12"/>
  <c r="AJ51" i="12"/>
  <c r="AI51" i="12"/>
  <c r="AH51" i="12"/>
  <c r="AG51" i="12"/>
  <c r="AF51" i="12"/>
  <c r="AE51" i="12"/>
  <c r="AJ4" i="12"/>
  <c r="AI4" i="12"/>
  <c r="AH4" i="12"/>
  <c r="AG4" i="12"/>
  <c r="AF4" i="12"/>
  <c r="AE4" i="12"/>
  <c r="AJ38" i="12"/>
  <c r="AI38" i="12"/>
  <c r="AH38" i="12"/>
  <c r="AG38" i="12"/>
  <c r="AF38" i="12"/>
  <c r="AE38" i="12"/>
  <c r="AJ6" i="12"/>
  <c r="AI6" i="12"/>
  <c r="AH6" i="12"/>
  <c r="AG6" i="12"/>
  <c r="AF6" i="12"/>
  <c r="AE6" i="12"/>
  <c r="AJ49" i="12"/>
  <c r="AI49" i="12"/>
  <c r="AH49" i="12"/>
  <c r="AG49" i="12"/>
  <c r="AF49" i="12"/>
  <c r="AE49" i="12"/>
  <c r="AJ9" i="12"/>
  <c r="AI9" i="12"/>
  <c r="AH9" i="12"/>
  <c r="AG9" i="12"/>
  <c r="AF9" i="12"/>
  <c r="AE9" i="12"/>
  <c r="AJ8" i="12"/>
  <c r="AI8" i="12"/>
  <c r="AH8" i="12"/>
  <c r="AG8" i="12"/>
  <c r="AF8" i="12"/>
  <c r="AE8" i="12"/>
  <c r="AJ19" i="12"/>
  <c r="AI19" i="12"/>
  <c r="AH19" i="12"/>
  <c r="AG19" i="12"/>
  <c r="AF19" i="12"/>
  <c r="AE19" i="12"/>
  <c r="AJ7" i="12"/>
  <c r="AI7" i="12"/>
  <c r="AH7" i="12"/>
  <c r="AG7" i="12"/>
  <c r="AF7" i="12"/>
  <c r="AE7" i="12"/>
  <c r="AJ48" i="12"/>
  <c r="AI48" i="12"/>
  <c r="AH48" i="12"/>
  <c r="AG48" i="12"/>
  <c r="AF48" i="12"/>
  <c r="AE48" i="12"/>
  <c r="AJ50" i="12"/>
  <c r="AI50" i="12"/>
  <c r="AH50" i="12"/>
  <c r="AG50" i="12"/>
  <c r="AF50" i="12"/>
  <c r="AE50" i="12"/>
  <c r="AF4" i="10"/>
  <c r="AG4" i="10"/>
  <c r="AH4" i="10"/>
  <c r="AI4" i="10"/>
  <c r="AJ4" i="10"/>
  <c r="AK4" i="10"/>
  <c r="AF5" i="10"/>
  <c r="AG5" i="10"/>
  <c r="AH5" i="10"/>
  <c r="AI5" i="10"/>
  <c r="AJ5" i="10"/>
  <c r="AK5" i="10"/>
  <c r="AF6" i="10"/>
  <c r="AG6" i="10"/>
  <c r="AH6" i="10"/>
  <c r="AI6" i="10"/>
  <c r="AJ6" i="10"/>
  <c r="AK6" i="10"/>
  <c r="AF7" i="10"/>
  <c r="AG7" i="10"/>
  <c r="AH7" i="10"/>
  <c r="AI7" i="10"/>
  <c r="AJ7" i="10"/>
  <c r="AK7" i="10"/>
  <c r="AF8" i="10"/>
  <c r="AG8" i="10"/>
  <c r="AH8" i="10"/>
  <c r="AI8" i="10"/>
  <c r="AJ8" i="10"/>
  <c r="AK8" i="10"/>
  <c r="AF9" i="10"/>
  <c r="AG9" i="10"/>
  <c r="AH9" i="10"/>
  <c r="AI9" i="10"/>
  <c r="AJ9" i="10"/>
  <c r="AK9" i="10"/>
  <c r="AF10" i="10"/>
  <c r="AG10" i="10"/>
  <c r="AH10" i="10"/>
  <c r="AI10" i="10"/>
  <c r="AJ10" i="10"/>
  <c r="AK10" i="10"/>
  <c r="AF11" i="10"/>
  <c r="AG11" i="10"/>
  <c r="AH11" i="10"/>
  <c r="AI11" i="10"/>
  <c r="AJ11" i="10"/>
  <c r="AK11" i="10"/>
  <c r="AF12" i="10"/>
  <c r="AG12" i="10"/>
  <c r="AH12" i="10"/>
  <c r="AI12" i="10"/>
  <c r="AJ12" i="10"/>
  <c r="AK12" i="10"/>
  <c r="AF13" i="10"/>
  <c r="AG13" i="10"/>
  <c r="AH13" i="10"/>
  <c r="AI13" i="10"/>
  <c r="AJ13" i="10"/>
  <c r="AK13" i="10"/>
  <c r="AF14" i="10"/>
  <c r="AG14" i="10"/>
  <c r="AH14" i="10"/>
  <c r="AI14" i="10"/>
  <c r="AJ14" i="10"/>
  <c r="AK14" i="10"/>
  <c r="AF15" i="10"/>
  <c r="AG15" i="10"/>
  <c r="AH15" i="10"/>
  <c r="AI15" i="10"/>
  <c r="AJ15" i="10"/>
  <c r="AK15" i="10"/>
  <c r="AH16" i="10"/>
  <c r="AI16" i="10"/>
  <c r="AJ16" i="10"/>
  <c r="AK16" i="10"/>
  <c r="AH17" i="10"/>
  <c r="AI17" i="10"/>
  <c r="AJ17" i="10"/>
  <c r="AK17" i="10"/>
  <c r="S20" i="10"/>
  <c r="T20" i="10"/>
  <c r="U20" i="10"/>
  <c r="V20" i="10"/>
  <c r="W20" i="10"/>
  <c r="X20" i="10"/>
  <c r="Y20" i="10"/>
  <c r="Z20" i="10"/>
  <c r="AA20" i="10"/>
  <c r="AB20" i="10"/>
  <c r="AC20" i="10"/>
  <c r="AD20" i="10"/>
  <c r="AE20" i="10"/>
  <c r="AF20" i="10" l="1"/>
  <c r="AK20" i="10"/>
  <c r="AG20" i="10"/>
  <c r="AJ20" i="10"/>
  <c r="AI20" i="10"/>
  <c r="AH20" i="10"/>
  <c r="S53" i="12"/>
  <c r="AI52" i="12"/>
  <c r="AH52" i="12"/>
  <c r="AF52" i="12"/>
  <c r="AG52" i="12"/>
  <c r="AE52" i="12"/>
  <c r="AJ52" i="12"/>
  <c r="T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Divya Narain</author>
  </authors>
  <commentList>
    <comment ref="G52" authorId="0" shapeId="0" xr:uid="{B309CA2E-E325-468F-A09C-C96DB27C1FFA}">
      <text>
        <r>
          <rPr>
            <b/>
            <sz val="9"/>
            <color indexed="81"/>
            <rFont val="Tahoma"/>
            <family val="2"/>
          </rPr>
          <t>Divya Narain:</t>
        </r>
        <r>
          <rPr>
            <sz val="9"/>
            <color indexed="81"/>
            <rFont val="Tahoma"/>
            <family val="2"/>
          </rPr>
          <t xml:space="preserve">
Total species overlapped</t>
        </r>
      </text>
    </comment>
    <comment ref="S52" authorId="0" shapeId="0" xr:uid="{7FD7984C-F2CF-4BFE-B62E-E298E137A3C8}">
      <text>
        <r>
          <rPr>
            <b/>
            <sz val="9"/>
            <color indexed="81"/>
            <rFont val="Tahoma"/>
            <family val="2"/>
          </rPr>
          <t>Divya Narain:</t>
        </r>
        <r>
          <rPr>
            <sz val="9"/>
            <color indexed="81"/>
            <rFont val="Tahoma"/>
            <family val="2"/>
          </rPr>
          <t xml:space="preserve">
Total habitat overlapped</t>
        </r>
      </text>
    </comment>
    <comment ref="Y52" authorId="0" shapeId="0" xr:uid="{A512773C-2AE8-4062-8834-21C650343FC1}">
      <text>
        <r>
          <rPr>
            <b/>
            <sz val="9"/>
            <color indexed="81"/>
            <rFont val="Tahoma"/>
            <family val="2"/>
          </rPr>
          <t xml:space="preserve">Divya Narain
</t>
        </r>
        <r>
          <rPr>
            <sz val="9"/>
            <color indexed="81"/>
            <rFont val="Tahoma"/>
            <family val="2"/>
          </rPr>
          <t>Habitat area</t>
        </r>
      </text>
    </comment>
    <comment ref="AE52" authorId="0" shapeId="0" xr:uid="{DF9B5A4C-2814-4CAD-88AF-9E64C6A1EE9C}">
      <text>
        <r>
          <rPr>
            <b/>
            <sz val="9"/>
            <color indexed="81"/>
            <rFont val="Tahoma"/>
            <family val="2"/>
          </rPr>
          <t>Divya Narain:</t>
        </r>
        <r>
          <rPr>
            <sz val="9"/>
            <color indexed="81"/>
            <rFont val="Tahoma"/>
            <family val="2"/>
          </rPr>
          <t xml:space="preserve">
Habitat area overlapped</t>
        </r>
      </text>
    </comment>
    <comment ref="G53" authorId="0" shapeId="0" xr:uid="{7CDDA9C8-FAA2-43E2-9A24-46C9466336C9}">
      <text>
        <r>
          <rPr>
            <b/>
            <sz val="9"/>
            <color indexed="81"/>
            <rFont val="Tahoma"/>
            <family val="2"/>
          </rPr>
          <t xml:space="preserve">Divya Narain
</t>
        </r>
        <r>
          <rPr>
            <sz val="9"/>
            <color indexed="81"/>
            <rFont val="Tahoma"/>
            <family val="2"/>
          </rPr>
          <t>Species overlapped per dam</t>
        </r>
      </text>
    </comment>
    <comment ref="S53" authorId="0" shapeId="0" xr:uid="{F5565EA9-B888-408C-8306-FA9F748FD1BA}">
      <text>
        <r>
          <rPr>
            <b/>
            <sz val="9"/>
            <color indexed="81"/>
            <rFont val="Tahoma"/>
            <family val="2"/>
          </rPr>
          <t>Divya Narain:</t>
        </r>
        <r>
          <rPr>
            <sz val="9"/>
            <color indexed="81"/>
            <rFont val="Tahoma"/>
            <family val="2"/>
          </rPr>
          <t xml:space="preserve">
Habitat overlapped per dam</t>
        </r>
      </text>
    </comment>
    <comment ref="AE53" authorId="0" shapeId="0" xr:uid="{7CD8FFA9-1347-42B3-AE5A-46E18939038A}">
      <text>
        <r>
          <rPr>
            <b/>
            <sz val="9"/>
            <color indexed="81"/>
            <rFont val="Tahoma"/>
            <family val="2"/>
          </rPr>
          <t>Divya Narain:</t>
        </r>
        <r>
          <rPr>
            <sz val="9"/>
            <color indexed="81"/>
            <rFont val="Tahoma"/>
            <family val="2"/>
          </rPr>
          <t xml:space="preserve">
Area overlapped per dam</t>
        </r>
      </text>
    </comment>
    <comment ref="AE56" authorId="0" shapeId="0" xr:uid="{F61F82C4-751D-482B-B871-58325D111EF1}">
      <text>
        <r>
          <rPr>
            <b/>
            <sz val="9"/>
            <color indexed="81"/>
            <rFont val="Tahoma"/>
            <family val="2"/>
          </rPr>
          <t>Divya Narain:</t>
        </r>
        <r>
          <rPr>
            <sz val="9"/>
            <color indexed="81"/>
            <rFont val="Tahoma"/>
            <family val="2"/>
          </rPr>
          <t xml:space="preserve">
Percentage of dams overlapping habitat</t>
        </r>
      </text>
    </comment>
  </commentList>
</comments>
</file>

<file path=xl/sharedStrings.xml><?xml version="1.0" encoding="utf-8"?>
<sst xmlns="http://schemas.openxmlformats.org/spreadsheetml/2006/main" count="3073" uniqueCount="950">
  <si>
    <t xml:space="preserve">Name </t>
  </si>
  <si>
    <t>Policy on Hydropower</t>
  </si>
  <si>
    <t>World Bank Group</t>
  </si>
  <si>
    <t>Databases used for identifying China-funded dams under BRI</t>
  </si>
  <si>
    <t>Name of the Database</t>
  </si>
  <si>
    <t>Issuing/Hosting Institution</t>
  </si>
  <si>
    <t>Latest update</t>
  </si>
  <si>
    <t>Link</t>
  </si>
  <si>
    <t>China’s Global Energy Finance Database(Gallagher, 2019)</t>
  </si>
  <si>
    <t xml:space="preserve">Boston University Global Policy Development Centre’s Global China Initiative </t>
  </si>
  <si>
    <t>https://www.bu.edu/cgef/#/intro</t>
  </si>
  <si>
    <t>China’s Global Power Database(Gallagher et al., 2020)</t>
  </si>
  <si>
    <t>https://www.bu.edu/cgp/</t>
  </si>
  <si>
    <t>China’s Overseas Development Finance(Ray et al., 2020)</t>
  </si>
  <si>
    <t>https://www.bu.edu/gdp/chinas-overseas-development-finance/</t>
  </si>
  <si>
    <t>China Overseas Dam List(International Rivers, 2014)</t>
  </si>
  <si>
    <t>International Rivers</t>
  </si>
  <si>
    <t>https://archive.internationalrivers.org/resources/china-overseas-dams-list-3611</t>
  </si>
  <si>
    <t>China’s Loans to Africa(SAIS-CARI, 2018)</t>
  </si>
  <si>
    <t>Johns Hopkins University School of Advanced International Studies’ China Africa Research Initiative</t>
  </si>
  <si>
    <t>http://www.sais-cari.org/research-chinese-loans-to-africa</t>
  </si>
  <si>
    <t>Baseline Assessment Report: SEA of the Hydropower Sector in Myanmar</t>
  </si>
  <si>
    <t>IFC Myanmar Hydropower SEA Database</t>
  </si>
  <si>
    <t>https://www.ifc.org/wps/wcm/connect/industry_ext_content/ifc_external_corporate_site/hydro+advisory/resources/sea+of+the+hydropower+sector+in+myanmar+resources+page</t>
  </si>
  <si>
    <t>Stimson Centre Mekong Infrastructure Tracker</t>
  </si>
  <si>
    <t>Stimson Centre</t>
  </si>
  <si>
    <t>https://www.stimson.org/2020/mekong-infrastructure-tracker-tool/</t>
  </si>
  <si>
    <t>Project</t>
  </si>
  <si>
    <t>Country</t>
  </si>
  <si>
    <t>Database</t>
  </si>
  <si>
    <t>Whether considered as BRI project</t>
  </si>
  <si>
    <t>Reason not considered</t>
  </si>
  <si>
    <t xml:space="preserve">Adjarala </t>
  </si>
  <si>
    <t>Togo and Benin</t>
  </si>
  <si>
    <t>BU's China's Global Energy Finance</t>
  </si>
  <si>
    <t>Yes</t>
  </si>
  <si>
    <t>Ambodiroka</t>
  </si>
  <si>
    <t>Madagascar</t>
  </si>
  <si>
    <t>BU's China's Overseas Development Finance Database</t>
  </si>
  <si>
    <t>No</t>
  </si>
  <si>
    <t>Coordinates not available</t>
  </si>
  <si>
    <t>Azad-Pattan</t>
  </si>
  <si>
    <t>Pakistan</t>
  </si>
  <si>
    <t>BU's China's Global Power Database</t>
  </si>
  <si>
    <t>Bagatelle Dam</t>
  </si>
  <si>
    <t>Mauritius</t>
  </si>
  <si>
    <t>Non-BRI country</t>
  </si>
  <si>
    <t>Baleh</t>
  </si>
  <si>
    <t>Malaysia</t>
  </si>
  <si>
    <t>International Rivers' China Overseas Dams List</t>
  </si>
  <si>
    <t>EPC/BOT contract</t>
  </si>
  <si>
    <t>https://www.malaymail.com/news/malaysia/2017/06/29/sarawak-energy-awards-baleh-dam-contract-to-chinese-joint-venture/1409943</t>
  </si>
  <si>
    <t>Batang Toru</t>
  </si>
  <si>
    <t>Indonesia</t>
  </si>
  <si>
    <t>Google Search</t>
  </si>
  <si>
    <t>Batoka Gorge</t>
  </si>
  <si>
    <t>Zambia</t>
  </si>
  <si>
    <t>https://en.wikipedia.org/wiki/Batoka_Gorge_Hydroelectric_Power_Station</t>
  </si>
  <si>
    <t>Biden</t>
  </si>
  <si>
    <t>South Sudan</t>
  </si>
  <si>
    <t>https://www.chinadaily.com.cn/m/hubei/gezhouba/2012-02/02/content_17176662.htm</t>
  </si>
  <si>
    <t>Bini A Warak</t>
  </si>
  <si>
    <t>Cameroon</t>
  </si>
  <si>
    <t>Boali III</t>
  </si>
  <si>
    <t>Central African Republic</t>
  </si>
  <si>
    <t>SAIS CARI Database</t>
  </si>
  <si>
    <t>Broadlands</t>
  </si>
  <si>
    <t>Sri Lanka</t>
  </si>
  <si>
    <t>https://china.aiddata.org/projects/33458</t>
  </si>
  <si>
    <t>Budhi Gandaki</t>
  </si>
  <si>
    <t>Nepal</t>
  </si>
  <si>
    <t>Chinese involvement not clear</t>
  </si>
  <si>
    <t>https://www.thethirdpole.net/en/livelihoods/budhi-gandaki-nepals-mega-dam-remains-a-mirage/</t>
  </si>
  <si>
    <t>Bui</t>
  </si>
  <si>
    <t>Ghana</t>
  </si>
  <si>
    <t>Bunji</t>
  </si>
  <si>
    <t>Busanga</t>
  </si>
  <si>
    <t>DRC</t>
  </si>
  <si>
    <t>Bushat</t>
  </si>
  <si>
    <t>Albania</t>
  </si>
  <si>
    <t>https://china.aiddata.org/projects/42265</t>
  </si>
  <si>
    <t>Caculo Cabaça</t>
  </si>
  <si>
    <t>Angola</t>
  </si>
  <si>
    <t>Cheay Areng Dam</t>
  </si>
  <si>
    <t>Cambodia</t>
  </si>
  <si>
    <t>Shelved</t>
  </si>
  <si>
    <t>Ethiopia</t>
  </si>
  <si>
    <t>Myanmar</t>
  </si>
  <si>
    <t>http://documents1.worldbank.org/curated/en/857971548867615099/pdf/134197-WP-MM-V2-SEA-Baseline-Assessment-Hydropower-PUBLIC.pdf</t>
  </si>
  <si>
    <t>Costa Rica</t>
  </si>
  <si>
    <t>Coca-Codo-Sinclair</t>
  </si>
  <si>
    <t>Ecuador</t>
  </si>
  <si>
    <t>Dapein 2</t>
  </si>
  <si>
    <t>https://en.wikipedia.org/wiki/Dapein_River</t>
  </si>
  <si>
    <t>Dasu</t>
  </si>
  <si>
    <t>Delsitanisagua</t>
  </si>
  <si>
    <t>https://www.hydroreview.com/2012/09/24/ecuador-reissues-call-to-supervise-building-115-mw-delsitanisagua/#gref</t>
  </si>
  <si>
    <t>Diamar-Basha</t>
  </si>
  <si>
    <t>Pakistan/PoK</t>
  </si>
  <si>
    <t>Not Under CPEC (BRI)</t>
  </si>
  <si>
    <t>https://tribune.com.pk/story/1558475/2-pakistan-stops-bid-include-diamer-bhasha-dam-cpec</t>
  </si>
  <si>
    <t>Djibloho</t>
  </si>
  <si>
    <t>Equatorial Guinea</t>
  </si>
  <si>
    <t>https://en.wikipedia.org/wiki/Djibloho_Dam</t>
  </si>
  <si>
    <t>Don Sahong</t>
  </si>
  <si>
    <t>Laos</t>
  </si>
  <si>
    <t>https://en.wikipedia.org/wiki/Don_Sahong_Dam</t>
  </si>
  <si>
    <t>Edevu</t>
  </si>
  <si>
    <t>PNG</t>
  </si>
  <si>
    <t xml:space="preserve">Coordinates not available </t>
  </si>
  <si>
    <t>El Tambolar</t>
  </si>
  <si>
    <t>Argentina</t>
  </si>
  <si>
    <t>Finchaa-Amerti-Neshe Dam</t>
  </si>
  <si>
    <t>https://www.hydroreview.com/2007/09/25/china-bank-funds-ethiopias-100-mw-finchaa-amarti-neshe/#gref</t>
  </si>
  <si>
    <t>Geba</t>
  </si>
  <si>
    <t>Genale-Dawa III</t>
  </si>
  <si>
    <t>https://www.nsenergybusiness.com/projects/genale-dawa-iii-multipurpose-hydropower-project/</t>
  </si>
  <si>
    <t>Gilgel Gibe III</t>
  </si>
  <si>
    <t>Gilgel Gibe IV (Koysha)</t>
  </si>
  <si>
    <t>https://china.aiddata.org/projects/1379</t>
  </si>
  <si>
    <t>Gouina</t>
  </si>
  <si>
    <t>Mali</t>
  </si>
  <si>
    <t>Grand Inga</t>
  </si>
  <si>
    <t>Grand Poubara</t>
  </si>
  <si>
    <t>Gabon</t>
  </si>
  <si>
    <t>https://en.wikipedia.org/wiki/Grand_Poubara_Dam</t>
  </si>
  <si>
    <t>Gurara II</t>
  </si>
  <si>
    <t>Nigeria</t>
  </si>
  <si>
    <t>Gwayi-Shangani</t>
  </si>
  <si>
    <t>Zimbabwe</t>
  </si>
  <si>
    <t>https://www.afrik21.africa/en/zimbabwe-cwe-to-finally-commission-gwayi-shangani-dam-in-2022/</t>
  </si>
  <si>
    <t>Hatgyi</t>
  </si>
  <si>
    <t>Early stage</t>
  </si>
  <si>
    <t>He Kou</t>
  </si>
  <si>
    <t>Hemang</t>
  </si>
  <si>
    <t>https://www.hydroreview.com/2014/11/21/chinese-firm-signs-epc-deal-for-ghana-s-60-mw-hemang-hydropower-plant/#gref</t>
  </si>
  <si>
    <t>Hirgigo</t>
  </si>
  <si>
    <t>Eritrea</t>
  </si>
  <si>
    <t>Hkamkwn</t>
  </si>
  <si>
    <t>Houay Palai</t>
  </si>
  <si>
    <t>*</t>
  </si>
  <si>
    <t xml:space="preserve">Imboulou </t>
  </si>
  <si>
    <t>Congo</t>
  </si>
  <si>
    <t>https://en.wikipedia.org/wiki/Imboulou_Dam</t>
  </si>
  <si>
    <t>Isimba</t>
  </si>
  <si>
    <t>Uganda</t>
  </si>
  <si>
    <t>https://en.wikipedia.org/wiki/Isimba_Hydroelectric_Power_Station</t>
  </si>
  <si>
    <t xml:space="preserve">Jatigede </t>
  </si>
  <si>
    <t>https://en.wikipedia.org/wiki/Jatigede_Dam</t>
  </si>
  <si>
    <t>Jinnah</t>
  </si>
  <si>
    <t>https://www.hydroreview.com/2012/01/11/jinnah-hydroelectric/#gref</t>
  </si>
  <si>
    <t>Jorge Cepernic</t>
  </si>
  <si>
    <t xml:space="preserve">Kafue Gorge Lower </t>
  </si>
  <si>
    <t>Kajbar</t>
  </si>
  <si>
    <t>Sudan</t>
  </si>
  <si>
    <t>https://www.pambazuka.org/human-security/new-chinese-dam-project-fuels-ethnic-conflict-sudan</t>
  </si>
  <si>
    <t>Kaleta</t>
  </si>
  <si>
    <t>Guinea</t>
  </si>
  <si>
    <t>http://globalenergyobservatory.org/geoid/46114</t>
  </si>
  <si>
    <t>Kamchay</t>
  </si>
  <si>
    <t>https://ejatlas.org/conflict/kamchay-dam-kampot-province-cambodia</t>
  </si>
  <si>
    <t>Karot</t>
  </si>
  <si>
    <t>Karuma</t>
  </si>
  <si>
    <t>Kayan-3</t>
  </si>
  <si>
    <t>https://en.tempo.co/read/1369414/five-investors-to-build-kayan-hydropower-plants-in-n-kalimantan</t>
  </si>
  <si>
    <t>Keng Tong (upper)</t>
  </si>
  <si>
    <t>Keng Yang</t>
  </si>
  <si>
    <t>Khaunglanphu</t>
  </si>
  <si>
    <t>Kinyeti</t>
  </si>
  <si>
    <t>Kirirom II</t>
  </si>
  <si>
    <t>https://www.powerinfotoday.com/hydroelectric/operations-commence-at-18mw-kirirom-iii-hydro-power-plant-in-cambodia/</t>
  </si>
  <si>
    <t xml:space="preserve">Kohala </t>
  </si>
  <si>
    <t>Koukoutamba</t>
  </si>
  <si>
    <t>Future Hydropower Reservoirs and Dams (FHReD) Database</t>
  </si>
  <si>
    <t>https://ejatlas.org/conflict/kun-long-dam-on-the-salween-river-myanmar</t>
  </si>
  <si>
    <t>Lawndin</t>
  </si>
  <si>
    <t>Laza/Laiza</t>
  </si>
  <si>
    <t>Lemro</t>
  </si>
  <si>
    <t>Liouesso</t>
  </si>
  <si>
    <t>https://www.waterpowermagazine.com/news/newsliouesso-dam-inaugurated-in-congo-republic-5831075</t>
  </si>
  <si>
    <t>Lower Sesan 2</t>
  </si>
  <si>
    <t>https://en.wikipedia.org/wiki/Lower_Se_San_2_Dam</t>
  </si>
  <si>
    <t>Lower Sesan 3</t>
  </si>
  <si>
    <t>Lower Stung Russey Chrum/Orussei</t>
  </si>
  <si>
    <t>https://china.aiddata.org/projects/33123</t>
  </si>
  <si>
    <t>Lucia Cherobim</t>
  </si>
  <si>
    <t xml:space="preserve">No </t>
  </si>
  <si>
    <t>https://www.canalenergia.com.br/noticias/53088726/pch-da-cpfl-renovaveis-e-confirmada-pelo-mme-como-produtor-independente</t>
  </si>
  <si>
    <t>Lusiwasi</t>
  </si>
  <si>
    <t>http://globalenergyobservatory.org/geoid/45988</t>
  </si>
  <si>
    <t>Mahl</t>
  </si>
  <si>
    <t>Mambilla</t>
  </si>
  <si>
    <t xml:space="preserve">Man Taung (Mantawng or Manton) </t>
  </si>
  <si>
    <t>Manang Marsyangdi </t>
  </si>
  <si>
    <t>Manipur</t>
  </si>
  <si>
    <t>Mawlaik</t>
  </si>
  <si>
    <t>https://burmariversnetwork.org/news/chinese-corporation-local-company-to-implement-mawlaik-hydropower-kalewa-coal-fired-thermal-power-plant-projects</t>
  </si>
  <si>
    <t>Mazar Dudas</t>
  </si>
  <si>
    <t>https://www.hydroreview.com/2012/01/18/ecuador-utility-seeks/#gref</t>
  </si>
  <si>
    <t>Mekin</t>
  </si>
  <si>
    <t>https://constructionreviewonline.com/news/infrastructure-mekin-hydroelectricity-dam-cameroon-set/</t>
  </si>
  <si>
    <t>Memve'ele</t>
  </si>
  <si>
    <t>Minas-San Francisco</t>
  </si>
  <si>
    <t>Moinak</t>
  </si>
  <si>
    <t>Kazakhstan</t>
  </si>
  <si>
    <t>https://www.nsenergybusiness.com/projects/moinak-hydroelectric-power-plant/</t>
  </si>
  <si>
    <t>Moragahakanda</t>
  </si>
  <si>
    <t>https://en.wikipedia.org/wiki/Moragahakanda_Dam</t>
  </si>
  <si>
    <t>Moshampa</t>
  </si>
  <si>
    <t>Iran</t>
  </si>
  <si>
    <t>https://www.meed.com/hydro-plans-slow-to-materialise-in-iran/</t>
  </si>
  <si>
    <t xml:space="preserve">Myitsone </t>
  </si>
  <si>
    <t>Nadarivatu</t>
  </si>
  <si>
    <t>Fiji</t>
  </si>
  <si>
    <t>https://en.wikipedia.org/wiki/Nadarivatu_Dam</t>
  </si>
  <si>
    <t>Nam Hkam Hka </t>
  </si>
  <si>
    <t>https://en.wikipedia.org/wiki/Nam_Hkam_Hka_Dam</t>
  </si>
  <si>
    <t>Nam Hsim</t>
  </si>
  <si>
    <t>Nam Khan 2</t>
  </si>
  <si>
    <t>https://wle-mekong.cgiar.org/nam-khan-2-power-plant-readies-for-generation/</t>
  </si>
  <si>
    <t>Nam Khan 3</t>
  </si>
  <si>
    <t>https://china.aiddata.org/projects/47140</t>
  </si>
  <si>
    <t>Nam Lang</t>
  </si>
  <si>
    <t>Nam Lik 1-2</t>
  </si>
  <si>
    <t>https://www.hydropower-dams.com/articles/optimizing-energy-management-at-the-nam-lik-1-2-hydro-project/</t>
  </si>
  <si>
    <t>Nam Mang 3</t>
  </si>
  <si>
    <t>http://www.hydroplus.com/hydroplus/hydroplus.nsf/web/ref_barrage_de_nam_mang_3.htm&amp;lng=L2</t>
  </si>
  <si>
    <t>Nam Ngiep 2</t>
  </si>
  <si>
    <t>http://www.landobservatory.org/files/view/f701b6b2-5e66-470c-aaf6-3cbfc5e3ba04</t>
  </si>
  <si>
    <t>Nam Ngum 4</t>
  </si>
  <si>
    <t>Nam ou Phase 1 (2, 5, 6)</t>
  </si>
  <si>
    <t>https://en.wikipedia.org/wiki/Nam_Ou_river_cascade_dams</t>
  </si>
  <si>
    <t>Nam ou Phase 2 (1)</t>
  </si>
  <si>
    <t>Nam ou Phase 2 (3)</t>
  </si>
  <si>
    <t>Nam ou Phase 2 (7)</t>
  </si>
  <si>
    <t>https://www.hydroreview.com/business-finance/nepal-cancels-current-construction-plans-for-1-200-mw-budhi-gandaki-hydropower-project/#gref</t>
  </si>
  <si>
    <t>Nam Phay</t>
  </si>
  <si>
    <t>https://www.hydroreview.com/2018/01/26/86-mw-nam-phay-hydropower-project-in-laos-officially-commissioned/#gref</t>
  </si>
  <si>
    <t>Nam Tabak I</t>
  </si>
  <si>
    <t>Nam Tabak II</t>
  </si>
  <si>
    <t>Nam Tha 1</t>
  </si>
  <si>
    <t>http://eng.csg.cn/Press_release/News_2019/201907/t20190722_302369.html</t>
  </si>
  <si>
    <t>Neelum-Jhelum</t>
  </si>
  <si>
    <t>Nyabarongo II</t>
  </si>
  <si>
    <t>Rwanda</t>
  </si>
  <si>
    <t>Pak Beng</t>
  </si>
  <si>
    <t>Pak Lay</t>
  </si>
  <si>
    <t>Patan</t>
  </si>
  <si>
    <t>Quijos</t>
  </si>
  <si>
    <t>Ramu 2</t>
  </si>
  <si>
    <t>Ranomafana</t>
  </si>
  <si>
    <t>Renan</t>
  </si>
  <si>
    <t>Reventazón</t>
  </si>
  <si>
    <t>https://en.wikipedia.org/wiki/Reventaz%C3%B3n_Dam</t>
  </si>
  <si>
    <t>Rositas</t>
  </si>
  <si>
    <t>Bolivia</t>
  </si>
  <si>
    <t>San Gaban III</t>
  </si>
  <si>
    <t>Peru</t>
  </si>
  <si>
    <t>Sanakham</t>
  </si>
  <si>
    <t>Santa Maria</t>
  </si>
  <si>
    <t>Shereik</t>
  </si>
  <si>
    <t>https://www.chinadaily.com.cn/m/gezhouba/2010-11/25/content_17172552.htm</t>
  </si>
  <si>
    <t>Shweli 2</t>
  </si>
  <si>
    <t>Shweli 3</t>
  </si>
  <si>
    <t>Sopladora</t>
  </si>
  <si>
    <t>Souapiti</t>
  </si>
  <si>
    <t>Soubre</t>
  </si>
  <si>
    <t>Cote d'Ivoire</t>
  </si>
  <si>
    <t>https://tractebel-engie.com/en/news/2017/soubre-hydroelectric-power-scheme-inaugurated-in-cote-d-ivoire</t>
  </si>
  <si>
    <t>Srepok 3</t>
  </si>
  <si>
    <t>Srepok 4</t>
  </si>
  <si>
    <t>https://www.mekongeye.com/2016/11/30/darkness-along-the-banks-of-the-river-of-light/</t>
  </si>
  <si>
    <t>Stung Battambang</t>
  </si>
  <si>
    <t>Stung Russei Chrum Kandal</t>
  </si>
  <si>
    <t>Stung Tatay</t>
  </si>
  <si>
    <t>https://china.aiddata.org/projects/32192</t>
  </si>
  <si>
    <t>Stung Veal Thmor Kambot</t>
  </si>
  <si>
    <t>Suki Kinari</t>
  </si>
  <si>
    <t>Suo Lwe</t>
  </si>
  <si>
    <t xml:space="preserve">Tarpein 1 &amp;2 </t>
  </si>
  <si>
    <t>https://idsa.in/TWIR/9_5_2008_KIO</t>
  </si>
  <si>
    <t>Taunsa</t>
  </si>
  <si>
    <t>Tekeze </t>
  </si>
  <si>
    <t>https://en.wikipedia.org/wiki/Tekez%C3%A9_Dam</t>
  </si>
  <si>
    <t>Thalpitigala</t>
  </si>
  <si>
    <t>Early srage + multipurpose with very small MW</t>
  </si>
  <si>
    <t>Toachi-Pilaton</t>
  </si>
  <si>
    <t>https://www.bnamericas.com/en/news/toachi-pilaton-hydroelectric-project-will-start-operation-in-2021</t>
  </si>
  <si>
    <t>Ulog</t>
  </si>
  <si>
    <t>Bosnia and Herzegovina</t>
  </si>
  <si>
    <t>Upper Atbara</t>
  </si>
  <si>
    <t>Upper Madi</t>
  </si>
  <si>
    <t>https://www.hydroreview.com/2017/01/03/25-mw-upper-madi-hydropower-project-begins-generation-in-nepal/#gref</t>
  </si>
  <si>
    <t>Upper Marsyangdi A</t>
  </si>
  <si>
    <t xml:space="preserve">Upper Marsyangdi-2 - IFC </t>
  </si>
  <si>
    <t>Stalled</t>
  </si>
  <si>
    <t>https://thehimalayantimes.com/nepal/600mw-upper-marsyangdi-ii-in-limbo</t>
  </si>
  <si>
    <t>Upper Tamakoshi</t>
  </si>
  <si>
    <t>https://en.wikipedia.org/wiki/Upper_Tamakoshi_Hydroelectric_Project</t>
  </si>
  <si>
    <t>Upper Trishuli 3A</t>
  </si>
  <si>
    <t>https://en.wikipedia.org/wiki/Upper_Trishuli_3A_Hydropower_Station</t>
  </si>
  <si>
    <t>Upper Trishuli 3B</t>
  </si>
  <si>
    <t>West Seti</t>
  </si>
  <si>
    <t>Wutsok</t>
  </si>
  <si>
    <t>Xelanong 2</t>
  </si>
  <si>
    <t>https://www.hydroreview.com/business-finance/china-gezhouba-group-signs-deal-to-construct-35-mw-xelanong-2-hydropower-project-in-laos/#gref</t>
  </si>
  <si>
    <t>Xeset 2</t>
  </si>
  <si>
    <t>https://china.aiddata.org/projects/38675</t>
  </si>
  <si>
    <t>Xeset 3</t>
  </si>
  <si>
    <t>Yeywa</t>
  </si>
  <si>
    <t>https://en.wikipedia.org/wiki/Yeywa_Dam</t>
  </si>
  <si>
    <t xml:space="preserve">Ywathit </t>
  </si>
  <si>
    <t>Zongo II</t>
  </si>
  <si>
    <t>Zungeru</t>
  </si>
  <si>
    <t>https://en.wikipedia.org/wiki/Zungeru_Hydro_Power_Dam</t>
  </si>
  <si>
    <t>Thakot</t>
  </si>
  <si>
    <t xml:space="preserve">Completed </t>
  </si>
  <si>
    <t>https://www.mizzima.com/article/harnessing-salween-river-settlement-through-confrontation-or-cooperation</t>
  </si>
  <si>
    <t>Cancelled</t>
  </si>
  <si>
    <t>Weigyi</t>
  </si>
  <si>
    <t>Coodinates not available</t>
  </si>
  <si>
    <t xml:space="preserve">Tongxinqiao </t>
  </si>
  <si>
    <t>Completed</t>
  </si>
  <si>
    <t>https://onlinelibrary.wiley.com/doi/abs/10.1002/rra.3045</t>
  </si>
  <si>
    <t>https://chinadialogue.net/en/energy/11464-ecuador-s-china-backed-hydropower-revolution-2/</t>
  </si>
  <si>
    <t>Phizaw/Pisa/Hpizaw</t>
  </si>
  <si>
    <t>Nong Pha/Nawng Pha/Naopha/Naung Pha</t>
  </si>
  <si>
    <t xml:space="preserve">Early stage </t>
  </si>
  <si>
    <t>https://constructionreviewonline.com/news/memveele-dam-in-cameroon-to-be-fully-operational-by-december/</t>
  </si>
  <si>
    <t xml:space="preserve">Man Taung (Mantawng or Manton)/Tasang </t>
  </si>
  <si>
    <t>https://www.burmariversnetwork.org/news/chin-locals-interrogated-for-lemro-dam-project.html</t>
  </si>
  <si>
    <t>Lawndin/Lawngdin</t>
  </si>
  <si>
    <t>Kunlong</t>
  </si>
  <si>
    <t>Hkankawn</t>
  </si>
  <si>
    <t xml:space="preserve">GawLan </t>
  </si>
  <si>
    <t>Dagnwi</t>
  </si>
  <si>
    <t xml:space="preserve">Chipwi/Chibwe </t>
  </si>
  <si>
    <t>https://en.wikipedia.org/wiki/Ayago_Hydroelectric_Power_Station</t>
  </si>
  <si>
    <t>Ayago</t>
  </si>
  <si>
    <t>River</t>
  </si>
  <si>
    <t>Major Basin</t>
  </si>
  <si>
    <t>Investment Type</t>
  </si>
  <si>
    <t xml:space="preserve"> Chinese Financier</t>
  </si>
  <si>
    <t>Height (m)</t>
  </si>
  <si>
    <t>Latitude</t>
  </si>
  <si>
    <t>Longitude</t>
  </si>
  <si>
    <t>Reference 1</t>
  </si>
  <si>
    <t>Reference 2</t>
  </si>
  <si>
    <t>Reference 3</t>
  </si>
  <si>
    <t>Reference 4</t>
  </si>
  <si>
    <t>Kohala</t>
  </si>
  <si>
    <t>Jhelum</t>
  </si>
  <si>
    <t>Chenab</t>
  </si>
  <si>
    <t>FDI</t>
  </si>
  <si>
    <t>China Three Gorges</t>
  </si>
  <si>
    <t>https://en.wikipedia.org/wiki/Kohala_Hydropower_Project</t>
  </si>
  <si>
    <t>https://tribune.com.pk/story/2299646/88-work-on-first-cpec-hydropower-project-completed-asim-bajwa</t>
  </si>
  <si>
    <t>Mahl-Jhelum</t>
  </si>
  <si>
    <t>China Three Gorges under CPEC</t>
  </si>
  <si>
    <t>http://www.cpecinfo.com/archive/news/Pakistan-plans-hydro-projects-on-Jhelum-River-with-Chinese-help/NjUzMg==</t>
  </si>
  <si>
    <t>http://www.epaajk.gok.pk/uploadfiles/downloads/02%20-%20Volume%20I%20-%20Executive%20Summary.pdf</t>
  </si>
  <si>
    <t>http://ctgsail.com/bussiness/640-MW-MAHL-HPP</t>
  </si>
  <si>
    <t>Indus</t>
  </si>
  <si>
    <t>China Three Gorges Corp</t>
  </si>
  <si>
    <t>https://en.wikipedia.org/wiki/Bunji_Dam</t>
  </si>
  <si>
    <t>GawLan</t>
  </si>
  <si>
    <t>Ngo Chang Hka</t>
  </si>
  <si>
    <t>Irrawady</t>
  </si>
  <si>
    <t>Yunnan Energy Investment Group</t>
  </si>
  <si>
    <t>http://burmariversnetwork.org/burmese/images/stories/publications/english/Saving-The-NgoChang-valley-in-English.pdf</t>
  </si>
  <si>
    <t>http://ngawchanghka.com/news/shownews.php?lang=en&amp;id=47</t>
  </si>
  <si>
    <t>YEIG International Co., Ltd </t>
  </si>
  <si>
    <t>N'Mai</t>
  </si>
  <si>
    <t xml:space="preserve">China Power Investment Corporation </t>
  </si>
  <si>
    <t>Namtabak</t>
  </si>
  <si>
    <t>PowerChina</t>
  </si>
  <si>
    <t>Shweli</t>
  </si>
  <si>
    <t>Yunnan Machinery &amp; Equipment Import &amp; Export Co.</t>
  </si>
  <si>
    <t>https://www.banktrack.org/download/china_in_burma_the_increasing_investment_of_chinese_multinational_corporations_in_burma_s_hydropower_oil_and_natural_gas_and_mining_sectors/china_in_burma_pr_30092008_updatefinal.pdf</t>
  </si>
  <si>
    <t>https://burmariversnetwork.org/title/dam-projects/shweli-dams.html</t>
  </si>
  <si>
    <t>https://en.wikipedia.org/wiki/Shweli_I_Dam</t>
  </si>
  <si>
    <t>Naw Chang  Hka</t>
  </si>
  <si>
    <t>https://www.ifc.org/wps/wcm/connect/66f33498-296f-49df-ab07-06c48b10d14d/Chapter+2_SEA+Baseline+Assessment_Hydropower.pdf?MOD=AJPERES&amp;CVID=maatcfP</t>
  </si>
  <si>
    <t>Mekong</t>
  </si>
  <si>
    <t>Datang</t>
  </si>
  <si>
    <t>https://www.mrcmekong.org/assets/Publications/Fact-sheet-of-Pak-Beng-26-Jan-2017.pdf</t>
  </si>
  <si>
    <t>https://www.mrcmekong.org/assets/Consultations/PakBengBengHydropowerProject/Feasibility-Study-on-Pakbeng-Hydropower-Project-.pdf</t>
  </si>
  <si>
    <t>https://www.futuredirections.org.au/publication/laos-pak-beng-dam-project-approved-cost/</t>
  </si>
  <si>
    <t>https://ejatlas.org/conflict/pak-beng-dam</t>
  </si>
  <si>
    <t>https://www.bangkokpost.com/world/1916664/laos-pushes-ahead-with-sixth-mekong-river-dam-project</t>
  </si>
  <si>
    <t>https://www.mrcmekong.org/news-and-events/consultations/pnpca-prior-consultations/sanakham-hydropower-project/</t>
  </si>
  <si>
    <t>Nam Ou 1</t>
  </si>
  <si>
    <t>Nam ou</t>
  </si>
  <si>
    <t>PowerChina (under BRI)</t>
  </si>
  <si>
    <t>Nam Ou 3</t>
  </si>
  <si>
    <t>Nam Ou 4</t>
  </si>
  <si>
    <t>Nam Ou 7</t>
  </si>
  <si>
    <t>Ramu</t>
  </si>
  <si>
    <t>Shenzhen Energy Group</t>
  </si>
  <si>
    <t>https://postcourier.com.pg/us2b-ramu-2-hydro-power-project-stalled/</t>
  </si>
  <si>
    <t>https://www.businessadvantagepng.com/ramu-2-will-be-a-nation-building-project-says-png-power-md/</t>
  </si>
  <si>
    <t>Salween</t>
  </si>
  <si>
    <t>https://link.springer.com/chapter/10.1007/978-3-319-77440-4_11</t>
  </si>
  <si>
    <t>Kun Long (Upper Thanlwin)</t>
  </si>
  <si>
    <t>https://www.banktrack.org/project/salween_dam_cascade#companies</t>
  </si>
  <si>
    <t>https://www.irrawaddy.com/news/burma/govt-pushes-ahead-3-salween-irrawaddy-tributary-dams.html</t>
  </si>
  <si>
    <t>https://chinadialogue.net/en/nature/11127-will-china-decide-the-future-of-myanmar-s-rivers/</t>
  </si>
  <si>
    <t>Nan Ma</t>
  </si>
  <si>
    <t>HydroChina</t>
  </si>
  <si>
    <t>https://burmariversnetwork.org/title/dam-projects/noung-pha-and-man-taung-hydropower-project.html</t>
  </si>
  <si>
    <t>https://ejatlas.org/conflict/naung-pha-dam-on-the-salween-river-shan-state-myanmar</t>
  </si>
  <si>
    <t>Ywathit</t>
  </si>
  <si>
    <t>https://ejatlas.org/conflict/ywathit-karenni-state-myanmar</t>
  </si>
  <si>
    <t>Sichuan Provincial Investment Group Co. Ltd (SCIG), Chengdu Xingcheng Investment Group Co. Ltd. (CXIG) and Qing Yuan Engineering Consulting Co. Ltd. (QYEC)</t>
  </si>
  <si>
    <t>https://www.bpc.com.np/projects/168-new-initiatives</t>
  </si>
  <si>
    <t>http://www.nepalenergyforum.com/nea-sign-ppa-with-chinese-firm-for-135-mw-manang-marshyngdi-hpp/</t>
  </si>
  <si>
    <t>https://energy.economictimes.indiatimes.com/news/power/china-firms-sign-3-billion-deal-to-generate-hydro-power-in-nepal/61795741</t>
  </si>
  <si>
    <t>China Three Gorgest under CPEC</t>
  </si>
  <si>
    <t>https://thewire.in/south-asia/pakistan-china-hydropower-projects-cpec-debts</t>
  </si>
  <si>
    <t>http://www.wapda.gov.pk/index.php/projects/hydro-power/future/patan</t>
  </si>
  <si>
    <t>https://www.thethirdpole.net/en/climate/indus-cascade-a-himalayan-blunder/</t>
  </si>
  <si>
    <t>Pisa/Phizaw</t>
  </si>
  <si>
    <t>China State Power Investment Corporation</t>
  </si>
  <si>
    <t>Rio Grande</t>
  </si>
  <si>
    <t>Amazon</t>
  </si>
  <si>
    <t>Policy Bank</t>
  </si>
  <si>
    <t>CHEXIM</t>
  </si>
  <si>
    <t>https://dialogochino.net/en/climate-energy/23572-the-controversial-referendum-to-revive-bolivias-rositas-dam/</t>
  </si>
  <si>
    <t>https://www.hydroreview.com/business-finance/bolivia-s-ende-awards-contract-to-chinese-firms-for-rositas-hydroelectric-plant/#gref</t>
  </si>
  <si>
    <t>https://www.hydroreview.com/2015/12/17/bolivia-advancing-work-on-400-mw-rositas-hydro-plant/#gref</t>
  </si>
  <si>
    <t>San Gaban</t>
  </si>
  <si>
    <t>CDB + World Bank</t>
  </si>
  <si>
    <t>https://www.hydroreview.com/2017/12/01/peru-s-san-gaban-project-receives-chinese-cash-infusion/#gref</t>
  </si>
  <si>
    <t>Azad Pattan</t>
  </si>
  <si>
    <t>CDB+BOC+ICBC+CCB</t>
  </si>
  <si>
    <t>https://en.wikipedia.org/wiki/Azad_Pattan_Hydropower_Project</t>
  </si>
  <si>
    <t>https://nepra.org.pk/tariff/Tariff/Petitions/2017/Azad%20Pattan/APPL-EPC%20Tariff%20Proposal_Final.pdf</t>
  </si>
  <si>
    <t>https://profit.pakistantoday.com.pk/2020/12/01/700mw-azad-pattan-hydropower-project-nears-financial-close/</t>
  </si>
  <si>
    <t>CHEXIM + Silk Road Fund</t>
  </si>
  <si>
    <t>https://en.wikipedia.org/wiki/Karot_Hydropower_Project</t>
  </si>
  <si>
    <t>https://www.hydroreview.com/business-finance/karot-in-pakistan-to-be-first-hydropower-project-financed-by-china-s-silk-road-fund/#gref</t>
  </si>
  <si>
    <t>https://www.equaltimes.org/does-the-ifc-still-have-the#.YL8rbPkzZPZ</t>
  </si>
  <si>
    <t>Donga</t>
  </si>
  <si>
    <t>Gezhouba Group + PowerChina + CGCOC Group</t>
  </si>
  <si>
    <t>https://en.wikipedia.org/wiki/Mambilla_Hydroelectric_Power_Station</t>
  </si>
  <si>
    <t>https://www.hydroreview.com/world-regions/construction-begins-on-nigeria-s-3-050-mw-mambilla-hydropower-plant/</t>
  </si>
  <si>
    <t>https://www.afrik21.africa/en/nigeria-exim-bank-of-china-lends-5-billion-for-mambilla-hydroelectric-project/</t>
  </si>
  <si>
    <t>Kunhar</t>
  </si>
  <si>
    <t>CHEXIM+ICBC</t>
  </si>
  <si>
    <t>Gezhouba Group</t>
  </si>
  <si>
    <t>https://en.wikipedia.org/wiki/Suki_Kinari_Hydropower_Project</t>
  </si>
  <si>
    <t>https://www.beltroad-initiative.com/suki-kinari-hydropower-project/</t>
  </si>
  <si>
    <t>Kafue</t>
  </si>
  <si>
    <t>https://en.wikipedia.org/wiki/Kafue_Gorge_Lower_Power_Station</t>
  </si>
  <si>
    <t>https://www.power-technology.com/projects/kafue-gorge-lower-kgl-power-station/</t>
  </si>
  <si>
    <t>Konkouré River</t>
  </si>
  <si>
    <t>Konkouré</t>
  </si>
  <si>
    <t>https://www.afrik21.africa/en/guinea-human-rights-watch-condemns-damage-by-souapiti-hydroelectric-project/</t>
  </si>
  <si>
    <t>https://www.hrw.org/report/2020/04/16/were-leaving-everything-behind/impact-guineas-souapiti-dam-displaced-communities</t>
  </si>
  <si>
    <t>Kwanza/Cuanza</t>
  </si>
  <si>
    <t>ICBC</t>
  </si>
  <si>
    <t>PowerChina+Gezhouba Group</t>
  </si>
  <si>
    <t>https://www.nsenergybusiness.com/projects/caculo-cabaca-hydropower-project/</t>
  </si>
  <si>
    <t>http://country.eiu.com/article.aspx?articleid=34867187&amp;Country=Angola&amp;topic=Economy&amp;subtopic=Fore_5</t>
  </si>
  <si>
    <t>https://en.wikipedia.org/wiki/List_of_power_stations_in_Ethiopia</t>
  </si>
  <si>
    <t>Nam Ngum</t>
  </si>
  <si>
    <t>China National Heavy Machinery Corp + Kunming Engineering Corp Ltd</t>
  </si>
  <si>
    <t>https://reconnectingasia.csis.org/database/projects/nam-ngum-4-hydroelectric-power-project/f30343d4-a1cd-4b5a-9b3c-ad865edf1873/</t>
  </si>
  <si>
    <t>https://www.zawya.com/mena/en/project/210120022037/3-80-mw-nam-ngum-4-hydropower-project/</t>
  </si>
  <si>
    <t>https://www.nationthailand.com/international/30295329</t>
  </si>
  <si>
    <t>Pak Lay/Pak Lai</t>
  </si>
  <si>
    <t>PowerChina + China National Electronics Import-Export Corporation (CEIEC)</t>
  </si>
  <si>
    <t>https://ejatlas.org/conflict/pak-lay-dam</t>
  </si>
  <si>
    <t>https://china.aiddata.org/projects/38715#:~:text=The%20Pak%20Lay%20dam%20(1320,the%20commission%20date%20as%202016.</t>
  </si>
  <si>
    <t>https://asia.nikkei.com/Economy/Chinese-dams-ramp-up-Lao-external-debt</t>
  </si>
  <si>
    <t>http://www.mrcmekong.org/topics/pnpca-prior-consultation/pak-lay-hydropower-project/</t>
  </si>
  <si>
    <t>Togo &amp; Benin</t>
  </si>
  <si>
    <t>Mono</t>
  </si>
  <si>
    <t>https://www.hydroreview.com/2011/11/17/benin-seeks-environment/#gref</t>
  </si>
  <si>
    <t>https://www.ecofinagency.com/electricity/1011-35801-china-to-lend-benin-270-million-to-develop-adjarala-hydropower-dam</t>
  </si>
  <si>
    <t>https://thediscourse.ca/energy/will-massive-dam-solve-togo-benins-energy-crisis</t>
  </si>
  <si>
    <t xml:space="preserve">Geba 1, 2 </t>
  </si>
  <si>
    <t xml:space="preserve">Ethiopia </t>
  </si>
  <si>
    <t>Nile</t>
  </si>
  <si>
    <t>https://www.hydroreview.com/2014/09/12/ethiopia-china-consortium-to-construct-385-mw-geba-1-2-hydro-project-in-ethiopia/#gref</t>
  </si>
  <si>
    <t>https://www.hydroreview.com/world-regions/ethiopia-china-consortium-to-construct-385-mw-geba-1-2-hydro-project-in-ethiopia/#gref</t>
  </si>
  <si>
    <t xml:space="preserve">Karuma </t>
  </si>
  <si>
    <t>White Nile</t>
  </si>
  <si>
    <t>https://en.wikipedia.org/wiki/Karuma_Hydroelectric_Power_Station</t>
  </si>
  <si>
    <t>Gribo-Popoli</t>
  </si>
  <si>
    <t xml:space="preserve">Sassandra </t>
  </si>
  <si>
    <t>https://www.hydroreview.com/2017/11/03/112-mw-gribo-popoli-hydropower-project-in-western-africa-moving-forward/#gref</t>
  </si>
  <si>
    <t>https://www.africa-energy.com/article/cote-divoire-chinese-finance-gribo-popoli</t>
  </si>
  <si>
    <t xml:space="preserve">Gouina </t>
  </si>
  <si>
    <t>Senegal</t>
  </si>
  <si>
    <t>https://en.wikipedia.org/wiki/Gouina_Hydroelectric_Plant</t>
  </si>
  <si>
    <t>https://www.hydropower-dams.com/news/contract-awarded-to-build-gourbassi-dam/</t>
  </si>
  <si>
    <t>http://afkinsider.com/38241/west-african-countries-cope-electricity-challenges/</t>
  </si>
  <si>
    <t>https://www.au-pida.org/view-project/1015/</t>
  </si>
  <si>
    <t>https://www.afrik21.africa/en/guinea-sinohydro-to-build-the-294-mw-koukoutamba-hydroelectric-dam/</t>
  </si>
  <si>
    <t>Nyabarongo</t>
  </si>
  <si>
    <t>Sinohydro</t>
  </si>
  <si>
    <t>https://www.afrik21.africa/en/rwanda-exim-bank-of-china-lends-214-million-for-nyabarongo-ii-dam-project/</t>
  </si>
  <si>
    <t>https://smartwatermagazine.com/news/rwanda-energy-group/chinas-synohydro-build-nyabarongo-ii-hydropower-plant-rwanda</t>
  </si>
  <si>
    <t>https://www.hydropower-dams.com/news/rwanda-signs-financing-agreement-for-nyabarongo-ii-project/</t>
  </si>
  <si>
    <t xml:space="preserve">Policy Bank </t>
  </si>
  <si>
    <t>Bank of China</t>
  </si>
  <si>
    <t>1.580389 </t>
  </si>
  <si>
    <t>https://en.wikipedia.org/wiki/Batang_Toru_hydropower_project</t>
  </si>
  <si>
    <t>Sinohydro, subsdiary of PowerChina</t>
  </si>
  <si>
    <t>China International Water &amp; Electric(CWE), subsidiary of China Three Gorges Corporation</t>
  </si>
  <si>
    <t>S.No.</t>
  </si>
  <si>
    <t xml:space="preserve">Title </t>
  </si>
  <si>
    <t>Year</t>
  </si>
  <si>
    <t xml:space="preserve">Issuing Authority </t>
  </si>
  <si>
    <t>Vision/Plan of Biodiversity/Ecological Protection</t>
  </si>
  <si>
    <t xml:space="preserve">Project-level Biodiversity Impact Assessment and Mitigation Guidelines </t>
  </si>
  <si>
    <t>BRI Specific</t>
  </si>
  <si>
    <t>National Development and Reform Commission(NDRC),
Ministry of Foreign Affairs, and Ministry of Commerce(MOFCOM)</t>
  </si>
  <si>
    <t>https://reconasia-production.s3.amazonaws.com/media/filer_public/e0/22/e0228017-7463-46fc-9094-0465a6f1ca23/vision_and_actions_on_jointly_building_silk_road_economic_belt_and_21st-century_maritime_silk_road.pdf</t>
  </si>
  <si>
    <t>Vision for Maritime Cooperation under the
Belt and Road Initiative</t>
  </si>
  <si>
    <t>NDRC and State Oceanic Administration</t>
  </si>
  <si>
    <t>http://www.xinhuanet.com/english/2017-06/20/c_136380414.htm</t>
  </si>
  <si>
    <t>Guidance on promoting a green Belt and Road</t>
  </si>
  <si>
    <t>Ministry of Ecology and Environment(MEE)</t>
  </si>
  <si>
    <t>https://eng.yidaiyilu.gov.cn/wcm.files/upload/CMSydylyw/201705/201705110537027.pdf</t>
  </si>
  <si>
    <t>The Belt and Road Ecological and Environmental Cooperation Plan</t>
  </si>
  <si>
    <t>Ministry of Environmental Protection (MEP) (now MEE)</t>
  </si>
  <si>
    <t>http://english.mee.gov.cn/Resources/Policies/policies/Frameworkp1/201706/t20170628_416869.shtml</t>
  </si>
  <si>
    <t>Building the Belt and Road: Concepts,
Practices and China’s Contributions</t>
  </si>
  <si>
    <t>Office of the Leading Group for the BRI</t>
  </si>
  <si>
    <t>The Guidance for the Central Enterprises
to Disclose Their Social Responsibility</t>
  </si>
  <si>
    <t>The State-owned Assets Supervision and Administration Commission of the State Council (SASAC)</t>
  </si>
  <si>
    <t>http://www.gov.cn/zwgk/2008-
01/04/content_850589.htm</t>
  </si>
  <si>
    <t>Guidelines on overseas investment focused on environmental protection and guidelines on green credit applicable to overseas investments</t>
  </si>
  <si>
    <t>Green Credit Guidelines (and related KPIs)</t>
  </si>
  <si>
    <t>China Banking Regulatory Commission (CBRC)</t>
  </si>
  <si>
    <t>http://www.cbrc.gov.cn/EngdocView.do?docID=3CE646AB629B46B9B533B1D8D9FF8C4A</t>
  </si>
  <si>
    <t>Guidelines on Environmental Protection for Foreign
Investment and Cooperation</t>
  </si>
  <si>
    <t>MOFCOM and MEP</t>
  </si>
  <si>
    <t>http://english.mofcom.gov.cn/article/policyrelease/bbb/201303/20130300043226.shtml</t>
  </si>
  <si>
    <t>Measures for the Administration of Overseas Investment of Enterprises</t>
  </si>
  <si>
    <t>NDRC</t>
  </si>
  <si>
    <t>http://www.gov.cn/gongbao/content/2018/content_5280579.htm</t>
  </si>
  <si>
    <t>Guidelines to Chinese state-owned enterprises on fulfilling corporate social responsibilities</t>
  </si>
  <si>
    <t>State-Owned Assets Supervision and Administration Commission of the State Council</t>
  </si>
  <si>
    <t>http://www.sasac.gov.cn/n2588030/n2588939/c4297449/content.html</t>
  </si>
  <si>
    <t>Guidelines for Establishing the Green Financial System</t>
  </si>
  <si>
    <t>People’s Bank of China (PBOC) with NDRC, CBRC, MEE, the Ministry of Finance(MOF), China Securities Regulatory Commission, and China Insurance Regulatory Commission</t>
  </si>
  <si>
    <t>http://www.chinadaily.com.cn/business/2016hangzhoug20/2016-09/04/content_26692931.htm</t>
  </si>
  <si>
    <t>Regulations on Outbound Investment and Business Activities of Private Enterprises</t>
  </si>
  <si>
    <t>NDRC and MOFCOM</t>
  </si>
  <si>
    <t xml:space="preserve">Guide to Strengthen Risk Prevention and Control </t>
  </si>
  <si>
    <t>CBRC</t>
  </si>
  <si>
    <t>Guidelines issued by industry associations</t>
  </si>
  <si>
    <t>Environmental Risk Management for China's Overseas Investment guidelines</t>
  </si>
  <si>
    <t>Green Finance Committee (GFC) of China Society for Finance and Banking, Investment Association of China, China Banking Association</t>
  </si>
  <si>
    <t xml:space="preserve">Yes </t>
  </si>
  <si>
    <t>Guidelines of Sustainable Infrastructure for Chinese International Contractors</t>
  </si>
  <si>
    <t>China International Contractors Association</t>
  </si>
  <si>
    <t>http://images.mofcom.gov.cn/csr2/201707/20170713103213247.pdf</t>
  </si>
  <si>
    <t>Guidelines on the Corporate Social Responsibility of Banking Institutions of China</t>
  </si>
  <si>
    <t>China Banking Association</t>
  </si>
  <si>
    <t>http://www.lawinfochina.com/display.aspx?lib=law&amp;id=7296&amp;CGid=</t>
  </si>
  <si>
    <t>Search String</t>
  </si>
  <si>
    <t>(Environment* OR Green) AND (Policy OR
Safeguard* OR Standard* OR Framework OR Guidelines OR Strategy OR Plan)
AND (Belt and Road OR Overseas Hydropower OR China Overseas Investment OR China International Projects OR China/Chinese Foreign Investment OR China Green Credit) AND China</t>
  </si>
  <si>
    <t>(生态 OR 环境 OR 环保) AND (政策 OR 体系 OR 指导 OR 保障 OR 计划) AND (“一带一路” OR 海外水电项目 OR 
中国对外投资 OR 中国海外投资 OR 中国国际项目 OR 中国绿色信贷)</t>
  </si>
  <si>
    <t>(Environment* OR Green OR Biodiversity OR Ecolog*) AND (Polic* OR
Safeguard* OR Standard* OR Framework OR Guideline* OR Strateg* OR Plan*) AND (“Belt and Road” OR “One Belt One Road”) OR (China OR Chinese) AND (Overseas OR International OR Foreign) AND (Investment* OR Project OR "Green Credit")</t>
  </si>
  <si>
    <t>(生态 OR 环境 OR 环保 OR 生物多样性) AND (政策 OR 体系 OR 指导 OR 保障 OR 计划) AND “一带一路” OR  中国 AND (对外 OR 海外 OR 国际) AND (投资 OR 项目 OR "绿色信贷")</t>
  </si>
  <si>
    <t>Company Name</t>
  </si>
  <si>
    <t>Environmental Policy/Environmental Provisions in CSR Policy Present</t>
  </si>
  <si>
    <t>Biodiversity Impact Assessment and Mitigation Guidelines Present</t>
  </si>
  <si>
    <t>China Power Investment Corporation 中国电力投资集团</t>
  </si>
  <si>
    <t>http://www.sasac.gov.cn/n4470048/n13461446/n14398052/n14398164/c14454739/part/14454750.pdf</t>
  </si>
  <si>
    <t>YEIG International Co., Ltd 云南省能源投资集团</t>
  </si>
  <si>
    <t>https://pdf.dfcfw.com/pdf/H2_AN202003271377066792_1.pdf</t>
  </si>
  <si>
    <t>HydroChina 中国水电工程顾问集团</t>
  </si>
  <si>
    <t>https://www.mee.gov.cn/gkml/hbb/gwy/201112/W020111230564628323757.pdf</t>
  </si>
  <si>
    <t>China Three Gorges Corporation 中国长江三峡集团</t>
  </si>
  <si>
    <t>http://www.sasac.gov.cn/n4470048/n13461446/n14398052/n14398164/c14454888/part/14454899.pdf</t>
  </si>
  <si>
    <t>Power Construction Corporation of China Ltd. (PowerChina) 中国电力建设集团</t>
  </si>
  <si>
    <t>https://www.powerchina.cn/attach/0/94727515aab44cc9b7e43d0504910193.pdf</t>
  </si>
  <si>
    <t>Yunnan Machinery &amp; Equipment Import &amp; Export Co. 云南机械进出口公司</t>
  </si>
  <si>
    <t>Datang Intl Power Generational Co., Ltd 大唐国际发电股份</t>
  </si>
  <si>
    <t>http://www.sasac.gov.cn/n4470048/n13461446/n14398052/n14398164/c15361720/part/15361735.pdf</t>
  </si>
  <si>
    <t>Shenzhen Energy Group 深圳能源集团</t>
  </si>
  <si>
    <t>http://static.cninfo.com.cn/finalpage/2020-04-30/1207679766.PDF</t>
  </si>
  <si>
    <t>China Huadian Corporation 中国华电集团</t>
  </si>
  <si>
    <t>https://s3-us-west-2.amazonaws.com/ungc-production/attachments/cop_2019/481513/original/%E9%9B%86%E5%9B%A22019%E7%A4%BE%E8%B4%A30531%281%29%281%29.pdf?1576133635</t>
  </si>
  <si>
    <t>China Gezhouba Group Co. Ltd. 中国葛洲坝集团</t>
  </si>
  <si>
    <t>https://q.stock.sohu.com/newpdf/201934845945.pdf</t>
  </si>
  <si>
    <t>China International Water &amp; Electric Corp. 中国水利电力对外有限公司</t>
  </si>
  <si>
    <t>CGCOC Group 中地海外集团</t>
  </si>
  <si>
    <t>Sichuan Anhe Hydraulic and Hydroelectric Engineering 四川安和水电集团</t>
  </si>
  <si>
    <t>Sichuan Provincial Investment Group Co. Ltd (SCIG) 四川川投能源股份</t>
  </si>
  <si>
    <t>http://xinpi.stcn.com/finalpage/2020-04/25/1207603853.PDF</t>
  </si>
  <si>
    <t>Chengdu Xingcheng Investment Group Co. Ltd. (CXIG) 成都兴城投资集团</t>
  </si>
  <si>
    <t>Qing Yuan Engineering Consulting Co. Ltd. (QYEC) 清源工程咨询</t>
  </si>
  <si>
    <t>China Southern Power Grid Company 中国南方电网</t>
  </si>
  <si>
    <t>http://eng.csg.cn/Social_Responsibility/Social_Responsibility_Report/201905/P020190523361007484827.pdf</t>
  </si>
  <si>
    <t>Hanergy Holding Group Ltd. 汉能控股集团</t>
  </si>
  <si>
    <t>&lt;Hydropower Company Name&gt; AND (Environmental OR Green) AND (Policy OR Framework OR Strategy OR Standard OR Safeguard) OR (CSR Policy)</t>
  </si>
  <si>
    <t>&lt;Hydropower Company Name&gt; AND (生态 OR 环境 OR 环保) AND (政策 OR 体系 OR 指导 OR 保障 OR 计划) OR (社会责任)</t>
  </si>
  <si>
    <t xml:space="preserve">&lt;Hydropower Company Name&gt; AND (Environment* OR Green OR Biodiversity OR Ecolog*OR CSR) AND (Polic* OR
Safeguard* OR Standard* OR Framework OR Guideline* OR Strateg* OR Plan*) </t>
  </si>
  <si>
    <t>&lt;Hydropower Company Name&gt; AND (生态 OR 环境 OR 环保 OR 生物多样性 OR 社会责任) AND (政策 OR 体系 OR 指导 OR 保障 OR 计划)</t>
  </si>
  <si>
    <t>WB+ADB</t>
  </si>
  <si>
    <t>Tina</t>
  </si>
  <si>
    <t>Solomon Islands</t>
  </si>
  <si>
    <t>Ganges</t>
  </si>
  <si>
    <t>ADB+EIB</t>
  </si>
  <si>
    <t>Seti river</t>
  </si>
  <si>
    <t>Tanahu</t>
  </si>
  <si>
    <t>IFC+ADB</t>
  </si>
  <si>
    <t xml:space="preserve">Upper Trishuli </t>
  </si>
  <si>
    <t>Upper Trishuli-1</t>
  </si>
  <si>
    <t>https://www.worldbank.org/en/news/press-release/2014/05/15/world-bank-group-kabeli-hydroelectric-project</t>
  </si>
  <si>
    <t>WB</t>
  </si>
  <si>
    <t>Kabeli River</t>
  </si>
  <si>
    <t xml:space="preserve">Kabeli-A </t>
  </si>
  <si>
    <t>https://www.globalconstructionreview.com/news/korean-companies-asked-undertake-16bn-hydroelectri/</t>
  </si>
  <si>
    <t xml:space="preserve"> </t>
  </si>
  <si>
    <t>ADB</t>
  </si>
  <si>
    <t>Lower Spat Gah</t>
  </si>
  <si>
    <t>Indus River</t>
  </si>
  <si>
    <t>Dasu Stage I</t>
  </si>
  <si>
    <t>Enguri</t>
  </si>
  <si>
    <t>EIB</t>
  </si>
  <si>
    <t>Nenskra</t>
  </si>
  <si>
    <t>Georgia</t>
  </si>
  <si>
    <t>Zambezi</t>
  </si>
  <si>
    <t>AfDB</t>
  </si>
  <si>
    <t>Ruhuhu</t>
  </si>
  <si>
    <t>Kekonge</t>
  </si>
  <si>
    <t>Tanzania</t>
  </si>
  <si>
    <t>Zambezi Basin</t>
  </si>
  <si>
    <t>Bakota Gorge</t>
  </si>
  <si>
    <t>Ruzizi</t>
  </si>
  <si>
    <t>Ruzizi III</t>
  </si>
  <si>
    <t>Burundi/Rwanda/DRC</t>
  </si>
  <si>
    <t xml:space="preserve">Mulembwe </t>
  </si>
  <si>
    <t>Burundi</t>
  </si>
  <si>
    <t>Jiji</t>
  </si>
  <si>
    <t xml:space="preserve">Jiji </t>
  </si>
  <si>
    <t>https://www.wapda.gov.pk/index.php/projects/hydro-power/future/lower-spat-gah</t>
  </si>
  <si>
    <t>Sanaga</t>
  </si>
  <si>
    <t>WB+IFC+AfDB</t>
  </si>
  <si>
    <t>Sanaga River </t>
  </si>
  <si>
    <t xml:space="preserve">Nachtigal </t>
  </si>
  <si>
    <t>Kagera</t>
  </si>
  <si>
    <t xml:space="preserve">Rusumo </t>
  </si>
  <si>
    <t>Rwanda/Tanzania/Burundi</t>
  </si>
  <si>
    <t>9.2 km</t>
  </si>
  <si>
    <t>2.2 km</t>
  </si>
  <si>
    <t>1 km</t>
  </si>
  <si>
    <t>Buffer - 9.2km</t>
  </si>
  <si>
    <t>Buffer - 2.2km</t>
  </si>
  <si>
    <t>Buffer - 1km</t>
  </si>
  <si>
    <t>No. of FFRs impacted</t>
  </si>
  <si>
    <t>CSI_FF1</t>
  </si>
  <si>
    <t>CSI</t>
  </si>
  <si>
    <t>BB_LEN_KM</t>
  </si>
  <si>
    <t>BB_NAME</t>
  </si>
  <si>
    <t>Distinct BB ID (River ID)</t>
  </si>
  <si>
    <t>BB_ID</t>
  </si>
  <si>
    <t>BAS_NAME</t>
  </si>
  <si>
    <t>CR</t>
  </si>
  <si>
    <t>EN</t>
  </si>
  <si>
    <t>VU</t>
  </si>
  <si>
    <t>POINT_Y_LA</t>
  </si>
  <si>
    <t>POINT_X_LO</t>
  </si>
  <si>
    <t>Financier</t>
  </si>
  <si>
    <t>Host Country</t>
  </si>
  <si>
    <t>Natural Habitat(Total)</t>
  </si>
  <si>
    <t>Critical Habitat(Total)</t>
  </si>
  <si>
    <t>NATURAL HABITAT - potential (sq km)</t>
  </si>
  <si>
    <t>CRITICAL HABITAT - potential (sq km)</t>
  </si>
  <si>
    <t>NATURAL HABITAT - likely (sq km)</t>
  </si>
  <si>
    <t>CRITICAL HABITAT - likely (sq km)</t>
  </si>
  <si>
    <t>Critical Habitat (Total) (sq km)</t>
  </si>
  <si>
    <t>Natural Habitat (Total) (sq km)</t>
  </si>
  <si>
    <t>Distinct BB_ID (River Number)</t>
  </si>
  <si>
    <t>BB_NAME (River)</t>
  </si>
  <si>
    <t>Geba 1, 2</t>
  </si>
  <si>
    <t>Baro Wenz</t>
  </si>
  <si>
    <t>Sénégal</t>
  </si>
  <si>
    <t xml:space="preserve">Koukoutamba </t>
  </si>
  <si>
    <t>Senegal River Basin</t>
  </si>
  <si>
    <t>Adjarala</t>
  </si>
  <si>
    <t>Sassandra</t>
  </si>
  <si>
    <t>Niger</t>
  </si>
  <si>
    <t>Caculo Cabaca</t>
  </si>
  <si>
    <t>Kwanza</t>
  </si>
  <si>
    <t>Cuanza</t>
  </si>
  <si>
    <t>Kafue Gorge Lower</t>
  </si>
  <si>
    <t xml:space="preserve">Patan </t>
  </si>
  <si>
    <t>Manang Marsyangdi</t>
  </si>
  <si>
    <t>Gandak</t>
  </si>
  <si>
    <t>Hatgyi/Hutgyi</t>
  </si>
  <si>
    <t>Salween main stem</t>
  </si>
  <si>
    <t>Nam Ma</t>
  </si>
  <si>
    <t>N'Mai  Hka</t>
  </si>
  <si>
    <t>Irrawaddy</t>
  </si>
  <si>
    <t>Nam Tabak 1</t>
  </si>
  <si>
    <t>Nam Tabak 2</t>
  </si>
  <si>
    <t>Mali Hka</t>
  </si>
  <si>
    <t>Gawlan</t>
  </si>
  <si>
    <t>Nam Ou</t>
  </si>
  <si>
    <t>Markham</t>
  </si>
  <si>
    <t>Dam-wise analysis</t>
  </si>
  <si>
    <t>CR Impacted</t>
  </si>
  <si>
    <t>FFR Impacted</t>
  </si>
  <si>
    <t>Critical Habitat  impacted</t>
  </si>
  <si>
    <t>At least one Indicator Impcated</t>
  </si>
  <si>
    <t>Two indicators impacted</t>
  </si>
  <si>
    <t>Papua New Guinea</t>
  </si>
  <si>
    <t>Togo</t>
  </si>
  <si>
    <t>Stage of Policy Development Score</t>
  </si>
  <si>
    <t>Name of MDB</t>
  </si>
  <si>
    <t>Environmental Safeguard System</t>
  </si>
  <si>
    <t>Dedicated Biodiversity Safeguards</t>
  </si>
  <si>
    <t>Follows IFC PS6</t>
  </si>
  <si>
    <t>World Bank (IBRD, IDA)</t>
  </si>
  <si>
    <t>Environmental and Social Standards, 2018</t>
  </si>
  <si>
    <t>ESS6: Biodiversity Conservation and Sustainable Management of Living Natural Resources</t>
  </si>
  <si>
    <t>International Finance Corporation (IFC)</t>
  </si>
  <si>
    <t>IFC's Performance Standards</t>
  </si>
  <si>
    <t>Performance Standard 6: 
Biodiversity Conservation and Sustainable Management of Living Natural Resources</t>
  </si>
  <si>
    <t>Regional MDBs</t>
  </si>
  <si>
    <t>Inter-American Development (IaDB)</t>
  </si>
  <si>
    <t>Environment and Social Peformance Standards (as a part of Draft Environmental and Social Policy Framework 2019)</t>
  </si>
  <si>
    <t xml:space="preserve">Environmental and Social Performance Standard 6 Biodiversity Conservation and Sustainable Management of Living Natural Resources </t>
  </si>
  <si>
    <t>African Development Bank (AfDB)</t>
  </si>
  <si>
    <t>Operational Safeguards</t>
  </si>
  <si>
    <t>Operational safeguard 3 – Biodiversity, renewable resources and ecosystem services</t>
  </si>
  <si>
    <t>Asian Development Bank (ADB)</t>
  </si>
  <si>
    <t>Safeguard Policy Statement, 2009</t>
  </si>
  <si>
    <t>Part of broader environmental safeguards</t>
  </si>
  <si>
    <t>European Bank for Reconstruction and Development (EBRD)</t>
  </si>
  <si>
    <t>Environmental and Social Policy, 2019</t>
  </si>
  <si>
    <t>EBRD Performance Requirement 6: Biodiversity Conservation and Sustainable Management of Living Natural Resources</t>
  </si>
  <si>
    <t>European Investment Bank (EIB)</t>
  </si>
  <si>
    <t>PR 6: Biodiversity Conservation and Sustainable Management of Living Natural Resources</t>
  </si>
  <si>
    <t>Hydropower Specific Policies</t>
  </si>
  <si>
    <t>Whether Binding</t>
  </si>
  <si>
    <t>Hydroelectric Power: A Guide for Developers and Investors</t>
  </si>
  <si>
    <t>The Next Frontier of Hydropower Sustainability: Planning at the System Scale</t>
  </si>
  <si>
    <t>Environmental and Social Guidance Note for Hydropower Projects</t>
  </si>
  <si>
    <t>Environmental, Climate and Social Guidelines on
Hydropower Development</t>
  </si>
  <si>
    <t>IFC</t>
  </si>
  <si>
    <t>Variable 1</t>
  </si>
  <si>
    <t>Variable 2</t>
  </si>
  <si>
    <t>Mean</t>
  </si>
  <si>
    <t>Variance</t>
  </si>
  <si>
    <t>Observations</t>
  </si>
  <si>
    <t>Hypothesized Mean Difference</t>
  </si>
  <si>
    <t>df</t>
  </si>
  <si>
    <t>t Stat</t>
  </si>
  <si>
    <t>P(T&lt;=t) one-tail</t>
  </si>
  <si>
    <t>t Critical one-tail</t>
  </si>
  <si>
    <t>P(T&lt;=t) two-tail</t>
  </si>
  <si>
    <t>t Critical two-tail</t>
  </si>
  <si>
    <t>t-Test: Two-Sample Assuming Unequal Variances (CH 1-km)</t>
  </si>
  <si>
    <t>t-Test: Two-Sample Assuming Unequal Variances (CH 2.2 km)</t>
  </si>
  <si>
    <t>t-Test: Two-Sample Assuming Unequal Variances (CH 9.2 km)</t>
  </si>
  <si>
    <t>t-Test: Two-Sample Assuming Unequal Variances (NH 9.2 km)</t>
  </si>
  <si>
    <t>t-Test: Two-Sample Assuming Unequal Variances (NH 1 km)</t>
  </si>
  <si>
    <t>t-Test: Two-Sample Assuming Unequal Variances (NH 2.2-km)</t>
  </si>
  <si>
    <t>Total</t>
  </si>
  <si>
    <r>
      <t xml:space="preserve">"...the Bank will explore viable sources of renewable energy including hydropower…" "The AfDB will ensure that the hydroelectric power plants it supports: (i) effectively address potential social and environmental impacts, in compliance with its social and environmental safeguards requirements" - </t>
    </r>
    <r>
      <rPr>
        <b/>
        <sz val="11"/>
        <color theme="1"/>
        <rFont val="Calibri"/>
        <family val="2"/>
        <scheme val="minor"/>
      </rPr>
      <t>Energy Sector Policy of the AfDB Group (AfDB 2011)</t>
    </r>
  </si>
  <si>
    <r>
      <t xml:space="preserve">"ADB will also selectively support large hydroelectric power plants requiring seasonal storage reservoirs with multipurpose benefits. However, such financing will be based on the economic benefits and the projects will comply with ADB’s social and environmental safeguards requirements." - </t>
    </r>
    <r>
      <rPr>
        <b/>
        <sz val="11"/>
        <color theme="1"/>
        <rFont val="Calibri"/>
        <family val="2"/>
        <scheme val="minor"/>
      </rPr>
      <t>ADB Energy Policy (ADB 2009)</t>
    </r>
  </si>
  <si>
    <r>
      <t xml:space="preserve">"The Bank will continue to support large and small hydropower. In large hydropower the Bank will focus on rehabilitation to improve the efficiency and capacity of existing plants as well as their resilience to climate change impacts. The Bank will also support greenfield developments where these meet the most stringent demands of international best practice in the environmental and social areas, including evaluation of the full carbon implications of construction and operations. The Bank will continue to require all hydropower projects to comply with local legislation, EU legislation and good international practice. In defining good international practice the Bank refers to a range of industry, trade or other widely accepted standards and guidelines, including the International Hydropower Association's Sustainability Guidelines and the recommendations of the World Commission on Dams." - </t>
    </r>
    <r>
      <rPr>
        <b/>
        <sz val="11"/>
        <color theme="1"/>
        <rFont val="Calibri"/>
        <family val="2"/>
        <scheme val="minor"/>
      </rPr>
      <t>EBRD Energy Sector Strategy (EBRD 2013)</t>
    </r>
  </si>
  <si>
    <t>No. of threatened Actinopterygii fish in the HydroBasins level 8, from IUCN species range maps</t>
  </si>
  <si>
    <t>No. of threatened Actinopterygii fish in the HydroBasins level 8</t>
  </si>
  <si>
    <t>MDB-funded Dams</t>
  </si>
  <si>
    <t>https://www.ndrc.gov.cn/fggz/lywzjw/zcfg/201404/W020190909440616023780.pdf</t>
  </si>
  <si>
    <t>https://www.mee.gov.cn/gkml/zj/wj/200910/t20091022_172469.htm</t>
  </si>
  <si>
    <t>Search Strings</t>
  </si>
  <si>
    <t>Chinese Policies and Guidelines on BRI: Examining the presence of biodiversity impact mitigation requirements</t>
  </si>
  <si>
    <t>Chinese-funded Dams: Biodiversity Risk Assessment</t>
  </si>
  <si>
    <t>MDB-funded Dams: Biodiversity Risk Assessment</t>
  </si>
  <si>
    <t>Chinese Hydropower Company Environmental Policies: Examining the presence of biodiversity impact mitigation requirements</t>
  </si>
  <si>
    <t>Host Country Biodiversity Offsetting Policy Development</t>
  </si>
  <si>
    <t>Name of Western-backed MDB</t>
  </si>
  <si>
    <t xml:space="preserve">MDB Hydropower-specific Policies </t>
  </si>
  <si>
    <t>MDB safeguards applicable to all projects including hydropower</t>
  </si>
  <si>
    <t>Hydropower expansion policies of western-backed Multi-lateral Development Banks(MDBs)</t>
  </si>
  <si>
    <t>Nam ou Phase 2 (4)</t>
  </si>
  <si>
    <t xml:space="preserve">Shortlist of future Chinese-funded dams in BRI countries </t>
  </si>
  <si>
    <t>Chinese-funded dams</t>
  </si>
  <si>
    <t>FFRs</t>
  </si>
  <si>
    <t>NFFRs</t>
  </si>
  <si>
    <t>Observed value</t>
  </si>
  <si>
    <t>Expected value</t>
  </si>
  <si>
    <t>Chi Test (P) Value</t>
  </si>
  <si>
    <r>
      <t>China </t>
    </r>
    <r>
      <rPr>
        <sz val="11"/>
        <color rgb="FF000000"/>
        <rFont val="Calibri"/>
        <family val="2"/>
        <scheme val="minor"/>
      </rPr>
      <t>Three</t>
    </r>
    <r>
      <rPr>
        <sz val="11"/>
        <color rgb="FF212529"/>
        <rFont val="Calibri"/>
        <family val="2"/>
        <scheme val="minor"/>
      </rPr>
      <t> Gorges Corp</t>
    </r>
    <r>
      <rPr>
        <sz val="11"/>
        <color theme="1"/>
        <rFont val="Calibri"/>
        <family val="2"/>
        <scheme val="minor"/>
      </rPr>
      <t xml:space="preserve"> (CWE)</t>
    </r>
  </si>
  <si>
    <r>
      <rPr>
        <sz val="11"/>
        <color rgb="FF000000"/>
        <rFont val="Calibri"/>
        <family val="2"/>
        <scheme val="minor"/>
      </rPr>
      <t>Vision and Actions on Jointly Building Silk Road Economic Belt and 21</t>
    </r>
    <r>
      <rPr>
        <vertAlign val="superscript"/>
        <sz val="11"/>
        <color rgb="FF000000"/>
        <rFont val="Calibri"/>
        <family val="2"/>
        <scheme val="minor"/>
      </rPr>
      <t>st</t>
    </r>
    <r>
      <rPr>
        <sz val="11"/>
        <color rgb="FF000000"/>
        <rFont val="Calibri"/>
        <family val="2"/>
        <scheme val="minor"/>
      </rPr>
      <t xml:space="preserve"> Century Maritime Silk Road</t>
    </r>
  </si>
  <si>
    <t>Chi-squared test for independence (FFRs)</t>
  </si>
  <si>
    <t>Statistical Analysis</t>
  </si>
  <si>
    <r>
      <t xml:space="preserve">"Sustainable development of run-of-river, pumped storage, and reservoir hydropowerprojects that meet environmental and social safeguard standards will continue." - </t>
    </r>
    <r>
      <rPr>
        <b/>
        <sz val="11"/>
        <color theme="1"/>
        <rFont val="Calibri"/>
        <family val="2"/>
        <scheme val="minor"/>
      </rPr>
      <t>Toward a Sustainable Energy Future for All: Directions for the World Bank Group’s Energy Sector (World Bank 2013)</t>
    </r>
  </si>
  <si>
    <r>
      <t>"In general, the Bank will only support power generation projects which emit less than 250 gCO2e per kWhe.This criterion applies to all technologies including to power generation based on low-carbon energy
sources (e.g. geothermal, large-scale hydro, biofuel or biomass)" "compliance with the Bank’s Guide to Procurement and Environmental and Social Standards are required for the Bank’s support to energy projects through investment loans or framework loans."-</t>
    </r>
    <r>
      <rPr>
        <b/>
        <sz val="11"/>
        <color theme="1"/>
        <rFont val="Calibri"/>
        <family val="2"/>
        <scheme val="minor"/>
      </rPr>
      <t xml:space="preserve"> EIB Energy Lending Policy (EIB 2019)</t>
    </r>
  </si>
  <si>
    <t>World Bank Group (WBG)</t>
  </si>
  <si>
    <t xml:space="preserve">Universal List of overseas hydropower projects funded by China </t>
  </si>
  <si>
    <t>Chinese hydropower company sponsor (FDI)</t>
  </si>
  <si>
    <t>Hanergy Holding Group Ltd + HydroChina+</t>
  </si>
  <si>
    <t>China Datang Corp + Kunming Engineering Corp+China Power Investment Corporation</t>
  </si>
  <si>
    <t>Aaptosyax grypus</t>
  </si>
  <si>
    <t>Amphilius kakrimensis</t>
  </si>
  <si>
    <t>Koukoutamba China backed</t>
  </si>
  <si>
    <t>Amphilius sp. nov. 'Senegal River drainage'</t>
  </si>
  <si>
    <t>Anablepsoides lineasoppilatae</t>
  </si>
  <si>
    <t>Aphyosemion bualanum</t>
  </si>
  <si>
    <t>Attonitus bounites</t>
  </si>
  <si>
    <t>Bangana behri</t>
  </si>
  <si>
    <t>Betta rubra</t>
  </si>
  <si>
    <t>Brevibora dorsiocellata</t>
  </si>
  <si>
    <t>Brycinus derhami</t>
  </si>
  <si>
    <t>Catlocarpio siamensis</t>
  </si>
  <si>
    <t>Chrysichthys longidorsalis</t>
  </si>
  <si>
    <t>Cirrhinus microlepis</t>
  </si>
  <si>
    <t>Danio jaintianensis</t>
  </si>
  <si>
    <t>Datnioides undecimradiatus</t>
  </si>
  <si>
    <t>Kun Long</t>
  </si>
  <si>
    <t>Devario browni</t>
  </si>
  <si>
    <t>Man Taung (Mantawng or Manton)</t>
  </si>
  <si>
    <t>Naung Pha</t>
  </si>
  <si>
    <t>Doumea chappuisi</t>
  </si>
  <si>
    <t>Enteromius dialonensis</t>
  </si>
  <si>
    <t>Enteromius ditinensis</t>
  </si>
  <si>
    <t>Enteromius niokoloensis</t>
  </si>
  <si>
    <t>Enteromius raimbaulti</t>
  </si>
  <si>
    <t>Enteromius salessei</t>
  </si>
  <si>
    <t>Enteromius sp. nov. '2 - Upper Senegal and Gambie River basins'</t>
  </si>
  <si>
    <t>Epalzeorhynchos munense</t>
  </si>
  <si>
    <t>Epiplatys guineensis</t>
  </si>
  <si>
    <t>Epiplatys olbrechtsi ssp. kassiapleuensis</t>
  </si>
  <si>
    <t>Garra bispinosa</t>
  </si>
  <si>
    <t>Garra flavatra</t>
  </si>
  <si>
    <t>Glyptothorax kashmirensis</t>
  </si>
  <si>
    <t>Glyptothorax plectilis</t>
  </si>
  <si>
    <t>Haplochromis erythromaculatus</t>
  </si>
  <si>
    <t>Hemimyzon confluens</t>
  </si>
  <si>
    <t>Hypsibarbus lagleri</t>
  </si>
  <si>
    <t>Labeo pierrei</t>
  </si>
  <si>
    <t>Labeo victorianus</t>
  </si>
  <si>
    <t>Labeobarbus claudinae</t>
  </si>
  <si>
    <t>Labeobarbus gruveli</t>
  </si>
  <si>
    <t>Labeobarbus petitjeani</t>
  </si>
  <si>
    <t>Labeobarbus ruasae</t>
  </si>
  <si>
    <t>Laubuka caeruleostigmata</t>
  </si>
  <si>
    <t>Leptocypris konkoureensis</t>
  </si>
  <si>
    <t>Leptocypris taiaensis</t>
  </si>
  <si>
    <t>Luciocyprinus striolatus</t>
  </si>
  <si>
    <t>Marcusenius brucii</t>
  </si>
  <si>
    <t>Marcusenius sanagaensis</t>
  </si>
  <si>
    <t>Mastacembelus taiaensis</t>
  </si>
  <si>
    <t>Micropanchax keilhacki</t>
  </si>
  <si>
    <t>Mystacoleucus lepturus</t>
  </si>
  <si>
    <t>Oligosarcus schindleri</t>
  </si>
  <si>
    <t>Oreochromis andersonii</t>
  </si>
  <si>
    <t>Oreochromis macrochir</t>
  </si>
  <si>
    <t>Oreochromis mortimeri</t>
  </si>
  <si>
    <t>Oreochromis variabilis</t>
  </si>
  <si>
    <t>Osphronemus exodon</t>
  </si>
  <si>
    <t>Oxygaster pointoni</t>
  </si>
  <si>
    <t>Pangasianodon gigas</t>
  </si>
  <si>
    <t>Pangasianodon hypophthalmus</t>
  </si>
  <si>
    <t>Pangasius krempfi</t>
  </si>
  <si>
    <t>Pangasius sanitwongsei</t>
  </si>
  <si>
    <t>Probarbus jullieni</t>
  </si>
  <si>
    <t>Probarbus labeamajor</t>
  </si>
  <si>
    <t>Pseudohemiculter dispar</t>
  </si>
  <si>
    <t>Rhexipanchax lamberti</t>
  </si>
  <si>
    <t>Rhinogobius chiengmaiensis</t>
  </si>
  <si>
    <t>Scaphognathops bandanensis</t>
  </si>
  <si>
    <t>Scleropages formosus</t>
  </si>
  <si>
    <t>Serpenticobitis cingulata</t>
  </si>
  <si>
    <t>Synodontis ruandae</t>
  </si>
  <si>
    <t>Tor putitora</t>
  </si>
  <si>
    <t>Tor sinensis</t>
  </si>
  <si>
    <t>Varicorhinus platystoma</t>
  </si>
  <si>
    <t>Wallago attu</t>
  </si>
  <si>
    <t>Patan Hydropower Project- China funded</t>
  </si>
  <si>
    <t>Phizaw</t>
  </si>
  <si>
    <t>Tongxinqiao</t>
  </si>
  <si>
    <t>Yunnanilus brevis</t>
  </si>
  <si>
    <t>Threat status</t>
  </si>
  <si>
    <t>Species name</t>
  </si>
  <si>
    <t>Threatened Species Impacted by Chinese-funded Dams</t>
  </si>
  <si>
    <t>Threat Status</t>
  </si>
  <si>
    <t>Critically Endangered Species Impacted by Chinese-funded Dams</t>
  </si>
  <si>
    <t>Dasu Hydropower Stage I Project</t>
  </si>
  <si>
    <t>Tina River Hydropower Development Project</t>
  </si>
  <si>
    <t>Acipenser gueldenstaedtii</t>
  </si>
  <si>
    <t>Acipenser nudiventris</t>
  </si>
  <si>
    <t>Acipenser ruthenus</t>
  </si>
  <si>
    <t>Acipenser stellatus</t>
  </si>
  <si>
    <t>Kabeli-A Hydro Electric Project</t>
  </si>
  <si>
    <t>Amblyceps arunchalensis</t>
  </si>
  <si>
    <t>Upper Trishuli-1 Hydropower Project</t>
  </si>
  <si>
    <t>Anguilla anguilla</t>
  </si>
  <si>
    <t>Nachtigal Hydropower Proect</t>
  </si>
  <si>
    <t>Aphyosemion amoenum</t>
  </si>
  <si>
    <t>Aphyosemion cameronense ssp. obscurum</t>
  </si>
  <si>
    <t>Aphyosemion edeanum</t>
  </si>
  <si>
    <t>Aphyosemion franzwerneri</t>
  </si>
  <si>
    <t>Kikonge Multipurpose Dam, Hydropower and Irrigation Project</t>
  </si>
  <si>
    <t>Bagrus meridionalis</t>
  </si>
  <si>
    <t>Benitochromis batesii</t>
  </si>
  <si>
    <t>Champsochromis spilorhynchus</t>
  </si>
  <si>
    <t>Chiloglanis asymetricaudalis</t>
  </si>
  <si>
    <t>Chiloglanis ruziziensis</t>
  </si>
  <si>
    <t>Chindongo demasoni</t>
  </si>
  <si>
    <t>Chrysichthys nyongensis</t>
  </si>
  <si>
    <t>Cyprinus carpio</t>
  </si>
  <si>
    <t>Cyrtocara moorii</t>
  </si>
  <si>
    <t>Doumea gracila</t>
  </si>
  <si>
    <t>Fundulopanchax amieti</t>
  </si>
  <si>
    <t>Fundulopanchax fallax</t>
  </si>
  <si>
    <t>Gymnocypris dobula</t>
  </si>
  <si>
    <t>Labeo mesops</t>
  </si>
  <si>
    <t>Rusumo Hydroelectric Power Station</t>
  </si>
  <si>
    <t>Labeobarbus mungoensis</t>
  </si>
  <si>
    <t>Lates mariae</t>
  </si>
  <si>
    <t>Leptocypris crossensis</t>
  </si>
  <si>
    <t>Metriaclima purum</t>
  </si>
  <si>
    <t>Jiji Dam</t>
  </si>
  <si>
    <t>Microthrissa minuta</t>
  </si>
  <si>
    <t>Mulembwe Dam</t>
  </si>
  <si>
    <t>Nannocharax rubrolabiatus</t>
  </si>
  <si>
    <t>Opsaridium microlepis</t>
  </si>
  <si>
    <t>Oreochromis karongae</t>
  </si>
  <si>
    <t>Oreochromis lidole</t>
  </si>
  <si>
    <t>Oreochromis squamipinnis</t>
  </si>
  <si>
    <t>Orthochromis mazimeroensis</t>
  </si>
  <si>
    <t>Parauchenoglanis longiceps</t>
  </si>
  <si>
    <t>Rhamphochromis esox</t>
  </si>
  <si>
    <t>Rhamphochromis longiceps</t>
  </si>
  <si>
    <t>Schistura inglisi</t>
  </si>
  <si>
    <t>Serranochromis robustus</t>
  </si>
  <si>
    <t>Trematocranus microstoma</t>
  </si>
  <si>
    <t>Varicorhinus leleupanus</t>
  </si>
  <si>
    <t>Species Name</t>
  </si>
  <si>
    <t>Threatened Species Impacted by MDB-funded Dams</t>
  </si>
  <si>
    <t>Critically Endangered Species Impacted by MDB-funded Dams</t>
  </si>
  <si>
    <t>a</t>
  </si>
  <si>
    <t>Project-level OperationalBiodiversity Impact Assessment and Mitigation Requirements (Binding)</t>
  </si>
  <si>
    <t>Project-level Operational Biodiversity Impact Assessment and Mitigation Requirements (Binding)</t>
  </si>
  <si>
    <t>Good Practice Note:
Environmental, Health, and Safety Approaches for Hydropower Projects</t>
  </si>
  <si>
    <t>Fig.1. Regulatory landscape governing Chinese-funded hydropower projects in BRI countries</t>
  </si>
  <si>
    <t xml:space="preserve">Fig.1. IFC's three-tiered habitat classification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</si>
</sst>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2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sz val="10"/>
      <name val="Arial"/>
      <family val="2"/>
    </font>
    <font>
      <sz val="11"/>
      <name val="Calibri"/>
      <family val="2"/>
      <scheme val="minor"/>
    </font>
    <font>
      <sz val="11"/>
      <color rgb="FF000000"/>
      <name val="Calibri"/>
      <family val="2"/>
      <scheme val="minor"/>
    </font>
    <font>
      <sz val="11"/>
      <color rgb="FF212529"/>
      <name val="Calibri"/>
      <family val="2"/>
      <scheme val="minor"/>
    </font>
    <font>
      <i/>
      <sz val="11"/>
      <color theme="1"/>
      <name val="Calibri"/>
      <family val="2"/>
      <scheme val="minor"/>
    </font>
    <font>
      <sz val="10"/>
      <color theme="1"/>
      <name val="Calibri"/>
      <family val="2"/>
      <scheme val="minor"/>
    </font>
    <font>
      <sz val="12"/>
      <color theme="1"/>
      <name val="Calibri"/>
      <family val="2"/>
      <scheme val="minor"/>
    </font>
    <font>
      <sz val="10"/>
      <color rgb="FF000000"/>
      <name val="Calibri"/>
      <family val="2"/>
      <scheme val="minor"/>
    </font>
    <font>
      <sz val="10"/>
      <name val="Arial"/>
      <charset val="1"/>
    </font>
    <font>
      <b/>
      <sz val="9"/>
      <color indexed="81"/>
      <name val="Tahoma"/>
      <family val="2"/>
    </font>
    <font>
      <sz val="9"/>
      <color indexed="81"/>
      <name val="Tahoma"/>
      <family val="2"/>
    </font>
    <font>
      <b/>
      <sz val="10"/>
      <color rgb="FF000000"/>
      <name val="Calibri"/>
      <family val="2"/>
      <scheme val="minor"/>
    </font>
    <font>
      <sz val="10"/>
      <color rgb="FF000000"/>
      <name val="Calibri"/>
      <family val="2"/>
    </font>
    <font>
      <b/>
      <sz val="12"/>
      <color theme="1"/>
      <name val="Arial"/>
      <family val="2"/>
    </font>
    <font>
      <b/>
      <sz val="10"/>
      <color theme="1"/>
      <name val="Arial"/>
      <family val="2"/>
    </font>
    <font>
      <sz val="10"/>
      <color theme="1"/>
      <name val="Arial"/>
      <family val="2"/>
    </font>
    <font>
      <sz val="11"/>
      <color theme="1"/>
      <name val="Arial"/>
      <family val="2"/>
    </font>
    <font>
      <sz val="10"/>
      <name val="Calibri"/>
      <family val="2"/>
      <scheme val="minor"/>
    </font>
    <font>
      <b/>
      <sz val="12"/>
      <name val="Calibri"/>
      <family val="2"/>
      <scheme val="minor"/>
    </font>
    <font>
      <b/>
      <sz val="11"/>
      <name val="Calibri"/>
      <family val="2"/>
      <scheme val="minor"/>
    </font>
    <font>
      <b/>
      <sz val="11"/>
      <color rgb="FFFF0000"/>
      <name val="Calibri"/>
      <family val="2"/>
      <scheme val="minor"/>
    </font>
    <font>
      <vertAlign val="superscript"/>
      <sz val="11"/>
      <color rgb="FF000000"/>
      <name val="Calibri"/>
      <family val="2"/>
      <scheme val="minor"/>
    </font>
    <font>
      <sz val="12"/>
      <color rgb="FF222222"/>
      <name val="Arial"/>
      <family val="2"/>
    </font>
    <font>
      <sz val="11"/>
      <color rgb="FF22222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medium">
        <color indexed="64"/>
      </bottom>
      <diagonal/>
    </border>
    <border>
      <left/>
      <right/>
      <top style="medium">
        <color indexed="64"/>
      </top>
      <bottom style="thin">
        <color indexed="64"/>
      </bottom>
      <diagonal/>
    </border>
  </borders>
  <cellStyleXfs count="5">
    <xf numFmtId="0" fontId="0" fillId="0" borderId="0"/>
    <xf numFmtId="0" fontId="4" fillId="0" borderId="0" applyNumberFormat="0" applyFill="0" applyBorder="0" applyAlignment="0" applyProtection="0"/>
    <xf numFmtId="0" fontId="13" fillId="0" borderId="0" applyNumberForma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cellStyleXfs>
  <cellXfs count="150">
    <xf numFmtId="0" fontId="0" fillId="0" borderId="0" xfId="0"/>
    <xf numFmtId="0" fontId="3" fillId="0" borderId="0" xfId="0" applyFont="1" applyAlignment="1">
      <alignment horizontal="left"/>
    </xf>
    <xf numFmtId="0" fontId="0" fillId="0" borderId="0" xfId="0" applyAlignment="1">
      <alignment horizontal="left"/>
    </xf>
    <xf numFmtId="0" fontId="2" fillId="0" borderId="0" xfId="0" applyFont="1"/>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2" fillId="0" borderId="0" xfId="0" applyFont="1" applyAlignment="1">
      <alignment horizontal="center"/>
    </xf>
    <xf numFmtId="0" fontId="6" fillId="0" borderId="1" xfId="0" applyFont="1" applyBorder="1"/>
    <xf numFmtId="0" fontId="11" fillId="0" borderId="0" xfId="0" applyFont="1"/>
    <xf numFmtId="0" fontId="10" fillId="0" borderId="0" xfId="0" applyFont="1" applyAlignment="1">
      <alignment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4" fillId="0" borderId="0" xfId="1" applyAlignment="1">
      <alignment horizontal="left" vertical="center" wrapText="1"/>
    </xf>
    <xf numFmtId="0" fontId="6" fillId="0" borderId="0" xfId="1" applyFont="1" applyAlignment="1">
      <alignment horizontal="center" vertical="center" wrapText="1"/>
    </xf>
    <xf numFmtId="0" fontId="4" fillId="0" borderId="0" xfId="1" applyAlignment="1">
      <alignment horizontal="center" vertical="center" wrapText="1"/>
    </xf>
    <xf numFmtId="0" fontId="1" fillId="0" borderId="0" xfId="1" applyFont="1" applyAlignment="1">
      <alignment horizontal="right" vertical="center" wrapText="1"/>
    </xf>
    <xf numFmtId="0" fontId="1" fillId="0" borderId="0" xfId="1"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wrapText="1"/>
    </xf>
    <xf numFmtId="0" fontId="11" fillId="0" borderId="0" xfId="0" applyFont="1" applyAlignment="1">
      <alignment horizontal="center" wrapText="1"/>
    </xf>
    <xf numFmtId="0" fontId="11" fillId="0" borderId="0" xfId="0" applyFont="1" applyAlignment="1">
      <alignment horizontal="center"/>
    </xf>
    <xf numFmtId="0" fontId="11" fillId="0" borderId="0" xfId="0" applyFont="1" applyAlignment="1">
      <alignment vertical="top" wrapText="1"/>
    </xf>
    <xf numFmtId="0" fontId="0" fillId="0" borderId="0" xfId="0" applyAlignment="1">
      <alignment wrapText="1"/>
    </xf>
    <xf numFmtId="9" fontId="0" fillId="0" borderId="0" xfId="4" applyFont="1" applyFill="1" applyBorder="1"/>
    <xf numFmtId="0" fontId="5" fillId="0" borderId="0" xfId="3" applyFill="1" applyBorder="1"/>
    <xf numFmtId="0" fontId="6" fillId="0" borderId="0" xfId="3" applyFont="1" applyFill="1" applyBorder="1" applyAlignment="1">
      <alignment horizontal="left"/>
    </xf>
    <xf numFmtId="1" fontId="5" fillId="0" borderId="0" xfId="3" applyNumberFormat="1" applyFill="1" applyBorder="1"/>
    <xf numFmtId="0" fontId="17" fillId="0" borderId="0" xfId="0" applyFont="1" applyAlignment="1">
      <alignment horizontal="center" vertical="center" wrapText="1"/>
    </xf>
    <xf numFmtId="0" fontId="9" fillId="0" borderId="4" xfId="0" applyFont="1" applyFill="1" applyBorder="1" applyAlignment="1">
      <alignment horizontal="center"/>
    </xf>
    <xf numFmtId="0" fontId="2" fillId="0" borderId="0" xfId="0" applyFont="1"/>
    <xf numFmtId="0" fontId="2" fillId="0" borderId="0" xfId="0" applyFont="1" applyAlignment="1">
      <alignment horizontal="center" wrapText="1"/>
    </xf>
    <xf numFmtId="0" fontId="19" fillId="0" borderId="0" xfId="0" applyFont="1"/>
    <xf numFmtId="0" fontId="20" fillId="0" borderId="0" xfId="0" applyFont="1"/>
    <xf numFmtId="0" fontId="20" fillId="0" borderId="0" xfId="0" applyFont="1" applyAlignment="1">
      <alignment wrapText="1"/>
    </xf>
    <xf numFmtId="0" fontId="3" fillId="0" borderId="0" xfId="0" applyFont="1" applyAlignment="1">
      <alignment horizontal="left" vertical="center" wrapText="1"/>
    </xf>
    <xf numFmtId="0" fontId="21" fillId="0" borderId="0" xfId="0" applyFont="1"/>
    <xf numFmtId="0" fontId="21" fillId="0" borderId="0" xfId="0" applyFont="1" applyAlignment="1">
      <alignment horizontal="center"/>
    </xf>
    <xf numFmtId="0" fontId="21" fillId="0" borderId="0" xfId="0" applyFont="1" applyAlignment="1">
      <alignment horizontal="left"/>
    </xf>
    <xf numFmtId="0" fontId="3" fillId="0" borderId="0" xfId="0" applyFont="1"/>
    <xf numFmtId="0" fontId="18" fillId="0" borderId="0" xfId="0" applyFont="1"/>
    <xf numFmtId="9" fontId="1" fillId="0" borderId="0" xfId="4" applyFont="1" applyFill="1" applyBorder="1"/>
    <xf numFmtId="0" fontId="9" fillId="0" borderId="0" xfId="0" applyFont="1" applyFill="1" applyBorder="1" applyAlignment="1">
      <alignment horizontal="center"/>
    </xf>
    <xf numFmtId="0" fontId="0" fillId="0" borderId="0" xfId="0" applyFont="1"/>
    <xf numFmtId="1" fontId="0" fillId="0" borderId="0" xfId="0" applyNumberFormat="1" applyFont="1"/>
    <xf numFmtId="1" fontId="2" fillId="0" borderId="0" xfId="0" applyNumberFormat="1" applyFont="1"/>
    <xf numFmtId="0" fontId="0" fillId="0" borderId="0" xfId="0" applyFont="1" applyAlignment="1">
      <alignment horizontal="left" vertical="center"/>
    </xf>
    <xf numFmtId="0" fontId="0" fillId="0" borderId="0" xfId="0" applyFont="1" applyAlignment="1">
      <alignment vertical="center" wrapText="1"/>
    </xf>
    <xf numFmtId="0" fontId="0" fillId="0" borderId="0" xfId="0" applyFont="1" applyAlignment="1">
      <alignment vertical="top" wrapText="1"/>
    </xf>
    <xf numFmtId="0" fontId="0" fillId="0" borderId="0" xfId="0" applyFont="1" applyAlignment="1">
      <alignment horizontal="left" vertical="center" wrapText="1"/>
    </xf>
    <xf numFmtId="0" fontId="0" fillId="0" borderId="0" xfId="0" applyFont="1" applyAlignment="1">
      <alignment horizontal="center"/>
    </xf>
    <xf numFmtId="0" fontId="4" fillId="0" borderId="0" xfId="1" applyFont="1"/>
    <xf numFmtId="0" fontId="22" fillId="0" borderId="0" xfId="0" applyFont="1" applyAlignment="1">
      <alignment horizontal="left" vertical="center" wrapText="1"/>
    </xf>
    <xf numFmtId="0" fontId="0" fillId="0" borderId="0" xfId="0" applyFont="1" applyAlignment="1">
      <alignment horizontal="left"/>
    </xf>
    <xf numFmtId="0" fontId="3" fillId="0" borderId="0" xfId="0" applyFont="1" applyBorder="1"/>
    <xf numFmtId="0" fontId="0" fillId="0" borderId="0" xfId="0" applyFont="1" applyBorder="1"/>
    <xf numFmtId="0" fontId="2" fillId="0" borderId="0" xfId="0" applyFont="1" applyBorder="1" applyAlignment="1">
      <alignment horizontal="center"/>
    </xf>
    <xf numFmtId="0" fontId="2" fillId="0" borderId="0" xfId="0" applyFont="1" applyBorder="1" applyAlignment="1">
      <alignment horizontal="center" wrapText="1"/>
    </xf>
    <xf numFmtId="0" fontId="0" fillId="0" borderId="0" xfId="0" applyFont="1" applyFill="1" applyBorder="1"/>
    <xf numFmtId="0" fontId="0" fillId="0" borderId="0" xfId="0" applyFont="1" applyBorder="1" applyAlignment="1">
      <alignment horizontal="center"/>
    </xf>
    <xf numFmtId="164" fontId="0" fillId="0" borderId="0" xfId="0" applyNumberFormat="1" applyFont="1" applyBorder="1"/>
    <xf numFmtId="0" fontId="0" fillId="2" borderId="0" xfId="0" applyFont="1" applyFill="1"/>
    <xf numFmtId="0" fontId="6" fillId="0" borderId="0" xfId="0" applyFont="1" applyFill="1" applyBorder="1" applyAlignment="1">
      <alignment horizontal="left" vertical="center" wrapText="1"/>
    </xf>
    <xf numFmtId="0" fontId="0" fillId="0" borderId="0" xfId="0" applyFont="1" applyBorder="1" applyAlignment="1">
      <alignment horizontal="right"/>
    </xf>
    <xf numFmtId="0" fontId="6" fillId="0" borderId="0" xfId="0" applyFont="1" applyBorder="1"/>
    <xf numFmtId="0" fontId="0" fillId="0" borderId="0" xfId="0" applyFont="1" applyBorder="1" applyAlignment="1">
      <alignment horizontal="left" vertical="center" wrapText="1"/>
    </xf>
    <xf numFmtId="0" fontId="0" fillId="3" borderId="0" xfId="0" applyFont="1" applyFill="1"/>
    <xf numFmtId="0" fontId="0" fillId="0" borderId="0" xfId="0" applyFont="1" applyFill="1" applyBorder="1" applyAlignment="1">
      <alignment horizontal="left"/>
    </xf>
    <xf numFmtId="0" fontId="0" fillId="0" borderId="0" xfId="0" applyFont="1" applyBorder="1" applyAlignment="1">
      <alignment horizontal="left"/>
    </xf>
    <xf numFmtId="0" fontId="0" fillId="0" borderId="0" xfId="0" applyFont="1" applyBorder="1" applyAlignment="1">
      <alignment horizontal="left" vertical="center"/>
    </xf>
    <xf numFmtId="0" fontId="0" fillId="0" borderId="0" xfId="0" applyFont="1" applyBorder="1" applyAlignment="1">
      <alignment vertical="top" wrapText="1"/>
    </xf>
    <xf numFmtId="0" fontId="22" fillId="0" borderId="0" xfId="0" applyFont="1" applyBorder="1"/>
    <xf numFmtId="0" fontId="6" fillId="0" borderId="0" xfId="0" applyFont="1" applyFill="1" applyBorder="1"/>
    <xf numFmtId="0" fontId="6" fillId="0" borderId="0" xfId="0" applyFont="1" applyBorder="1" applyAlignment="1">
      <alignment horizontal="left"/>
    </xf>
    <xf numFmtId="0" fontId="0" fillId="2" borderId="0" xfId="0" applyFont="1" applyFill="1" applyBorder="1"/>
    <xf numFmtId="16" fontId="0" fillId="0" borderId="0" xfId="0" applyNumberFormat="1" applyFont="1"/>
    <xf numFmtId="0" fontId="23" fillId="0" borderId="0" xfId="3" applyFont="1" applyFill="1" applyBorder="1"/>
    <xf numFmtId="0" fontId="6" fillId="0" borderId="0" xfId="3" applyFont="1" applyFill="1" applyBorder="1"/>
    <xf numFmtId="0" fontId="24" fillId="0" borderId="0" xfId="3" applyFont="1" applyFill="1" applyBorder="1" applyAlignment="1" applyProtection="1">
      <alignment horizontal="center"/>
    </xf>
    <xf numFmtId="0" fontId="25" fillId="0" borderId="0" xfId="3" applyFont="1" applyFill="1" applyBorder="1" applyAlignment="1" applyProtection="1">
      <alignment horizontal="center" wrapText="1"/>
    </xf>
    <xf numFmtId="0" fontId="24" fillId="0" borderId="0" xfId="3" applyFont="1" applyFill="1" applyBorder="1" applyAlignment="1" applyProtection="1">
      <alignment horizontal="center" wrapText="1"/>
    </xf>
    <xf numFmtId="0" fontId="6" fillId="0" borderId="0" xfId="3" applyFont="1" applyFill="1" applyBorder="1" applyAlignment="1">
      <alignment horizontal="center"/>
    </xf>
    <xf numFmtId="0" fontId="24" fillId="0" borderId="0" xfId="3" applyFont="1" applyFill="1" applyBorder="1" applyAlignment="1">
      <alignment horizontal="center" wrapText="1"/>
    </xf>
    <xf numFmtId="1" fontId="6" fillId="0" borderId="0" xfId="3" applyNumberFormat="1" applyFont="1" applyFill="1" applyBorder="1" applyAlignment="1" applyProtection="1"/>
    <xf numFmtId="0" fontId="6" fillId="0" borderId="0" xfId="3" applyFont="1" applyFill="1" applyBorder="1" applyAlignment="1" applyProtection="1"/>
    <xf numFmtId="0" fontId="6" fillId="2" borderId="0" xfId="3" applyFont="1" applyFill="1" applyBorder="1"/>
    <xf numFmtId="0" fontId="6" fillId="0" borderId="1" xfId="3" applyFont="1" applyFill="1" applyBorder="1" applyAlignment="1" applyProtection="1"/>
    <xf numFmtId="0" fontId="6" fillId="0" borderId="0" xfId="3" applyFont="1" applyBorder="1"/>
    <xf numFmtId="0" fontId="6" fillId="0" borderId="0" xfId="3" applyFont="1"/>
    <xf numFmtId="0" fontId="6" fillId="0" borderId="2" xfId="3" applyFont="1" applyFill="1" applyBorder="1"/>
    <xf numFmtId="0" fontId="6" fillId="0" borderId="2" xfId="3" applyFont="1" applyBorder="1"/>
    <xf numFmtId="1" fontId="6" fillId="2" borderId="0" xfId="3" applyNumberFormat="1" applyFont="1" applyFill="1" applyBorder="1" applyAlignment="1" applyProtection="1"/>
    <xf numFmtId="0" fontId="6" fillId="0" borderId="0" xfId="3" applyFont="1" applyFill="1"/>
    <xf numFmtId="1" fontId="6" fillId="0" borderId="0" xfId="3" applyNumberFormat="1" applyFont="1" applyFill="1" applyBorder="1"/>
    <xf numFmtId="2" fontId="6" fillId="0" borderId="0" xfId="3" applyNumberFormat="1" applyFont="1" applyFill="1" applyBorder="1"/>
    <xf numFmtId="0" fontId="6" fillId="0" borderId="0" xfId="2" applyFont="1"/>
    <xf numFmtId="0" fontId="22" fillId="0" borderId="0" xfId="2" applyFont="1"/>
    <xf numFmtId="0" fontId="6" fillId="0" borderId="0" xfId="2" applyFont="1" applyFill="1" applyBorder="1"/>
    <xf numFmtId="0" fontId="24" fillId="0" borderId="0" xfId="2" applyFont="1" applyFill="1" applyBorder="1" applyAlignment="1" applyProtection="1">
      <alignment horizontal="center"/>
    </xf>
    <xf numFmtId="0" fontId="25" fillId="0" borderId="0" xfId="2" applyFont="1" applyFill="1" applyBorder="1" applyAlignment="1" applyProtection="1">
      <alignment horizontal="center" wrapText="1"/>
    </xf>
    <xf numFmtId="0" fontId="6" fillId="0" borderId="0" xfId="2" applyFont="1" applyFill="1" applyBorder="1" applyAlignment="1">
      <alignment wrapText="1"/>
    </xf>
    <xf numFmtId="0" fontId="6" fillId="0" borderId="0" xfId="2" applyFont="1" applyFill="1" applyBorder="1" applyAlignment="1">
      <alignment horizontal="center" wrapText="1"/>
    </xf>
    <xf numFmtId="1" fontId="6" fillId="0" borderId="0" xfId="2" applyNumberFormat="1" applyFont="1" applyFill="1" applyBorder="1" applyAlignment="1" applyProtection="1"/>
    <xf numFmtId="0" fontId="6" fillId="0" borderId="0" xfId="2" applyFont="1" applyFill="1" applyBorder="1" applyAlignment="1" applyProtection="1"/>
    <xf numFmtId="0" fontId="6" fillId="0" borderId="0" xfId="2" applyFont="1" applyBorder="1"/>
    <xf numFmtId="1" fontId="6" fillId="0" borderId="0" xfId="2" applyNumberFormat="1" applyFont="1" applyFill="1" applyBorder="1"/>
    <xf numFmtId="0" fontId="0" fillId="0" borderId="0" xfId="0" applyFont="1" applyFill="1" applyBorder="1" applyAlignment="1"/>
    <xf numFmtId="0" fontId="0" fillId="0" borderId="3" xfId="0" applyFont="1" applyFill="1" applyBorder="1" applyAlignment="1"/>
    <xf numFmtId="0" fontId="0" fillId="0" borderId="0" xfId="0" applyFont="1" applyAlignment="1">
      <alignment horizontal="center" vertical="center" wrapText="1"/>
    </xf>
    <xf numFmtId="0" fontId="4" fillId="0" borderId="0" xfId="1" applyFont="1" applyAlignment="1">
      <alignment horizontal="left" vertical="center" wrapText="1"/>
    </xf>
    <xf numFmtId="0" fontId="0" fillId="0" borderId="0" xfId="0" applyFont="1" applyFill="1" applyAlignment="1">
      <alignment horizontal="left" vertical="center" wrapText="1"/>
    </xf>
    <xf numFmtId="0" fontId="4" fillId="0" borderId="0" xfId="1" applyFont="1" applyAlignment="1">
      <alignment horizontal="left"/>
    </xf>
    <xf numFmtId="0" fontId="0" fillId="0" borderId="0" xfId="0" applyFont="1" applyAlignment="1">
      <alignment horizontal="right"/>
    </xf>
    <xf numFmtId="0" fontId="0" fillId="0" borderId="0" xfId="0" applyFont="1" applyAlignment="1">
      <alignment wrapText="1"/>
    </xf>
    <xf numFmtId="0" fontId="22" fillId="0" borderId="0" xfId="0" applyFont="1"/>
    <xf numFmtId="0" fontId="12" fillId="0" borderId="0" xfId="0" applyFont="1" applyAlignment="1">
      <alignmen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12" fillId="4" borderId="0" xfId="0" applyFont="1" applyFill="1" applyAlignment="1">
      <alignment vertical="center" wrapText="1"/>
    </xf>
    <xf numFmtId="0" fontId="3" fillId="0" borderId="0" xfId="0" applyFont="1"/>
    <xf numFmtId="0" fontId="2" fillId="0" borderId="0" xfId="0" applyFont="1" applyAlignment="1">
      <alignment horizontal="center" wrapText="1"/>
    </xf>
    <xf numFmtId="0" fontId="13" fillId="0" borderId="0" xfId="2"/>
    <xf numFmtId="0" fontId="5" fillId="0" borderId="0" xfId="2" applyFont="1" applyFill="1" applyBorder="1" applyAlignment="1" applyProtection="1"/>
    <xf numFmtId="0" fontId="13" fillId="0" borderId="0" xfId="2" applyAlignment="1">
      <alignment horizontal="center"/>
    </xf>
    <xf numFmtId="0" fontId="23" fillId="0" borderId="0" xfId="2" applyFont="1"/>
    <xf numFmtId="0" fontId="6" fillId="0" borderId="0" xfId="2" applyFont="1" applyAlignment="1">
      <alignment horizontal="center"/>
    </xf>
    <xf numFmtId="0" fontId="6" fillId="0" borderId="0" xfId="2" applyFont="1" applyFill="1" applyBorder="1" applyAlignment="1" applyProtection="1">
      <alignment horizontal="center"/>
    </xf>
    <xf numFmtId="0" fontId="6" fillId="0" borderId="0" xfId="2" applyFont="1" applyFill="1"/>
    <xf numFmtId="0" fontId="28" fillId="0" borderId="0" xfId="2" applyFont="1" applyAlignment="1">
      <alignment horizontal="center"/>
    </xf>
    <xf numFmtId="0" fontId="28" fillId="0" borderId="0" xfId="2" applyFont="1"/>
    <xf numFmtId="0" fontId="5" fillId="0" borderId="0" xfId="3"/>
    <xf numFmtId="0" fontId="23" fillId="0" borderId="0" xfId="3" applyFont="1"/>
    <xf numFmtId="0" fontId="27" fillId="0" borderId="0" xfId="3" applyFont="1"/>
    <xf numFmtId="0" fontId="6" fillId="0" borderId="0" xfId="3" applyFont="1" applyFill="1" applyBorder="1" applyAlignment="1" applyProtection="1">
      <alignment horizontal="center"/>
    </xf>
    <xf numFmtId="0" fontId="22" fillId="0" borderId="0" xfId="0" applyFont="1" applyFill="1"/>
    <xf numFmtId="0" fontId="3" fillId="0" borderId="0" xfId="0" applyFont="1" applyAlignment="1">
      <alignment horizontal="left"/>
    </xf>
    <xf numFmtId="0" fontId="24" fillId="0" borderId="0" xfId="3" applyFont="1" applyFill="1" applyBorder="1" applyAlignment="1">
      <alignment horizontal="center"/>
    </xf>
    <xf numFmtId="0" fontId="6" fillId="0" borderId="0" xfId="3" applyFont="1" applyFill="1" applyBorder="1" applyAlignment="1">
      <alignment horizontal="center" vertical="center" wrapText="1"/>
    </xf>
    <xf numFmtId="0" fontId="24" fillId="0" borderId="0" xfId="3" applyFont="1" applyFill="1" applyBorder="1" applyAlignment="1">
      <alignment horizontal="center" wrapText="1"/>
    </xf>
    <xf numFmtId="0" fontId="24" fillId="0" borderId="0" xfId="3" applyFont="1" applyFill="1" applyBorder="1" applyAlignment="1">
      <alignment horizontal="center" vertical="center" wrapText="1"/>
    </xf>
    <xf numFmtId="0" fontId="24" fillId="0" borderId="0" xfId="2" applyFont="1" applyFill="1" applyBorder="1" applyAlignment="1">
      <alignment horizontal="center" wrapText="1"/>
    </xf>
    <xf numFmtId="0" fontId="6" fillId="0" borderId="0" xfId="2" applyFont="1" applyFill="1" applyBorder="1" applyAlignment="1">
      <alignment horizontal="center" vertical="center" wrapText="1"/>
    </xf>
    <xf numFmtId="0" fontId="24" fillId="0" borderId="0" xfId="2" applyFont="1" applyFill="1" applyBorder="1" applyAlignment="1">
      <alignment horizontal="center" vertical="center" wrapText="1"/>
    </xf>
    <xf numFmtId="0" fontId="2" fillId="0" borderId="0" xfId="0" applyFont="1" applyAlignment="1">
      <alignment horizontal="left" wrapText="1"/>
    </xf>
    <xf numFmtId="0" fontId="19" fillId="0" borderId="0" xfId="0" applyFont="1" applyAlignment="1">
      <alignment horizontal="left" wrapText="1"/>
    </xf>
    <xf numFmtId="0" fontId="2" fillId="0" borderId="0" xfId="0" applyFont="1" applyAlignment="1">
      <alignment horizontal="center" wrapText="1"/>
    </xf>
    <xf numFmtId="0" fontId="16" fillId="0" borderId="0" xfId="0" applyFont="1" applyAlignment="1">
      <alignment horizontal="left" vertical="center" wrapText="1"/>
    </xf>
    <xf numFmtId="0" fontId="12" fillId="0" borderId="0" xfId="0" applyFont="1" applyAlignment="1">
      <alignment horizontal="left" vertical="center" wrapText="1"/>
    </xf>
    <xf numFmtId="0" fontId="3" fillId="0" borderId="0" xfId="0" applyFont="1"/>
  </cellXfs>
  <cellStyles count="5">
    <cellStyle name="Hyperlink" xfId="1" builtinId="8"/>
    <cellStyle name="Normal" xfId="0" builtinId="0"/>
    <cellStyle name="Normal 2" xfId="2" xr:uid="{CBDF2A81-98ED-4406-82A9-514E943E0975}"/>
    <cellStyle name="Normal 3" xfId="3" xr:uid="{60325844-2FE8-4520-BFE4-5A7800910913}"/>
    <cellStyle name="Percent 2" xfId="4" xr:uid="{725841A1-7B73-436B-A652-3E5366753E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182880</xdr:colOff>
      <xdr:row>3</xdr:row>
      <xdr:rowOff>30480</xdr:rowOff>
    </xdr:from>
    <xdr:to>
      <xdr:col>8</xdr:col>
      <xdr:colOff>167640</xdr:colOff>
      <xdr:row>20</xdr:row>
      <xdr:rowOff>15240</xdr:rowOff>
    </xdr:to>
    <xdr:pic>
      <xdr:nvPicPr>
        <xdr:cNvPr id="2" name="Picture 1">
          <a:extLst>
            <a:ext uri="{FF2B5EF4-FFF2-40B4-BE49-F238E27FC236}">
              <a16:creationId xmlns:a16="http://schemas.microsoft.com/office/drawing/2014/main" id="{98711A55-2512-4C4E-AC7B-7053531F89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 y="579120"/>
          <a:ext cx="4861560" cy="3093720"/>
        </a:xfrm>
        <a:prstGeom prst="rect">
          <a:avLst/>
        </a:prstGeom>
        <a:noFill/>
      </xdr:spPr>
    </xdr:pic>
    <xdr:clientData/>
  </xdr:twoCellAnchor>
  <xdr:twoCellAnchor>
    <xdr:from>
      <xdr:col>12</xdr:col>
      <xdr:colOff>0</xdr:colOff>
      <xdr:row>1</xdr:row>
      <xdr:rowOff>144780</xdr:rowOff>
    </xdr:from>
    <xdr:to>
      <xdr:col>16</xdr:col>
      <xdr:colOff>304800</xdr:colOff>
      <xdr:row>14</xdr:row>
      <xdr:rowOff>167640</xdr:rowOff>
    </xdr:to>
    <xdr:sp macro="" textlink="">
      <xdr:nvSpPr>
        <xdr:cNvPr id="3" name="Rectangle 2">
          <a:extLst>
            <a:ext uri="{FF2B5EF4-FFF2-40B4-BE49-F238E27FC236}">
              <a16:creationId xmlns:a16="http://schemas.microsoft.com/office/drawing/2014/main" id="{C9E12380-918D-4844-AEB3-6685266FE39C}"/>
            </a:ext>
          </a:extLst>
        </xdr:cNvPr>
        <xdr:cNvSpPr/>
      </xdr:nvSpPr>
      <xdr:spPr>
        <a:xfrm>
          <a:off x="7315200" y="327660"/>
          <a:ext cx="2743200" cy="2400300"/>
        </a:xfrm>
        <a:prstGeom prst="rect">
          <a:avLst/>
        </a:prstGeom>
        <a:gradFill flip="none" rotWithShape="1">
          <a:gsLst>
            <a:gs pos="0">
              <a:schemeClr val="accent6"/>
            </a:gs>
            <a:gs pos="67000">
              <a:schemeClr val="bg1">
                <a:lumMod val="85000"/>
              </a:schemeClr>
            </a:gs>
            <a:gs pos="100000">
              <a:schemeClr val="bg1">
                <a:lumMod val="85000"/>
              </a:schemeClr>
            </a:gs>
          </a:gsLst>
          <a:lin ang="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en-IN" sz="1200" b="1"/>
            <a:t>Natural Habitat         </a:t>
          </a:r>
          <a:r>
            <a:rPr lang="en-IN" sz="1200" b="1" baseline="0"/>
            <a:t> </a:t>
          </a:r>
          <a:r>
            <a:rPr lang="en-IN" sz="1200" b="1"/>
            <a:t>    </a:t>
          </a:r>
          <a:r>
            <a:rPr lang="en-IN" sz="1200" b="1">
              <a:solidFill>
                <a:schemeClr val="tx1">
                  <a:lumMod val="65000"/>
                  <a:lumOff val="35000"/>
                </a:schemeClr>
              </a:solidFill>
            </a:rPr>
            <a:t>Modified Habitat</a:t>
          </a:r>
          <a:endParaRPr lang="en-IN" b="1">
            <a:solidFill>
              <a:schemeClr val="tx1">
                <a:lumMod val="65000"/>
                <a:lumOff val="35000"/>
              </a:schemeClr>
            </a:solidFill>
          </a:endParaRPr>
        </a:p>
      </xdr:txBody>
    </xdr:sp>
    <xdr:clientData/>
  </xdr:twoCellAnchor>
  <xdr:twoCellAnchor>
    <xdr:from>
      <xdr:col>12</xdr:col>
      <xdr:colOff>47309</xdr:colOff>
      <xdr:row>15</xdr:row>
      <xdr:rowOff>44134</xdr:rowOff>
    </xdr:from>
    <xdr:to>
      <xdr:col>16</xdr:col>
      <xdr:colOff>243839</xdr:colOff>
      <xdr:row>17</xdr:row>
      <xdr:rowOff>53340</xdr:rowOff>
    </xdr:to>
    <xdr:sp macro="" textlink="">
      <xdr:nvSpPr>
        <xdr:cNvPr id="4" name="Arrow: Up 3">
          <a:extLst>
            <a:ext uri="{FF2B5EF4-FFF2-40B4-BE49-F238E27FC236}">
              <a16:creationId xmlns:a16="http://schemas.microsoft.com/office/drawing/2014/main" id="{F6425A6A-D5E4-47AE-A8F8-F28DA4EE58D7}"/>
            </a:ext>
          </a:extLst>
        </xdr:cNvPr>
        <xdr:cNvSpPr/>
      </xdr:nvSpPr>
      <xdr:spPr>
        <a:xfrm rot="5400000">
          <a:off x="8492491" y="1657352"/>
          <a:ext cx="374966" cy="2634930"/>
        </a:xfrm>
        <a:prstGeom prst="upArrow">
          <a:avLst/>
        </a:prstGeom>
        <a:gradFill>
          <a:gsLst>
            <a:gs pos="0">
              <a:schemeClr val="bg1">
                <a:lumMod val="50000"/>
              </a:schemeClr>
            </a:gs>
            <a:gs pos="100000">
              <a:schemeClr val="bg1">
                <a:lumMod val="85000"/>
              </a:schemeClr>
            </a:gs>
            <a:gs pos="100000">
              <a:schemeClr val="bg1">
                <a:lumMod val="65000"/>
              </a:schemeClr>
            </a:gs>
          </a:gsLst>
        </a:gradFill>
        <a:ln>
          <a:noFill/>
        </a:ln>
      </xdr:spPr>
      <xdr:style>
        <a:lnRef idx="1">
          <a:schemeClr val="accent2"/>
        </a:lnRef>
        <a:fillRef idx="2">
          <a:schemeClr val="accent2"/>
        </a:fillRef>
        <a:effectRef idx="1">
          <a:schemeClr val="accent2"/>
        </a:effectRef>
        <a:fontRef idx="minor">
          <a:schemeClr val="dk1"/>
        </a:fontRef>
      </xdr:style>
      <xdr:txBody>
        <a:bodyPr rot="0" spcFirstLastPara="0" vert="vert270"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n-AU" sz="1100">
              <a:solidFill>
                <a:schemeClr val="tx1">
                  <a:lumMod val="85000"/>
                  <a:lumOff val="15000"/>
                </a:schemeClr>
              </a:solidFill>
              <a:effectLst/>
              <a:ea typeface="Times New Roman" panose="02020603050405020304" pitchFamily="18" charset="0"/>
              <a:cs typeface="Times New Roman" panose="02020603050405020304" pitchFamily="18" charset="0"/>
            </a:rPr>
            <a:t> Human Footprint</a:t>
          </a:r>
          <a:endParaRPr lang="en-IN" sz="1100">
            <a:solidFill>
              <a:schemeClr val="tx1">
                <a:lumMod val="85000"/>
                <a:lumOff val="15000"/>
              </a:schemeClr>
            </a:solidFill>
            <a:effectLst/>
            <a:ea typeface="Times New Roman" panose="02020603050405020304" pitchFamily="18" charset="0"/>
            <a:cs typeface="Times New Roman" panose="02020603050405020304" pitchFamily="18" charset="0"/>
          </a:endParaRPr>
        </a:p>
      </xdr:txBody>
    </xdr:sp>
    <xdr:clientData/>
  </xdr:twoCellAnchor>
  <xdr:twoCellAnchor>
    <xdr:from>
      <xdr:col>12</xdr:col>
      <xdr:colOff>0</xdr:colOff>
      <xdr:row>1</xdr:row>
      <xdr:rowOff>175260</xdr:rowOff>
    </xdr:from>
    <xdr:to>
      <xdr:col>16</xdr:col>
      <xdr:colOff>297180</xdr:colOff>
      <xdr:row>4</xdr:row>
      <xdr:rowOff>160020</xdr:rowOff>
    </xdr:to>
    <xdr:sp macro="" textlink="">
      <xdr:nvSpPr>
        <xdr:cNvPr id="5" name="Rectangle 4">
          <a:extLst>
            <a:ext uri="{FF2B5EF4-FFF2-40B4-BE49-F238E27FC236}">
              <a16:creationId xmlns:a16="http://schemas.microsoft.com/office/drawing/2014/main" id="{D367FB95-310E-4EA7-A27E-80D463187677}"/>
            </a:ext>
          </a:extLst>
        </xdr:cNvPr>
        <xdr:cNvSpPr/>
      </xdr:nvSpPr>
      <xdr:spPr>
        <a:xfrm>
          <a:off x="7315200" y="358140"/>
          <a:ext cx="2735580" cy="533400"/>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400">
              <a:solidFill>
                <a:srgbClr val="FF0000"/>
              </a:solidFill>
            </a:rPr>
            <a:t>Critical Habitat</a:t>
          </a:r>
        </a:p>
      </xdr:txBody>
    </xdr:sp>
    <xdr:clientData/>
  </xdr:twoCellAnchor>
  <xdr:twoCellAnchor>
    <xdr:from>
      <xdr:col>12</xdr:col>
      <xdr:colOff>38100</xdr:colOff>
      <xdr:row>17</xdr:row>
      <xdr:rowOff>99060</xdr:rowOff>
    </xdr:from>
    <xdr:to>
      <xdr:col>16</xdr:col>
      <xdr:colOff>228600</xdr:colOff>
      <xdr:row>19</xdr:row>
      <xdr:rowOff>175260</xdr:rowOff>
    </xdr:to>
    <xdr:sp macro="" textlink="">
      <xdr:nvSpPr>
        <xdr:cNvPr id="6" name="Arrow: Left 5">
          <a:extLst>
            <a:ext uri="{FF2B5EF4-FFF2-40B4-BE49-F238E27FC236}">
              <a16:creationId xmlns:a16="http://schemas.microsoft.com/office/drawing/2014/main" id="{9A2D1D77-B061-41EE-9404-7267424C5614}"/>
            </a:ext>
          </a:extLst>
        </xdr:cNvPr>
        <xdr:cNvSpPr/>
      </xdr:nvSpPr>
      <xdr:spPr>
        <a:xfrm>
          <a:off x="7353300" y="3208020"/>
          <a:ext cx="2628900" cy="441960"/>
        </a:xfrm>
        <a:prstGeom prst="leftArrow">
          <a:avLst/>
        </a:prstGeom>
        <a:gradFill flip="none" rotWithShape="1">
          <a:gsLst>
            <a:gs pos="0">
              <a:schemeClr val="accent6">
                <a:lumMod val="75000"/>
              </a:schemeClr>
            </a:gs>
            <a:gs pos="100000">
              <a:schemeClr val="accent6">
                <a:lumMod val="40000"/>
                <a:lumOff val="60000"/>
              </a:schemeClr>
            </a:gs>
          </a:gsLst>
          <a:lin ang="0" scaled="1"/>
          <a:tileRect/>
        </a:gradFill>
        <a:ln>
          <a:noFill/>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IN" sz="1100"/>
            <a:t>Biodiversity Value</a:t>
          </a:r>
        </a:p>
      </xdr:txBody>
    </xdr:sp>
    <xdr:clientData/>
  </xdr:twoCellAnchor>
  <xdr:twoCellAnchor>
    <xdr:from>
      <xdr:col>9</xdr:col>
      <xdr:colOff>411480</xdr:colOff>
      <xdr:row>2</xdr:row>
      <xdr:rowOff>160020</xdr:rowOff>
    </xdr:from>
    <xdr:to>
      <xdr:col>11</xdr:col>
      <xdr:colOff>322580</xdr:colOff>
      <xdr:row>6</xdr:row>
      <xdr:rowOff>57150</xdr:rowOff>
    </xdr:to>
    <xdr:sp macro="" textlink="">
      <xdr:nvSpPr>
        <xdr:cNvPr id="7" name="Text Box 2">
          <a:extLst>
            <a:ext uri="{FF2B5EF4-FFF2-40B4-BE49-F238E27FC236}">
              <a16:creationId xmlns:a16="http://schemas.microsoft.com/office/drawing/2014/main" id="{8695EB19-42C4-48A2-946D-66D2255ACFB1}"/>
            </a:ext>
          </a:extLst>
        </xdr:cNvPr>
        <xdr:cNvSpPr txBox="1">
          <a:spLocks noChangeArrowheads="1"/>
        </xdr:cNvSpPr>
      </xdr:nvSpPr>
      <xdr:spPr bwMode="auto">
        <a:xfrm>
          <a:off x="5897880" y="525780"/>
          <a:ext cx="1130300" cy="628650"/>
        </a:xfrm>
        <a:prstGeom prst="rect">
          <a:avLst/>
        </a:prstGeom>
        <a:noFill/>
        <a:ln w="9525">
          <a:noFill/>
          <a:miter lim="800000"/>
          <a:headEnd/>
          <a:tailEnd/>
        </a:ln>
      </xdr:spPr>
      <xdr:txBody>
        <a:bodyPr rot="0" vert="horz" wrap="square" lIns="91440" tIns="45720" rIns="91440" bIns="45720" anchor="t" anchorCtr="0">
          <a:noAutofit/>
        </a:bodyPr>
        <a:lstStyle/>
        <a:p>
          <a:pPr algn="ctr">
            <a:lnSpc>
              <a:spcPct val="107000"/>
            </a:lnSpc>
            <a:spcAft>
              <a:spcPts val="800"/>
            </a:spcAft>
          </a:pPr>
          <a:r>
            <a:rPr lang="en-AU" sz="1050" b="1">
              <a:solidFill>
                <a:schemeClr val="tx1">
                  <a:lumMod val="65000"/>
                  <a:lumOff val="35000"/>
                </a:schemeClr>
              </a:solidFill>
              <a:effectLst/>
              <a:latin typeface="Calibri" panose="020F0502020204030204" pitchFamily="34" charset="0"/>
              <a:ea typeface="Times New Roman" panose="02020603050405020304" pitchFamily="18" charset="0"/>
              <a:cs typeface="Times New Roman" panose="02020603050405020304" pitchFamily="18" charset="0"/>
            </a:rPr>
            <a:t>IFC PS6 requirements Triggered</a:t>
          </a:r>
          <a:endParaRPr lang="en-IN" sz="1200" b="1">
            <a:solidFill>
              <a:schemeClr val="tx1">
                <a:lumMod val="65000"/>
                <a:lumOff val="35000"/>
              </a:schemeClr>
            </a:solidFill>
            <a:effectLst/>
            <a:latin typeface="Calibri" panose="020F0502020204030204" pitchFamily="34" charset="0"/>
            <a:ea typeface="Times New Roman" panose="02020603050405020304" pitchFamily="18" charset="0"/>
            <a:cs typeface="Times New Roman" panose="02020603050405020304" pitchFamily="18" charset="0"/>
          </a:endParaRPr>
        </a:p>
      </xdr:txBody>
    </xdr:sp>
    <xdr:clientData/>
  </xdr:twoCellAnchor>
  <xdr:twoCellAnchor>
    <xdr:from>
      <xdr:col>11</xdr:col>
      <xdr:colOff>251460</xdr:colOff>
      <xdr:row>5</xdr:row>
      <xdr:rowOff>22860</xdr:rowOff>
    </xdr:from>
    <xdr:to>
      <xdr:col>13</xdr:col>
      <xdr:colOff>7620</xdr:colOff>
      <xdr:row>6</xdr:row>
      <xdr:rowOff>129540</xdr:rowOff>
    </xdr:to>
    <xdr:cxnSp macro="">
      <xdr:nvCxnSpPr>
        <xdr:cNvPr id="8" name="Straight Arrow Connector 7">
          <a:extLst>
            <a:ext uri="{FF2B5EF4-FFF2-40B4-BE49-F238E27FC236}">
              <a16:creationId xmlns:a16="http://schemas.microsoft.com/office/drawing/2014/main" id="{B7A8D34C-EEAD-4410-9B6C-DE696A30189D}"/>
            </a:ext>
          </a:extLst>
        </xdr:cNvPr>
        <xdr:cNvCxnSpPr/>
      </xdr:nvCxnSpPr>
      <xdr:spPr>
        <a:xfrm flipH="1" flipV="1">
          <a:off x="6957060" y="937260"/>
          <a:ext cx="975360" cy="289560"/>
        </a:xfrm>
        <a:prstGeom prst="straightConnector1">
          <a:avLst/>
        </a:prstGeom>
        <a:ln>
          <a:solidFill>
            <a:schemeClr val="tx1">
              <a:lumMod val="65000"/>
              <a:lumOff val="35000"/>
            </a:schemeClr>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11</xdr:col>
      <xdr:colOff>243840</xdr:colOff>
      <xdr:row>3</xdr:row>
      <xdr:rowOff>114300</xdr:rowOff>
    </xdr:from>
    <xdr:to>
      <xdr:col>12</xdr:col>
      <xdr:colOff>556260</xdr:colOff>
      <xdr:row>4</xdr:row>
      <xdr:rowOff>121920</xdr:rowOff>
    </xdr:to>
    <xdr:cxnSp macro="">
      <xdr:nvCxnSpPr>
        <xdr:cNvPr id="9" name="Straight Arrow Connector 8">
          <a:extLst>
            <a:ext uri="{FF2B5EF4-FFF2-40B4-BE49-F238E27FC236}">
              <a16:creationId xmlns:a16="http://schemas.microsoft.com/office/drawing/2014/main" id="{53B805E8-F81A-439B-B9FD-3060D779707E}"/>
            </a:ext>
          </a:extLst>
        </xdr:cNvPr>
        <xdr:cNvCxnSpPr/>
      </xdr:nvCxnSpPr>
      <xdr:spPr>
        <a:xfrm flipH="1">
          <a:off x="6949440" y="662940"/>
          <a:ext cx="922020" cy="190500"/>
        </a:xfrm>
        <a:prstGeom prst="straightConnector1">
          <a:avLst/>
        </a:prstGeom>
        <a:ln>
          <a:solidFill>
            <a:schemeClr val="tx1">
              <a:lumMod val="65000"/>
              <a:lumOff val="35000"/>
            </a:schemeClr>
          </a:solidFill>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cbrc.gov.cn/EngdocView.do?docID=3CE646AB629B46B9B533B1D8D9FF8C4A" TargetMode="External"/><Relationship Id="rId13" Type="http://schemas.openxmlformats.org/officeDocument/2006/relationships/printerSettings" Target="../printerSettings/printerSettings6.bin"/><Relationship Id="rId3" Type="http://schemas.openxmlformats.org/officeDocument/2006/relationships/hyperlink" Target="https://reconasia-production.s3.amazonaws.com/media/filer_public/e0/22/e0228017-7463-46fc-9094-0465a6f1ca23/vision_and_actions_on_jointly_building_silk_road_economic_belt_and_21st-century_maritime_silk_road.pdf" TargetMode="External"/><Relationship Id="rId7" Type="http://schemas.openxmlformats.org/officeDocument/2006/relationships/hyperlink" Target="https://eng.yidaiyilu.gov.cn/wcm.files/upload/CMSydylyw/201705/201705110537027.pdf" TargetMode="External"/><Relationship Id="rId12" Type="http://schemas.openxmlformats.org/officeDocument/2006/relationships/hyperlink" Target="https://www.mee.gov.cn/gkml/zj/wj/200910/t20091022_172469.htm" TargetMode="External"/><Relationship Id="rId2" Type="http://schemas.openxmlformats.org/officeDocument/2006/relationships/hyperlink" Target="http://www.gov.cn/gongbao/content/2018/content_5280579.htm" TargetMode="External"/><Relationship Id="rId1" Type="http://schemas.openxmlformats.org/officeDocument/2006/relationships/hyperlink" Target="http://www.gov.cn/zwgk/2008-01/04/content_850589.htm" TargetMode="External"/><Relationship Id="rId6" Type="http://schemas.openxmlformats.org/officeDocument/2006/relationships/hyperlink" Target="http://english.mee.gov.cn/Resources/Policies/policies/Frameworkp1/201706/t20170628_416869.shtml" TargetMode="External"/><Relationship Id="rId11" Type="http://schemas.openxmlformats.org/officeDocument/2006/relationships/hyperlink" Target="https://www.ndrc.gov.cn/fggz/lywzjw/zcfg/201404/W020190909440616023780.pdf" TargetMode="External"/><Relationship Id="rId5" Type="http://schemas.openxmlformats.org/officeDocument/2006/relationships/hyperlink" Target="https://eng.yidaiyilu.gov.cn/wcm.files/upload/CMSydylyw/201705/201705110537027.pdf" TargetMode="External"/><Relationship Id="rId10" Type="http://schemas.openxmlformats.org/officeDocument/2006/relationships/hyperlink" Target="http://www.chinadaily.com.cn/business/2016hangzhoug20/2016-09/04/content_26692931.htm" TargetMode="External"/><Relationship Id="rId4" Type="http://schemas.openxmlformats.org/officeDocument/2006/relationships/hyperlink" Target="http://www.xinhuanet.com/english/2017-06/20/c_136380414.htm" TargetMode="External"/><Relationship Id="rId9" Type="http://schemas.openxmlformats.org/officeDocument/2006/relationships/hyperlink" Target="http://english.mofcom.gov.cn/article/policyrelease/bbb/201303/20130300043226.shtml"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s3-us-west-2.amazonaws.com/ungc-production/attachments/cop_2019/481513/original/%E9%9B%86%E5%9B%A22019%E7%A4%BE%E8%B4%A30531%281%29%281%29.pdf?1576133635" TargetMode="External"/><Relationship Id="rId3" Type="http://schemas.openxmlformats.org/officeDocument/2006/relationships/hyperlink" Target="https://www.mee.gov.cn/gkml/hbb/gwy/201112/W020111230564628323757.pdf" TargetMode="External"/><Relationship Id="rId7" Type="http://schemas.openxmlformats.org/officeDocument/2006/relationships/hyperlink" Target="http://static.cninfo.com.cn/finalpage/2020-04-30/1207679766.PDF" TargetMode="External"/><Relationship Id="rId12" Type="http://schemas.openxmlformats.org/officeDocument/2006/relationships/printerSettings" Target="../printerSettings/printerSettings7.bin"/><Relationship Id="rId2" Type="http://schemas.openxmlformats.org/officeDocument/2006/relationships/hyperlink" Target="https://pdf.dfcfw.com/pdf/H2_AN202003271377066792_1.pdf" TargetMode="External"/><Relationship Id="rId1" Type="http://schemas.openxmlformats.org/officeDocument/2006/relationships/hyperlink" Target="http://www.sasac.gov.cn/n4470048/n13461446/n14398052/n14398164/c14454739/part/14454750.pdf" TargetMode="External"/><Relationship Id="rId6" Type="http://schemas.openxmlformats.org/officeDocument/2006/relationships/hyperlink" Target="http://www.sasac.gov.cn/n4470048/n13461446/n14398052/n14398164/c15361720/part/15361735.pdf" TargetMode="External"/><Relationship Id="rId11" Type="http://schemas.openxmlformats.org/officeDocument/2006/relationships/hyperlink" Target="http://eng.csg.cn/Social_Responsibility/Social_Responsibility_Report/201905/P020190523361007484827.pdf" TargetMode="External"/><Relationship Id="rId5" Type="http://schemas.openxmlformats.org/officeDocument/2006/relationships/hyperlink" Target="https://www.powerchina.cn/attach/0/94727515aab44cc9b7e43d0504910193.pdf" TargetMode="External"/><Relationship Id="rId10" Type="http://schemas.openxmlformats.org/officeDocument/2006/relationships/hyperlink" Target="http://xinpi.stcn.com/finalpage/2020-04/25/1207603853.PDF" TargetMode="External"/><Relationship Id="rId4" Type="http://schemas.openxmlformats.org/officeDocument/2006/relationships/hyperlink" Target="http://www.sasac.gov.cn/n4470048/n13461446/n14398052/n14398164/c14454888/part/14454899.pdf" TargetMode="External"/><Relationship Id="rId9" Type="http://schemas.openxmlformats.org/officeDocument/2006/relationships/hyperlink" Target="https://q.stock.sohu.com/newpdf/201934845945.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bu.edu/cgp/" TargetMode="External"/><Relationship Id="rId7" Type="http://schemas.openxmlformats.org/officeDocument/2006/relationships/hyperlink" Target="https://www.ifc.org/wps/wcm/connect/industry_ext_content/ifc_external_corporate_site/hydro+advisory/resources/sea+of+the+hydropower+sector+in+myanmar+resources+page" TargetMode="External"/><Relationship Id="rId2" Type="http://schemas.openxmlformats.org/officeDocument/2006/relationships/hyperlink" Target="https://www.bu.edu/cgef/" TargetMode="External"/><Relationship Id="rId1" Type="http://schemas.openxmlformats.org/officeDocument/2006/relationships/hyperlink" Target="https://www.stimson.org/2020/mekong-infrastructure-tracker-tool/" TargetMode="External"/><Relationship Id="rId6" Type="http://schemas.openxmlformats.org/officeDocument/2006/relationships/hyperlink" Target="http://www.sais-cari.org/research-chinese-loans-to-africa" TargetMode="External"/><Relationship Id="rId5" Type="http://schemas.openxmlformats.org/officeDocument/2006/relationships/hyperlink" Target="https://archive.internationalrivers.org/resources/china-overseas-dams-list-3611" TargetMode="External"/><Relationship Id="rId4" Type="http://schemas.openxmlformats.org/officeDocument/2006/relationships/hyperlink" Target="https://www.bu.edu/gdp/chinas-overseas-development-finance/"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orddisk.com/wiki/Nam_Hkam_Hka_Dam"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C0CB3-1547-4B06-A749-F66F835AF5A0}">
  <dimension ref="A23:M23"/>
  <sheetViews>
    <sheetView topLeftCell="J1" workbookViewId="0">
      <selection activeCell="J16" sqref="J16"/>
    </sheetView>
  </sheetViews>
  <sheetFormatPr defaultRowHeight="14.4" x14ac:dyDescent="0.3"/>
  <sheetData>
    <row r="23" spans="1:13" x14ac:dyDescent="0.3">
      <c r="A23" s="31" t="s">
        <v>948</v>
      </c>
      <c r="M23" s="31" t="s">
        <v>949</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57B76-E6C0-4E2F-90E5-A8C871D125DA}">
  <dimension ref="A1:J30"/>
  <sheetViews>
    <sheetView topLeftCell="C1" zoomScale="95" zoomScaleNormal="95" workbookViewId="0">
      <selection activeCell="H2" sqref="H2"/>
    </sheetView>
  </sheetViews>
  <sheetFormatPr defaultColWidth="8.77734375" defaultRowHeight="15.6" x14ac:dyDescent="0.3"/>
  <cols>
    <col min="1" max="1" width="6.77734375" style="9" customWidth="1"/>
    <col min="2" max="2" width="39.77734375" style="9" customWidth="1"/>
    <col min="3" max="3" width="9.77734375" style="9" customWidth="1"/>
    <col min="4" max="4" width="53.44140625" style="9" customWidth="1"/>
    <col min="5" max="5" width="49.77734375" style="9" customWidth="1"/>
    <col min="6" max="6" width="28.21875" style="22" customWidth="1"/>
    <col min="7" max="7" width="26.21875" style="22" customWidth="1"/>
    <col min="8" max="8" width="30.77734375" style="9" customWidth="1"/>
    <col min="9" max="9" width="31.21875" style="9" customWidth="1"/>
    <col min="10" max="16384" width="8.77734375" style="9"/>
  </cols>
  <sheetData>
    <row r="1" spans="1:10" ht="17.7" customHeight="1" x14ac:dyDescent="0.3">
      <c r="A1" s="136" t="s">
        <v>777</v>
      </c>
      <c r="B1" s="136"/>
      <c r="C1" s="136"/>
      <c r="D1" s="136"/>
      <c r="E1" s="136"/>
      <c r="F1" s="136"/>
      <c r="G1" s="136"/>
      <c r="H1" s="136"/>
      <c r="I1" s="33"/>
      <c r="J1" s="34"/>
    </row>
    <row r="2" spans="1:10" ht="57.6" x14ac:dyDescent="0.3">
      <c r="A2" s="32" t="s">
        <v>511</v>
      </c>
      <c r="B2" s="32" t="s">
        <v>512</v>
      </c>
      <c r="C2" s="32" t="s">
        <v>513</v>
      </c>
      <c r="D2" s="32" t="s">
        <v>514</v>
      </c>
      <c r="E2" s="32" t="s">
        <v>7</v>
      </c>
      <c r="F2" s="32" t="s">
        <v>515</v>
      </c>
      <c r="G2" s="32" t="s">
        <v>516</v>
      </c>
      <c r="H2" s="32" t="s">
        <v>945</v>
      </c>
      <c r="I2" s="35"/>
      <c r="J2" s="35"/>
    </row>
    <row r="3" spans="1:10" ht="19.8" customHeight="1" x14ac:dyDescent="0.3">
      <c r="A3" s="144" t="s">
        <v>517</v>
      </c>
      <c r="B3" s="144"/>
      <c r="C3" s="144"/>
      <c r="D3" s="144"/>
      <c r="E3" s="144"/>
      <c r="F3" s="144"/>
      <c r="G3" s="144"/>
      <c r="H3" s="144"/>
      <c r="I3" s="35"/>
      <c r="J3" s="35"/>
    </row>
    <row r="4" spans="1:10" ht="41.55" customHeight="1" x14ac:dyDescent="0.3">
      <c r="A4" s="109">
        <v>1</v>
      </c>
      <c r="B4" s="50" t="s">
        <v>795</v>
      </c>
      <c r="C4" s="109">
        <v>2015</v>
      </c>
      <c r="D4" s="50" t="s">
        <v>518</v>
      </c>
      <c r="E4" s="110" t="s">
        <v>519</v>
      </c>
      <c r="F4" s="109" t="s">
        <v>35</v>
      </c>
      <c r="G4" s="109" t="s">
        <v>39</v>
      </c>
      <c r="H4" s="109" t="s">
        <v>39</v>
      </c>
      <c r="I4" s="35"/>
      <c r="J4" s="35"/>
    </row>
    <row r="5" spans="1:10" ht="28.8" x14ac:dyDescent="0.3">
      <c r="A5" s="109">
        <v>2</v>
      </c>
      <c r="B5" s="50" t="s">
        <v>520</v>
      </c>
      <c r="C5" s="109">
        <v>2017</v>
      </c>
      <c r="D5" s="50" t="s">
        <v>521</v>
      </c>
      <c r="E5" s="110" t="s">
        <v>522</v>
      </c>
      <c r="F5" s="109" t="s">
        <v>35</v>
      </c>
      <c r="G5" s="109" t="s">
        <v>39</v>
      </c>
      <c r="H5" s="109" t="s">
        <v>39</v>
      </c>
      <c r="I5" s="35"/>
      <c r="J5" s="35"/>
    </row>
    <row r="6" spans="1:10" ht="28.8" x14ac:dyDescent="0.3">
      <c r="A6" s="109">
        <v>3</v>
      </c>
      <c r="B6" s="50" t="s">
        <v>523</v>
      </c>
      <c r="C6" s="109">
        <v>2017</v>
      </c>
      <c r="D6" s="50" t="s">
        <v>524</v>
      </c>
      <c r="E6" s="110" t="s">
        <v>525</v>
      </c>
      <c r="F6" s="109" t="s">
        <v>35</v>
      </c>
      <c r="G6" s="109" t="s">
        <v>39</v>
      </c>
      <c r="H6" s="109" t="s">
        <v>39</v>
      </c>
      <c r="I6" s="35"/>
      <c r="J6" s="35"/>
    </row>
    <row r="7" spans="1:10" ht="28.8" x14ac:dyDescent="0.3">
      <c r="A7" s="109">
        <v>4</v>
      </c>
      <c r="B7" s="50" t="s">
        <v>526</v>
      </c>
      <c r="C7" s="109">
        <v>2017</v>
      </c>
      <c r="D7" s="50" t="s">
        <v>527</v>
      </c>
      <c r="E7" s="110" t="s">
        <v>528</v>
      </c>
      <c r="F7" s="109" t="s">
        <v>35</v>
      </c>
      <c r="G7" s="109" t="s">
        <v>39</v>
      </c>
      <c r="H7" s="109" t="s">
        <v>39</v>
      </c>
      <c r="I7" s="35"/>
      <c r="J7" s="35"/>
    </row>
    <row r="8" spans="1:10" ht="45.6" customHeight="1" x14ac:dyDescent="0.3">
      <c r="A8" s="109">
        <v>5</v>
      </c>
      <c r="B8" s="50" t="s">
        <v>529</v>
      </c>
      <c r="C8" s="109">
        <v>2017</v>
      </c>
      <c r="D8" s="50" t="s">
        <v>530</v>
      </c>
      <c r="E8" s="110" t="s">
        <v>525</v>
      </c>
      <c r="F8" s="109" t="s">
        <v>35</v>
      </c>
      <c r="G8" s="109" t="s">
        <v>39</v>
      </c>
      <c r="H8" s="109" t="s">
        <v>39</v>
      </c>
      <c r="I8" s="35"/>
      <c r="J8" s="35"/>
    </row>
    <row r="9" spans="1:10" ht="31.95" customHeight="1" x14ac:dyDescent="0.3">
      <c r="A9" s="109">
        <v>6</v>
      </c>
      <c r="B9" s="111" t="s">
        <v>531</v>
      </c>
      <c r="C9" s="109">
        <v>2017</v>
      </c>
      <c r="D9" s="50" t="s">
        <v>532</v>
      </c>
      <c r="E9" s="110" t="s">
        <v>533</v>
      </c>
      <c r="F9" s="109" t="s">
        <v>39</v>
      </c>
      <c r="G9" s="109" t="s">
        <v>39</v>
      </c>
      <c r="H9" s="109" t="s">
        <v>39</v>
      </c>
      <c r="I9" s="35"/>
      <c r="J9" s="35"/>
    </row>
    <row r="10" spans="1:10" ht="22.2" customHeight="1" x14ac:dyDescent="0.3">
      <c r="A10" s="144" t="s">
        <v>534</v>
      </c>
      <c r="B10" s="144"/>
      <c r="C10" s="144"/>
      <c r="D10" s="144"/>
      <c r="E10" s="144"/>
      <c r="F10" s="144"/>
      <c r="G10" s="144"/>
      <c r="H10" s="144"/>
      <c r="I10" s="145"/>
      <c r="J10" s="145"/>
    </row>
    <row r="11" spans="1:10" ht="28.8" x14ac:dyDescent="0.3">
      <c r="A11" s="109">
        <v>7</v>
      </c>
      <c r="B11" s="50" t="s">
        <v>535</v>
      </c>
      <c r="C11" s="109">
        <v>2012</v>
      </c>
      <c r="D11" s="50" t="s">
        <v>536</v>
      </c>
      <c r="E11" s="110" t="s">
        <v>537</v>
      </c>
      <c r="F11" s="109" t="s">
        <v>35</v>
      </c>
      <c r="G11" s="109" t="s">
        <v>39</v>
      </c>
      <c r="H11" s="109" t="s">
        <v>39</v>
      </c>
      <c r="I11" s="35"/>
      <c r="J11" s="35"/>
    </row>
    <row r="12" spans="1:10" ht="43.2" x14ac:dyDescent="0.3">
      <c r="A12" s="109">
        <v>8</v>
      </c>
      <c r="B12" s="50" t="s">
        <v>538</v>
      </c>
      <c r="C12" s="109">
        <v>2013</v>
      </c>
      <c r="D12" s="50" t="s">
        <v>539</v>
      </c>
      <c r="E12" s="110" t="s">
        <v>540</v>
      </c>
      <c r="F12" s="109" t="s">
        <v>35</v>
      </c>
      <c r="G12" s="109" t="s">
        <v>35</v>
      </c>
      <c r="H12" s="109" t="s">
        <v>39</v>
      </c>
      <c r="I12" s="35"/>
      <c r="J12" s="35"/>
    </row>
    <row r="13" spans="1:10" ht="28.8" x14ac:dyDescent="0.3">
      <c r="A13" s="109">
        <v>9</v>
      </c>
      <c r="B13" s="111" t="s">
        <v>541</v>
      </c>
      <c r="C13" s="109">
        <v>2017</v>
      </c>
      <c r="D13" s="50" t="s">
        <v>542</v>
      </c>
      <c r="E13" s="110" t="s">
        <v>543</v>
      </c>
      <c r="F13" s="109" t="s">
        <v>39</v>
      </c>
      <c r="G13" s="109" t="s">
        <v>39</v>
      </c>
      <c r="H13" s="109" t="s">
        <v>39</v>
      </c>
      <c r="I13" s="35"/>
      <c r="J13" s="35"/>
    </row>
    <row r="14" spans="1:10" ht="32.4" customHeight="1" x14ac:dyDescent="0.3">
      <c r="A14" s="109">
        <v>10</v>
      </c>
      <c r="B14" s="111" t="s">
        <v>544</v>
      </c>
      <c r="C14" s="109">
        <v>2008</v>
      </c>
      <c r="D14" s="50" t="s">
        <v>545</v>
      </c>
      <c r="E14" s="110" t="s">
        <v>546</v>
      </c>
      <c r="F14" s="109" t="s">
        <v>39</v>
      </c>
      <c r="G14" s="109" t="s">
        <v>39</v>
      </c>
      <c r="H14" s="109" t="s">
        <v>39</v>
      </c>
      <c r="I14" s="35"/>
      <c r="J14" s="35"/>
    </row>
    <row r="15" spans="1:10" ht="42.6" customHeight="1" x14ac:dyDescent="0.3">
      <c r="A15" s="109">
        <v>11</v>
      </c>
      <c r="B15" s="111" t="s">
        <v>547</v>
      </c>
      <c r="C15" s="109">
        <v>2016</v>
      </c>
      <c r="D15" s="50" t="s">
        <v>548</v>
      </c>
      <c r="E15" s="110" t="s">
        <v>549</v>
      </c>
      <c r="F15" s="109" t="s">
        <v>35</v>
      </c>
      <c r="G15" s="109" t="s">
        <v>39</v>
      </c>
      <c r="H15" s="109" t="s">
        <v>39</v>
      </c>
      <c r="I15" s="35"/>
      <c r="J15" s="35"/>
    </row>
    <row r="16" spans="1:10" ht="30.6" customHeight="1" x14ac:dyDescent="0.3">
      <c r="A16" s="109">
        <v>12</v>
      </c>
      <c r="B16" s="111" t="s">
        <v>550</v>
      </c>
      <c r="C16" s="109">
        <v>2017</v>
      </c>
      <c r="D16" s="50" t="s">
        <v>551</v>
      </c>
      <c r="E16" s="110" t="s">
        <v>774</v>
      </c>
      <c r="F16" s="109" t="s">
        <v>39</v>
      </c>
      <c r="G16" s="109" t="s">
        <v>39</v>
      </c>
      <c r="H16" s="109" t="s">
        <v>39</v>
      </c>
      <c r="I16" s="35"/>
      <c r="J16" s="35"/>
    </row>
    <row r="17" spans="1:10" ht="27.6" customHeight="1" x14ac:dyDescent="0.3">
      <c r="A17" s="109">
        <v>13</v>
      </c>
      <c r="B17" s="111" t="s">
        <v>552</v>
      </c>
      <c r="C17" s="109">
        <v>2017</v>
      </c>
      <c r="D17" s="50" t="s">
        <v>553</v>
      </c>
      <c r="E17" s="110" t="s">
        <v>775</v>
      </c>
      <c r="F17" s="109" t="s">
        <v>39</v>
      </c>
      <c r="G17" s="109" t="s">
        <v>39</v>
      </c>
      <c r="H17" s="109" t="s">
        <v>39</v>
      </c>
      <c r="I17" s="35"/>
      <c r="J17" s="35"/>
    </row>
    <row r="18" spans="1:10" ht="18.600000000000001" customHeight="1" x14ac:dyDescent="0.3">
      <c r="A18" s="144" t="s">
        <v>554</v>
      </c>
      <c r="B18" s="144"/>
      <c r="C18" s="144"/>
      <c r="D18" s="144"/>
      <c r="E18" s="144"/>
      <c r="F18" s="144"/>
      <c r="G18" s="144"/>
      <c r="H18" s="144"/>
      <c r="I18" s="35"/>
      <c r="J18" s="35"/>
    </row>
    <row r="19" spans="1:10" ht="32.4" customHeight="1" x14ac:dyDescent="0.3">
      <c r="A19" s="109">
        <v>14</v>
      </c>
      <c r="B19" s="50" t="s">
        <v>555</v>
      </c>
      <c r="C19" s="109">
        <v>2017</v>
      </c>
      <c r="D19" s="50" t="s">
        <v>556</v>
      </c>
      <c r="E19" s="50"/>
      <c r="F19" s="109" t="s">
        <v>557</v>
      </c>
      <c r="G19" s="109" t="s">
        <v>39</v>
      </c>
      <c r="H19" s="109" t="s">
        <v>39</v>
      </c>
      <c r="I19" s="35"/>
      <c r="J19" s="35"/>
    </row>
    <row r="20" spans="1:10" ht="33" customHeight="1" x14ac:dyDescent="0.3">
      <c r="A20" s="109">
        <v>15</v>
      </c>
      <c r="B20" s="50" t="s">
        <v>558</v>
      </c>
      <c r="C20" s="109">
        <v>2017</v>
      </c>
      <c r="D20" s="50" t="s">
        <v>559</v>
      </c>
      <c r="E20" s="50" t="s">
        <v>560</v>
      </c>
      <c r="F20" s="109" t="s">
        <v>35</v>
      </c>
      <c r="G20" s="109" t="s">
        <v>35</v>
      </c>
      <c r="H20" s="109" t="s">
        <v>39</v>
      </c>
      <c r="I20" s="35"/>
      <c r="J20" s="35"/>
    </row>
    <row r="21" spans="1:10" ht="28.8" x14ac:dyDescent="0.3">
      <c r="A21" s="109">
        <v>16</v>
      </c>
      <c r="B21" s="50" t="s">
        <v>561</v>
      </c>
      <c r="C21" s="109">
        <v>2009</v>
      </c>
      <c r="D21" s="50" t="s">
        <v>562</v>
      </c>
      <c r="E21" s="110" t="s">
        <v>563</v>
      </c>
      <c r="F21" s="14" t="s">
        <v>35</v>
      </c>
      <c r="G21" s="14" t="s">
        <v>39</v>
      </c>
      <c r="H21" s="109" t="s">
        <v>39</v>
      </c>
      <c r="I21" s="35"/>
      <c r="J21" s="35"/>
    </row>
    <row r="22" spans="1:10" x14ac:dyDescent="0.3">
      <c r="A22" s="11"/>
      <c r="B22" s="12"/>
      <c r="C22" s="11"/>
      <c r="D22" s="12"/>
      <c r="E22" s="13"/>
      <c r="F22" s="15"/>
      <c r="G22" s="15"/>
      <c r="H22" s="11"/>
      <c r="I22" s="10"/>
      <c r="J22" s="10"/>
    </row>
    <row r="23" spans="1:10" x14ac:dyDescent="0.3">
      <c r="A23" s="11"/>
      <c r="B23" s="12"/>
      <c r="C23" s="11"/>
      <c r="D23" s="12"/>
      <c r="E23" s="16" t="s">
        <v>35</v>
      </c>
      <c r="F23" s="17">
        <v>11</v>
      </c>
      <c r="G23" s="17">
        <v>2</v>
      </c>
      <c r="H23" s="11"/>
      <c r="I23" s="10"/>
      <c r="J23" s="10"/>
    </row>
    <row r="24" spans="1:10" x14ac:dyDescent="0.3">
      <c r="A24" s="11"/>
      <c r="B24" s="12"/>
      <c r="C24" s="11"/>
      <c r="D24" s="12"/>
      <c r="E24" s="16" t="s">
        <v>39</v>
      </c>
      <c r="F24" s="17">
        <v>5</v>
      </c>
      <c r="G24" s="17">
        <v>14</v>
      </c>
      <c r="H24" s="11"/>
      <c r="I24" s="10"/>
      <c r="J24" s="10"/>
    </row>
    <row r="25" spans="1:10" x14ac:dyDescent="0.3">
      <c r="A25" s="18"/>
      <c r="B25" s="19"/>
      <c r="C25" s="18"/>
      <c r="D25" s="19"/>
      <c r="E25" s="19"/>
      <c r="F25" s="18"/>
      <c r="G25" s="18"/>
      <c r="H25" s="19"/>
    </row>
    <row r="26" spans="1:10" x14ac:dyDescent="0.3">
      <c r="A26" s="19"/>
      <c r="B26" s="36" t="s">
        <v>776</v>
      </c>
      <c r="C26" s="19"/>
      <c r="D26" s="19"/>
      <c r="E26" s="19"/>
      <c r="F26" s="18"/>
      <c r="G26" s="18"/>
      <c r="H26" s="19"/>
    </row>
    <row r="27" spans="1:10" x14ac:dyDescent="0.3">
      <c r="A27" s="20"/>
      <c r="B27" s="20"/>
      <c r="C27" s="20"/>
      <c r="D27" s="20"/>
      <c r="E27" s="20"/>
      <c r="F27" s="21"/>
      <c r="G27" s="21"/>
      <c r="H27" s="20"/>
    </row>
    <row r="28" spans="1:10" ht="156" x14ac:dyDescent="0.3">
      <c r="B28" s="20" t="s">
        <v>565</v>
      </c>
      <c r="D28" s="20" t="s">
        <v>566</v>
      </c>
    </row>
    <row r="30" spans="1:10" ht="145.19999999999999" customHeight="1" x14ac:dyDescent="0.3">
      <c r="B30" s="23" t="s">
        <v>567</v>
      </c>
      <c r="D30" s="20" t="s">
        <v>568</v>
      </c>
    </row>
  </sheetData>
  <mergeCells count="5">
    <mergeCell ref="A1:H1"/>
    <mergeCell ref="A3:H3"/>
    <mergeCell ref="A18:H18"/>
    <mergeCell ref="A10:H10"/>
    <mergeCell ref="I10:J10"/>
  </mergeCells>
  <hyperlinks>
    <hyperlink ref="E9" r:id="rId1" xr:uid="{3B7D1E53-FD11-47F6-8879-DF1F5D8E0E5D}"/>
    <hyperlink ref="E13" r:id="rId2" xr:uid="{6CCA03AD-2CD4-41A0-8324-1A937AE538B6}"/>
    <hyperlink ref="E4" r:id="rId3" xr:uid="{09DF37F7-4F47-4326-9BC7-E3D0435C7D8C}"/>
    <hyperlink ref="E5" r:id="rId4" xr:uid="{1ABDF521-987B-4634-8CE9-8ADD27224314}"/>
    <hyperlink ref="E6" r:id="rId5" xr:uid="{01B1A528-1AF1-4AFD-B01E-7DDE5197847B}"/>
    <hyperlink ref="E7" r:id="rId6" xr:uid="{81150860-AFF8-43DC-80B5-6F65153FC55F}"/>
    <hyperlink ref="E8" r:id="rId7" xr:uid="{A202D3FA-ACE6-4CED-99FC-F012D9236656}"/>
    <hyperlink ref="E11" r:id="rId8" xr:uid="{FDC6E024-0123-4B72-BD1A-964DEBD8DF35}"/>
    <hyperlink ref="E12" r:id="rId9" xr:uid="{A20F1986-AB8B-4A5A-892E-E135487B7BA1}"/>
    <hyperlink ref="E15" r:id="rId10" xr:uid="{AADF2EB5-211E-4322-BDFE-CCE9B50CEB25}"/>
    <hyperlink ref="E16" r:id="rId11" xr:uid="{7F500934-E593-4DCC-832A-1E19BDF17DB4}"/>
    <hyperlink ref="E17" r:id="rId12" xr:uid="{087DCACD-6EFC-4EEB-B123-B2184017CBD3}"/>
  </hyperlinks>
  <pageMargins left="0.7" right="0.7" top="0.75" bottom="0.75" header="0.3" footer="0.3"/>
  <pageSetup paperSize="9" orientation="portrait" r:id="rId1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7F060-675C-4DD7-AEF1-B52263E55897}">
  <dimension ref="A1:G31"/>
  <sheetViews>
    <sheetView zoomScale="91" zoomScaleNormal="91" workbookViewId="0">
      <selection activeCell="F22" sqref="F22"/>
    </sheetView>
  </sheetViews>
  <sheetFormatPr defaultRowHeight="13.8" x14ac:dyDescent="0.25"/>
  <cols>
    <col min="1" max="1" width="5.77734375" style="37" customWidth="1"/>
    <col min="2" max="2" width="56.6640625" style="37" customWidth="1"/>
    <col min="3" max="3" width="39.21875" style="37" customWidth="1"/>
    <col min="4" max="4" width="36.33203125" style="37" customWidth="1"/>
    <col min="5" max="6" width="25.21875" style="37" customWidth="1"/>
    <col min="7" max="7" width="26.88671875" style="37" customWidth="1"/>
    <col min="8" max="16384" width="8.88671875" style="37"/>
  </cols>
  <sheetData>
    <row r="1" spans="1:7" ht="15.6" x14ac:dyDescent="0.3">
      <c r="A1" s="41" t="s">
        <v>780</v>
      </c>
    </row>
    <row r="3" spans="1:7" ht="62.4" customHeight="1" x14ac:dyDescent="0.3">
      <c r="A3" s="31" t="s">
        <v>511</v>
      </c>
      <c r="B3" s="32" t="s">
        <v>569</v>
      </c>
      <c r="C3" s="32" t="s">
        <v>570</v>
      </c>
      <c r="D3" s="32" t="s">
        <v>7</v>
      </c>
      <c r="E3" s="32" t="s">
        <v>515</v>
      </c>
      <c r="F3" s="32" t="s">
        <v>571</v>
      </c>
      <c r="G3" s="121" t="s">
        <v>946</v>
      </c>
    </row>
    <row r="4" spans="1:7" ht="14.4" x14ac:dyDescent="0.3">
      <c r="A4" s="44">
        <v>1</v>
      </c>
      <c r="B4" s="44" t="s">
        <v>572</v>
      </c>
      <c r="C4" s="51" t="s">
        <v>35</v>
      </c>
      <c r="D4" s="112" t="s">
        <v>573</v>
      </c>
      <c r="E4" s="51" t="s">
        <v>35</v>
      </c>
      <c r="F4" s="51" t="s">
        <v>39</v>
      </c>
      <c r="G4" s="51" t="s">
        <v>39</v>
      </c>
    </row>
    <row r="5" spans="1:7" ht="14.4" x14ac:dyDescent="0.3">
      <c r="A5" s="44">
        <v>2</v>
      </c>
      <c r="B5" s="44" t="s">
        <v>574</v>
      </c>
      <c r="C5" s="51" t="s">
        <v>35</v>
      </c>
      <c r="D5" s="112" t="s">
        <v>575</v>
      </c>
      <c r="E5" s="51" t="s">
        <v>39</v>
      </c>
      <c r="F5" s="51" t="s">
        <v>39</v>
      </c>
      <c r="G5" s="51" t="s">
        <v>39</v>
      </c>
    </row>
    <row r="6" spans="1:7" ht="14.4" x14ac:dyDescent="0.3">
      <c r="A6" s="44">
        <v>3</v>
      </c>
      <c r="B6" s="44" t="s">
        <v>576</v>
      </c>
      <c r="C6" s="51" t="s">
        <v>35</v>
      </c>
      <c r="D6" s="112" t="s">
        <v>577</v>
      </c>
      <c r="E6" s="51" t="s">
        <v>35</v>
      </c>
      <c r="F6" s="51" t="s">
        <v>39</v>
      </c>
      <c r="G6" s="51" t="s">
        <v>39</v>
      </c>
    </row>
    <row r="7" spans="1:7" ht="14.4" x14ac:dyDescent="0.3">
      <c r="A7" s="44">
        <v>4</v>
      </c>
      <c r="B7" s="54" t="s">
        <v>578</v>
      </c>
      <c r="C7" s="51" t="s">
        <v>35</v>
      </c>
      <c r="D7" s="112" t="s">
        <v>579</v>
      </c>
      <c r="E7" s="51" t="s">
        <v>35</v>
      </c>
      <c r="F7" s="51" t="s">
        <v>39</v>
      </c>
      <c r="G7" s="51" t="s">
        <v>39</v>
      </c>
    </row>
    <row r="8" spans="1:7" ht="14.4" x14ac:dyDescent="0.3">
      <c r="A8" s="44">
        <v>5</v>
      </c>
      <c r="B8" s="44" t="s">
        <v>580</v>
      </c>
      <c r="C8" s="51" t="s">
        <v>35</v>
      </c>
      <c r="D8" s="112" t="s">
        <v>581</v>
      </c>
      <c r="E8" s="51" t="s">
        <v>35</v>
      </c>
      <c r="F8" s="51" t="s">
        <v>39</v>
      </c>
      <c r="G8" s="51" t="s">
        <v>39</v>
      </c>
    </row>
    <row r="9" spans="1:7" ht="14.4" x14ac:dyDescent="0.3">
      <c r="A9" s="44">
        <v>6</v>
      </c>
      <c r="B9" s="44" t="s">
        <v>582</v>
      </c>
      <c r="C9" s="51" t="s">
        <v>39</v>
      </c>
      <c r="D9" s="54"/>
      <c r="E9" s="51" t="s">
        <v>39</v>
      </c>
      <c r="F9" s="51" t="s">
        <v>39</v>
      </c>
      <c r="G9" s="51" t="s">
        <v>39</v>
      </c>
    </row>
    <row r="10" spans="1:7" ht="14.4" x14ac:dyDescent="0.3">
      <c r="A10" s="44">
        <v>7</v>
      </c>
      <c r="B10" s="44" t="s">
        <v>583</v>
      </c>
      <c r="C10" s="51" t="s">
        <v>35</v>
      </c>
      <c r="D10" s="112" t="s">
        <v>584</v>
      </c>
      <c r="E10" s="51" t="s">
        <v>35</v>
      </c>
      <c r="F10" s="51" t="s">
        <v>39</v>
      </c>
      <c r="G10" s="51" t="s">
        <v>39</v>
      </c>
    </row>
    <row r="11" spans="1:7" ht="14.4" x14ac:dyDescent="0.3">
      <c r="A11" s="44">
        <v>8</v>
      </c>
      <c r="B11" s="44" t="s">
        <v>585</v>
      </c>
      <c r="C11" s="51" t="s">
        <v>35</v>
      </c>
      <c r="D11" s="112" t="s">
        <v>586</v>
      </c>
      <c r="E11" s="51" t="s">
        <v>35</v>
      </c>
      <c r="F11" s="51" t="s">
        <v>39</v>
      </c>
      <c r="G11" s="51" t="s">
        <v>39</v>
      </c>
    </row>
    <row r="12" spans="1:7" ht="14.4" x14ac:dyDescent="0.3">
      <c r="A12" s="44">
        <v>9</v>
      </c>
      <c r="B12" s="44" t="s">
        <v>587</v>
      </c>
      <c r="C12" s="51" t="s">
        <v>35</v>
      </c>
      <c r="D12" s="112" t="s">
        <v>588</v>
      </c>
      <c r="E12" s="51" t="s">
        <v>35</v>
      </c>
      <c r="F12" s="51" t="s">
        <v>39</v>
      </c>
      <c r="G12" s="51" t="s">
        <v>39</v>
      </c>
    </row>
    <row r="13" spans="1:7" ht="14.4" x14ac:dyDescent="0.3">
      <c r="A13" s="44">
        <v>10</v>
      </c>
      <c r="B13" s="44" t="s">
        <v>589</v>
      </c>
      <c r="C13" s="51" t="s">
        <v>35</v>
      </c>
      <c r="D13" s="112" t="s">
        <v>590</v>
      </c>
      <c r="E13" s="51" t="s">
        <v>35</v>
      </c>
      <c r="F13" s="51" t="s">
        <v>39</v>
      </c>
      <c r="G13" s="51" t="s">
        <v>39</v>
      </c>
    </row>
    <row r="14" spans="1:7" ht="14.4" x14ac:dyDescent="0.3">
      <c r="A14" s="44">
        <v>11</v>
      </c>
      <c r="B14" s="44" t="s">
        <v>591</v>
      </c>
      <c r="C14" s="51" t="s">
        <v>39</v>
      </c>
      <c r="D14" s="54"/>
      <c r="E14" s="51" t="s">
        <v>39</v>
      </c>
      <c r="F14" s="51" t="s">
        <v>39</v>
      </c>
      <c r="G14" s="51" t="s">
        <v>39</v>
      </c>
    </row>
    <row r="15" spans="1:7" ht="14.4" x14ac:dyDescent="0.3">
      <c r="A15" s="44">
        <v>12</v>
      </c>
      <c r="B15" s="44" t="s">
        <v>592</v>
      </c>
      <c r="C15" s="51" t="s">
        <v>39</v>
      </c>
      <c r="D15" s="54"/>
      <c r="E15" s="51" t="s">
        <v>39</v>
      </c>
      <c r="F15" s="51" t="s">
        <v>39</v>
      </c>
      <c r="G15" s="51" t="s">
        <v>39</v>
      </c>
    </row>
    <row r="16" spans="1:7" ht="14.4" x14ac:dyDescent="0.3">
      <c r="A16" s="44">
        <v>13</v>
      </c>
      <c r="B16" s="44" t="s">
        <v>593</v>
      </c>
      <c r="C16" s="51" t="s">
        <v>39</v>
      </c>
      <c r="D16" s="54"/>
      <c r="E16" s="51" t="s">
        <v>39</v>
      </c>
      <c r="F16" s="51" t="s">
        <v>39</v>
      </c>
      <c r="G16" s="51" t="s">
        <v>39</v>
      </c>
    </row>
    <row r="17" spans="1:7" ht="14.4" x14ac:dyDescent="0.3">
      <c r="A17" s="44">
        <v>14</v>
      </c>
      <c r="B17" s="44" t="s">
        <v>594</v>
      </c>
      <c r="C17" s="51" t="s">
        <v>35</v>
      </c>
      <c r="D17" s="112" t="s">
        <v>595</v>
      </c>
      <c r="E17" s="51" t="s">
        <v>39</v>
      </c>
      <c r="F17" s="51" t="s">
        <v>39</v>
      </c>
      <c r="G17" s="51" t="s">
        <v>39</v>
      </c>
    </row>
    <row r="18" spans="1:7" ht="14.4" x14ac:dyDescent="0.3">
      <c r="A18" s="44">
        <v>15</v>
      </c>
      <c r="B18" s="44" t="s">
        <v>596</v>
      </c>
      <c r="C18" s="51" t="s">
        <v>39</v>
      </c>
      <c r="D18" s="54"/>
      <c r="E18" s="51" t="s">
        <v>39</v>
      </c>
      <c r="F18" s="51" t="s">
        <v>39</v>
      </c>
      <c r="G18" s="51" t="s">
        <v>39</v>
      </c>
    </row>
    <row r="19" spans="1:7" ht="14.4" x14ac:dyDescent="0.3">
      <c r="A19" s="44">
        <v>16</v>
      </c>
      <c r="B19" s="44" t="s">
        <v>597</v>
      </c>
      <c r="C19" s="51" t="s">
        <v>39</v>
      </c>
      <c r="D19" s="54"/>
      <c r="E19" s="51" t="s">
        <v>39</v>
      </c>
      <c r="F19" s="51" t="s">
        <v>39</v>
      </c>
      <c r="G19" s="51" t="s">
        <v>39</v>
      </c>
    </row>
    <row r="20" spans="1:7" ht="14.4" x14ac:dyDescent="0.3">
      <c r="A20" s="44">
        <v>17</v>
      </c>
      <c r="B20" s="44" t="s">
        <v>598</v>
      </c>
      <c r="C20" s="51" t="s">
        <v>35</v>
      </c>
      <c r="D20" s="112" t="s">
        <v>599</v>
      </c>
      <c r="E20" s="51" t="s">
        <v>35</v>
      </c>
      <c r="F20" s="51" t="s">
        <v>39</v>
      </c>
      <c r="G20" s="51" t="s">
        <v>39</v>
      </c>
    </row>
    <row r="21" spans="1:7" ht="14.4" x14ac:dyDescent="0.3">
      <c r="A21" s="44">
        <v>18</v>
      </c>
      <c r="B21" s="44" t="s">
        <v>600</v>
      </c>
      <c r="C21" s="51" t="s">
        <v>39</v>
      </c>
      <c r="D21" s="54"/>
      <c r="E21" s="51" t="s">
        <v>39</v>
      </c>
      <c r="F21" s="51" t="s">
        <v>39</v>
      </c>
      <c r="G21" s="51" t="s">
        <v>39</v>
      </c>
    </row>
    <row r="22" spans="1:7" x14ac:dyDescent="0.25">
      <c r="C22" s="38"/>
      <c r="D22" s="39"/>
      <c r="E22" s="38"/>
      <c r="F22" s="38"/>
      <c r="G22" s="38"/>
    </row>
    <row r="23" spans="1:7" ht="14.4" x14ac:dyDescent="0.3">
      <c r="B23" s="113" t="s">
        <v>35</v>
      </c>
      <c r="C23" s="51">
        <v>11</v>
      </c>
      <c r="D23" s="54"/>
      <c r="E23" s="51">
        <v>9</v>
      </c>
      <c r="F23" s="51"/>
      <c r="G23" s="38"/>
    </row>
    <row r="24" spans="1:7" ht="14.4" x14ac:dyDescent="0.3">
      <c r="B24" s="113" t="s">
        <v>39</v>
      </c>
      <c r="C24" s="51">
        <v>7</v>
      </c>
      <c r="D24" s="54"/>
      <c r="E24" s="51">
        <v>9</v>
      </c>
      <c r="F24" s="51"/>
      <c r="G24" s="38"/>
    </row>
    <row r="25" spans="1:7" ht="14.4" x14ac:dyDescent="0.3">
      <c r="B25" s="44"/>
      <c r="C25" s="44"/>
      <c r="D25" s="44"/>
      <c r="E25" s="44"/>
      <c r="F25" s="44"/>
    </row>
    <row r="26" spans="1:7" ht="14.4" x14ac:dyDescent="0.3">
      <c r="B26" s="31" t="s">
        <v>564</v>
      </c>
      <c r="C26" s="44"/>
      <c r="D26" s="44"/>
      <c r="E26" s="44"/>
      <c r="F26" s="44"/>
    </row>
    <row r="27" spans="1:7" ht="14.4" x14ac:dyDescent="0.3">
      <c r="B27" s="44"/>
      <c r="C27" s="44"/>
      <c r="D27" s="44"/>
      <c r="E27" s="44"/>
      <c r="F27" s="44"/>
    </row>
    <row r="28" spans="1:7" ht="43.2" x14ac:dyDescent="0.3">
      <c r="B28" s="114" t="s">
        <v>601</v>
      </c>
      <c r="C28" s="114" t="s">
        <v>602</v>
      </c>
      <c r="D28" s="114"/>
      <c r="E28" s="114"/>
      <c r="F28" s="114"/>
    </row>
    <row r="29" spans="1:7" ht="14.4" x14ac:dyDescent="0.3">
      <c r="B29" s="44"/>
      <c r="C29" s="44"/>
      <c r="D29" s="44"/>
      <c r="E29" s="44"/>
      <c r="F29" s="44"/>
    </row>
    <row r="30" spans="1:7" ht="100.5" customHeight="1" x14ac:dyDescent="0.3">
      <c r="B30" s="114" t="s">
        <v>603</v>
      </c>
      <c r="C30" s="114" t="s">
        <v>604</v>
      </c>
      <c r="D30" s="44"/>
      <c r="E30" s="44"/>
      <c r="F30" s="44"/>
    </row>
    <row r="31" spans="1:7" ht="14.4" x14ac:dyDescent="0.3">
      <c r="B31" s="44"/>
      <c r="C31" s="44"/>
      <c r="D31" s="44"/>
      <c r="E31" s="44"/>
      <c r="F31" s="44"/>
    </row>
  </sheetData>
  <hyperlinks>
    <hyperlink ref="D4" r:id="rId1" xr:uid="{8D1E6FDD-864A-40CA-8D81-E9E12C950854}"/>
    <hyperlink ref="D5" r:id="rId2" xr:uid="{5F27E1C0-A4D5-41C2-BE7B-BD14AB977405}"/>
    <hyperlink ref="D6" r:id="rId3" xr:uid="{0C8D2726-49A5-4396-9535-601A8522EE1E}"/>
    <hyperlink ref="D7" r:id="rId4" xr:uid="{C4FAD847-6F0F-47D5-BE73-CBBCD597D970}"/>
    <hyperlink ref="D8" r:id="rId5" xr:uid="{8D8AED84-73DF-4BD4-9978-D008E5386071}"/>
    <hyperlink ref="D10" r:id="rId6" xr:uid="{2E1D03B7-A2C1-4A12-9C34-47B7A1AA8695}"/>
    <hyperlink ref="D11" r:id="rId7" xr:uid="{62132981-3A83-4ADE-A918-A33927045A20}"/>
    <hyperlink ref="D12" r:id="rId8" xr:uid="{A834BB29-B3D5-41AB-9EC6-2AF756F2383A}"/>
    <hyperlink ref="D13" r:id="rId9" xr:uid="{0AA39F1D-1C19-4D0F-851F-778CB7847483}"/>
    <hyperlink ref="D17" r:id="rId10" xr:uid="{BFABC49E-000E-41FA-B1A0-5E4443876542}"/>
    <hyperlink ref="D20" r:id="rId11" xr:uid="{B98F1055-0289-466C-AA88-93109490F1CA}"/>
  </hyperlinks>
  <pageMargins left="0.7" right="0.7" top="0.75" bottom="0.75" header="0.3" footer="0.3"/>
  <pageSetup paperSize="9" orientation="portrait" r:id="rId1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41408-93F4-46DD-85AB-6721430458F8}">
  <dimension ref="A1:I22"/>
  <sheetViews>
    <sheetView workbookViewId="0">
      <selection activeCell="B6" sqref="B6"/>
    </sheetView>
  </sheetViews>
  <sheetFormatPr defaultRowHeight="14.4" x14ac:dyDescent="0.3"/>
  <cols>
    <col min="1" max="1" width="8.88671875" style="44"/>
    <col min="2" max="2" width="16.21875" style="44" customWidth="1"/>
    <col min="3" max="8" width="8.88671875" style="44"/>
    <col min="9" max="9" width="32.5546875" style="44" customWidth="1"/>
    <col min="10" max="16384" width="8.88671875" style="44"/>
  </cols>
  <sheetData>
    <row r="1" spans="1:9" x14ac:dyDescent="0.3">
      <c r="A1" s="31" t="s">
        <v>781</v>
      </c>
    </row>
    <row r="2" spans="1:9" ht="43.2" customHeight="1" x14ac:dyDescent="0.3">
      <c r="B2" s="7" t="s">
        <v>28</v>
      </c>
      <c r="C2" s="146" t="s">
        <v>716</v>
      </c>
      <c r="D2" s="146"/>
      <c r="E2" s="146"/>
      <c r="F2" s="146"/>
      <c r="G2" s="32"/>
    </row>
    <row r="3" spans="1:9" x14ac:dyDescent="0.3">
      <c r="B3" s="7"/>
      <c r="C3" s="32">
        <v>0</v>
      </c>
      <c r="D3" s="32">
        <v>1</v>
      </c>
      <c r="E3" s="32">
        <v>2</v>
      </c>
      <c r="F3" s="7">
        <v>3</v>
      </c>
      <c r="I3" s="31"/>
    </row>
    <row r="4" spans="1:9" x14ac:dyDescent="0.3">
      <c r="A4" s="44">
        <v>1</v>
      </c>
      <c r="B4" s="115" t="s">
        <v>82</v>
      </c>
      <c r="C4" s="51"/>
      <c r="D4" s="51">
        <v>1</v>
      </c>
    </row>
    <row r="5" spans="1:9" x14ac:dyDescent="0.3">
      <c r="A5" s="44">
        <v>1</v>
      </c>
      <c r="B5" s="115" t="s">
        <v>255</v>
      </c>
      <c r="C5" s="51"/>
      <c r="D5" s="51">
        <v>1</v>
      </c>
      <c r="E5" s="51"/>
    </row>
    <row r="6" spans="1:9" x14ac:dyDescent="0.3">
      <c r="A6" s="44">
        <v>1</v>
      </c>
      <c r="B6" s="135" t="s">
        <v>267</v>
      </c>
    </row>
    <row r="7" spans="1:9" x14ac:dyDescent="0.3">
      <c r="A7" s="44">
        <v>1</v>
      </c>
      <c r="B7" s="115" t="s">
        <v>86</v>
      </c>
      <c r="C7" s="44">
        <v>1</v>
      </c>
    </row>
    <row r="8" spans="1:9" x14ac:dyDescent="0.3">
      <c r="A8" s="44">
        <v>1</v>
      </c>
      <c r="B8" s="115" t="s">
        <v>157</v>
      </c>
      <c r="C8" s="51"/>
      <c r="D8" s="51"/>
      <c r="E8" s="44">
        <v>1</v>
      </c>
      <c r="F8" s="51"/>
    </row>
    <row r="9" spans="1:9" x14ac:dyDescent="0.3">
      <c r="A9" s="44">
        <v>1</v>
      </c>
      <c r="B9" s="115" t="s">
        <v>53</v>
      </c>
      <c r="C9" s="51"/>
      <c r="D9" s="51"/>
      <c r="F9" s="44">
        <v>1</v>
      </c>
      <c r="G9" s="51"/>
    </row>
    <row r="10" spans="1:9" x14ac:dyDescent="0.3">
      <c r="A10" s="44">
        <v>1</v>
      </c>
      <c r="B10" s="115" t="s">
        <v>105</v>
      </c>
      <c r="C10" s="51"/>
      <c r="D10" s="51"/>
      <c r="F10" s="51">
        <v>1</v>
      </c>
    </row>
    <row r="11" spans="1:9" x14ac:dyDescent="0.3">
      <c r="A11" s="44">
        <v>1</v>
      </c>
      <c r="B11" s="115" t="s">
        <v>121</v>
      </c>
      <c r="C11" s="51"/>
      <c r="D11" s="51">
        <v>1</v>
      </c>
      <c r="E11" s="51"/>
    </row>
    <row r="12" spans="1:9" x14ac:dyDescent="0.3">
      <c r="A12" s="44">
        <v>1</v>
      </c>
      <c r="B12" s="115" t="s">
        <v>87</v>
      </c>
      <c r="C12" s="51"/>
      <c r="D12" s="51"/>
      <c r="E12" s="44">
        <v>1</v>
      </c>
      <c r="F12" s="51"/>
    </row>
    <row r="13" spans="1:9" x14ac:dyDescent="0.3">
      <c r="A13" s="44">
        <v>1</v>
      </c>
      <c r="B13" s="115" t="s">
        <v>70</v>
      </c>
      <c r="C13" s="51">
        <v>1</v>
      </c>
      <c r="D13" s="51"/>
    </row>
    <row r="14" spans="1:9" x14ac:dyDescent="0.3">
      <c r="A14" s="44">
        <v>1</v>
      </c>
      <c r="B14" s="115" t="s">
        <v>127</v>
      </c>
      <c r="C14" s="51"/>
      <c r="D14" s="51"/>
      <c r="E14" s="44">
        <v>1</v>
      </c>
      <c r="F14" s="51"/>
    </row>
    <row r="15" spans="1:9" x14ac:dyDescent="0.3">
      <c r="A15" s="44">
        <v>1</v>
      </c>
      <c r="B15" s="44" t="s">
        <v>42</v>
      </c>
      <c r="C15" s="51"/>
      <c r="D15" s="51"/>
      <c r="E15" s="44">
        <v>1</v>
      </c>
      <c r="F15" s="51"/>
    </row>
    <row r="16" spans="1:9" x14ac:dyDescent="0.3">
      <c r="A16" s="44">
        <v>1</v>
      </c>
      <c r="B16" s="44" t="s">
        <v>714</v>
      </c>
      <c r="F16" s="44">
        <v>1</v>
      </c>
    </row>
    <row r="17" spans="1:7" x14ac:dyDescent="0.3">
      <c r="A17" s="44">
        <v>1</v>
      </c>
      <c r="B17" s="115" t="s">
        <v>257</v>
      </c>
      <c r="C17" s="51"/>
      <c r="D17" s="51"/>
      <c r="F17" s="44">
        <v>1</v>
      </c>
      <c r="G17" s="51"/>
    </row>
    <row r="18" spans="1:7" x14ac:dyDescent="0.3">
      <c r="A18" s="44">
        <v>1</v>
      </c>
      <c r="B18" s="115" t="s">
        <v>244</v>
      </c>
      <c r="C18" s="51"/>
      <c r="E18" s="44">
        <v>1</v>
      </c>
      <c r="F18" s="51"/>
    </row>
    <row r="19" spans="1:7" x14ac:dyDescent="0.3">
      <c r="A19" s="44">
        <v>1</v>
      </c>
      <c r="B19" s="44" t="s">
        <v>715</v>
      </c>
      <c r="E19" s="44">
        <v>1</v>
      </c>
    </row>
    <row r="20" spans="1:7" x14ac:dyDescent="0.3">
      <c r="A20" s="44">
        <v>1</v>
      </c>
      <c r="B20" s="115" t="s">
        <v>145</v>
      </c>
      <c r="C20" s="51"/>
      <c r="D20" s="44">
        <v>1</v>
      </c>
    </row>
    <row r="21" spans="1:7" x14ac:dyDescent="0.3">
      <c r="A21" s="44">
        <v>1</v>
      </c>
      <c r="B21" s="44" t="s">
        <v>129</v>
      </c>
      <c r="D21" s="44">
        <v>1</v>
      </c>
    </row>
    <row r="22" spans="1:7" x14ac:dyDescent="0.3">
      <c r="A22" s="44">
        <f>SUM(A4:A21)</f>
        <v>18</v>
      </c>
      <c r="C22" s="44">
        <f>SUM(C4:C21)</f>
        <v>2</v>
      </c>
      <c r="D22" s="44">
        <f>SUM(D4:D21)</f>
        <v>5</v>
      </c>
      <c r="E22" s="44">
        <f>SUM(E4:E21)</f>
        <v>6</v>
      </c>
      <c r="F22" s="44">
        <f>SUM(F4:F21)</f>
        <v>4</v>
      </c>
    </row>
  </sheetData>
  <mergeCells count="1">
    <mergeCell ref="C2:F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C0C20-723A-4289-9066-396BA16478C4}">
  <dimension ref="A1:F9"/>
  <sheetViews>
    <sheetView topLeftCell="C1" workbookViewId="0">
      <selection activeCell="F2" sqref="F2"/>
    </sheetView>
  </sheetViews>
  <sheetFormatPr defaultRowHeight="14.4" x14ac:dyDescent="0.3"/>
  <cols>
    <col min="1" max="1" width="15.21875" customWidth="1"/>
    <col min="2" max="2" width="36.6640625" customWidth="1"/>
    <col min="3" max="3" width="43.33203125" customWidth="1"/>
    <col min="4" max="4" width="59.44140625" customWidth="1"/>
    <col min="5" max="5" width="29.6640625" customWidth="1"/>
    <col min="6" max="6" width="27.33203125" customWidth="1"/>
  </cols>
  <sheetData>
    <row r="1" spans="1:6" ht="32.549999999999997" customHeight="1" x14ac:dyDescent="0.3">
      <c r="A1" s="136" t="s">
        <v>784</v>
      </c>
      <c r="B1" s="136"/>
      <c r="C1" s="136"/>
      <c r="D1" s="136"/>
      <c r="E1" s="136"/>
      <c r="F1" s="44"/>
    </row>
    <row r="2" spans="1:6" s="7" customFormat="1" ht="66" customHeight="1" x14ac:dyDescent="0.3">
      <c r="B2" s="7" t="s">
        <v>782</v>
      </c>
      <c r="C2" s="7" t="s">
        <v>718</v>
      </c>
      <c r="D2" s="7" t="s">
        <v>719</v>
      </c>
      <c r="E2" s="7" t="s">
        <v>720</v>
      </c>
      <c r="F2" s="121" t="s">
        <v>945</v>
      </c>
    </row>
    <row r="3" spans="1:6" ht="27.6" x14ac:dyDescent="0.3">
      <c r="A3" s="147" t="s">
        <v>2</v>
      </c>
      <c r="B3" s="116" t="s">
        <v>721</v>
      </c>
      <c r="C3" s="116" t="s">
        <v>722</v>
      </c>
      <c r="D3" s="117" t="s">
        <v>723</v>
      </c>
      <c r="E3" s="118" t="s">
        <v>35</v>
      </c>
      <c r="F3" s="118" t="s">
        <v>35</v>
      </c>
    </row>
    <row r="4" spans="1:6" ht="41.4" x14ac:dyDescent="0.3">
      <c r="A4" s="147"/>
      <c r="B4" s="116" t="s">
        <v>724</v>
      </c>
      <c r="C4" s="116" t="s">
        <v>725</v>
      </c>
      <c r="D4" s="117" t="s">
        <v>726</v>
      </c>
      <c r="E4" s="118" t="s">
        <v>35</v>
      </c>
      <c r="F4" s="118" t="s">
        <v>35</v>
      </c>
    </row>
    <row r="5" spans="1:6" ht="41.4" x14ac:dyDescent="0.3">
      <c r="A5" s="147" t="s">
        <v>727</v>
      </c>
      <c r="B5" s="116" t="s">
        <v>728</v>
      </c>
      <c r="C5" s="116" t="s">
        <v>729</v>
      </c>
      <c r="D5" s="117" t="s">
        <v>730</v>
      </c>
      <c r="E5" s="118" t="s">
        <v>35</v>
      </c>
      <c r="F5" s="118" t="s">
        <v>35</v>
      </c>
    </row>
    <row r="6" spans="1:6" ht="27.6" x14ac:dyDescent="0.3">
      <c r="A6" s="147"/>
      <c r="B6" s="116" t="s">
        <v>731</v>
      </c>
      <c r="C6" s="116" t="s">
        <v>732</v>
      </c>
      <c r="D6" s="117" t="s">
        <v>733</v>
      </c>
      <c r="E6" s="118" t="s">
        <v>39</v>
      </c>
      <c r="F6" s="118" t="s">
        <v>35</v>
      </c>
    </row>
    <row r="7" spans="1:6" x14ac:dyDescent="0.3">
      <c r="A7" s="147"/>
      <c r="B7" s="116" t="s">
        <v>734</v>
      </c>
      <c r="C7" s="116" t="s">
        <v>735</v>
      </c>
      <c r="D7" s="117" t="s">
        <v>736</v>
      </c>
      <c r="E7" s="118" t="s">
        <v>39</v>
      </c>
      <c r="F7" s="118" t="s">
        <v>35</v>
      </c>
    </row>
    <row r="8" spans="1:6" ht="27.6" x14ac:dyDescent="0.3">
      <c r="A8" s="147"/>
      <c r="B8" s="119" t="s">
        <v>737</v>
      </c>
      <c r="C8" s="116" t="s">
        <v>738</v>
      </c>
      <c r="D8" s="117" t="s">
        <v>739</v>
      </c>
      <c r="E8" s="118" t="s">
        <v>35</v>
      </c>
      <c r="F8" s="118" t="s">
        <v>35</v>
      </c>
    </row>
    <row r="9" spans="1:6" ht="27.6" x14ac:dyDescent="0.3">
      <c r="A9" s="147"/>
      <c r="B9" s="116" t="s">
        <v>740</v>
      </c>
      <c r="C9" s="116" t="s">
        <v>722</v>
      </c>
      <c r="D9" s="117" t="s">
        <v>741</v>
      </c>
      <c r="E9" s="118" t="s">
        <v>35</v>
      </c>
      <c r="F9" s="118" t="s">
        <v>35</v>
      </c>
    </row>
  </sheetData>
  <mergeCells count="3">
    <mergeCell ref="A1:E1"/>
    <mergeCell ref="A3:A4"/>
    <mergeCell ref="A5:A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EE67-1FF4-47E7-8493-92F4F203683F}">
  <dimension ref="A1:D19"/>
  <sheetViews>
    <sheetView workbookViewId="0">
      <selection activeCell="C17" sqref="C17"/>
    </sheetView>
  </sheetViews>
  <sheetFormatPr defaultRowHeight="14.4" x14ac:dyDescent="0.3"/>
  <cols>
    <col min="1" max="1" width="15.21875" customWidth="1"/>
    <col min="2" max="2" width="36.6640625" customWidth="1"/>
    <col min="3" max="3" width="46.88671875" customWidth="1"/>
    <col min="4" max="4" width="29.6640625" customWidth="1"/>
  </cols>
  <sheetData>
    <row r="1" spans="1:4" ht="32.549999999999997" customHeight="1" x14ac:dyDescent="0.3">
      <c r="A1" s="136" t="s">
        <v>783</v>
      </c>
      <c r="B1" s="136"/>
      <c r="C1" s="136"/>
      <c r="D1" s="136"/>
    </row>
    <row r="2" spans="1:4" s="7" customFormat="1" x14ac:dyDescent="0.3">
      <c r="B2" s="7" t="s">
        <v>717</v>
      </c>
      <c r="C2" s="7" t="s">
        <v>742</v>
      </c>
      <c r="D2" s="7" t="s">
        <v>743</v>
      </c>
    </row>
    <row r="3" spans="1:4" x14ac:dyDescent="0.3">
      <c r="A3" s="147" t="s">
        <v>2</v>
      </c>
      <c r="B3" s="116" t="s">
        <v>721</v>
      </c>
      <c r="C3" s="116"/>
      <c r="D3" s="118" t="s">
        <v>39</v>
      </c>
    </row>
    <row r="4" spans="1:4" ht="41.4" x14ac:dyDescent="0.3">
      <c r="A4" s="147"/>
      <c r="B4" s="148" t="s">
        <v>724</v>
      </c>
      <c r="C4" s="10" t="s">
        <v>947</v>
      </c>
      <c r="D4" s="118" t="s">
        <v>39</v>
      </c>
    </row>
    <row r="5" spans="1:4" ht="27.6" x14ac:dyDescent="0.3">
      <c r="A5" s="147"/>
      <c r="B5" s="148"/>
      <c r="C5" s="116" t="s">
        <v>744</v>
      </c>
      <c r="D5" s="118" t="s">
        <v>39</v>
      </c>
    </row>
    <row r="6" spans="1:4" ht="27.6" x14ac:dyDescent="0.3">
      <c r="A6" s="147" t="s">
        <v>727</v>
      </c>
      <c r="B6" s="116" t="s">
        <v>728</v>
      </c>
      <c r="C6" s="116" t="s">
        <v>745</v>
      </c>
      <c r="D6" s="118" t="s">
        <v>39</v>
      </c>
    </row>
    <row r="7" spans="1:4" x14ac:dyDescent="0.3">
      <c r="A7" s="147"/>
      <c r="B7" s="116" t="s">
        <v>731</v>
      </c>
      <c r="C7" s="116"/>
      <c r="D7" s="118"/>
    </row>
    <row r="8" spans="1:4" x14ac:dyDescent="0.3">
      <c r="A8" s="147"/>
      <c r="B8" s="116" t="s">
        <v>734</v>
      </c>
      <c r="C8" s="116"/>
      <c r="D8" s="118"/>
    </row>
    <row r="9" spans="1:4" ht="27.6" x14ac:dyDescent="0.3">
      <c r="A9" s="147"/>
      <c r="B9" s="119" t="s">
        <v>737</v>
      </c>
      <c r="C9" s="116" t="s">
        <v>746</v>
      </c>
      <c r="D9" s="118" t="s">
        <v>39</v>
      </c>
    </row>
    <row r="10" spans="1:4" ht="27.6" x14ac:dyDescent="0.3">
      <c r="A10" s="147"/>
      <c r="B10" s="116" t="s">
        <v>740</v>
      </c>
      <c r="C10" s="116" t="s">
        <v>747</v>
      </c>
      <c r="D10" s="118" t="s">
        <v>35</v>
      </c>
    </row>
    <row r="17" spans="3:4" x14ac:dyDescent="0.3">
      <c r="D17" s="24"/>
    </row>
    <row r="19" spans="3:4" x14ac:dyDescent="0.3">
      <c r="C19" s="29"/>
    </row>
  </sheetData>
  <mergeCells count="4">
    <mergeCell ref="A1:D1"/>
    <mergeCell ref="A3:A5"/>
    <mergeCell ref="B4:B5"/>
    <mergeCell ref="A6:A1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61C84-95C4-4C22-AB1A-ECAE2D28D632}">
  <dimension ref="A1:D9"/>
  <sheetViews>
    <sheetView topLeftCell="B1" workbookViewId="0">
      <selection activeCell="A20" sqref="A20"/>
    </sheetView>
  </sheetViews>
  <sheetFormatPr defaultRowHeight="14.4" x14ac:dyDescent="0.3"/>
  <cols>
    <col min="1" max="1" width="66.109375" style="44" customWidth="1"/>
    <col min="2" max="2" width="82" style="44" customWidth="1"/>
    <col min="3" max="3" width="13.77734375" style="44" customWidth="1"/>
    <col min="4" max="16384" width="8.88671875" style="44"/>
  </cols>
  <sheetData>
    <row r="1" spans="1:4" ht="24.6" customHeight="1" x14ac:dyDescent="0.3">
      <c r="A1" s="149" t="s">
        <v>3</v>
      </c>
      <c r="B1" s="149"/>
      <c r="C1" s="149"/>
      <c r="D1" s="149"/>
    </row>
    <row r="2" spans="1:4" x14ac:dyDescent="0.3">
      <c r="A2" s="7" t="s">
        <v>4</v>
      </c>
      <c r="B2" s="7" t="s">
        <v>5</v>
      </c>
      <c r="C2" s="7" t="s">
        <v>6</v>
      </c>
      <c r="D2" s="7" t="s">
        <v>7</v>
      </c>
    </row>
    <row r="3" spans="1:4" x14ac:dyDescent="0.3">
      <c r="A3" s="44" t="s">
        <v>8</v>
      </c>
      <c r="B3" s="44" t="s">
        <v>9</v>
      </c>
      <c r="C3" s="51">
        <v>2019</v>
      </c>
      <c r="D3" s="52" t="s">
        <v>10</v>
      </c>
    </row>
    <row r="4" spans="1:4" x14ac:dyDescent="0.3">
      <c r="A4" s="44" t="s">
        <v>11</v>
      </c>
      <c r="B4" s="44" t="s">
        <v>9</v>
      </c>
      <c r="C4" s="51">
        <v>2020</v>
      </c>
      <c r="D4" s="52" t="s">
        <v>12</v>
      </c>
    </row>
    <row r="5" spans="1:4" x14ac:dyDescent="0.3">
      <c r="A5" s="44" t="s">
        <v>13</v>
      </c>
      <c r="B5" s="44" t="s">
        <v>9</v>
      </c>
      <c r="C5" s="51">
        <v>2020</v>
      </c>
      <c r="D5" s="52" t="s">
        <v>14</v>
      </c>
    </row>
    <row r="6" spans="1:4" x14ac:dyDescent="0.3">
      <c r="A6" s="44" t="s">
        <v>15</v>
      </c>
      <c r="B6" s="44" t="s">
        <v>16</v>
      </c>
      <c r="C6" s="51">
        <v>2014</v>
      </c>
      <c r="D6" s="52" t="s">
        <v>17</v>
      </c>
    </row>
    <row r="7" spans="1:4" x14ac:dyDescent="0.3">
      <c r="A7" s="44" t="s">
        <v>18</v>
      </c>
      <c r="B7" s="44" t="s">
        <v>19</v>
      </c>
      <c r="C7" s="51">
        <v>2018</v>
      </c>
      <c r="D7" s="52" t="s">
        <v>20</v>
      </c>
    </row>
    <row r="8" spans="1:4" x14ac:dyDescent="0.3">
      <c r="A8" s="44" t="s">
        <v>21</v>
      </c>
      <c r="B8" s="44" t="s">
        <v>22</v>
      </c>
      <c r="C8" s="51">
        <v>2017</v>
      </c>
      <c r="D8" s="52" t="s">
        <v>23</v>
      </c>
    </row>
    <row r="9" spans="1:4" x14ac:dyDescent="0.3">
      <c r="A9" s="44" t="s">
        <v>24</v>
      </c>
      <c r="B9" s="44" t="s">
        <v>25</v>
      </c>
      <c r="C9" s="51">
        <v>2021</v>
      </c>
      <c r="D9" s="52" t="s">
        <v>26</v>
      </c>
    </row>
  </sheetData>
  <mergeCells count="1">
    <mergeCell ref="A1:D1"/>
  </mergeCells>
  <hyperlinks>
    <hyperlink ref="D9" r:id="rId1" xr:uid="{BDB0F77E-A859-43B4-A475-0EBC493E0A7B}"/>
    <hyperlink ref="D3" r:id="rId2" location="/intro" xr:uid="{52EE683D-06BB-482F-92B4-C25D6EBACB32}"/>
    <hyperlink ref="D4" r:id="rId3" xr:uid="{B6E9A71D-E6F2-4143-97C8-D03737CE8CD0}"/>
    <hyperlink ref="D5" r:id="rId4" xr:uid="{2A7A2504-066F-43F8-88AB-52D012A4BF28}"/>
    <hyperlink ref="D6" r:id="rId5" xr:uid="{670B6AFA-227B-49CF-9818-EECED2C577C4}"/>
    <hyperlink ref="D7" r:id="rId6" xr:uid="{EA349408-55C1-40D5-A798-DABCA187435D}"/>
    <hyperlink ref="D8" r:id="rId7" xr:uid="{D2179840-BE4B-453B-BB47-03545DA0BB6F}"/>
  </hyperlinks>
  <pageMargins left="0.7" right="0.7" top="0.75" bottom="0.75" header="0.3" footer="0.3"/>
  <pageSetup paperSize="9" orientation="portrait"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230C9-F438-40F9-A8AE-B9023488E617}">
  <dimension ref="A1:I167"/>
  <sheetViews>
    <sheetView tabSelected="1" zoomScale="91" zoomScaleNormal="91" workbookViewId="0"/>
  </sheetViews>
  <sheetFormatPr defaultRowHeight="14.4" x14ac:dyDescent="0.3"/>
  <cols>
    <col min="1" max="1" width="22" customWidth="1"/>
    <col min="2" max="2" width="17.5546875" customWidth="1"/>
    <col min="3" max="3" width="50.5546875" customWidth="1"/>
    <col min="4" max="4" width="30.44140625" customWidth="1"/>
    <col min="5" max="5" width="32.33203125" customWidth="1"/>
  </cols>
  <sheetData>
    <row r="1" spans="1:6" ht="21.6" customHeight="1" x14ac:dyDescent="0.3">
      <c r="A1" s="40" t="s">
        <v>801</v>
      </c>
      <c r="B1" s="44"/>
      <c r="C1" s="44"/>
      <c r="D1" s="44"/>
      <c r="E1" s="44"/>
      <c r="F1" s="44"/>
    </row>
    <row r="2" spans="1:6" ht="24" customHeight="1" x14ac:dyDescent="0.3">
      <c r="A2" s="7" t="s">
        <v>27</v>
      </c>
      <c r="B2" s="7" t="s">
        <v>28</v>
      </c>
      <c r="C2" s="7" t="s">
        <v>29</v>
      </c>
      <c r="D2" s="7" t="s">
        <v>30</v>
      </c>
      <c r="E2" s="7" t="s">
        <v>31</v>
      </c>
      <c r="F2" s="44"/>
    </row>
    <row r="3" spans="1:6" x14ac:dyDescent="0.3">
      <c r="A3" s="44" t="s">
        <v>32</v>
      </c>
      <c r="B3" s="44" t="s">
        <v>33</v>
      </c>
      <c r="C3" s="44" t="s">
        <v>34</v>
      </c>
      <c r="D3" s="51" t="s">
        <v>35</v>
      </c>
      <c r="E3" s="44"/>
      <c r="F3" s="44"/>
    </row>
    <row r="4" spans="1:6" x14ac:dyDescent="0.3">
      <c r="A4" s="44" t="s">
        <v>36</v>
      </c>
      <c r="B4" s="44" t="s">
        <v>37</v>
      </c>
      <c r="C4" s="44" t="s">
        <v>38</v>
      </c>
      <c r="D4" s="51" t="s">
        <v>39</v>
      </c>
      <c r="E4" s="44" t="s">
        <v>40</v>
      </c>
      <c r="F4" s="44"/>
    </row>
    <row r="5" spans="1:6" x14ac:dyDescent="0.3">
      <c r="A5" s="44" t="s">
        <v>41</v>
      </c>
      <c r="B5" s="44" t="s">
        <v>42</v>
      </c>
      <c r="C5" s="44" t="s">
        <v>43</v>
      </c>
      <c r="D5" s="51" t="s">
        <v>35</v>
      </c>
      <c r="E5" s="44"/>
      <c r="F5" s="44"/>
    </row>
    <row r="6" spans="1:6" x14ac:dyDescent="0.3">
      <c r="A6" s="44" t="s">
        <v>338</v>
      </c>
      <c r="B6" s="44" t="s">
        <v>145</v>
      </c>
      <c r="C6" s="44" t="s">
        <v>49</v>
      </c>
      <c r="D6" s="51" t="s">
        <v>39</v>
      </c>
      <c r="E6" s="44" t="s">
        <v>50</v>
      </c>
      <c r="F6" s="44" t="s">
        <v>337</v>
      </c>
    </row>
    <row r="7" spans="1:6" x14ac:dyDescent="0.3">
      <c r="A7" s="53" t="s">
        <v>44</v>
      </c>
      <c r="B7" s="44" t="s">
        <v>45</v>
      </c>
      <c r="C7" s="44" t="s">
        <v>38</v>
      </c>
      <c r="D7" s="51" t="s">
        <v>39</v>
      </c>
      <c r="E7" s="44" t="s">
        <v>46</v>
      </c>
      <c r="F7" s="44"/>
    </row>
    <row r="8" spans="1:6" x14ac:dyDescent="0.3">
      <c r="A8" s="44" t="s">
        <v>47</v>
      </c>
      <c r="B8" s="44" t="s">
        <v>48</v>
      </c>
      <c r="C8" s="44" t="s">
        <v>49</v>
      </c>
      <c r="D8" s="51" t="s">
        <v>39</v>
      </c>
      <c r="E8" s="44" t="s">
        <v>50</v>
      </c>
      <c r="F8" s="44" t="s">
        <v>51</v>
      </c>
    </row>
    <row r="9" spans="1:6" x14ac:dyDescent="0.3">
      <c r="A9" s="53" t="s">
        <v>52</v>
      </c>
      <c r="B9" s="44" t="s">
        <v>53</v>
      </c>
      <c r="C9" s="44" t="s">
        <v>54</v>
      </c>
      <c r="D9" s="51" t="s">
        <v>35</v>
      </c>
      <c r="E9" s="44"/>
      <c r="F9" s="44"/>
    </row>
    <row r="10" spans="1:6" x14ac:dyDescent="0.3">
      <c r="A10" s="44" t="s">
        <v>55</v>
      </c>
      <c r="B10" s="44" t="s">
        <v>56</v>
      </c>
      <c r="C10" s="44" t="s">
        <v>49</v>
      </c>
      <c r="D10" s="51" t="s">
        <v>39</v>
      </c>
      <c r="E10" s="44" t="s">
        <v>50</v>
      </c>
      <c r="F10" s="44" t="s">
        <v>57</v>
      </c>
    </row>
    <row r="11" spans="1:6" x14ac:dyDescent="0.3">
      <c r="A11" s="44" t="s">
        <v>58</v>
      </c>
      <c r="B11" s="44" t="s">
        <v>59</v>
      </c>
      <c r="C11" s="44" t="s">
        <v>49</v>
      </c>
      <c r="D11" s="51" t="s">
        <v>39</v>
      </c>
      <c r="E11" s="44" t="s">
        <v>50</v>
      </c>
      <c r="F11" s="44" t="s">
        <v>60</v>
      </c>
    </row>
    <row r="12" spans="1:6" x14ac:dyDescent="0.3">
      <c r="A12" s="44" t="s">
        <v>61</v>
      </c>
      <c r="B12" s="44" t="s">
        <v>62</v>
      </c>
      <c r="C12" s="44" t="s">
        <v>43</v>
      </c>
      <c r="D12" s="51" t="s">
        <v>35</v>
      </c>
      <c r="E12" s="44"/>
      <c r="F12" s="44"/>
    </row>
    <row r="13" spans="1:6" x14ac:dyDescent="0.3">
      <c r="A13" s="53" t="s">
        <v>63</v>
      </c>
      <c r="B13" s="44" t="s">
        <v>64</v>
      </c>
      <c r="C13" s="44" t="s">
        <v>65</v>
      </c>
      <c r="D13" s="51" t="s">
        <v>39</v>
      </c>
      <c r="E13" s="44" t="s">
        <v>46</v>
      </c>
      <c r="F13" s="44"/>
    </row>
    <row r="14" spans="1:6" x14ac:dyDescent="0.3">
      <c r="A14" s="44" t="s">
        <v>66</v>
      </c>
      <c r="B14" s="44" t="s">
        <v>67</v>
      </c>
      <c r="C14" s="44" t="s">
        <v>49</v>
      </c>
      <c r="D14" s="51" t="s">
        <v>39</v>
      </c>
      <c r="E14" s="44" t="s">
        <v>322</v>
      </c>
      <c r="F14" s="44" t="s">
        <v>68</v>
      </c>
    </row>
    <row r="15" spans="1:6" x14ac:dyDescent="0.3">
      <c r="A15" s="44" t="s">
        <v>69</v>
      </c>
      <c r="B15" s="44" t="s">
        <v>70</v>
      </c>
      <c r="C15" s="44" t="s">
        <v>43</v>
      </c>
      <c r="D15" s="51" t="s">
        <v>39</v>
      </c>
      <c r="E15" s="54" t="s">
        <v>71</v>
      </c>
      <c r="F15" s="44" t="s">
        <v>72</v>
      </c>
    </row>
    <row r="16" spans="1:6" x14ac:dyDescent="0.3">
      <c r="A16" s="44" t="s">
        <v>73</v>
      </c>
      <c r="B16" s="44" t="s">
        <v>74</v>
      </c>
      <c r="C16" s="44" t="s">
        <v>34</v>
      </c>
      <c r="D16" s="51" t="s">
        <v>39</v>
      </c>
      <c r="E16" s="44" t="s">
        <v>322</v>
      </c>
      <c r="F16" s="44"/>
    </row>
    <row r="17" spans="1:6" x14ac:dyDescent="0.3">
      <c r="A17" s="44" t="s">
        <v>75</v>
      </c>
      <c r="B17" s="44" t="s">
        <v>42</v>
      </c>
      <c r="C17" s="44" t="s">
        <v>49</v>
      </c>
      <c r="D17" s="51" t="s">
        <v>35</v>
      </c>
      <c r="E17" s="44"/>
      <c r="F17" s="44"/>
    </row>
    <row r="18" spans="1:6" x14ac:dyDescent="0.3">
      <c r="A18" s="44" t="s">
        <v>76</v>
      </c>
      <c r="B18" s="44" t="s">
        <v>77</v>
      </c>
      <c r="C18" s="44" t="s">
        <v>34</v>
      </c>
      <c r="D18" s="51" t="s">
        <v>39</v>
      </c>
      <c r="E18" s="44" t="s">
        <v>46</v>
      </c>
      <c r="F18" s="44"/>
    </row>
    <row r="19" spans="1:6" x14ac:dyDescent="0.3">
      <c r="A19" s="44" t="s">
        <v>78</v>
      </c>
      <c r="B19" s="44" t="s">
        <v>79</v>
      </c>
      <c r="C19" s="44" t="s">
        <v>34</v>
      </c>
      <c r="D19" s="51" t="s">
        <v>39</v>
      </c>
      <c r="E19" s="44" t="s">
        <v>322</v>
      </c>
      <c r="F19" s="44" t="s">
        <v>80</v>
      </c>
    </row>
    <row r="20" spans="1:6" x14ac:dyDescent="0.3">
      <c r="A20" s="53" t="s">
        <v>81</v>
      </c>
      <c r="B20" s="44" t="s">
        <v>82</v>
      </c>
      <c r="C20" s="44" t="s">
        <v>65</v>
      </c>
      <c r="D20" s="51" t="s">
        <v>35</v>
      </c>
      <c r="E20" s="44"/>
      <c r="F20" s="44"/>
    </row>
    <row r="21" spans="1:6" x14ac:dyDescent="0.3">
      <c r="A21" s="53" t="s">
        <v>83</v>
      </c>
      <c r="B21" s="44" t="s">
        <v>84</v>
      </c>
      <c r="C21" s="44" t="s">
        <v>24</v>
      </c>
      <c r="D21" s="51" t="s">
        <v>39</v>
      </c>
      <c r="E21" s="44" t="s">
        <v>85</v>
      </c>
      <c r="F21" s="44"/>
    </row>
    <row r="22" spans="1:6" x14ac:dyDescent="0.3">
      <c r="A22" s="44" t="s">
        <v>336</v>
      </c>
      <c r="B22" s="44" t="s">
        <v>87</v>
      </c>
      <c r="C22" s="44" t="s">
        <v>22</v>
      </c>
      <c r="D22" s="51" t="s">
        <v>35</v>
      </c>
      <c r="E22" s="44"/>
      <c r="F22" s="44" t="s">
        <v>88</v>
      </c>
    </row>
    <row r="23" spans="1:6" x14ac:dyDescent="0.3">
      <c r="A23" s="44" t="s">
        <v>90</v>
      </c>
      <c r="B23" s="44" t="s">
        <v>91</v>
      </c>
      <c r="C23" s="44" t="s">
        <v>34</v>
      </c>
      <c r="D23" s="51" t="s">
        <v>39</v>
      </c>
      <c r="E23" s="44" t="s">
        <v>322</v>
      </c>
      <c r="F23" s="44"/>
    </row>
    <row r="24" spans="1:6" x14ac:dyDescent="0.3">
      <c r="A24" s="44" t="s">
        <v>335</v>
      </c>
      <c r="B24" s="44" t="s">
        <v>87</v>
      </c>
      <c r="C24" s="44" t="s">
        <v>49</v>
      </c>
      <c r="D24" s="51" t="s">
        <v>39</v>
      </c>
      <c r="E24" s="44" t="s">
        <v>318</v>
      </c>
      <c r="F24" s="44" t="s">
        <v>317</v>
      </c>
    </row>
    <row r="25" spans="1:6" x14ac:dyDescent="0.3">
      <c r="A25" s="44" t="s">
        <v>92</v>
      </c>
      <c r="B25" s="44" t="s">
        <v>87</v>
      </c>
      <c r="C25" s="44" t="s">
        <v>43</v>
      </c>
      <c r="D25" s="51" t="s">
        <v>39</v>
      </c>
      <c r="E25" s="44" t="s">
        <v>322</v>
      </c>
      <c r="F25" s="44" t="s">
        <v>93</v>
      </c>
    </row>
    <row r="26" spans="1:6" x14ac:dyDescent="0.3">
      <c r="A26" s="44" t="s">
        <v>94</v>
      </c>
      <c r="B26" s="44" t="s">
        <v>42</v>
      </c>
      <c r="C26" s="44" t="s">
        <v>34</v>
      </c>
      <c r="D26" s="51" t="s">
        <v>35</v>
      </c>
      <c r="E26" s="44"/>
      <c r="F26" s="44"/>
    </row>
    <row r="27" spans="1:6" x14ac:dyDescent="0.3">
      <c r="A27" s="44" t="s">
        <v>95</v>
      </c>
      <c r="B27" s="44" t="s">
        <v>91</v>
      </c>
      <c r="C27" s="44" t="s">
        <v>34</v>
      </c>
      <c r="D27" s="51" t="s">
        <v>39</v>
      </c>
      <c r="E27" s="44" t="s">
        <v>50</v>
      </c>
      <c r="F27" s="44" t="s">
        <v>96</v>
      </c>
    </row>
    <row r="28" spans="1:6" x14ac:dyDescent="0.3">
      <c r="A28" s="53" t="s">
        <v>97</v>
      </c>
      <c r="B28" s="44" t="s">
        <v>98</v>
      </c>
      <c r="C28" s="44" t="s">
        <v>54</v>
      </c>
      <c r="D28" s="51" t="s">
        <v>39</v>
      </c>
      <c r="E28" s="44" t="s">
        <v>99</v>
      </c>
      <c r="F28" s="44" t="s">
        <v>100</v>
      </c>
    </row>
    <row r="29" spans="1:6" x14ac:dyDescent="0.3">
      <c r="A29" s="44" t="s">
        <v>101</v>
      </c>
      <c r="B29" s="44" t="s">
        <v>102</v>
      </c>
      <c r="C29" s="44" t="s">
        <v>34</v>
      </c>
      <c r="D29" s="51" t="s">
        <v>39</v>
      </c>
      <c r="E29" s="44" t="s">
        <v>316</v>
      </c>
      <c r="F29" s="44" t="s">
        <v>103</v>
      </c>
    </row>
    <row r="30" spans="1:6" x14ac:dyDescent="0.3">
      <c r="A30" s="44" t="s">
        <v>104</v>
      </c>
      <c r="B30" s="44" t="s">
        <v>105</v>
      </c>
      <c r="C30" s="44" t="s">
        <v>49</v>
      </c>
      <c r="D30" s="51" t="s">
        <v>39</v>
      </c>
      <c r="E30" s="44" t="s">
        <v>50</v>
      </c>
      <c r="F30" s="44" t="s">
        <v>106</v>
      </c>
    </row>
    <row r="31" spans="1:6" x14ac:dyDescent="0.3">
      <c r="A31" s="44" t="s">
        <v>107</v>
      </c>
      <c r="B31" s="44" t="s">
        <v>108</v>
      </c>
      <c r="C31" s="44" t="s">
        <v>43</v>
      </c>
      <c r="D31" s="51" t="s">
        <v>39</v>
      </c>
      <c r="E31" s="54" t="s">
        <v>109</v>
      </c>
      <c r="F31" s="44"/>
    </row>
    <row r="32" spans="1:6" x14ac:dyDescent="0.3">
      <c r="A32" s="44" t="s">
        <v>110</v>
      </c>
      <c r="B32" s="44" t="s">
        <v>111</v>
      </c>
      <c r="C32" s="44" t="s">
        <v>43</v>
      </c>
      <c r="D32" s="51" t="s">
        <v>39</v>
      </c>
      <c r="E32" s="44" t="s">
        <v>46</v>
      </c>
      <c r="F32" s="44"/>
    </row>
    <row r="33" spans="1:6" x14ac:dyDescent="0.3">
      <c r="A33" s="44" t="s">
        <v>112</v>
      </c>
      <c r="B33" s="44" t="s">
        <v>86</v>
      </c>
      <c r="C33" s="44" t="s">
        <v>34</v>
      </c>
      <c r="D33" s="51" t="s">
        <v>39</v>
      </c>
      <c r="E33" s="44" t="s">
        <v>322</v>
      </c>
      <c r="F33" s="44" t="s">
        <v>113</v>
      </c>
    </row>
    <row r="34" spans="1:6" x14ac:dyDescent="0.3">
      <c r="A34" s="44" t="s">
        <v>334</v>
      </c>
      <c r="B34" s="44" t="s">
        <v>87</v>
      </c>
      <c r="C34" s="44" t="s">
        <v>49</v>
      </c>
      <c r="D34" s="51" t="s">
        <v>35</v>
      </c>
      <c r="E34" s="54"/>
      <c r="F34" s="44"/>
    </row>
    <row r="35" spans="1:6" x14ac:dyDescent="0.3">
      <c r="A35" s="44" t="s">
        <v>114</v>
      </c>
      <c r="B35" s="44" t="s">
        <v>86</v>
      </c>
      <c r="C35" s="44" t="s">
        <v>34</v>
      </c>
      <c r="D35" s="51" t="s">
        <v>35</v>
      </c>
      <c r="E35" s="44"/>
      <c r="F35" s="44"/>
    </row>
    <row r="36" spans="1:6" x14ac:dyDescent="0.3">
      <c r="A36" s="44" t="s">
        <v>115</v>
      </c>
      <c r="B36" s="44" t="s">
        <v>86</v>
      </c>
      <c r="C36" s="44" t="s">
        <v>34</v>
      </c>
      <c r="D36" s="51" t="s">
        <v>39</v>
      </c>
      <c r="E36" s="44" t="s">
        <v>316</v>
      </c>
      <c r="F36" s="44" t="s">
        <v>116</v>
      </c>
    </row>
    <row r="37" spans="1:6" x14ac:dyDescent="0.3">
      <c r="A37" s="44" t="s">
        <v>117</v>
      </c>
      <c r="B37" s="44" t="s">
        <v>86</v>
      </c>
      <c r="C37" s="44" t="s">
        <v>34</v>
      </c>
      <c r="D37" s="51" t="s">
        <v>39</v>
      </c>
      <c r="E37" s="44" t="s">
        <v>316</v>
      </c>
      <c r="F37" s="44"/>
    </row>
    <row r="38" spans="1:6" x14ac:dyDescent="0.3">
      <c r="A38" s="44" t="s">
        <v>118</v>
      </c>
      <c r="B38" s="44" t="s">
        <v>86</v>
      </c>
      <c r="C38" s="44" t="s">
        <v>34</v>
      </c>
      <c r="D38" s="51" t="s">
        <v>39</v>
      </c>
      <c r="E38" s="44" t="s">
        <v>322</v>
      </c>
      <c r="F38" s="44" t="s">
        <v>119</v>
      </c>
    </row>
    <row r="39" spans="1:6" x14ac:dyDescent="0.3">
      <c r="A39" s="44" t="s">
        <v>120</v>
      </c>
      <c r="B39" s="44" t="s">
        <v>121</v>
      </c>
      <c r="C39" s="44" t="s">
        <v>34</v>
      </c>
      <c r="D39" s="51" t="s">
        <v>35</v>
      </c>
      <c r="E39" s="44"/>
      <c r="F39" s="44"/>
    </row>
    <row r="40" spans="1:6" x14ac:dyDescent="0.3">
      <c r="A40" s="53" t="s">
        <v>122</v>
      </c>
      <c r="B40" s="44" t="s">
        <v>77</v>
      </c>
      <c r="C40" s="44" t="s">
        <v>54</v>
      </c>
      <c r="D40" s="51" t="s">
        <v>39</v>
      </c>
      <c r="E40" s="44" t="s">
        <v>46</v>
      </c>
      <c r="F40" s="44"/>
    </row>
    <row r="41" spans="1:6" x14ac:dyDescent="0.3">
      <c r="A41" s="44" t="s">
        <v>123</v>
      </c>
      <c r="B41" s="44" t="s">
        <v>124</v>
      </c>
      <c r="C41" s="44" t="s">
        <v>34</v>
      </c>
      <c r="D41" s="51" t="s">
        <v>39</v>
      </c>
      <c r="E41" s="44" t="s">
        <v>316</v>
      </c>
      <c r="F41" s="44" t="s">
        <v>125</v>
      </c>
    </row>
    <row r="42" spans="1:6" x14ac:dyDescent="0.3">
      <c r="A42" s="44" t="s">
        <v>126</v>
      </c>
      <c r="B42" s="44" t="s">
        <v>127</v>
      </c>
      <c r="C42" s="44" t="s">
        <v>34</v>
      </c>
      <c r="D42" s="51" t="s">
        <v>39</v>
      </c>
      <c r="E42" s="44" t="s">
        <v>40</v>
      </c>
      <c r="F42" s="44"/>
    </row>
    <row r="43" spans="1:6" x14ac:dyDescent="0.3">
      <c r="A43" s="44" t="s">
        <v>128</v>
      </c>
      <c r="B43" s="44" t="s">
        <v>129</v>
      </c>
      <c r="C43" s="44" t="s">
        <v>49</v>
      </c>
      <c r="D43" s="51" t="s">
        <v>39</v>
      </c>
      <c r="E43" s="44" t="s">
        <v>50</v>
      </c>
      <c r="F43" s="44" t="s">
        <v>130</v>
      </c>
    </row>
    <row r="44" spans="1:6" x14ac:dyDescent="0.3">
      <c r="A44" s="44" t="s">
        <v>131</v>
      </c>
      <c r="B44" s="44" t="s">
        <v>87</v>
      </c>
      <c r="C44" s="44" t="s">
        <v>22</v>
      </c>
      <c r="D44" s="51" t="s">
        <v>35</v>
      </c>
      <c r="E44" s="54"/>
      <c r="F44" s="44"/>
    </row>
    <row r="45" spans="1:6" x14ac:dyDescent="0.3">
      <c r="A45" s="53" t="s">
        <v>133</v>
      </c>
      <c r="B45" s="44" t="s">
        <v>87</v>
      </c>
      <c r="C45" s="44" t="s">
        <v>22</v>
      </c>
      <c r="D45" s="51" t="s">
        <v>39</v>
      </c>
      <c r="E45" s="44" t="s">
        <v>132</v>
      </c>
      <c r="F45" s="44"/>
    </row>
    <row r="46" spans="1:6" x14ac:dyDescent="0.3">
      <c r="A46" s="44" t="s">
        <v>134</v>
      </c>
      <c r="B46" s="44" t="s">
        <v>74</v>
      </c>
      <c r="C46" s="44" t="s">
        <v>49</v>
      </c>
      <c r="D46" s="51" t="s">
        <v>39</v>
      </c>
      <c r="E46" s="44" t="s">
        <v>50</v>
      </c>
      <c r="F46" s="44" t="s">
        <v>135</v>
      </c>
    </row>
    <row r="47" spans="1:6" x14ac:dyDescent="0.3">
      <c r="A47" s="53" t="s">
        <v>136</v>
      </c>
      <c r="B47" s="44" t="s">
        <v>137</v>
      </c>
      <c r="C47" s="53" t="s">
        <v>65</v>
      </c>
      <c r="D47" s="51" t="s">
        <v>39</v>
      </c>
      <c r="E47" s="44" t="s">
        <v>46</v>
      </c>
      <c r="F47" s="44"/>
    </row>
    <row r="48" spans="1:6" x14ac:dyDescent="0.3">
      <c r="A48" s="44" t="s">
        <v>333</v>
      </c>
      <c r="B48" s="44" t="s">
        <v>87</v>
      </c>
      <c r="C48" s="44" t="s">
        <v>22</v>
      </c>
      <c r="D48" s="51" t="s">
        <v>35</v>
      </c>
      <c r="E48" s="54"/>
      <c r="F48" s="44"/>
    </row>
    <row r="49" spans="1:6" x14ac:dyDescent="0.3">
      <c r="A49" s="44" t="s">
        <v>139</v>
      </c>
      <c r="B49" s="44" t="s">
        <v>105</v>
      </c>
      <c r="C49" s="44" t="s">
        <v>34</v>
      </c>
      <c r="D49" s="51" t="s">
        <v>39</v>
      </c>
      <c r="E49" s="44" t="s">
        <v>71</v>
      </c>
      <c r="F49" s="44"/>
    </row>
    <row r="50" spans="1:6" x14ac:dyDescent="0.3">
      <c r="A50" s="44" t="s">
        <v>141</v>
      </c>
      <c r="B50" s="44" t="s">
        <v>142</v>
      </c>
      <c r="C50" s="44" t="s">
        <v>34</v>
      </c>
      <c r="D50" s="51" t="s">
        <v>39</v>
      </c>
      <c r="E50" s="44" t="s">
        <v>316</v>
      </c>
      <c r="F50" s="44" t="s">
        <v>143</v>
      </c>
    </row>
    <row r="51" spans="1:6" x14ac:dyDescent="0.3">
      <c r="A51" s="44" t="s">
        <v>144</v>
      </c>
      <c r="B51" s="44" t="s">
        <v>145</v>
      </c>
      <c r="C51" s="44" t="s">
        <v>34</v>
      </c>
      <c r="D51" s="51" t="s">
        <v>39</v>
      </c>
      <c r="E51" s="44" t="s">
        <v>316</v>
      </c>
      <c r="F51" s="44" t="s">
        <v>146</v>
      </c>
    </row>
    <row r="52" spans="1:6" x14ac:dyDescent="0.3">
      <c r="A52" s="44" t="s">
        <v>147</v>
      </c>
      <c r="B52" s="44" t="s">
        <v>53</v>
      </c>
      <c r="C52" s="44" t="s">
        <v>34</v>
      </c>
      <c r="D52" s="51" t="s">
        <v>39</v>
      </c>
      <c r="E52" s="44" t="s">
        <v>316</v>
      </c>
      <c r="F52" s="44" t="s">
        <v>148</v>
      </c>
    </row>
    <row r="53" spans="1:6" x14ac:dyDescent="0.3">
      <c r="A53" s="44" t="s">
        <v>149</v>
      </c>
      <c r="B53" s="44" t="s">
        <v>42</v>
      </c>
      <c r="C53" s="44" t="s">
        <v>34</v>
      </c>
      <c r="D53" s="51" t="s">
        <v>39</v>
      </c>
      <c r="E53" s="44" t="s">
        <v>316</v>
      </c>
      <c r="F53" s="44" t="s">
        <v>150</v>
      </c>
    </row>
    <row r="54" spans="1:6" x14ac:dyDescent="0.3">
      <c r="A54" s="44" t="s">
        <v>151</v>
      </c>
      <c r="B54" s="44" t="s">
        <v>111</v>
      </c>
      <c r="C54" s="44" t="s">
        <v>34</v>
      </c>
      <c r="D54" s="51" t="s">
        <v>39</v>
      </c>
      <c r="E54" s="44" t="s">
        <v>46</v>
      </c>
      <c r="F54" s="44"/>
    </row>
    <row r="55" spans="1:6" x14ac:dyDescent="0.3">
      <c r="A55" s="44" t="s">
        <v>152</v>
      </c>
      <c r="B55" s="44" t="s">
        <v>87</v>
      </c>
      <c r="C55" s="44" t="s">
        <v>34</v>
      </c>
      <c r="D55" s="51" t="s">
        <v>35</v>
      </c>
      <c r="E55" s="44"/>
      <c r="F55" s="44"/>
    </row>
    <row r="56" spans="1:6" x14ac:dyDescent="0.3">
      <c r="A56" s="44" t="s">
        <v>153</v>
      </c>
      <c r="B56" s="44" t="s">
        <v>154</v>
      </c>
      <c r="C56" s="44" t="s">
        <v>49</v>
      </c>
      <c r="D56" s="51" t="s">
        <v>39</v>
      </c>
      <c r="E56" s="44" t="s">
        <v>50</v>
      </c>
      <c r="F56" s="44" t="s">
        <v>155</v>
      </c>
    </row>
    <row r="57" spans="1:6" x14ac:dyDescent="0.3">
      <c r="A57" s="44" t="s">
        <v>156</v>
      </c>
      <c r="B57" s="44" t="s">
        <v>157</v>
      </c>
      <c r="C57" s="44" t="s">
        <v>34</v>
      </c>
      <c r="D57" s="51" t="s">
        <v>39</v>
      </c>
      <c r="E57" s="44" t="s">
        <v>316</v>
      </c>
      <c r="F57" s="44" t="s">
        <v>158</v>
      </c>
    </row>
    <row r="58" spans="1:6" x14ac:dyDescent="0.3">
      <c r="A58" s="44" t="s">
        <v>159</v>
      </c>
      <c r="B58" s="44" t="s">
        <v>84</v>
      </c>
      <c r="C58" s="44" t="s">
        <v>34</v>
      </c>
      <c r="D58" s="51" t="s">
        <v>39</v>
      </c>
      <c r="E58" s="44" t="s">
        <v>316</v>
      </c>
      <c r="F58" s="44" t="s">
        <v>160</v>
      </c>
    </row>
    <row r="59" spans="1:6" x14ac:dyDescent="0.3">
      <c r="A59" s="44" t="s">
        <v>161</v>
      </c>
      <c r="B59" s="44" t="s">
        <v>42</v>
      </c>
      <c r="C59" s="44" t="s">
        <v>34</v>
      </c>
      <c r="D59" s="51" t="s">
        <v>35</v>
      </c>
      <c r="E59" s="44"/>
      <c r="F59" s="44"/>
    </row>
    <row r="60" spans="1:6" x14ac:dyDescent="0.3">
      <c r="A60" s="44" t="s">
        <v>162</v>
      </c>
      <c r="B60" s="44" t="s">
        <v>145</v>
      </c>
      <c r="C60" s="44" t="s">
        <v>34</v>
      </c>
      <c r="D60" s="51" t="s">
        <v>35</v>
      </c>
      <c r="E60" s="44"/>
      <c r="F60" s="44"/>
    </row>
    <row r="61" spans="1:6" x14ac:dyDescent="0.3">
      <c r="A61" s="44" t="s">
        <v>163</v>
      </c>
      <c r="B61" s="44" t="s">
        <v>53</v>
      </c>
      <c r="C61" s="44" t="s">
        <v>43</v>
      </c>
      <c r="D61" s="51" t="s">
        <v>39</v>
      </c>
      <c r="E61" s="44"/>
      <c r="F61" s="44" t="s">
        <v>164</v>
      </c>
    </row>
    <row r="62" spans="1:6" x14ac:dyDescent="0.3">
      <c r="A62" s="53" t="s">
        <v>165</v>
      </c>
      <c r="B62" s="44" t="s">
        <v>87</v>
      </c>
      <c r="C62" s="44" t="s">
        <v>22</v>
      </c>
      <c r="D62" s="51" t="s">
        <v>39</v>
      </c>
      <c r="E62" s="54" t="s">
        <v>132</v>
      </c>
      <c r="F62" s="44"/>
    </row>
    <row r="63" spans="1:6" x14ac:dyDescent="0.3">
      <c r="A63" s="53" t="s">
        <v>166</v>
      </c>
      <c r="B63" s="44" t="s">
        <v>87</v>
      </c>
      <c r="C63" s="44" t="s">
        <v>22</v>
      </c>
      <c r="D63" s="51" t="s">
        <v>39</v>
      </c>
      <c r="E63" s="44" t="s">
        <v>132</v>
      </c>
      <c r="F63" s="44"/>
    </row>
    <row r="64" spans="1:6" x14ac:dyDescent="0.3">
      <c r="A64" s="44" t="s">
        <v>167</v>
      </c>
      <c r="B64" s="44" t="s">
        <v>87</v>
      </c>
      <c r="C64" s="44" t="s">
        <v>22</v>
      </c>
      <c r="D64" s="51" t="s">
        <v>35</v>
      </c>
      <c r="E64" s="44"/>
      <c r="F64" s="44"/>
    </row>
    <row r="65" spans="1:6" x14ac:dyDescent="0.3">
      <c r="A65" s="44" t="s">
        <v>168</v>
      </c>
      <c r="B65" s="44" t="s">
        <v>59</v>
      </c>
      <c r="C65" s="44" t="s">
        <v>34</v>
      </c>
      <c r="D65" s="51" t="s">
        <v>39</v>
      </c>
      <c r="E65" s="44" t="s">
        <v>46</v>
      </c>
      <c r="F65" s="44"/>
    </row>
    <row r="66" spans="1:6" x14ac:dyDescent="0.3">
      <c r="A66" s="44" t="s">
        <v>169</v>
      </c>
      <c r="B66" s="44" t="s">
        <v>84</v>
      </c>
      <c r="C66" s="44" t="s">
        <v>34</v>
      </c>
      <c r="D66" s="51" t="s">
        <v>39</v>
      </c>
      <c r="E66" s="44" t="s">
        <v>316</v>
      </c>
      <c r="F66" s="44" t="s">
        <v>170</v>
      </c>
    </row>
    <row r="67" spans="1:6" x14ac:dyDescent="0.3">
      <c r="A67" s="44" t="s">
        <v>171</v>
      </c>
      <c r="B67" s="44" t="s">
        <v>42</v>
      </c>
      <c r="C67" s="44" t="s">
        <v>43</v>
      </c>
      <c r="D67" s="51" t="s">
        <v>35</v>
      </c>
      <c r="E67" s="54"/>
      <c r="F67" s="44"/>
    </row>
    <row r="68" spans="1:6" x14ac:dyDescent="0.3">
      <c r="A68" s="44" t="s">
        <v>172</v>
      </c>
      <c r="B68" s="44" t="s">
        <v>157</v>
      </c>
      <c r="C68" s="44" t="s">
        <v>49</v>
      </c>
      <c r="D68" s="51" t="s">
        <v>35</v>
      </c>
      <c r="E68" s="44"/>
      <c r="F68" s="44"/>
    </row>
    <row r="69" spans="1:6" x14ac:dyDescent="0.3">
      <c r="A69" s="44" t="s">
        <v>332</v>
      </c>
      <c r="B69" s="44" t="s">
        <v>87</v>
      </c>
      <c r="C69" s="44" t="s">
        <v>22</v>
      </c>
      <c r="D69" s="51" t="s">
        <v>35</v>
      </c>
      <c r="E69" s="44"/>
      <c r="F69" s="44" t="s">
        <v>174</v>
      </c>
    </row>
    <row r="70" spans="1:6" x14ac:dyDescent="0.3">
      <c r="A70" s="44" t="s">
        <v>331</v>
      </c>
      <c r="B70" s="44" t="s">
        <v>87</v>
      </c>
      <c r="C70" s="44" t="s">
        <v>22</v>
      </c>
      <c r="D70" s="51" t="s">
        <v>35</v>
      </c>
      <c r="E70" s="54"/>
      <c r="F70" s="44"/>
    </row>
    <row r="71" spans="1:6" x14ac:dyDescent="0.3">
      <c r="A71" s="44" t="s">
        <v>176</v>
      </c>
      <c r="B71" s="44" t="s">
        <v>87</v>
      </c>
      <c r="C71" s="44" t="s">
        <v>22</v>
      </c>
      <c r="D71" s="51" t="s">
        <v>35</v>
      </c>
      <c r="E71" s="44"/>
      <c r="F71" s="44"/>
    </row>
    <row r="72" spans="1:6" x14ac:dyDescent="0.3">
      <c r="A72" s="44" t="s">
        <v>177</v>
      </c>
      <c r="B72" s="44" t="s">
        <v>87</v>
      </c>
      <c r="C72" s="44" t="s">
        <v>49</v>
      </c>
      <c r="D72" s="51" t="s">
        <v>39</v>
      </c>
      <c r="E72" s="44" t="s">
        <v>50</v>
      </c>
      <c r="F72" s="44" t="s">
        <v>330</v>
      </c>
    </row>
    <row r="73" spans="1:6" x14ac:dyDescent="0.3">
      <c r="A73" s="44" t="s">
        <v>178</v>
      </c>
      <c r="B73" s="44" t="s">
        <v>142</v>
      </c>
      <c r="C73" s="44" t="s">
        <v>34</v>
      </c>
      <c r="D73" s="51" t="s">
        <v>39</v>
      </c>
      <c r="E73" s="44" t="s">
        <v>316</v>
      </c>
      <c r="F73" s="44" t="s">
        <v>179</v>
      </c>
    </row>
    <row r="74" spans="1:6" x14ac:dyDescent="0.3">
      <c r="A74" s="44" t="s">
        <v>180</v>
      </c>
      <c r="B74" s="44" t="s">
        <v>84</v>
      </c>
      <c r="C74" s="44" t="s">
        <v>49</v>
      </c>
      <c r="D74" s="51" t="s">
        <v>39</v>
      </c>
      <c r="E74" s="44" t="s">
        <v>316</v>
      </c>
      <c r="F74" s="44" t="s">
        <v>181</v>
      </c>
    </row>
    <row r="75" spans="1:6" x14ac:dyDescent="0.3">
      <c r="A75" s="44" t="s">
        <v>182</v>
      </c>
      <c r="B75" s="44" t="s">
        <v>84</v>
      </c>
      <c r="C75" s="44" t="s">
        <v>49</v>
      </c>
      <c r="D75" s="51" t="s">
        <v>39</v>
      </c>
      <c r="E75" s="44" t="s">
        <v>132</v>
      </c>
      <c r="F75" s="44"/>
    </row>
    <row r="76" spans="1:6" x14ac:dyDescent="0.3">
      <c r="A76" s="44" t="s">
        <v>183</v>
      </c>
      <c r="B76" s="44" t="s">
        <v>84</v>
      </c>
      <c r="C76" s="44" t="s">
        <v>34</v>
      </c>
      <c r="D76" s="51" t="s">
        <v>39</v>
      </c>
      <c r="E76" s="44" t="s">
        <v>322</v>
      </c>
      <c r="F76" s="44" t="s">
        <v>184</v>
      </c>
    </row>
    <row r="77" spans="1:6" x14ac:dyDescent="0.3">
      <c r="A77" s="54" t="s">
        <v>185</v>
      </c>
      <c r="B77" s="44" t="s">
        <v>105</v>
      </c>
      <c r="C77" s="44" t="s">
        <v>43</v>
      </c>
      <c r="D77" s="51" t="s">
        <v>186</v>
      </c>
      <c r="E77" s="44" t="s">
        <v>316</v>
      </c>
      <c r="F77" s="44" t="s">
        <v>187</v>
      </c>
    </row>
    <row r="78" spans="1:6" x14ac:dyDescent="0.3">
      <c r="A78" s="44" t="s">
        <v>188</v>
      </c>
      <c r="B78" s="44" t="s">
        <v>56</v>
      </c>
      <c r="C78" s="44" t="s">
        <v>34</v>
      </c>
      <c r="D78" s="51" t="s">
        <v>39</v>
      </c>
      <c r="E78" s="44" t="s">
        <v>316</v>
      </c>
      <c r="F78" s="44" t="s">
        <v>189</v>
      </c>
    </row>
    <row r="79" spans="1:6" x14ac:dyDescent="0.3">
      <c r="A79" s="44" t="s">
        <v>190</v>
      </c>
      <c r="B79" s="44" t="s">
        <v>42</v>
      </c>
      <c r="C79" s="44" t="s">
        <v>49</v>
      </c>
      <c r="D79" s="51" t="s">
        <v>35</v>
      </c>
      <c r="E79" s="44"/>
      <c r="F79" s="44"/>
    </row>
    <row r="80" spans="1:6" x14ac:dyDescent="0.3">
      <c r="A80" s="44" t="s">
        <v>191</v>
      </c>
      <c r="B80" s="44" t="s">
        <v>127</v>
      </c>
      <c r="C80" s="44" t="s">
        <v>34</v>
      </c>
      <c r="D80" s="51" t="s">
        <v>35</v>
      </c>
      <c r="E80" s="44"/>
      <c r="F80" s="44"/>
    </row>
    <row r="81" spans="1:6" x14ac:dyDescent="0.3">
      <c r="A81" s="44" t="s">
        <v>329</v>
      </c>
      <c r="B81" s="44" t="s">
        <v>87</v>
      </c>
      <c r="C81" s="44" t="s">
        <v>22</v>
      </c>
      <c r="D81" s="51" t="s">
        <v>35</v>
      </c>
      <c r="E81" s="54"/>
      <c r="F81" s="44"/>
    </row>
    <row r="82" spans="1:6" x14ac:dyDescent="0.3">
      <c r="A82" s="44" t="s">
        <v>193</v>
      </c>
      <c r="B82" s="44" t="s">
        <v>70</v>
      </c>
      <c r="C82" s="44" t="s">
        <v>173</v>
      </c>
      <c r="D82" s="51" t="s">
        <v>35</v>
      </c>
      <c r="E82" s="44"/>
      <c r="F82" s="44"/>
    </row>
    <row r="83" spans="1:6" x14ac:dyDescent="0.3">
      <c r="A83" s="53" t="s">
        <v>194</v>
      </c>
      <c r="B83" s="44" t="s">
        <v>87</v>
      </c>
      <c r="C83" s="44" t="s">
        <v>22</v>
      </c>
      <c r="D83" s="51" t="s">
        <v>39</v>
      </c>
      <c r="E83" s="44" t="s">
        <v>132</v>
      </c>
      <c r="F83" s="44"/>
    </row>
    <row r="84" spans="1:6" x14ac:dyDescent="0.3">
      <c r="A84" s="44" t="s">
        <v>195</v>
      </c>
      <c r="B84" s="44" t="s">
        <v>87</v>
      </c>
      <c r="C84" s="44" t="s">
        <v>49</v>
      </c>
      <c r="D84" s="51" t="s">
        <v>39</v>
      </c>
      <c r="E84" s="44" t="s">
        <v>50</v>
      </c>
      <c r="F84" s="44" t="s">
        <v>196</v>
      </c>
    </row>
    <row r="85" spans="1:6" x14ac:dyDescent="0.3">
      <c r="A85" s="44" t="s">
        <v>197</v>
      </c>
      <c r="B85" s="44" t="s">
        <v>86</v>
      </c>
      <c r="C85" s="44" t="s">
        <v>34</v>
      </c>
      <c r="D85" s="51" t="s">
        <v>39</v>
      </c>
      <c r="E85" s="44" t="s">
        <v>295</v>
      </c>
      <c r="F85" s="44" t="s">
        <v>324</v>
      </c>
    </row>
    <row r="86" spans="1:6" x14ac:dyDescent="0.3">
      <c r="A86" s="44" t="s">
        <v>199</v>
      </c>
      <c r="B86" s="44" t="s">
        <v>62</v>
      </c>
      <c r="C86" s="44" t="s">
        <v>34</v>
      </c>
      <c r="D86" s="51" t="s">
        <v>39</v>
      </c>
      <c r="E86" s="44" t="s">
        <v>316</v>
      </c>
      <c r="F86" s="44" t="s">
        <v>200</v>
      </c>
    </row>
    <row r="87" spans="1:6" x14ac:dyDescent="0.3">
      <c r="A87" s="44" t="s">
        <v>201</v>
      </c>
      <c r="B87" s="44" t="s">
        <v>62</v>
      </c>
      <c r="C87" s="44" t="s">
        <v>34</v>
      </c>
      <c r="D87" s="51" t="s">
        <v>39</v>
      </c>
      <c r="E87" s="44" t="s">
        <v>322</v>
      </c>
      <c r="F87" s="44" t="s">
        <v>328</v>
      </c>
    </row>
    <row r="88" spans="1:6" x14ac:dyDescent="0.3">
      <c r="A88" s="44" t="s">
        <v>202</v>
      </c>
      <c r="B88" s="44" t="s">
        <v>86</v>
      </c>
      <c r="C88" s="44" t="s">
        <v>34</v>
      </c>
      <c r="D88" s="51" t="s">
        <v>39</v>
      </c>
      <c r="E88" s="44" t="s">
        <v>322</v>
      </c>
      <c r="F88" s="44" t="s">
        <v>198</v>
      </c>
    </row>
    <row r="89" spans="1:6" x14ac:dyDescent="0.3">
      <c r="A89" s="44" t="s">
        <v>203</v>
      </c>
      <c r="B89" s="44" t="s">
        <v>204</v>
      </c>
      <c r="C89" s="44" t="s">
        <v>34</v>
      </c>
      <c r="D89" s="51" t="s">
        <v>39</v>
      </c>
      <c r="E89" s="44" t="s">
        <v>316</v>
      </c>
      <c r="F89" s="44" t="s">
        <v>205</v>
      </c>
    </row>
    <row r="90" spans="1:6" x14ac:dyDescent="0.3">
      <c r="A90" s="44" t="s">
        <v>206</v>
      </c>
      <c r="B90" s="44" t="s">
        <v>67</v>
      </c>
      <c r="C90" s="44" t="s">
        <v>34</v>
      </c>
      <c r="D90" s="51" t="s">
        <v>39</v>
      </c>
      <c r="E90" s="44" t="s">
        <v>316</v>
      </c>
      <c r="F90" s="44" t="s">
        <v>207</v>
      </c>
    </row>
    <row r="91" spans="1:6" x14ac:dyDescent="0.3">
      <c r="A91" s="44" t="s">
        <v>208</v>
      </c>
      <c r="B91" s="44" t="s">
        <v>209</v>
      </c>
      <c r="C91" s="44" t="s">
        <v>49</v>
      </c>
      <c r="D91" s="51" t="s">
        <v>39</v>
      </c>
      <c r="E91" s="44" t="s">
        <v>50</v>
      </c>
      <c r="F91" s="44" t="s">
        <v>210</v>
      </c>
    </row>
    <row r="92" spans="1:6" x14ac:dyDescent="0.3">
      <c r="A92" s="44" t="s">
        <v>211</v>
      </c>
      <c r="B92" s="44" t="s">
        <v>87</v>
      </c>
      <c r="C92" s="44" t="s">
        <v>22</v>
      </c>
      <c r="D92" s="51" t="s">
        <v>39</v>
      </c>
      <c r="E92" s="44" t="s">
        <v>85</v>
      </c>
      <c r="F92" s="44"/>
    </row>
    <row r="93" spans="1:6" x14ac:dyDescent="0.3">
      <c r="A93" s="44" t="s">
        <v>212</v>
      </c>
      <c r="B93" s="44" t="s">
        <v>213</v>
      </c>
      <c r="C93" s="44" t="s">
        <v>34</v>
      </c>
      <c r="D93" s="51" t="s">
        <v>39</v>
      </c>
      <c r="E93" s="44" t="s">
        <v>316</v>
      </c>
      <c r="F93" s="44" t="s">
        <v>214</v>
      </c>
    </row>
    <row r="94" spans="1:6" x14ac:dyDescent="0.3">
      <c r="A94" s="44" t="s">
        <v>215</v>
      </c>
      <c r="B94" s="44" t="s">
        <v>87</v>
      </c>
      <c r="C94" s="44" t="s">
        <v>49</v>
      </c>
      <c r="D94" s="51" t="s">
        <v>39</v>
      </c>
      <c r="E94" s="44" t="s">
        <v>50</v>
      </c>
      <c r="F94" s="44" t="s">
        <v>216</v>
      </c>
    </row>
    <row r="95" spans="1:6" x14ac:dyDescent="0.3">
      <c r="A95" s="53" t="s">
        <v>217</v>
      </c>
      <c r="B95" s="44" t="s">
        <v>87</v>
      </c>
      <c r="C95" s="44" t="s">
        <v>22</v>
      </c>
      <c r="D95" s="51" t="s">
        <v>39</v>
      </c>
      <c r="E95" s="44" t="s">
        <v>327</v>
      </c>
      <c r="F95" s="44"/>
    </row>
    <row r="96" spans="1:6" x14ac:dyDescent="0.3">
      <c r="A96" s="44" t="s">
        <v>218</v>
      </c>
      <c r="B96" s="44" t="s">
        <v>105</v>
      </c>
      <c r="C96" s="44" t="s">
        <v>34</v>
      </c>
      <c r="D96" s="51" t="s">
        <v>39</v>
      </c>
      <c r="E96" s="44" t="s">
        <v>322</v>
      </c>
      <c r="F96" s="44" t="s">
        <v>219</v>
      </c>
    </row>
    <row r="97" spans="1:9" x14ac:dyDescent="0.3">
      <c r="A97" s="44" t="s">
        <v>220</v>
      </c>
      <c r="B97" s="44" t="s">
        <v>105</v>
      </c>
      <c r="C97" s="44" t="s">
        <v>34</v>
      </c>
      <c r="D97" s="51" t="s">
        <v>39</v>
      </c>
      <c r="E97" s="44" t="s">
        <v>322</v>
      </c>
      <c r="F97" s="44" t="s">
        <v>221</v>
      </c>
    </row>
    <row r="98" spans="1:9" x14ac:dyDescent="0.3">
      <c r="A98" s="53" t="s">
        <v>222</v>
      </c>
      <c r="B98" s="44" t="s">
        <v>87</v>
      </c>
      <c r="C98" s="44" t="s">
        <v>22</v>
      </c>
      <c r="D98" s="51" t="s">
        <v>39</v>
      </c>
      <c r="E98" s="44" t="s">
        <v>132</v>
      </c>
      <c r="F98" s="44"/>
    </row>
    <row r="99" spans="1:9" x14ac:dyDescent="0.3">
      <c r="A99" s="44" t="s">
        <v>223</v>
      </c>
      <c r="B99" s="44" t="s">
        <v>105</v>
      </c>
      <c r="C99" s="44" t="s">
        <v>34</v>
      </c>
      <c r="D99" s="51" t="s">
        <v>39</v>
      </c>
      <c r="E99" s="44" t="s">
        <v>316</v>
      </c>
      <c r="F99" s="44" t="s">
        <v>224</v>
      </c>
    </row>
    <row r="100" spans="1:9" x14ac:dyDescent="0.3">
      <c r="A100" s="44" t="s">
        <v>225</v>
      </c>
      <c r="B100" s="44" t="s">
        <v>105</v>
      </c>
      <c r="C100" s="44" t="s">
        <v>34</v>
      </c>
      <c r="D100" s="51" t="s">
        <v>39</v>
      </c>
      <c r="E100" s="44" t="s">
        <v>322</v>
      </c>
      <c r="F100" s="44" t="s">
        <v>226</v>
      </c>
    </row>
    <row r="101" spans="1:9" x14ac:dyDescent="0.3">
      <c r="A101" s="44" t="s">
        <v>227</v>
      </c>
      <c r="B101" s="44" t="s">
        <v>105</v>
      </c>
      <c r="C101" s="44" t="s">
        <v>34</v>
      </c>
      <c r="D101" s="51" t="s">
        <v>39</v>
      </c>
      <c r="E101" s="44" t="s">
        <v>316</v>
      </c>
      <c r="F101" s="44" t="s">
        <v>228</v>
      </c>
    </row>
    <row r="102" spans="1:9" x14ac:dyDescent="0.3">
      <c r="A102" s="44" t="s">
        <v>229</v>
      </c>
      <c r="B102" s="44" t="s">
        <v>105</v>
      </c>
      <c r="C102" s="44" t="s">
        <v>34</v>
      </c>
      <c r="D102" s="51" t="s">
        <v>35</v>
      </c>
      <c r="E102" s="44"/>
      <c r="F102" s="44"/>
    </row>
    <row r="103" spans="1:9" x14ac:dyDescent="0.3">
      <c r="A103" s="44" t="s">
        <v>230</v>
      </c>
      <c r="B103" s="44" t="s">
        <v>105</v>
      </c>
      <c r="C103" s="44" t="s">
        <v>34</v>
      </c>
      <c r="D103" s="51" t="s">
        <v>39</v>
      </c>
      <c r="E103" s="44" t="s">
        <v>316</v>
      </c>
      <c r="F103" s="44" t="s">
        <v>231</v>
      </c>
    </row>
    <row r="104" spans="1:9" x14ac:dyDescent="0.3">
      <c r="A104" s="44" t="s">
        <v>232</v>
      </c>
      <c r="B104" s="44" t="s">
        <v>105</v>
      </c>
      <c r="C104" s="44" t="s">
        <v>34</v>
      </c>
      <c r="D104" s="51" t="s">
        <v>35</v>
      </c>
      <c r="E104" s="44"/>
      <c r="F104" s="44"/>
    </row>
    <row r="105" spans="1:9" x14ac:dyDescent="0.3">
      <c r="A105" s="44" t="s">
        <v>233</v>
      </c>
      <c r="B105" s="44" t="s">
        <v>105</v>
      </c>
      <c r="C105" s="44" t="s">
        <v>34</v>
      </c>
      <c r="D105" s="51" t="s">
        <v>35</v>
      </c>
      <c r="E105" s="44"/>
      <c r="F105" s="44"/>
    </row>
    <row r="106" spans="1:9" x14ac:dyDescent="0.3">
      <c r="A106" s="44" t="s">
        <v>786</v>
      </c>
      <c r="B106" s="44" t="s">
        <v>105</v>
      </c>
      <c r="C106" s="44" t="s">
        <v>34</v>
      </c>
      <c r="D106" s="51" t="s">
        <v>35</v>
      </c>
      <c r="E106" s="44"/>
      <c r="F106" s="44"/>
    </row>
    <row r="107" spans="1:9" x14ac:dyDescent="0.3">
      <c r="A107" s="44" t="s">
        <v>234</v>
      </c>
      <c r="B107" s="44" t="s">
        <v>105</v>
      </c>
      <c r="C107" s="44" t="s">
        <v>34</v>
      </c>
      <c r="D107" s="51" t="s">
        <v>35</v>
      </c>
      <c r="E107" s="44"/>
      <c r="F107" s="44"/>
      <c r="I107" t="s">
        <v>235</v>
      </c>
    </row>
    <row r="108" spans="1:9" x14ac:dyDescent="0.3">
      <c r="A108" s="44" t="s">
        <v>236</v>
      </c>
      <c r="B108" s="44" t="s">
        <v>105</v>
      </c>
      <c r="C108" s="44" t="s">
        <v>34</v>
      </c>
      <c r="D108" s="51" t="s">
        <v>39</v>
      </c>
      <c r="E108" s="44" t="s">
        <v>316</v>
      </c>
      <c r="F108" s="44" t="s">
        <v>237</v>
      </c>
    </row>
    <row r="109" spans="1:9" x14ac:dyDescent="0.3">
      <c r="A109" s="53" t="s">
        <v>238</v>
      </c>
      <c r="B109" s="44" t="s">
        <v>87</v>
      </c>
      <c r="C109" s="44" t="s">
        <v>22</v>
      </c>
      <c r="D109" s="51" t="s">
        <v>35</v>
      </c>
      <c r="E109" s="44"/>
      <c r="F109" s="44"/>
    </row>
    <row r="110" spans="1:9" x14ac:dyDescent="0.3">
      <c r="A110" s="53" t="s">
        <v>239</v>
      </c>
      <c r="B110" s="44" t="s">
        <v>87</v>
      </c>
      <c r="C110" s="44" t="s">
        <v>22</v>
      </c>
      <c r="D110" s="51" t="s">
        <v>35</v>
      </c>
      <c r="E110" s="44"/>
      <c r="F110" s="44"/>
    </row>
    <row r="111" spans="1:9" x14ac:dyDescent="0.3">
      <c r="A111" s="44" t="s">
        <v>240</v>
      </c>
      <c r="B111" s="44" t="s">
        <v>105</v>
      </c>
      <c r="C111" s="44" t="s">
        <v>34</v>
      </c>
      <c r="D111" s="51" t="s">
        <v>39</v>
      </c>
      <c r="E111" s="44" t="s">
        <v>316</v>
      </c>
      <c r="F111" s="44" t="s">
        <v>241</v>
      </c>
    </row>
    <row r="112" spans="1:9" x14ac:dyDescent="0.3">
      <c r="A112" s="44" t="s">
        <v>242</v>
      </c>
      <c r="B112" s="44" t="s">
        <v>42</v>
      </c>
      <c r="C112" s="44" t="s">
        <v>34</v>
      </c>
      <c r="D112" s="51" t="s">
        <v>39</v>
      </c>
      <c r="E112" s="44" t="s">
        <v>316</v>
      </c>
      <c r="F112" s="44"/>
    </row>
    <row r="113" spans="1:6" x14ac:dyDescent="0.3">
      <c r="A113" s="44" t="s">
        <v>326</v>
      </c>
      <c r="B113" s="44" t="s">
        <v>87</v>
      </c>
      <c r="C113" s="44" t="s">
        <v>22</v>
      </c>
      <c r="D113" s="51" t="s">
        <v>35</v>
      </c>
      <c r="E113" s="54"/>
      <c r="F113" s="44"/>
    </row>
    <row r="114" spans="1:6" x14ac:dyDescent="0.3">
      <c r="A114" s="44" t="s">
        <v>243</v>
      </c>
      <c r="B114" s="44" t="s">
        <v>244</v>
      </c>
      <c r="C114" s="44" t="s">
        <v>54</v>
      </c>
      <c r="D114" s="51" t="s">
        <v>35</v>
      </c>
      <c r="E114" s="44"/>
      <c r="F114" s="44"/>
    </row>
    <row r="115" spans="1:6" x14ac:dyDescent="0.3">
      <c r="A115" s="44" t="s">
        <v>245</v>
      </c>
      <c r="B115" s="44" t="s">
        <v>105</v>
      </c>
      <c r="C115" s="44" t="s">
        <v>43</v>
      </c>
      <c r="D115" s="51" t="s">
        <v>35</v>
      </c>
      <c r="E115" s="54"/>
      <c r="F115" s="44"/>
    </row>
    <row r="116" spans="1:6" x14ac:dyDescent="0.3">
      <c r="A116" s="44" t="s">
        <v>246</v>
      </c>
      <c r="B116" s="44" t="s">
        <v>105</v>
      </c>
      <c r="C116" s="44" t="s">
        <v>34</v>
      </c>
      <c r="D116" s="51" t="s">
        <v>35</v>
      </c>
      <c r="E116" s="44"/>
      <c r="F116" s="44"/>
    </row>
    <row r="117" spans="1:6" x14ac:dyDescent="0.3">
      <c r="A117" s="44" t="s">
        <v>247</v>
      </c>
      <c r="B117" s="44" t="s">
        <v>42</v>
      </c>
      <c r="C117" s="44" t="s">
        <v>49</v>
      </c>
      <c r="D117" s="51" t="s">
        <v>35</v>
      </c>
      <c r="E117" s="44"/>
      <c r="F117" s="44"/>
    </row>
    <row r="118" spans="1:6" x14ac:dyDescent="0.3">
      <c r="A118" s="44" t="s">
        <v>325</v>
      </c>
      <c r="B118" s="44" t="s">
        <v>87</v>
      </c>
      <c r="C118" s="44" t="s">
        <v>22</v>
      </c>
      <c r="D118" s="51" t="s">
        <v>35</v>
      </c>
      <c r="E118" s="54"/>
      <c r="F118" s="44"/>
    </row>
    <row r="119" spans="1:6" x14ac:dyDescent="0.3">
      <c r="A119" s="44" t="s">
        <v>248</v>
      </c>
      <c r="B119" s="44" t="s">
        <v>91</v>
      </c>
      <c r="C119" s="44" t="s">
        <v>34</v>
      </c>
      <c r="D119" s="51" t="s">
        <v>39</v>
      </c>
      <c r="E119" s="44" t="s">
        <v>295</v>
      </c>
      <c r="F119" s="44" t="s">
        <v>324</v>
      </c>
    </row>
    <row r="120" spans="1:6" x14ac:dyDescent="0.3">
      <c r="A120" s="44" t="s">
        <v>249</v>
      </c>
      <c r="B120" s="44" t="s">
        <v>108</v>
      </c>
      <c r="C120" s="44" t="s">
        <v>49</v>
      </c>
      <c r="D120" s="51" t="s">
        <v>35</v>
      </c>
      <c r="E120" s="44"/>
      <c r="F120" s="44"/>
    </row>
    <row r="121" spans="1:6" x14ac:dyDescent="0.3">
      <c r="A121" s="53" t="s">
        <v>250</v>
      </c>
      <c r="B121" s="44" t="s">
        <v>37</v>
      </c>
      <c r="C121" s="44" t="s">
        <v>38</v>
      </c>
      <c r="D121" s="51" t="s">
        <v>39</v>
      </c>
      <c r="E121" s="44" t="s">
        <v>40</v>
      </c>
      <c r="F121" s="44"/>
    </row>
    <row r="122" spans="1:6" x14ac:dyDescent="0.3">
      <c r="A122" s="53" t="s">
        <v>251</v>
      </c>
      <c r="B122" s="44" t="s">
        <v>87</v>
      </c>
      <c r="C122" s="44" t="s">
        <v>22</v>
      </c>
      <c r="D122" s="51" t="s">
        <v>35</v>
      </c>
      <c r="E122" s="44"/>
      <c r="F122" s="44"/>
    </row>
    <row r="123" spans="1:6" x14ac:dyDescent="0.3">
      <c r="A123" s="44" t="s">
        <v>252</v>
      </c>
      <c r="B123" s="44" t="s">
        <v>89</v>
      </c>
      <c r="C123" s="44" t="s">
        <v>49</v>
      </c>
      <c r="D123" s="51" t="s">
        <v>39</v>
      </c>
      <c r="E123" s="44" t="s">
        <v>316</v>
      </c>
      <c r="F123" s="44" t="s">
        <v>253</v>
      </c>
    </row>
    <row r="124" spans="1:6" x14ac:dyDescent="0.3">
      <c r="A124" s="44" t="s">
        <v>254</v>
      </c>
      <c r="B124" s="44" t="s">
        <v>255</v>
      </c>
      <c r="C124" s="44" t="s">
        <v>34</v>
      </c>
      <c r="D124" s="51" t="s">
        <v>35</v>
      </c>
      <c r="E124" s="44"/>
      <c r="F124" s="44"/>
    </row>
    <row r="125" spans="1:6" x14ac:dyDescent="0.3">
      <c r="A125" s="44" t="s">
        <v>256</v>
      </c>
      <c r="B125" s="44" t="s">
        <v>257</v>
      </c>
      <c r="C125" s="44" t="s">
        <v>34</v>
      </c>
      <c r="D125" s="51" t="s">
        <v>35</v>
      </c>
      <c r="E125" s="44"/>
      <c r="F125" s="44"/>
    </row>
    <row r="126" spans="1:6" x14ac:dyDescent="0.3">
      <c r="A126" s="44" t="s">
        <v>258</v>
      </c>
      <c r="B126" s="44" t="s">
        <v>105</v>
      </c>
      <c r="C126" s="44" t="s">
        <v>43</v>
      </c>
      <c r="D126" s="51" t="s">
        <v>35</v>
      </c>
      <c r="E126" s="44"/>
      <c r="F126" s="44"/>
    </row>
    <row r="127" spans="1:6" x14ac:dyDescent="0.3">
      <c r="A127" s="44" t="s">
        <v>259</v>
      </c>
      <c r="B127" s="44" t="s">
        <v>257</v>
      </c>
      <c r="C127" s="44" t="s">
        <v>49</v>
      </c>
      <c r="D127" s="51" t="s">
        <v>39</v>
      </c>
      <c r="E127" s="44" t="s">
        <v>132</v>
      </c>
      <c r="F127" s="44"/>
    </row>
    <row r="128" spans="1:6" x14ac:dyDescent="0.3">
      <c r="A128" s="44" t="s">
        <v>260</v>
      </c>
      <c r="B128" s="44" t="s">
        <v>154</v>
      </c>
      <c r="C128" s="44" t="s">
        <v>49</v>
      </c>
      <c r="D128" s="51" t="s">
        <v>39</v>
      </c>
      <c r="E128" s="44" t="s">
        <v>50</v>
      </c>
      <c r="F128" s="44" t="s">
        <v>261</v>
      </c>
    </row>
    <row r="129" spans="1:6" x14ac:dyDescent="0.3">
      <c r="A129" s="44" t="s">
        <v>262</v>
      </c>
      <c r="B129" s="44" t="s">
        <v>87</v>
      </c>
      <c r="C129" s="44" t="s">
        <v>22</v>
      </c>
      <c r="D129" s="51" t="s">
        <v>35</v>
      </c>
      <c r="E129" s="44"/>
      <c r="F129" s="44"/>
    </row>
    <row r="130" spans="1:6" x14ac:dyDescent="0.3">
      <c r="A130" s="44" t="s">
        <v>263</v>
      </c>
      <c r="B130" s="44" t="s">
        <v>87</v>
      </c>
      <c r="C130" s="44" t="s">
        <v>49</v>
      </c>
      <c r="D130" s="51" t="s">
        <v>39</v>
      </c>
      <c r="E130" s="44" t="s">
        <v>132</v>
      </c>
      <c r="F130" s="44"/>
    </row>
    <row r="131" spans="1:6" x14ac:dyDescent="0.3">
      <c r="A131" s="44" t="s">
        <v>264</v>
      </c>
      <c r="B131" s="44" t="s">
        <v>91</v>
      </c>
      <c r="C131" s="44" t="s">
        <v>34</v>
      </c>
      <c r="D131" s="51" t="s">
        <v>39</v>
      </c>
      <c r="E131" s="44" t="s">
        <v>316</v>
      </c>
      <c r="F131" s="44"/>
    </row>
    <row r="132" spans="1:6" x14ac:dyDescent="0.3">
      <c r="A132" s="44" t="s">
        <v>265</v>
      </c>
      <c r="B132" s="44" t="s">
        <v>157</v>
      </c>
      <c r="C132" s="44" t="s">
        <v>34</v>
      </c>
      <c r="D132" s="51" t="s">
        <v>35</v>
      </c>
      <c r="E132" s="44"/>
      <c r="F132" s="44"/>
    </row>
    <row r="133" spans="1:6" x14ac:dyDescent="0.3">
      <c r="A133" s="44" t="s">
        <v>266</v>
      </c>
      <c r="B133" s="44" t="s">
        <v>267</v>
      </c>
      <c r="C133" s="44" t="s">
        <v>34</v>
      </c>
      <c r="D133" s="51" t="s">
        <v>39</v>
      </c>
      <c r="E133" s="44" t="s">
        <v>316</v>
      </c>
      <c r="F133" s="44" t="s">
        <v>268</v>
      </c>
    </row>
    <row r="134" spans="1:6" x14ac:dyDescent="0.3">
      <c r="A134" s="44" t="s">
        <v>269</v>
      </c>
      <c r="B134" s="44" t="s">
        <v>84</v>
      </c>
      <c r="C134" s="44" t="s">
        <v>49</v>
      </c>
      <c r="D134" s="51" t="s">
        <v>39</v>
      </c>
      <c r="E134" s="44" t="s">
        <v>322</v>
      </c>
      <c r="F134" s="44" t="s">
        <v>323</v>
      </c>
    </row>
    <row r="135" spans="1:6" x14ac:dyDescent="0.3">
      <c r="A135" s="44" t="s">
        <v>270</v>
      </c>
      <c r="B135" s="44" t="s">
        <v>84</v>
      </c>
      <c r="C135" s="44" t="s">
        <v>49</v>
      </c>
      <c r="D135" s="51" t="s">
        <v>39</v>
      </c>
      <c r="E135" s="44" t="s">
        <v>316</v>
      </c>
      <c r="F135" s="44" t="s">
        <v>271</v>
      </c>
    </row>
    <row r="136" spans="1:6" x14ac:dyDescent="0.3">
      <c r="A136" s="53" t="s">
        <v>272</v>
      </c>
      <c r="B136" s="44" t="s">
        <v>84</v>
      </c>
      <c r="C136" s="44" t="s">
        <v>24</v>
      </c>
      <c r="D136" s="51" t="s">
        <v>39</v>
      </c>
      <c r="E136" s="44" t="s">
        <v>316</v>
      </c>
      <c r="F136" s="44"/>
    </row>
    <row r="137" spans="1:6" x14ac:dyDescent="0.3">
      <c r="A137" s="44" t="s">
        <v>273</v>
      </c>
      <c r="B137" s="44" t="s">
        <v>84</v>
      </c>
      <c r="C137" s="44" t="s">
        <v>49</v>
      </c>
      <c r="D137" s="51" t="s">
        <v>39</v>
      </c>
      <c r="E137" s="44" t="s">
        <v>40</v>
      </c>
      <c r="F137" s="44"/>
    </row>
    <row r="138" spans="1:6" x14ac:dyDescent="0.3">
      <c r="A138" s="44" t="s">
        <v>274</v>
      </c>
      <c r="B138" s="44" t="s">
        <v>84</v>
      </c>
      <c r="C138" s="44" t="s">
        <v>34</v>
      </c>
      <c r="D138" s="51" t="s">
        <v>39</v>
      </c>
      <c r="E138" s="44" t="s">
        <v>322</v>
      </c>
      <c r="F138" s="44" t="s">
        <v>275</v>
      </c>
    </row>
    <row r="139" spans="1:6" x14ac:dyDescent="0.3">
      <c r="A139" s="44" t="s">
        <v>276</v>
      </c>
      <c r="B139" s="44" t="s">
        <v>84</v>
      </c>
      <c r="C139" s="44" t="s">
        <v>43</v>
      </c>
      <c r="D139" s="51" t="s">
        <v>39</v>
      </c>
      <c r="E139" s="44" t="s">
        <v>132</v>
      </c>
      <c r="F139" s="44" t="s">
        <v>140</v>
      </c>
    </row>
    <row r="140" spans="1:6" x14ac:dyDescent="0.3">
      <c r="A140" s="44" t="s">
        <v>277</v>
      </c>
      <c r="B140" s="44" t="s">
        <v>42</v>
      </c>
      <c r="C140" s="44" t="s">
        <v>34</v>
      </c>
      <c r="D140" s="51" t="s">
        <v>35</v>
      </c>
      <c r="E140" s="44"/>
      <c r="F140" s="44"/>
    </row>
    <row r="141" spans="1:6" x14ac:dyDescent="0.3">
      <c r="A141" s="53" t="s">
        <v>278</v>
      </c>
      <c r="B141" s="44" t="s">
        <v>87</v>
      </c>
      <c r="C141" s="44" t="s">
        <v>22</v>
      </c>
      <c r="D141" s="51" t="s">
        <v>35</v>
      </c>
      <c r="E141" s="44"/>
      <c r="F141" s="44"/>
    </row>
    <row r="142" spans="1:6" x14ac:dyDescent="0.3">
      <c r="A142" s="44" t="s">
        <v>279</v>
      </c>
      <c r="B142" s="44" t="s">
        <v>87</v>
      </c>
      <c r="C142" s="44" t="s">
        <v>34</v>
      </c>
      <c r="D142" s="51" t="s">
        <v>39</v>
      </c>
      <c r="E142" s="44" t="s">
        <v>50</v>
      </c>
      <c r="F142" s="44" t="s">
        <v>280</v>
      </c>
    </row>
    <row r="143" spans="1:6" x14ac:dyDescent="0.3">
      <c r="A143" s="53" t="s">
        <v>281</v>
      </c>
      <c r="B143" s="44" t="s">
        <v>42</v>
      </c>
      <c r="C143" s="44" t="s">
        <v>38</v>
      </c>
      <c r="D143" s="51" t="s">
        <v>39</v>
      </c>
      <c r="E143" s="44" t="s">
        <v>132</v>
      </c>
      <c r="F143" s="44"/>
    </row>
    <row r="144" spans="1:6" x14ac:dyDescent="0.3">
      <c r="A144" s="44" t="s">
        <v>282</v>
      </c>
      <c r="B144" s="44" t="s">
        <v>86</v>
      </c>
      <c r="C144" s="44" t="s">
        <v>34</v>
      </c>
      <c r="D144" s="51" t="s">
        <v>39</v>
      </c>
      <c r="E144" s="44" t="s">
        <v>316</v>
      </c>
      <c r="F144" s="44" t="s">
        <v>283</v>
      </c>
    </row>
    <row r="145" spans="1:6" x14ac:dyDescent="0.3">
      <c r="A145" s="44" t="s">
        <v>284</v>
      </c>
      <c r="B145" s="44" t="s">
        <v>67</v>
      </c>
      <c r="C145" s="44" t="s">
        <v>34</v>
      </c>
      <c r="D145" s="51" t="s">
        <v>39</v>
      </c>
      <c r="E145" s="44" t="s">
        <v>285</v>
      </c>
      <c r="F145" s="44"/>
    </row>
    <row r="146" spans="1:6" x14ac:dyDescent="0.3">
      <c r="A146" s="44" t="s">
        <v>286</v>
      </c>
      <c r="B146" s="44" t="s">
        <v>91</v>
      </c>
      <c r="C146" s="44" t="s">
        <v>49</v>
      </c>
      <c r="D146" s="51" t="s">
        <v>39</v>
      </c>
      <c r="E146" s="44" t="s">
        <v>50</v>
      </c>
      <c r="F146" s="44" t="s">
        <v>287</v>
      </c>
    </row>
    <row r="147" spans="1:6" x14ac:dyDescent="0.3">
      <c r="A147" s="44" t="s">
        <v>321</v>
      </c>
      <c r="B147" s="44" t="s">
        <v>87</v>
      </c>
      <c r="C147" s="44" t="s">
        <v>22</v>
      </c>
      <c r="D147" s="51" t="s">
        <v>35</v>
      </c>
      <c r="E147" s="54"/>
      <c r="F147" s="44"/>
    </row>
    <row r="148" spans="1:6" x14ac:dyDescent="0.3">
      <c r="A148" s="44" t="s">
        <v>288</v>
      </c>
      <c r="B148" s="44" t="s">
        <v>289</v>
      </c>
      <c r="C148" s="44" t="s">
        <v>49</v>
      </c>
      <c r="D148" s="51" t="s">
        <v>39</v>
      </c>
      <c r="E148" s="54" t="s">
        <v>50</v>
      </c>
      <c r="F148" s="44"/>
    </row>
    <row r="149" spans="1:6" x14ac:dyDescent="0.3">
      <c r="A149" s="53" t="s">
        <v>290</v>
      </c>
      <c r="B149" s="44" t="s">
        <v>154</v>
      </c>
      <c r="C149" s="44" t="s">
        <v>65</v>
      </c>
      <c r="D149" s="51" t="s">
        <v>39</v>
      </c>
      <c r="E149" s="44" t="s">
        <v>316</v>
      </c>
      <c r="F149" s="44"/>
    </row>
    <row r="150" spans="1:6" x14ac:dyDescent="0.3">
      <c r="A150" s="44" t="s">
        <v>291</v>
      </c>
      <c r="B150" s="44" t="s">
        <v>70</v>
      </c>
      <c r="C150" s="44" t="s">
        <v>49</v>
      </c>
      <c r="D150" s="51" t="s">
        <v>39</v>
      </c>
      <c r="E150" s="44" t="s">
        <v>316</v>
      </c>
      <c r="F150" s="44" t="s">
        <v>292</v>
      </c>
    </row>
    <row r="151" spans="1:6" x14ac:dyDescent="0.3">
      <c r="A151" s="44" t="s">
        <v>293</v>
      </c>
      <c r="B151" s="44" t="s">
        <v>70</v>
      </c>
      <c r="C151" s="44" t="s">
        <v>49</v>
      </c>
      <c r="D151" s="51" t="s">
        <v>39</v>
      </c>
      <c r="E151" s="44" t="s">
        <v>316</v>
      </c>
      <c r="F151" s="44" t="s">
        <v>292</v>
      </c>
    </row>
    <row r="152" spans="1:6" x14ac:dyDescent="0.3">
      <c r="A152" s="44" t="s">
        <v>294</v>
      </c>
      <c r="B152" s="44" t="s">
        <v>70</v>
      </c>
      <c r="C152" s="44" t="s">
        <v>173</v>
      </c>
      <c r="D152" s="51" t="s">
        <v>39</v>
      </c>
      <c r="E152" s="44" t="s">
        <v>295</v>
      </c>
      <c r="F152" s="44" t="s">
        <v>296</v>
      </c>
    </row>
    <row r="153" spans="1:6" x14ac:dyDescent="0.3">
      <c r="A153" s="44" t="s">
        <v>297</v>
      </c>
      <c r="B153" s="44" t="s">
        <v>127</v>
      </c>
      <c r="C153" s="44" t="s">
        <v>49</v>
      </c>
      <c r="D153" s="51" t="s">
        <v>39</v>
      </c>
      <c r="E153" s="44" t="s">
        <v>50</v>
      </c>
      <c r="F153" s="44" t="s">
        <v>298</v>
      </c>
    </row>
    <row r="154" spans="1:6" x14ac:dyDescent="0.3">
      <c r="A154" s="44" t="s">
        <v>299</v>
      </c>
      <c r="B154" s="44" t="s">
        <v>70</v>
      </c>
      <c r="C154" s="44" t="s">
        <v>34</v>
      </c>
      <c r="D154" s="51" t="s">
        <v>39</v>
      </c>
      <c r="E154" s="44" t="s">
        <v>316</v>
      </c>
      <c r="F154" s="44" t="s">
        <v>300</v>
      </c>
    </row>
    <row r="155" spans="1:6" x14ac:dyDescent="0.3">
      <c r="A155" s="44" t="s">
        <v>301</v>
      </c>
      <c r="B155" s="44"/>
      <c r="C155" s="44" t="s">
        <v>34</v>
      </c>
      <c r="D155" s="51" t="s">
        <v>39</v>
      </c>
      <c r="E155" s="44" t="s">
        <v>320</v>
      </c>
      <c r="F155" s="44"/>
    </row>
    <row r="156" spans="1:6" x14ac:dyDescent="0.3">
      <c r="A156" s="44" t="s">
        <v>319</v>
      </c>
      <c r="B156" s="44" t="s">
        <v>87</v>
      </c>
      <c r="C156" s="44" t="s">
        <v>49</v>
      </c>
      <c r="D156" s="51" t="s">
        <v>39</v>
      </c>
      <c r="E156" s="44" t="s">
        <v>318</v>
      </c>
      <c r="F156" s="44" t="s">
        <v>317</v>
      </c>
    </row>
    <row r="157" spans="1:6" x14ac:dyDescent="0.3">
      <c r="A157" s="44" t="s">
        <v>302</v>
      </c>
      <c r="B157" s="44" t="s">
        <v>70</v>
      </c>
      <c r="C157" s="44" t="s">
        <v>49</v>
      </c>
      <c r="D157" s="51" t="s">
        <v>39</v>
      </c>
      <c r="E157" s="44" t="s">
        <v>295</v>
      </c>
      <c r="F157" s="44"/>
    </row>
    <row r="158" spans="1:6" x14ac:dyDescent="0.3">
      <c r="A158" s="53" t="s">
        <v>303</v>
      </c>
      <c r="B158" s="44" t="s">
        <v>87</v>
      </c>
      <c r="C158" s="44" t="s">
        <v>22</v>
      </c>
      <c r="D158" s="51" t="s">
        <v>35</v>
      </c>
      <c r="E158" s="44"/>
      <c r="F158" s="44"/>
    </row>
    <row r="159" spans="1:6" x14ac:dyDescent="0.3">
      <c r="A159" s="44" t="s">
        <v>304</v>
      </c>
      <c r="B159" s="44" t="s">
        <v>105</v>
      </c>
      <c r="C159" s="44" t="s">
        <v>43</v>
      </c>
      <c r="D159" s="51" t="s">
        <v>39</v>
      </c>
      <c r="E159" s="54" t="s">
        <v>132</v>
      </c>
      <c r="F159" s="44" t="s">
        <v>305</v>
      </c>
    </row>
    <row r="160" spans="1:6" x14ac:dyDescent="0.3">
      <c r="A160" s="44" t="s">
        <v>306</v>
      </c>
      <c r="B160" s="44" t="s">
        <v>105</v>
      </c>
      <c r="C160" s="44" t="s">
        <v>34</v>
      </c>
      <c r="D160" s="51" t="s">
        <v>39</v>
      </c>
      <c r="E160" s="44" t="s">
        <v>316</v>
      </c>
      <c r="F160" s="44" t="s">
        <v>307</v>
      </c>
    </row>
    <row r="161" spans="1:6" x14ac:dyDescent="0.3">
      <c r="A161" s="44" t="s">
        <v>308</v>
      </c>
      <c r="B161" s="44" t="s">
        <v>105</v>
      </c>
      <c r="C161" s="44" t="s">
        <v>34</v>
      </c>
      <c r="D161" s="51" t="s">
        <v>39</v>
      </c>
      <c r="E161" s="44" t="s">
        <v>316</v>
      </c>
      <c r="F161" s="44" t="s">
        <v>237</v>
      </c>
    </row>
    <row r="162" spans="1:6" x14ac:dyDescent="0.3">
      <c r="A162" s="44" t="s">
        <v>309</v>
      </c>
      <c r="B162" s="44" t="s">
        <v>87</v>
      </c>
      <c r="C162" s="44" t="s">
        <v>34</v>
      </c>
      <c r="D162" s="51" t="s">
        <v>39</v>
      </c>
      <c r="E162" s="44" t="s">
        <v>316</v>
      </c>
      <c r="F162" s="44" t="s">
        <v>310</v>
      </c>
    </row>
    <row r="163" spans="1:6" x14ac:dyDescent="0.3">
      <c r="A163" s="44" t="s">
        <v>311</v>
      </c>
      <c r="B163" s="44" t="s">
        <v>87</v>
      </c>
      <c r="C163" s="44" t="s">
        <v>22</v>
      </c>
      <c r="D163" s="51" t="s">
        <v>35</v>
      </c>
      <c r="E163" s="54"/>
      <c r="F163" s="44"/>
    </row>
    <row r="164" spans="1:6" x14ac:dyDescent="0.3">
      <c r="A164" s="44" t="s">
        <v>312</v>
      </c>
      <c r="B164" s="44" t="s">
        <v>77</v>
      </c>
      <c r="C164" s="44" t="s">
        <v>34</v>
      </c>
      <c r="D164" s="51" t="s">
        <v>39</v>
      </c>
      <c r="E164" s="44" t="s">
        <v>46</v>
      </c>
      <c r="F164" s="44"/>
    </row>
    <row r="165" spans="1:6" x14ac:dyDescent="0.3">
      <c r="A165" s="44" t="s">
        <v>313</v>
      </c>
      <c r="B165" s="44" t="s">
        <v>127</v>
      </c>
      <c r="C165" s="44" t="s">
        <v>34</v>
      </c>
      <c r="D165" s="51" t="s">
        <v>39</v>
      </c>
      <c r="E165" s="44" t="s">
        <v>316</v>
      </c>
      <c r="F165" s="44" t="s">
        <v>314</v>
      </c>
    </row>
    <row r="166" spans="1:6" x14ac:dyDescent="0.3">
      <c r="A166" s="44" t="s">
        <v>315</v>
      </c>
      <c r="B166" s="44" t="s">
        <v>42</v>
      </c>
      <c r="C166" s="44" t="s">
        <v>173</v>
      </c>
      <c r="D166" s="51" t="s">
        <v>39</v>
      </c>
      <c r="E166" s="44" t="s">
        <v>71</v>
      </c>
      <c r="F166" s="44"/>
    </row>
    <row r="167" spans="1:6" x14ac:dyDescent="0.3">
      <c r="A167" s="8"/>
    </row>
  </sheetData>
  <autoFilter ref="A2:F167" xr:uid="{1E987056-1093-419E-9D11-25B3A25D6F13}"/>
  <hyperlinks>
    <hyperlink ref="A94" r:id="rId1" display="https://worddisk.com/wiki/Nam_Hkam_Hka_Dam" xr:uid="{BF893A2F-A981-4748-BB09-3A719951BE08}"/>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11A2B-DBF5-406F-96BB-DB4D0D5A23B4}">
  <dimension ref="A1:O105"/>
  <sheetViews>
    <sheetView zoomScale="91" workbookViewId="0">
      <pane xSplit="2" topLeftCell="C1" activePane="topRight" state="frozen"/>
      <selection activeCell="A27" sqref="A27"/>
      <selection pane="topRight" activeCell="F18" sqref="F18"/>
    </sheetView>
  </sheetViews>
  <sheetFormatPr defaultColWidth="8.77734375" defaultRowHeight="14.4" x14ac:dyDescent="0.3"/>
  <cols>
    <col min="1" max="1" width="5.44140625" style="44" customWidth="1"/>
    <col min="2" max="2" width="17.5546875" style="44" customWidth="1"/>
    <col min="3" max="3" width="17.109375" style="44" customWidth="1"/>
    <col min="4" max="4" width="14.33203125" style="44" customWidth="1"/>
    <col min="5" max="5" width="20.6640625" style="44" customWidth="1"/>
    <col min="6" max="6" width="33.44140625" style="44" customWidth="1"/>
    <col min="7" max="7" width="30.6640625" style="44" customWidth="1"/>
    <col min="8" max="8" width="36.77734375" style="44" customWidth="1"/>
    <col min="9" max="9" width="13.109375" style="44" hidden="1" customWidth="1"/>
    <col min="10" max="11" width="13.5546875" style="44" customWidth="1"/>
    <col min="12" max="12" width="73.109375" style="44" customWidth="1"/>
    <col min="13" max="13" width="52.21875" style="44" customWidth="1"/>
    <col min="14" max="14" width="35.88671875" style="44" customWidth="1"/>
    <col min="15" max="15" width="54.33203125" style="44" customWidth="1"/>
    <col min="16" max="16384" width="8.77734375" style="44"/>
  </cols>
  <sheetData>
    <row r="1" spans="1:15" ht="22.8" customHeight="1" x14ac:dyDescent="0.3">
      <c r="A1" s="55" t="s">
        <v>787</v>
      </c>
      <c r="B1" s="56"/>
      <c r="C1" s="56"/>
      <c r="D1" s="56"/>
      <c r="E1" s="56"/>
      <c r="F1" s="56"/>
      <c r="G1" s="56"/>
      <c r="H1" s="56"/>
      <c r="I1" s="56"/>
      <c r="J1" s="56"/>
      <c r="K1" s="56"/>
      <c r="L1" s="56"/>
      <c r="M1" s="56"/>
      <c r="N1" s="56"/>
      <c r="O1" s="56"/>
    </row>
    <row r="2" spans="1:15" ht="59.4" customHeight="1" x14ac:dyDescent="0.3">
      <c r="A2" s="56"/>
      <c r="B2" s="57" t="s">
        <v>27</v>
      </c>
      <c r="C2" s="57" t="s">
        <v>28</v>
      </c>
      <c r="D2" s="57" t="s">
        <v>339</v>
      </c>
      <c r="E2" s="57" t="s">
        <v>340</v>
      </c>
      <c r="F2" s="58" t="s">
        <v>341</v>
      </c>
      <c r="G2" s="58" t="s">
        <v>342</v>
      </c>
      <c r="H2" s="58" t="s">
        <v>802</v>
      </c>
      <c r="I2" s="57" t="s">
        <v>343</v>
      </c>
      <c r="J2" s="57" t="s">
        <v>344</v>
      </c>
      <c r="K2" s="57" t="s">
        <v>345</v>
      </c>
      <c r="L2" s="57" t="s">
        <v>346</v>
      </c>
      <c r="M2" s="57" t="s">
        <v>347</v>
      </c>
      <c r="N2" s="57" t="s">
        <v>348</v>
      </c>
      <c r="O2" s="57" t="s">
        <v>349</v>
      </c>
    </row>
    <row r="3" spans="1:15" s="62" customFormat="1" x14ac:dyDescent="0.3">
      <c r="A3" s="56">
        <v>1</v>
      </c>
      <c r="B3" s="59" t="s">
        <v>32</v>
      </c>
      <c r="C3" s="56" t="s">
        <v>476</v>
      </c>
      <c r="D3" s="56" t="s">
        <v>477</v>
      </c>
      <c r="E3" s="56" t="s">
        <v>477</v>
      </c>
      <c r="F3" s="60" t="s">
        <v>425</v>
      </c>
      <c r="G3" s="56" t="s">
        <v>426</v>
      </c>
      <c r="H3" s="56" t="s">
        <v>375</v>
      </c>
      <c r="I3" s="56"/>
      <c r="J3" s="61">
        <v>6.9029956664999998</v>
      </c>
      <c r="K3" s="61">
        <v>1.6053376665000001</v>
      </c>
      <c r="L3" s="56" t="s">
        <v>478</v>
      </c>
      <c r="M3" s="56"/>
      <c r="N3" s="56" t="s">
        <v>479</v>
      </c>
      <c r="O3" s="56"/>
    </row>
    <row r="4" spans="1:15" s="62" customFormat="1" x14ac:dyDescent="0.3">
      <c r="A4" s="56">
        <v>1</v>
      </c>
      <c r="B4" s="59" t="s">
        <v>433</v>
      </c>
      <c r="C4" s="56" t="s">
        <v>98</v>
      </c>
      <c r="D4" s="56" t="s">
        <v>351</v>
      </c>
      <c r="E4" s="56" t="s">
        <v>352</v>
      </c>
      <c r="F4" s="60" t="s">
        <v>425</v>
      </c>
      <c r="G4" s="56" t="s">
        <v>434</v>
      </c>
      <c r="H4" s="56"/>
      <c r="I4" s="56">
        <v>90</v>
      </c>
      <c r="J4" s="56">
        <v>33.767749999999999</v>
      </c>
      <c r="K4" s="56">
        <v>73.571513999999993</v>
      </c>
      <c r="L4" s="56" t="s">
        <v>435</v>
      </c>
      <c r="M4" s="56" t="s">
        <v>436</v>
      </c>
      <c r="N4" s="56" t="s">
        <v>437</v>
      </c>
      <c r="O4" s="56" t="s">
        <v>361</v>
      </c>
    </row>
    <row r="5" spans="1:15" s="62" customFormat="1" x14ac:dyDescent="0.3">
      <c r="A5" s="56">
        <v>1</v>
      </c>
      <c r="B5" s="63" t="s">
        <v>52</v>
      </c>
      <c r="C5" s="56" t="s">
        <v>53</v>
      </c>
      <c r="D5" s="56" t="s">
        <v>52</v>
      </c>
      <c r="E5" s="56"/>
      <c r="F5" s="60" t="s">
        <v>505</v>
      </c>
      <c r="G5" s="56" t="s">
        <v>506</v>
      </c>
      <c r="H5" s="56" t="s">
        <v>375</v>
      </c>
      <c r="I5" s="56"/>
      <c r="J5" s="64" t="s">
        <v>507</v>
      </c>
      <c r="K5" s="56">
        <v>99.168833000000006</v>
      </c>
      <c r="L5" s="56" t="s">
        <v>508</v>
      </c>
      <c r="M5" s="56"/>
      <c r="N5" s="56"/>
      <c r="O5" s="56"/>
    </row>
    <row r="6" spans="1:15" s="62" customFormat="1" x14ac:dyDescent="0.3">
      <c r="A6" s="56">
        <v>1</v>
      </c>
      <c r="B6" s="59" t="s">
        <v>75</v>
      </c>
      <c r="C6" s="56" t="s">
        <v>42</v>
      </c>
      <c r="D6" s="56" t="s">
        <v>362</v>
      </c>
      <c r="E6" s="56" t="s">
        <v>362</v>
      </c>
      <c r="F6" s="60" t="s">
        <v>353</v>
      </c>
      <c r="G6" s="56"/>
      <c r="H6" s="56" t="s">
        <v>363</v>
      </c>
      <c r="I6" s="56">
        <v>190</v>
      </c>
      <c r="J6" s="65">
        <v>74.740555999999998</v>
      </c>
      <c r="K6" s="65">
        <v>35.718888999999997</v>
      </c>
      <c r="L6" s="56" t="s">
        <v>364</v>
      </c>
      <c r="M6" s="56"/>
      <c r="N6" s="56"/>
      <c r="O6" s="56"/>
    </row>
    <row r="7" spans="1:15" s="62" customFormat="1" x14ac:dyDescent="0.3">
      <c r="A7" s="56">
        <v>1</v>
      </c>
      <c r="B7" s="59" t="s">
        <v>81</v>
      </c>
      <c r="C7" s="56" t="s">
        <v>82</v>
      </c>
      <c r="D7" s="56" t="s">
        <v>459</v>
      </c>
      <c r="E7" s="56" t="s">
        <v>459</v>
      </c>
      <c r="F7" s="60" t="s">
        <v>425</v>
      </c>
      <c r="G7" s="56" t="s">
        <v>460</v>
      </c>
      <c r="H7" s="66" t="s">
        <v>461</v>
      </c>
      <c r="I7" s="56"/>
      <c r="J7" s="65">
        <v>74.740555999999998</v>
      </c>
      <c r="K7" s="65">
        <v>35.718888999999997</v>
      </c>
      <c r="L7" s="56"/>
      <c r="M7" s="56" t="s">
        <v>462</v>
      </c>
      <c r="N7" s="56" t="s">
        <v>463</v>
      </c>
      <c r="O7" s="56"/>
    </row>
    <row r="8" spans="1:15" s="62" customFormat="1" x14ac:dyDescent="0.3">
      <c r="A8" s="56">
        <v>1</v>
      </c>
      <c r="B8" s="59" t="s">
        <v>365</v>
      </c>
      <c r="C8" s="56" t="s">
        <v>87</v>
      </c>
      <c r="D8" s="56" t="s">
        <v>366</v>
      </c>
      <c r="E8" s="56" t="s">
        <v>367</v>
      </c>
      <c r="F8" s="60" t="s">
        <v>353</v>
      </c>
      <c r="G8" s="56"/>
      <c r="H8" s="56" t="s">
        <v>368</v>
      </c>
      <c r="I8" s="56">
        <v>47</v>
      </c>
      <c r="J8" s="56">
        <v>26.051936000000001</v>
      </c>
      <c r="K8" s="56">
        <v>98.580461</v>
      </c>
      <c r="L8" s="56" t="s">
        <v>369</v>
      </c>
      <c r="M8" s="56" t="s">
        <v>370</v>
      </c>
      <c r="N8" s="56"/>
      <c r="O8" s="56"/>
    </row>
    <row r="9" spans="1:15" s="67" customFormat="1" ht="16.2" customHeight="1" x14ac:dyDescent="0.3">
      <c r="A9" s="56">
        <v>1</v>
      </c>
      <c r="B9" s="59" t="s">
        <v>481</v>
      </c>
      <c r="C9" s="56" t="s">
        <v>482</v>
      </c>
      <c r="D9" s="56" t="s">
        <v>114</v>
      </c>
      <c r="E9" s="56" t="s">
        <v>483</v>
      </c>
      <c r="F9" s="60" t="s">
        <v>425</v>
      </c>
      <c r="G9" s="56" t="s">
        <v>426</v>
      </c>
      <c r="H9" s="66"/>
      <c r="I9" s="64"/>
      <c r="J9" s="56">
        <v>8.2110000000000003</v>
      </c>
      <c r="K9" s="56">
        <v>36.073</v>
      </c>
      <c r="L9" s="56" t="s">
        <v>484</v>
      </c>
      <c r="M9" s="56" t="s">
        <v>485</v>
      </c>
      <c r="N9" s="56"/>
      <c r="O9" s="56"/>
    </row>
    <row r="10" spans="1:15" s="62" customFormat="1" x14ac:dyDescent="0.3">
      <c r="A10" s="56">
        <v>1</v>
      </c>
      <c r="B10" s="59" t="s">
        <v>493</v>
      </c>
      <c r="C10" s="56" t="s">
        <v>121</v>
      </c>
      <c r="D10" s="56" t="s">
        <v>494</v>
      </c>
      <c r="E10" s="56" t="s">
        <v>494</v>
      </c>
      <c r="F10" s="60" t="s">
        <v>425</v>
      </c>
      <c r="G10" s="56" t="s">
        <v>426</v>
      </c>
      <c r="H10" s="66"/>
      <c r="I10" s="56"/>
      <c r="J10" s="56">
        <v>14.014028</v>
      </c>
      <c r="K10" s="56">
        <v>-11.109844000000001</v>
      </c>
      <c r="L10" s="56" t="s">
        <v>495</v>
      </c>
      <c r="M10" s="56" t="s">
        <v>496</v>
      </c>
      <c r="N10" s="56" t="s">
        <v>497</v>
      </c>
      <c r="O10" s="56"/>
    </row>
    <row r="11" spans="1:15" s="62" customFormat="1" x14ac:dyDescent="0.3">
      <c r="A11" s="56">
        <v>1</v>
      </c>
      <c r="B11" s="68" t="s">
        <v>489</v>
      </c>
      <c r="C11" s="56" t="s">
        <v>267</v>
      </c>
      <c r="D11" s="56" t="s">
        <v>490</v>
      </c>
      <c r="E11" s="56" t="s">
        <v>490</v>
      </c>
      <c r="F11" s="60" t="s">
        <v>425</v>
      </c>
      <c r="G11" s="56" t="s">
        <v>426</v>
      </c>
      <c r="H11" s="56" t="s">
        <v>375</v>
      </c>
      <c r="I11" s="56"/>
      <c r="J11" s="56"/>
      <c r="K11" s="56"/>
      <c r="L11" s="56" t="s">
        <v>491</v>
      </c>
      <c r="M11" s="56"/>
      <c r="N11" s="56" t="s">
        <v>492</v>
      </c>
      <c r="O11" s="56"/>
    </row>
    <row r="12" spans="1:15" s="62" customFormat="1" x14ac:dyDescent="0.3">
      <c r="A12" s="56">
        <v>1</v>
      </c>
      <c r="B12" s="59" t="s">
        <v>131</v>
      </c>
      <c r="C12" s="56" t="s">
        <v>87</v>
      </c>
      <c r="D12" s="56" t="s">
        <v>401</v>
      </c>
      <c r="E12" s="56" t="s">
        <v>401</v>
      </c>
      <c r="F12" s="60" t="s">
        <v>353</v>
      </c>
      <c r="G12" s="56"/>
      <c r="H12" s="56">
        <f>$G$17</f>
        <v>0</v>
      </c>
      <c r="I12" s="56">
        <v>118</v>
      </c>
      <c r="J12" s="56"/>
      <c r="K12" s="56"/>
      <c r="L12" s="56" t="s">
        <v>402</v>
      </c>
      <c r="M12" s="56"/>
      <c r="N12" s="56"/>
      <c r="O12" s="56"/>
    </row>
    <row r="13" spans="1:15" s="62" customFormat="1" x14ac:dyDescent="0.3">
      <c r="A13" s="56">
        <v>1</v>
      </c>
      <c r="B13" s="59" t="s">
        <v>138</v>
      </c>
      <c r="C13" s="56" t="s">
        <v>87</v>
      </c>
      <c r="D13" s="56" t="s">
        <v>366</v>
      </c>
      <c r="E13" s="56" t="s">
        <v>367</v>
      </c>
      <c r="F13" s="60" t="s">
        <v>353</v>
      </c>
      <c r="G13" s="56"/>
      <c r="H13" s="56" t="s">
        <v>371</v>
      </c>
      <c r="I13" s="56">
        <v>42</v>
      </c>
      <c r="J13" s="56">
        <v>26.023865000000001</v>
      </c>
      <c r="K13" s="56">
        <v>98.429523000000003</v>
      </c>
      <c r="L13" s="56" t="s">
        <v>370</v>
      </c>
      <c r="M13" s="56"/>
      <c r="N13" s="56"/>
      <c r="O13" s="56"/>
    </row>
    <row r="14" spans="1:15" s="62" customFormat="1" x14ac:dyDescent="0.3">
      <c r="A14" s="56">
        <v>1</v>
      </c>
      <c r="B14" s="59" t="s">
        <v>152</v>
      </c>
      <c r="C14" s="56" t="s">
        <v>56</v>
      </c>
      <c r="D14" s="56" t="s">
        <v>452</v>
      </c>
      <c r="E14" s="56" t="s">
        <v>452</v>
      </c>
      <c r="F14" s="60" t="s">
        <v>425</v>
      </c>
      <c r="G14" s="56" t="s">
        <v>448</v>
      </c>
      <c r="H14" s="56" t="s">
        <v>375</v>
      </c>
      <c r="I14" s="56">
        <v>140</v>
      </c>
      <c r="J14" s="56">
        <v>-15.896110999999999</v>
      </c>
      <c r="K14" s="56">
        <v>28.559166999999999</v>
      </c>
      <c r="L14" s="56" t="s">
        <v>453</v>
      </c>
      <c r="M14" s="56" t="s">
        <v>454</v>
      </c>
      <c r="N14" s="56" t="s">
        <v>453</v>
      </c>
      <c r="O14" s="56"/>
    </row>
    <row r="15" spans="1:15" s="62" customFormat="1" x14ac:dyDescent="0.3">
      <c r="A15" s="56">
        <v>1</v>
      </c>
      <c r="B15" s="59" t="s">
        <v>161</v>
      </c>
      <c r="C15" s="56" t="s">
        <v>42</v>
      </c>
      <c r="D15" s="56" t="s">
        <v>351</v>
      </c>
      <c r="E15" s="56" t="s">
        <v>352</v>
      </c>
      <c r="F15" s="60" t="s">
        <v>425</v>
      </c>
      <c r="G15" s="56" t="s">
        <v>438</v>
      </c>
      <c r="H15" s="56" t="s">
        <v>363</v>
      </c>
      <c r="I15" s="56"/>
      <c r="J15" s="56">
        <v>33.599803000000001</v>
      </c>
      <c r="K15" s="56">
        <v>73.601228000000006</v>
      </c>
      <c r="L15" s="56" t="s">
        <v>439</v>
      </c>
      <c r="M15" s="56"/>
      <c r="N15" s="56" t="s">
        <v>440</v>
      </c>
      <c r="O15" s="56"/>
    </row>
    <row r="16" spans="1:15" s="62" customFormat="1" x14ac:dyDescent="0.3">
      <c r="A16" s="56">
        <v>1</v>
      </c>
      <c r="B16" s="59" t="s">
        <v>486</v>
      </c>
      <c r="C16" s="56" t="s">
        <v>145</v>
      </c>
      <c r="D16" s="56" t="s">
        <v>487</v>
      </c>
      <c r="E16" s="56" t="s">
        <v>483</v>
      </c>
      <c r="F16" s="60" t="s">
        <v>425</v>
      </c>
      <c r="G16" s="56" t="s">
        <v>426</v>
      </c>
      <c r="H16" s="56" t="s">
        <v>375</v>
      </c>
      <c r="I16" s="56">
        <v>14</v>
      </c>
      <c r="J16" s="56">
        <v>2.2475000000000001</v>
      </c>
      <c r="K16" s="56">
        <v>32.268056000000001</v>
      </c>
      <c r="L16" s="56" t="s">
        <v>488</v>
      </c>
      <c r="M16" s="56"/>
      <c r="N16" s="56"/>
      <c r="O16" s="56"/>
    </row>
    <row r="17" spans="1:15" s="62" customFormat="1" x14ac:dyDescent="0.3">
      <c r="A17" s="56">
        <v>1</v>
      </c>
      <c r="B17" s="63" t="s">
        <v>167</v>
      </c>
      <c r="C17" s="56" t="s">
        <v>87</v>
      </c>
      <c r="D17" s="56" t="s">
        <v>372</v>
      </c>
      <c r="E17" s="56" t="s">
        <v>367</v>
      </c>
      <c r="F17" s="60" t="s">
        <v>353</v>
      </c>
      <c r="G17" s="56"/>
      <c r="H17" s="56" t="s">
        <v>373</v>
      </c>
      <c r="I17" s="56">
        <v>223</v>
      </c>
      <c r="J17" s="56">
        <v>26.849506999999999</v>
      </c>
      <c r="K17" s="56">
        <v>98.376807999999997</v>
      </c>
      <c r="L17" s="56" t="s">
        <v>88</v>
      </c>
      <c r="M17" s="56"/>
      <c r="N17" s="56"/>
      <c r="O17" s="56" t="s">
        <v>388</v>
      </c>
    </row>
    <row r="18" spans="1:15" s="62" customFormat="1" x14ac:dyDescent="0.3">
      <c r="A18" s="56">
        <v>1</v>
      </c>
      <c r="B18" s="59" t="s">
        <v>350</v>
      </c>
      <c r="C18" s="56" t="s">
        <v>98</v>
      </c>
      <c r="D18" s="56" t="s">
        <v>351</v>
      </c>
      <c r="E18" s="56" t="s">
        <v>352</v>
      </c>
      <c r="F18" s="60" t="s">
        <v>353</v>
      </c>
      <c r="G18" s="56"/>
      <c r="H18" s="59" t="s">
        <v>354</v>
      </c>
      <c r="I18" s="56">
        <v>57</v>
      </c>
      <c r="J18" s="56" t="s">
        <v>944</v>
      </c>
      <c r="K18" s="56">
        <v>73.496388999999994</v>
      </c>
      <c r="L18" s="56" t="s">
        <v>355</v>
      </c>
      <c r="M18" s="56"/>
      <c r="N18" s="56" t="s">
        <v>356</v>
      </c>
      <c r="O18" s="56"/>
    </row>
    <row r="19" spans="1:15" s="62" customFormat="1" x14ac:dyDescent="0.3">
      <c r="A19" s="56">
        <v>1</v>
      </c>
      <c r="B19" s="59" t="s">
        <v>172</v>
      </c>
      <c r="C19" s="56" t="s">
        <v>157</v>
      </c>
      <c r="D19" s="56" t="s">
        <v>494</v>
      </c>
      <c r="E19" s="56"/>
      <c r="F19" s="60" t="s">
        <v>425</v>
      </c>
      <c r="G19" s="56" t="s">
        <v>426</v>
      </c>
      <c r="H19" s="56"/>
      <c r="I19" s="56"/>
      <c r="J19" s="56"/>
      <c r="K19" s="56"/>
      <c r="L19" s="56"/>
      <c r="M19" s="56" t="s">
        <v>498</v>
      </c>
      <c r="N19" s="56" t="s">
        <v>499</v>
      </c>
      <c r="O19" s="56"/>
    </row>
    <row r="20" spans="1:15" s="62" customFormat="1" x14ac:dyDescent="0.3">
      <c r="A20" s="56">
        <v>1</v>
      </c>
      <c r="B20" s="59" t="s">
        <v>403</v>
      </c>
      <c r="C20" s="56" t="s">
        <v>87</v>
      </c>
      <c r="D20" s="56" t="s">
        <v>401</v>
      </c>
      <c r="E20" s="56" t="s">
        <v>401</v>
      </c>
      <c r="F20" s="60" t="s">
        <v>353</v>
      </c>
      <c r="G20" s="56"/>
      <c r="H20" s="69" t="s">
        <v>803</v>
      </c>
      <c r="I20" s="56">
        <v>103</v>
      </c>
      <c r="J20" s="56"/>
      <c r="K20" s="56"/>
      <c r="L20" s="56" t="s">
        <v>404</v>
      </c>
      <c r="M20" s="56" t="s">
        <v>405</v>
      </c>
      <c r="N20" s="56" t="s">
        <v>406</v>
      </c>
      <c r="O20" s="56"/>
    </row>
    <row r="21" spans="1:15" s="62" customFormat="1" x14ac:dyDescent="0.3">
      <c r="A21" s="56">
        <v>1</v>
      </c>
      <c r="B21" s="59" t="s">
        <v>175</v>
      </c>
      <c r="C21" s="56" t="s">
        <v>87</v>
      </c>
      <c r="D21" s="56" t="s">
        <v>366</v>
      </c>
      <c r="E21" s="56" t="s">
        <v>367</v>
      </c>
      <c r="F21" s="60" t="s">
        <v>353</v>
      </c>
      <c r="G21" s="56"/>
      <c r="H21" s="56" t="s">
        <v>368</v>
      </c>
      <c r="I21" s="56">
        <v>63</v>
      </c>
      <c r="J21" s="56">
        <v>26.043012000000001</v>
      </c>
      <c r="K21" s="56">
        <v>98.277743000000001</v>
      </c>
      <c r="L21" s="56" t="s">
        <v>370</v>
      </c>
      <c r="M21" s="56"/>
      <c r="N21" s="56"/>
      <c r="O21" s="56"/>
    </row>
    <row r="22" spans="1:15" s="62" customFormat="1" x14ac:dyDescent="0.3">
      <c r="A22" s="56">
        <v>1</v>
      </c>
      <c r="B22" s="63" t="s">
        <v>176</v>
      </c>
      <c r="C22" s="56" t="s">
        <v>87</v>
      </c>
      <c r="D22" s="56" t="s">
        <v>121</v>
      </c>
      <c r="E22" s="56" t="s">
        <v>367</v>
      </c>
      <c r="F22" s="60" t="s">
        <v>353</v>
      </c>
      <c r="G22" s="56"/>
      <c r="H22" s="56" t="s">
        <v>373</v>
      </c>
      <c r="I22" s="56">
        <v>196</v>
      </c>
      <c r="J22" s="56">
        <v>26.491779000000001</v>
      </c>
      <c r="K22" s="56">
        <v>97.776949999999999</v>
      </c>
      <c r="L22" s="56" t="s">
        <v>88</v>
      </c>
      <c r="M22" s="56"/>
      <c r="N22" s="56"/>
      <c r="O22" s="56"/>
    </row>
    <row r="23" spans="1:15" s="62" customFormat="1" x14ac:dyDescent="0.3">
      <c r="A23" s="56">
        <v>1</v>
      </c>
      <c r="B23" s="63" t="s">
        <v>190</v>
      </c>
      <c r="C23" s="56" t="s">
        <v>42</v>
      </c>
      <c r="D23" s="56" t="s">
        <v>357</v>
      </c>
      <c r="E23" s="56" t="s">
        <v>352</v>
      </c>
      <c r="F23" s="60" t="s">
        <v>353</v>
      </c>
      <c r="G23" s="56"/>
      <c r="H23" s="56" t="s">
        <v>358</v>
      </c>
      <c r="I23" s="56"/>
      <c r="J23" s="56">
        <v>33.908785833499998</v>
      </c>
      <c r="K23" s="56">
        <v>73.582880833499999</v>
      </c>
      <c r="L23" s="56" t="s">
        <v>359</v>
      </c>
      <c r="M23" s="56" t="s">
        <v>360</v>
      </c>
      <c r="N23" s="56" t="s">
        <v>356</v>
      </c>
      <c r="O23" s="56"/>
    </row>
    <row r="24" spans="1:15" s="62" customFormat="1" x14ac:dyDescent="0.3">
      <c r="A24" s="56">
        <v>1</v>
      </c>
      <c r="B24" s="59" t="s">
        <v>191</v>
      </c>
      <c r="C24" s="56" t="s">
        <v>127</v>
      </c>
      <c r="D24" s="56" t="s">
        <v>442</v>
      </c>
      <c r="E24" s="56" t="s">
        <v>442</v>
      </c>
      <c r="F24" s="60" t="s">
        <v>425</v>
      </c>
      <c r="G24" s="56" t="s">
        <v>426</v>
      </c>
      <c r="H24" s="56" t="s">
        <v>443</v>
      </c>
      <c r="I24" s="56"/>
      <c r="J24" s="56">
        <v>6.8230560000000002</v>
      </c>
      <c r="K24" s="56">
        <v>11.118333</v>
      </c>
      <c r="L24" s="56" t="s">
        <v>444</v>
      </c>
      <c r="M24" s="56" t="s">
        <v>445</v>
      </c>
      <c r="N24" s="56" t="s">
        <v>446</v>
      </c>
      <c r="O24" s="56"/>
    </row>
    <row r="25" spans="1:15" s="62" customFormat="1" ht="15.6" customHeight="1" x14ac:dyDescent="0.3">
      <c r="A25" s="56">
        <v>1</v>
      </c>
      <c r="B25" s="59" t="s">
        <v>192</v>
      </c>
      <c r="C25" s="56" t="s">
        <v>87</v>
      </c>
      <c r="D25" s="56" t="s">
        <v>407</v>
      </c>
      <c r="E25" s="56" t="s">
        <v>401</v>
      </c>
      <c r="F25" s="60" t="s">
        <v>353</v>
      </c>
      <c r="G25" s="56"/>
      <c r="H25" s="56" t="s">
        <v>408</v>
      </c>
      <c r="I25" s="56">
        <v>109</v>
      </c>
      <c r="J25" s="56"/>
      <c r="K25" s="56"/>
      <c r="L25" s="56" t="s">
        <v>409</v>
      </c>
      <c r="M25" s="56"/>
      <c r="N25" s="56"/>
      <c r="O25" s="56" t="s">
        <v>174</v>
      </c>
    </row>
    <row r="26" spans="1:15" s="62" customFormat="1" ht="15.6" customHeight="1" x14ac:dyDescent="0.3">
      <c r="A26" s="56">
        <v>1</v>
      </c>
      <c r="B26" s="59" t="s">
        <v>193</v>
      </c>
      <c r="C26" s="56" t="s">
        <v>70</v>
      </c>
      <c r="D26" s="56"/>
      <c r="E26" s="56"/>
      <c r="F26" s="60" t="s">
        <v>353</v>
      </c>
      <c r="G26" s="70"/>
      <c r="H26" s="71" t="s">
        <v>413</v>
      </c>
      <c r="I26" s="56"/>
      <c r="J26" s="56"/>
      <c r="K26" s="56"/>
      <c r="L26" s="56" t="s">
        <v>414</v>
      </c>
      <c r="M26" s="56" t="s">
        <v>415</v>
      </c>
      <c r="N26" s="56" t="s">
        <v>416</v>
      </c>
      <c r="O26" s="56"/>
    </row>
    <row r="27" spans="1:15" s="62" customFormat="1" ht="15.6" customHeight="1" x14ac:dyDescent="0.3">
      <c r="A27" s="56">
        <v>1</v>
      </c>
      <c r="B27" s="59" t="s">
        <v>229</v>
      </c>
      <c r="C27" s="56" t="s">
        <v>105</v>
      </c>
      <c r="D27" s="56" t="s">
        <v>465</v>
      </c>
      <c r="E27" s="56" t="s">
        <v>383</v>
      </c>
      <c r="F27" s="60" t="s">
        <v>425</v>
      </c>
      <c r="G27" s="56" t="s">
        <v>426</v>
      </c>
      <c r="H27" s="56" t="s">
        <v>466</v>
      </c>
      <c r="I27" s="56">
        <v>104.5</v>
      </c>
      <c r="J27" s="56">
        <v>19.393238</v>
      </c>
      <c r="K27" s="56">
        <v>102.930412</v>
      </c>
      <c r="L27" s="56" t="s">
        <v>467</v>
      </c>
      <c r="M27" s="56" t="s">
        <v>468</v>
      </c>
      <c r="N27" s="56" t="s">
        <v>469</v>
      </c>
      <c r="O27" s="56"/>
    </row>
    <row r="28" spans="1:15" s="62" customFormat="1" x14ac:dyDescent="0.3">
      <c r="A28" s="56">
        <v>1</v>
      </c>
      <c r="B28" s="59" t="s">
        <v>391</v>
      </c>
      <c r="C28" s="56" t="s">
        <v>105</v>
      </c>
      <c r="D28" s="56" t="s">
        <v>392</v>
      </c>
      <c r="E28" s="56" t="s">
        <v>392</v>
      </c>
      <c r="F28" s="60" t="s">
        <v>353</v>
      </c>
      <c r="G28" s="56"/>
      <c r="H28" s="56" t="s">
        <v>393</v>
      </c>
      <c r="I28" s="56"/>
      <c r="J28" s="61">
        <v>20.127268999999998</v>
      </c>
      <c r="K28" s="61">
        <v>102.302269</v>
      </c>
      <c r="L28" s="56" t="s">
        <v>231</v>
      </c>
      <c r="M28" s="56"/>
      <c r="N28" s="56"/>
      <c r="O28" s="56"/>
    </row>
    <row r="29" spans="1:15" s="62" customFormat="1" x14ac:dyDescent="0.3">
      <c r="A29" s="56">
        <v>1</v>
      </c>
      <c r="B29" s="59" t="s">
        <v>394</v>
      </c>
      <c r="C29" s="56" t="s">
        <v>105</v>
      </c>
      <c r="D29" s="56" t="s">
        <v>392</v>
      </c>
      <c r="E29" s="56" t="s">
        <v>392</v>
      </c>
      <c r="F29" s="60" t="s">
        <v>353</v>
      </c>
      <c r="G29" s="56"/>
      <c r="H29" s="56" t="s">
        <v>393</v>
      </c>
      <c r="I29" s="56"/>
      <c r="J29" s="61">
        <v>20.6776923332</v>
      </c>
      <c r="K29" s="61">
        <v>102.661025667</v>
      </c>
      <c r="L29" s="56"/>
      <c r="M29" s="56"/>
      <c r="N29" s="56"/>
      <c r="O29" s="56"/>
    </row>
    <row r="30" spans="1:15" s="62" customFormat="1" x14ac:dyDescent="0.3">
      <c r="A30" s="56">
        <v>1</v>
      </c>
      <c r="B30" s="59" t="s">
        <v>395</v>
      </c>
      <c r="C30" s="56" t="s">
        <v>105</v>
      </c>
      <c r="D30" s="56" t="s">
        <v>392</v>
      </c>
      <c r="E30" s="56" t="s">
        <v>392</v>
      </c>
      <c r="F30" s="60" t="s">
        <v>353</v>
      </c>
      <c r="G30" s="56"/>
      <c r="H30" s="56" t="s">
        <v>393</v>
      </c>
      <c r="I30" s="56"/>
      <c r="J30" s="72">
        <v>102.489583</v>
      </c>
      <c r="K30" s="72">
        <v>21.134705</v>
      </c>
      <c r="L30" s="56"/>
      <c r="M30" s="56"/>
      <c r="N30" s="56"/>
      <c r="O30" s="56"/>
    </row>
    <row r="31" spans="1:15" s="62" customFormat="1" x14ac:dyDescent="0.3">
      <c r="A31" s="56">
        <v>1</v>
      </c>
      <c r="B31" s="73" t="s">
        <v>396</v>
      </c>
      <c r="C31" s="56" t="s">
        <v>105</v>
      </c>
      <c r="D31" s="56" t="s">
        <v>392</v>
      </c>
      <c r="E31" s="56" t="s">
        <v>392</v>
      </c>
      <c r="F31" s="60" t="s">
        <v>353</v>
      </c>
      <c r="G31" s="56"/>
      <c r="H31" s="56" t="s">
        <v>393</v>
      </c>
      <c r="I31" s="56"/>
      <c r="J31" s="61">
        <v>22.087389667</v>
      </c>
      <c r="K31" s="61">
        <v>102.25844366699999</v>
      </c>
      <c r="L31" s="56"/>
      <c r="M31" s="56"/>
      <c r="N31" s="56"/>
      <c r="O31" s="56"/>
    </row>
    <row r="32" spans="1:15" s="62" customFormat="1" x14ac:dyDescent="0.3">
      <c r="A32" s="56">
        <v>1</v>
      </c>
      <c r="B32" s="63" t="s">
        <v>238</v>
      </c>
      <c r="C32" s="56" t="s">
        <v>87</v>
      </c>
      <c r="D32" s="56" t="s">
        <v>374</v>
      </c>
      <c r="E32" s="56" t="s">
        <v>367</v>
      </c>
      <c r="F32" s="60" t="s">
        <v>353</v>
      </c>
      <c r="G32" s="56"/>
      <c r="H32" s="59" t="s">
        <v>375</v>
      </c>
      <c r="I32" s="56">
        <v>27</v>
      </c>
      <c r="J32" s="56">
        <v>25.090722</v>
      </c>
      <c r="K32" s="56">
        <v>97.713905999999994</v>
      </c>
      <c r="L32" s="56" t="s">
        <v>88</v>
      </c>
      <c r="M32" s="56"/>
      <c r="N32" s="56"/>
      <c r="O32" s="56" t="s">
        <v>429</v>
      </c>
    </row>
    <row r="33" spans="1:15" s="62" customFormat="1" x14ac:dyDescent="0.3">
      <c r="A33" s="56">
        <v>1</v>
      </c>
      <c r="B33" s="63" t="s">
        <v>239</v>
      </c>
      <c r="C33" s="56" t="s">
        <v>87</v>
      </c>
      <c r="D33" s="56" t="s">
        <v>374</v>
      </c>
      <c r="E33" s="56" t="s">
        <v>367</v>
      </c>
      <c r="F33" s="60" t="s">
        <v>353</v>
      </c>
      <c r="G33" s="56"/>
      <c r="H33" s="59" t="s">
        <v>375</v>
      </c>
      <c r="I33" s="56">
        <v>56</v>
      </c>
      <c r="J33" s="56">
        <v>25.119755000000001</v>
      </c>
      <c r="K33" s="56">
        <v>97.650627</v>
      </c>
      <c r="L33" s="56" t="s">
        <v>88</v>
      </c>
      <c r="M33" s="56"/>
      <c r="N33" s="56"/>
      <c r="O33" s="56"/>
    </row>
    <row r="34" spans="1:15" s="62" customFormat="1" x14ac:dyDescent="0.3">
      <c r="A34" s="56">
        <v>1</v>
      </c>
      <c r="B34" s="59" t="s">
        <v>326</v>
      </c>
      <c r="C34" s="56" t="s">
        <v>108</v>
      </c>
      <c r="D34" s="56" t="s">
        <v>407</v>
      </c>
      <c r="E34" s="56" t="s">
        <v>401</v>
      </c>
      <c r="F34" s="60" t="s">
        <v>353</v>
      </c>
      <c r="G34" s="56"/>
      <c r="H34" s="59" t="s">
        <v>408</v>
      </c>
      <c r="I34" s="56"/>
      <c r="J34" s="72">
        <v>98.615397000000002</v>
      </c>
      <c r="K34" s="72">
        <v>22.173138000000002</v>
      </c>
      <c r="L34" s="56" t="s">
        <v>410</v>
      </c>
      <c r="M34" s="56"/>
      <c r="N34" s="56"/>
      <c r="O34" s="56"/>
    </row>
    <row r="35" spans="1:15" s="62" customFormat="1" x14ac:dyDescent="0.3">
      <c r="A35" s="56">
        <v>1</v>
      </c>
      <c r="B35" s="59" t="s">
        <v>243</v>
      </c>
      <c r="C35" s="56" t="s">
        <v>244</v>
      </c>
      <c r="D35" s="56" t="s">
        <v>500</v>
      </c>
      <c r="E35" s="56"/>
      <c r="F35" s="60" t="s">
        <v>425</v>
      </c>
      <c r="G35" s="56" t="s">
        <v>426</v>
      </c>
      <c r="H35" s="56" t="s">
        <v>501</v>
      </c>
      <c r="I35" s="56"/>
      <c r="J35" s="72">
        <v>29.896988</v>
      </c>
      <c r="K35" s="72">
        <v>-1.860314</v>
      </c>
      <c r="L35" s="56" t="s">
        <v>502</v>
      </c>
      <c r="M35" s="56" t="s">
        <v>503</v>
      </c>
      <c r="N35" s="56" t="s">
        <v>504</v>
      </c>
      <c r="O35" s="56" t="s">
        <v>441</v>
      </c>
    </row>
    <row r="36" spans="1:15" s="62" customFormat="1" x14ac:dyDescent="0.3">
      <c r="A36" s="56">
        <v>1</v>
      </c>
      <c r="B36" s="59" t="s">
        <v>245</v>
      </c>
      <c r="C36" s="56" t="s">
        <v>105</v>
      </c>
      <c r="D36" s="56" t="s">
        <v>383</v>
      </c>
      <c r="E36" s="56" t="s">
        <v>383</v>
      </c>
      <c r="F36" s="60" t="s">
        <v>353</v>
      </c>
      <c r="G36" s="56"/>
      <c r="H36" s="56" t="s">
        <v>384</v>
      </c>
      <c r="I36" s="56">
        <v>90</v>
      </c>
      <c r="J36" s="56">
        <v>19.843730499999999</v>
      </c>
      <c r="K36" s="56">
        <v>101.0187305</v>
      </c>
      <c r="L36" s="56" t="s">
        <v>385</v>
      </c>
      <c r="M36" s="56" t="s">
        <v>386</v>
      </c>
      <c r="N36" s="56" t="s">
        <v>387</v>
      </c>
      <c r="O36" s="56"/>
    </row>
    <row r="37" spans="1:15" s="62" customFormat="1" x14ac:dyDescent="0.3">
      <c r="A37" s="56">
        <v>1</v>
      </c>
      <c r="B37" s="59" t="s">
        <v>470</v>
      </c>
      <c r="C37" s="56" t="s">
        <v>105</v>
      </c>
      <c r="D37" s="56" t="s">
        <v>383</v>
      </c>
      <c r="E37" s="56" t="s">
        <v>383</v>
      </c>
      <c r="F37" s="60" t="s">
        <v>425</v>
      </c>
      <c r="G37" s="56" t="s">
        <v>426</v>
      </c>
      <c r="H37" s="56" t="s">
        <v>471</v>
      </c>
      <c r="I37" s="56">
        <v>208.5</v>
      </c>
      <c r="J37" s="56">
        <v>18.318055560000001</v>
      </c>
      <c r="K37" s="56">
        <v>101.51833333</v>
      </c>
      <c r="L37" s="56" t="s">
        <v>472</v>
      </c>
      <c r="M37" s="56" t="s">
        <v>473</v>
      </c>
      <c r="N37" s="56" t="s">
        <v>474</v>
      </c>
      <c r="O37" s="56"/>
    </row>
    <row r="38" spans="1:15" s="62" customFormat="1" x14ac:dyDescent="0.3">
      <c r="A38" s="56">
        <v>1</v>
      </c>
      <c r="B38" s="59" t="s">
        <v>247</v>
      </c>
      <c r="C38" s="56" t="s">
        <v>42</v>
      </c>
      <c r="D38" s="56"/>
      <c r="E38" s="56"/>
      <c r="F38" s="60" t="s">
        <v>353</v>
      </c>
      <c r="G38" s="56"/>
      <c r="H38" s="56" t="s">
        <v>417</v>
      </c>
      <c r="I38" s="56"/>
      <c r="J38" s="56"/>
      <c r="K38" s="56"/>
      <c r="L38" s="56" t="s">
        <v>418</v>
      </c>
      <c r="M38" s="56" t="s">
        <v>419</v>
      </c>
      <c r="N38" s="56" t="s">
        <v>420</v>
      </c>
      <c r="O38" s="56"/>
    </row>
    <row r="39" spans="1:15" s="62" customFormat="1" x14ac:dyDescent="0.3">
      <c r="A39" s="56">
        <v>1</v>
      </c>
      <c r="B39" s="63" t="s">
        <v>421</v>
      </c>
      <c r="C39" s="56"/>
      <c r="D39" s="56"/>
      <c r="E39" s="56"/>
      <c r="F39" s="60" t="s">
        <v>353</v>
      </c>
      <c r="G39" s="56"/>
      <c r="H39" s="56" t="s">
        <v>422</v>
      </c>
      <c r="I39" s="56"/>
      <c r="J39" s="56"/>
      <c r="K39" s="56"/>
      <c r="L39" s="56"/>
      <c r="M39" s="56"/>
      <c r="N39" s="56"/>
      <c r="O39" s="56"/>
    </row>
    <row r="40" spans="1:15" s="62" customFormat="1" x14ac:dyDescent="0.3">
      <c r="A40" s="56">
        <v>1</v>
      </c>
      <c r="B40" s="59" t="s">
        <v>249</v>
      </c>
      <c r="C40" s="56" t="s">
        <v>108</v>
      </c>
      <c r="D40" s="56" t="s">
        <v>397</v>
      </c>
      <c r="E40" s="56" t="s">
        <v>397</v>
      </c>
      <c r="F40" s="60" t="s">
        <v>353</v>
      </c>
      <c r="G40" s="56"/>
      <c r="H40" s="56" t="s">
        <v>398</v>
      </c>
      <c r="I40" s="56"/>
      <c r="J40" s="56">
        <v>-7.0784243900600003</v>
      </c>
      <c r="K40" s="56">
        <v>146.59509105699999</v>
      </c>
      <c r="L40" s="56" t="s">
        <v>399</v>
      </c>
      <c r="M40" s="56" t="s">
        <v>400</v>
      </c>
      <c r="N40" s="56" t="s">
        <v>400</v>
      </c>
      <c r="O40" s="56" t="s">
        <v>464</v>
      </c>
    </row>
    <row r="41" spans="1:15" s="62" customFormat="1" x14ac:dyDescent="0.3">
      <c r="A41" s="56">
        <v>1</v>
      </c>
      <c r="B41" s="63" t="s">
        <v>251</v>
      </c>
      <c r="C41" s="56" t="s">
        <v>87</v>
      </c>
      <c r="D41" s="56" t="s">
        <v>372</v>
      </c>
      <c r="E41" s="56" t="s">
        <v>367</v>
      </c>
      <c r="F41" s="60" t="s">
        <v>353</v>
      </c>
      <c r="G41" s="56"/>
      <c r="H41" s="56" t="s">
        <v>373</v>
      </c>
      <c r="I41" s="56">
        <v>159</v>
      </c>
      <c r="J41" s="56">
        <v>27.525941</v>
      </c>
      <c r="K41" s="56">
        <v>98.090192000000002</v>
      </c>
      <c r="L41" s="56" t="s">
        <v>88</v>
      </c>
      <c r="M41" s="56"/>
      <c r="N41" s="56"/>
      <c r="O41" s="56"/>
    </row>
    <row r="42" spans="1:15" s="62" customFormat="1" x14ac:dyDescent="0.3">
      <c r="A42" s="56">
        <v>1</v>
      </c>
      <c r="B42" s="59" t="s">
        <v>254</v>
      </c>
      <c r="C42" s="56" t="s">
        <v>255</v>
      </c>
      <c r="D42" s="56" t="s">
        <v>423</v>
      </c>
      <c r="E42" s="56" t="s">
        <v>424</v>
      </c>
      <c r="F42" s="60" t="s">
        <v>425</v>
      </c>
      <c r="G42" s="56" t="s">
        <v>426</v>
      </c>
      <c r="H42" s="56" t="s">
        <v>794</v>
      </c>
      <c r="I42" s="56"/>
      <c r="J42" s="61">
        <v>-17.091754166499999</v>
      </c>
      <c r="K42" s="61">
        <v>-65.7709208335</v>
      </c>
      <c r="L42" s="56"/>
      <c r="M42" s="56" t="s">
        <v>427</v>
      </c>
      <c r="N42" s="56" t="s">
        <v>428</v>
      </c>
      <c r="O42" s="56" t="s">
        <v>475</v>
      </c>
    </row>
    <row r="43" spans="1:15" s="62" customFormat="1" x14ac:dyDescent="0.3">
      <c r="A43" s="56">
        <v>1</v>
      </c>
      <c r="B43" s="59" t="s">
        <v>256</v>
      </c>
      <c r="C43" s="56" t="s">
        <v>257</v>
      </c>
      <c r="D43" s="56" t="s">
        <v>430</v>
      </c>
      <c r="E43" s="56" t="s">
        <v>424</v>
      </c>
      <c r="F43" s="60" t="s">
        <v>425</v>
      </c>
      <c r="G43" s="56" t="s">
        <v>431</v>
      </c>
      <c r="H43" s="56" t="s">
        <v>794</v>
      </c>
      <c r="I43" s="56"/>
      <c r="J43" s="56"/>
      <c r="K43" s="56"/>
      <c r="L43" s="56" t="s">
        <v>432</v>
      </c>
      <c r="M43" s="56"/>
      <c r="N43" s="56"/>
      <c r="O43" s="56" t="s">
        <v>480</v>
      </c>
    </row>
    <row r="44" spans="1:15" s="62" customFormat="1" ht="17.399999999999999" customHeight="1" x14ac:dyDescent="0.3">
      <c r="A44" s="56">
        <v>1</v>
      </c>
      <c r="B44" s="59" t="s">
        <v>258</v>
      </c>
      <c r="C44" s="56" t="s">
        <v>105</v>
      </c>
      <c r="D44" s="56" t="s">
        <v>383</v>
      </c>
      <c r="E44" s="56" t="s">
        <v>383</v>
      </c>
      <c r="F44" s="60" t="s">
        <v>353</v>
      </c>
      <c r="G44" s="56"/>
      <c r="H44" s="56" t="s">
        <v>384</v>
      </c>
      <c r="I44" s="56"/>
      <c r="J44" s="56">
        <v>17.818750000000001</v>
      </c>
      <c r="K44" s="56">
        <v>101.537475</v>
      </c>
      <c r="L44" s="56" t="s">
        <v>389</v>
      </c>
      <c r="M44" s="56" t="s">
        <v>390</v>
      </c>
      <c r="N44" s="56" t="s">
        <v>389</v>
      </c>
      <c r="O44" s="56"/>
    </row>
    <row r="45" spans="1:15" x14ac:dyDescent="0.3">
      <c r="A45" s="56">
        <v>1</v>
      </c>
      <c r="B45" s="59" t="s">
        <v>262</v>
      </c>
      <c r="C45" s="56" t="s">
        <v>87</v>
      </c>
      <c r="D45" s="56" t="s">
        <v>376</v>
      </c>
      <c r="E45" s="56" t="s">
        <v>367</v>
      </c>
      <c r="F45" s="60" t="s">
        <v>353</v>
      </c>
      <c r="G45" s="56"/>
      <c r="H45" s="56" t="s">
        <v>377</v>
      </c>
      <c r="I45" s="56">
        <v>92</v>
      </c>
      <c r="J45" s="56">
        <v>23.535297499999999</v>
      </c>
      <c r="K45" s="56">
        <v>97.135297499999993</v>
      </c>
      <c r="L45" s="56" t="s">
        <v>378</v>
      </c>
      <c r="M45" s="56" t="s">
        <v>379</v>
      </c>
      <c r="N45" s="56" t="s">
        <v>380</v>
      </c>
      <c r="O45" s="56"/>
    </row>
    <row r="46" spans="1:15" x14ac:dyDescent="0.3">
      <c r="A46" s="56">
        <v>1</v>
      </c>
      <c r="B46" s="59" t="s">
        <v>265</v>
      </c>
      <c r="C46" s="56" t="s">
        <v>157</v>
      </c>
      <c r="D46" s="56" t="s">
        <v>455</v>
      </c>
      <c r="E46" s="56" t="s">
        <v>456</v>
      </c>
      <c r="F46" s="60" t="s">
        <v>425</v>
      </c>
      <c r="G46" s="56" t="s">
        <v>426</v>
      </c>
      <c r="H46" s="56" t="s">
        <v>794</v>
      </c>
      <c r="I46" s="56"/>
      <c r="J46" s="56">
        <v>9.806165</v>
      </c>
      <c r="K46" s="56">
        <v>-13.514583333299999</v>
      </c>
      <c r="L46" s="56" t="s">
        <v>457</v>
      </c>
      <c r="M46" s="56" t="s">
        <v>458</v>
      </c>
      <c r="N46" s="56"/>
      <c r="O46" s="56"/>
    </row>
    <row r="47" spans="1:15" x14ac:dyDescent="0.3">
      <c r="A47" s="56">
        <v>1</v>
      </c>
      <c r="B47" s="59" t="s">
        <v>277</v>
      </c>
      <c r="C47" s="56" t="s">
        <v>42</v>
      </c>
      <c r="D47" s="56" t="s">
        <v>447</v>
      </c>
      <c r="E47" s="56" t="s">
        <v>362</v>
      </c>
      <c r="F47" s="60" t="s">
        <v>425</v>
      </c>
      <c r="G47" s="56" t="s">
        <v>448</v>
      </c>
      <c r="H47" s="56" t="s">
        <v>449</v>
      </c>
      <c r="I47" s="56"/>
      <c r="J47" s="56">
        <v>34.723121999999996</v>
      </c>
      <c r="K47" s="56">
        <v>73.542660999999995</v>
      </c>
      <c r="L47" s="56" t="s">
        <v>450</v>
      </c>
      <c r="M47" s="56" t="s">
        <v>451</v>
      </c>
      <c r="N47" s="56" t="s">
        <v>451</v>
      </c>
      <c r="O47" s="56"/>
    </row>
    <row r="48" spans="1:15" x14ac:dyDescent="0.3">
      <c r="A48" s="56">
        <v>1</v>
      </c>
      <c r="B48" s="59" t="s">
        <v>321</v>
      </c>
      <c r="C48" s="56" t="s">
        <v>87</v>
      </c>
      <c r="D48" s="74" t="s">
        <v>381</v>
      </c>
      <c r="E48" s="56" t="s">
        <v>367</v>
      </c>
      <c r="F48" s="60" t="s">
        <v>353</v>
      </c>
      <c r="G48" s="56"/>
      <c r="H48" s="56" t="s">
        <v>368</v>
      </c>
      <c r="I48" s="56">
        <v>63</v>
      </c>
      <c r="J48" s="65">
        <v>98.360248999999996</v>
      </c>
      <c r="K48" s="65">
        <v>25.963646000000001</v>
      </c>
      <c r="L48" s="56" t="s">
        <v>382</v>
      </c>
      <c r="M48" s="56"/>
      <c r="N48" s="56"/>
      <c r="O48" s="56"/>
    </row>
    <row r="49" spans="1:15" x14ac:dyDescent="0.3">
      <c r="A49" s="56">
        <v>1</v>
      </c>
      <c r="B49" s="63" t="s">
        <v>303</v>
      </c>
      <c r="C49" s="56" t="s">
        <v>87</v>
      </c>
      <c r="D49" s="56" t="s">
        <v>372</v>
      </c>
      <c r="E49" s="56" t="s">
        <v>367</v>
      </c>
      <c r="F49" s="60" t="s">
        <v>353</v>
      </c>
      <c r="G49" s="56"/>
      <c r="H49" s="56" t="s">
        <v>373</v>
      </c>
      <c r="I49" s="56">
        <v>141</v>
      </c>
      <c r="J49" s="56">
        <v>26.403585</v>
      </c>
      <c r="K49" s="56">
        <v>98.292511000000005</v>
      </c>
      <c r="L49" s="56" t="s">
        <v>88</v>
      </c>
      <c r="M49" s="56"/>
      <c r="N49" s="75"/>
      <c r="O49" s="56"/>
    </row>
    <row r="50" spans="1:15" x14ac:dyDescent="0.3">
      <c r="A50" s="56">
        <v>1</v>
      </c>
      <c r="B50" s="59" t="s">
        <v>411</v>
      </c>
      <c r="C50" s="56" t="s">
        <v>87</v>
      </c>
      <c r="D50" s="56" t="s">
        <v>401</v>
      </c>
      <c r="E50" s="56" t="s">
        <v>401</v>
      </c>
      <c r="F50" s="60" t="s">
        <v>353</v>
      </c>
      <c r="G50" s="56"/>
      <c r="H50" s="56" t="s">
        <v>804</v>
      </c>
      <c r="I50" s="56">
        <v>167</v>
      </c>
      <c r="J50" s="56"/>
      <c r="K50" s="56"/>
      <c r="L50" s="56" t="s">
        <v>412</v>
      </c>
      <c r="M50" s="56"/>
      <c r="N50" s="75"/>
      <c r="O50" s="56"/>
    </row>
    <row r="51" spans="1:15" x14ac:dyDescent="0.3">
      <c r="A51" s="56">
        <f>SUM(A3:A50)</f>
        <v>48</v>
      </c>
      <c r="B51" s="56"/>
      <c r="C51" s="56"/>
      <c r="D51" s="56"/>
      <c r="E51" s="56"/>
      <c r="F51" s="56"/>
      <c r="G51" s="56"/>
      <c r="H51" s="56"/>
      <c r="I51" s="56"/>
      <c r="J51" s="56"/>
      <c r="K51" s="56"/>
      <c r="L51" s="56"/>
      <c r="M51" s="56"/>
      <c r="N51" s="56"/>
      <c r="O51" s="56"/>
    </row>
    <row r="54" spans="1:15" x14ac:dyDescent="0.3">
      <c r="F54" s="76"/>
    </row>
    <row r="104" spans="2:2" x14ac:dyDescent="0.3">
      <c r="B104" s="44" t="s">
        <v>509</v>
      </c>
    </row>
    <row r="105" spans="2:2" x14ac:dyDescent="0.3">
      <c r="B105" s="44" t="s">
        <v>510</v>
      </c>
    </row>
  </sheetData>
  <autoFilter ref="A2:O50" xr:uid="{B3811A2B-DBF5-406F-96BB-DB4D0D5A23B4}"/>
  <sortState xmlns:xlrd2="http://schemas.microsoft.com/office/spreadsheetml/2017/richdata2" ref="A3:N50">
    <sortCondition ref="B3:B50"/>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8D421-284E-4C26-9582-AD5C78C5508C}">
  <dimension ref="A1:D9"/>
  <sheetViews>
    <sheetView workbookViewId="0">
      <selection activeCell="B19" sqref="B19"/>
    </sheetView>
  </sheetViews>
  <sheetFormatPr defaultRowHeight="14.4" x14ac:dyDescent="0.3"/>
  <cols>
    <col min="1" max="1" width="49" customWidth="1"/>
    <col min="2" max="2" width="123.6640625" customWidth="1"/>
    <col min="3" max="3" width="49.44140625" customWidth="1"/>
    <col min="4" max="4" width="28.44140625" customWidth="1"/>
  </cols>
  <sheetData>
    <row r="1" spans="1:4" ht="15.6" x14ac:dyDescent="0.3">
      <c r="A1" s="136" t="s">
        <v>785</v>
      </c>
      <c r="B1" s="136"/>
      <c r="C1" s="1"/>
      <c r="D1" s="2"/>
    </row>
    <row r="3" spans="1:4" x14ac:dyDescent="0.3">
      <c r="A3" s="7" t="s">
        <v>0</v>
      </c>
      <c r="B3" s="7" t="s">
        <v>1</v>
      </c>
      <c r="C3" s="3"/>
      <c r="D3" s="3"/>
    </row>
    <row r="4" spans="1:4" ht="28.8" x14ac:dyDescent="0.3">
      <c r="A4" s="47" t="s">
        <v>800</v>
      </c>
      <c r="B4" s="48" t="s">
        <v>798</v>
      </c>
      <c r="C4" s="5"/>
      <c r="D4" s="6"/>
    </row>
    <row r="5" spans="1:4" ht="43.2" x14ac:dyDescent="0.3">
      <c r="A5" s="47" t="s">
        <v>731</v>
      </c>
      <c r="B5" s="49" t="s">
        <v>768</v>
      </c>
      <c r="C5" s="5"/>
      <c r="D5" s="6"/>
    </row>
    <row r="6" spans="1:4" s="4" customFormat="1" ht="43.2" x14ac:dyDescent="0.3">
      <c r="A6" s="47" t="s">
        <v>734</v>
      </c>
      <c r="B6" s="50" t="s">
        <v>769</v>
      </c>
      <c r="C6" s="5"/>
      <c r="D6" s="6"/>
    </row>
    <row r="7" spans="1:4" ht="100.8" x14ac:dyDescent="0.3">
      <c r="A7" s="50" t="s">
        <v>737</v>
      </c>
      <c r="B7" s="50" t="s">
        <v>770</v>
      </c>
      <c r="C7" s="5"/>
      <c r="D7" s="6"/>
    </row>
    <row r="8" spans="1:4" ht="72" x14ac:dyDescent="0.3">
      <c r="A8" s="47" t="s">
        <v>740</v>
      </c>
      <c r="B8" s="50" t="s">
        <v>799</v>
      </c>
      <c r="C8" s="5"/>
      <c r="D8" s="6"/>
    </row>
    <row r="9" spans="1:4" x14ac:dyDescent="0.3">
      <c r="A9" s="5"/>
      <c r="C9" s="5"/>
      <c r="D9" s="6"/>
    </row>
  </sheetData>
  <mergeCells count="1">
    <mergeCell ref="A1:B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FE-EB69-4F38-A746-433CD06EB715}">
  <sheetPr>
    <outlinePr summaryBelow="0" summaryRight="0"/>
  </sheetPr>
  <dimension ref="A1:AO61"/>
  <sheetViews>
    <sheetView topLeftCell="J1" zoomScale="89" zoomScaleNormal="89" workbookViewId="0">
      <pane ySplit="3" topLeftCell="A4" activePane="bottomLeft" state="frozen"/>
      <selection pane="bottomLeft" activeCell="S1" sqref="S1:S1048576"/>
    </sheetView>
  </sheetViews>
  <sheetFormatPr defaultRowHeight="13.2" x14ac:dyDescent="0.25"/>
  <cols>
    <col min="1" max="1" width="3.88671875" style="26" bestFit="1" customWidth="1"/>
    <col min="2" max="2" width="15.5546875" style="26" customWidth="1"/>
    <col min="3" max="3" width="18.33203125" style="26" customWidth="1"/>
    <col min="4" max="4" width="22.109375" style="26" bestFit="1" customWidth="1"/>
    <col min="5" max="6" width="12.5546875" style="26" bestFit="1" customWidth="1"/>
    <col min="7" max="8" width="8.88671875" style="26"/>
    <col min="9" max="10" width="8.88671875" style="26" customWidth="1"/>
    <col min="11" max="11" width="16.109375" style="26" customWidth="1"/>
    <col min="12" max="13" width="8.88671875" style="26"/>
    <col min="14" max="14" width="13.33203125" style="26" customWidth="1"/>
    <col min="15" max="15" width="14.109375" style="26" customWidth="1"/>
    <col min="16" max="16" width="17.88671875" style="26" customWidth="1"/>
    <col min="17" max="17" width="8.88671875" style="26" customWidth="1"/>
    <col min="18" max="18" width="10.21875" style="26" customWidth="1"/>
    <col min="19" max="19" width="8.88671875" style="26"/>
    <col min="20" max="20" width="10.6640625" style="26" customWidth="1"/>
    <col min="21" max="21" width="11.6640625" style="26" customWidth="1"/>
    <col min="22" max="22" width="8.88671875" style="26"/>
    <col min="23" max="23" width="13" style="26" customWidth="1"/>
    <col min="24" max="24" width="10.21875" style="26" customWidth="1"/>
    <col min="25" max="25" width="10.88671875" style="26" customWidth="1"/>
    <col min="26" max="26" width="8.88671875" style="26"/>
    <col min="27" max="27" width="14.6640625" style="26" customWidth="1"/>
    <col min="28" max="28" width="13" style="26" customWidth="1"/>
    <col min="29" max="29" width="8.88671875" style="26"/>
    <col min="30" max="30" width="12.33203125" style="26" customWidth="1"/>
    <col min="31" max="31" width="8.88671875" style="26"/>
    <col min="32" max="35" width="9" style="26" bestFit="1" customWidth="1"/>
    <col min="36" max="36" width="9.5546875" style="26" bestFit="1" customWidth="1"/>
    <col min="37" max="40" width="8.88671875" style="26"/>
    <col min="41" max="41" width="10.6640625" style="26" customWidth="1"/>
    <col min="42" max="16384" width="8.88671875" style="26"/>
  </cols>
  <sheetData>
    <row r="1" spans="1:41" ht="23.4" customHeight="1" x14ac:dyDescent="0.3">
      <c r="A1" s="77" t="s">
        <v>778</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row>
    <row r="2" spans="1:41" ht="64.8" customHeight="1" x14ac:dyDescent="0.3">
      <c r="A2" s="138"/>
      <c r="B2" s="138"/>
      <c r="C2" s="138"/>
      <c r="D2" s="138"/>
      <c r="E2" s="138"/>
      <c r="F2" s="138"/>
      <c r="G2" s="140" t="s">
        <v>771</v>
      </c>
      <c r="H2" s="140"/>
      <c r="I2" s="140"/>
      <c r="J2" s="140"/>
      <c r="K2" s="140"/>
      <c r="L2" s="140"/>
      <c r="M2" s="140"/>
      <c r="N2" s="140"/>
      <c r="O2" s="140"/>
      <c r="P2" s="140"/>
      <c r="Q2" s="140"/>
      <c r="R2" s="140"/>
      <c r="S2" s="139" t="s">
        <v>677</v>
      </c>
      <c r="T2" s="139"/>
      <c r="U2" s="139"/>
      <c r="V2" s="139" t="s">
        <v>676</v>
      </c>
      <c r="W2" s="139"/>
      <c r="X2" s="139"/>
      <c r="Y2" s="139" t="s">
        <v>675</v>
      </c>
      <c r="Z2" s="139"/>
      <c r="AA2" s="139"/>
      <c r="AB2" s="139" t="s">
        <v>674</v>
      </c>
      <c r="AC2" s="139"/>
      <c r="AD2" s="139"/>
      <c r="AE2" s="137" t="s">
        <v>678</v>
      </c>
      <c r="AF2" s="137"/>
      <c r="AG2" s="137"/>
      <c r="AH2" s="137" t="s">
        <v>679</v>
      </c>
      <c r="AI2" s="137"/>
      <c r="AJ2" s="137"/>
      <c r="AK2" s="137" t="s">
        <v>708</v>
      </c>
      <c r="AL2" s="137"/>
      <c r="AM2" s="137"/>
      <c r="AN2" s="137"/>
      <c r="AO2" s="137"/>
    </row>
    <row r="3" spans="1:41" ht="56.4" customHeight="1" x14ac:dyDescent="0.3">
      <c r="A3" s="79"/>
      <c r="B3" s="79" t="s">
        <v>671</v>
      </c>
      <c r="C3" s="79" t="s">
        <v>27</v>
      </c>
      <c r="D3" s="79" t="s">
        <v>339</v>
      </c>
      <c r="E3" s="79" t="s">
        <v>669</v>
      </c>
      <c r="F3" s="79" t="s">
        <v>668</v>
      </c>
      <c r="G3" s="79" t="s">
        <v>667</v>
      </c>
      <c r="H3" s="79" t="s">
        <v>666</v>
      </c>
      <c r="I3" s="79" t="s">
        <v>665</v>
      </c>
      <c r="J3" s="79" t="s">
        <v>767</v>
      </c>
      <c r="K3" s="79" t="s">
        <v>664</v>
      </c>
      <c r="L3" s="79" t="s">
        <v>663</v>
      </c>
      <c r="M3" s="80" t="s">
        <v>680</v>
      </c>
      <c r="N3" s="81" t="s">
        <v>681</v>
      </c>
      <c r="O3" s="79" t="s">
        <v>660</v>
      </c>
      <c r="P3" s="79" t="s">
        <v>659</v>
      </c>
      <c r="Q3" s="79" t="s">
        <v>658</v>
      </c>
      <c r="R3" s="80" t="s">
        <v>657</v>
      </c>
      <c r="S3" s="78" t="s">
        <v>656</v>
      </c>
      <c r="T3" s="78" t="s">
        <v>655</v>
      </c>
      <c r="U3" s="78" t="s">
        <v>654</v>
      </c>
      <c r="V3" s="78" t="s">
        <v>656</v>
      </c>
      <c r="W3" s="78" t="s">
        <v>655</v>
      </c>
      <c r="X3" s="78" t="s">
        <v>654</v>
      </c>
      <c r="Y3" s="78" t="s">
        <v>656</v>
      </c>
      <c r="Z3" s="78" t="s">
        <v>655</v>
      </c>
      <c r="AA3" s="78" t="s">
        <v>654</v>
      </c>
      <c r="AB3" s="78" t="s">
        <v>656</v>
      </c>
      <c r="AC3" s="78" t="s">
        <v>655</v>
      </c>
      <c r="AD3" s="78" t="s">
        <v>654</v>
      </c>
      <c r="AE3" s="82" t="s">
        <v>653</v>
      </c>
      <c r="AF3" s="82" t="s">
        <v>652</v>
      </c>
      <c r="AG3" s="82" t="s">
        <v>651</v>
      </c>
      <c r="AH3" s="82" t="s">
        <v>653</v>
      </c>
      <c r="AI3" s="82" t="s">
        <v>652</v>
      </c>
      <c r="AJ3" s="82" t="s">
        <v>651</v>
      </c>
      <c r="AK3" s="83" t="s">
        <v>709</v>
      </c>
      <c r="AL3" s="83" t="s">
        <v>710</v>
      </c>
      <c r="AM3" s="83" t="s">
        <v>711</v>
      </c>
      <c r="AN3" s="83" t="s">
        <v>712</v>
      </c>
      <c r="AO3" s="83" t="s">
        <v>713</v>
      </c>
    </row>
    <row r="4" spans="1:41" ht="14.4" x14ac:dyDescent="0.3">
      <c r="A4" s="84">
        <v>1</v>
      </c>
      <c r="B4" s="85" t="s">
        <v>82</v>
      </c>
      <c r="C4" s="85" t="s">
        <v>690</v>
      </c>
      <c r="D4" s="85" t="s">
        <v>691</v>
      </c>
      <c r="E4" s="85">
        <v>14.549443999999999</v>
      </c>
      <c r="F4" s="85">
        <v>-9.7805560000000007</v>
      </c>
      <c r="G4" s="78">
        <v>1</v>
      </c>
      <c r="H4" s="78">
        <v>0</v>
      </c>
      <c r="I4" s="78">
        <v>0</v>
      </c>
      <c r="J4" s="78">
        <f t="shared" ref="J4:J51" si="0">SUM(G4:I4)</f>
        <v>1</v>
      </c>
      <c r="K4" s="78" t="s">
        <v>692</v>
      </c>
      <c r="L4" s="78">
        <v>617261</v>
      </c>
      <c r="M4" s="78">
        <v>9</v>
      </c>
      <c r="N4" s="78" t="s">
        <v>692</v>
      </c>
      <c r="O4" s="78">
        <v>1156.9760000000001</v>
      </c>
      <c r="P4" s="78">
        <v>56.42718</v>
      </c>
      <c r="Q4" s="78">
        <v>3</v>
      </c>
      <c r="R4" s="78">
        <v>0</v>
      </c>
      <c r="S4" s="78"/>
      <c r="T4" s="78"/>
      <c r="U4" s="78"/>
      <c r="V4" s="78"/>
      <c r="W4" s="78">
        <v>2</v>
      </c>
      <c r="X4" s="78">
        <v>8</v>
      </c>
      <c r="Y4" s="78"/>
      <c r="Z4" s="78"/>
      <c r="AA4" s="78"/>
      <c r="AB4" s="78"/>
      <c r="AC4" s="78">
        <v>2</v>
      </c>
      <c r="AD4" s="78">
        <v>174</v>
      </c>
      <c r="AE4" s="78">
        <f t="shared" ref="AE4:AE51" si="1">S4+Y4</f>
        <v>0</v>
      </c>
      <c r="AF4" s="78">
        <f t="shared" ref="AF4:AF51" si="2">T4+Z4</f>
        <v>0</v>
      </c>
      <c r="AG4" s="78">
        <f t="shared" ref="AG4:AG51" si="3">U4+AA4</f>
        <v>0</v>
      </c>
      <c r="AH4" s="78">
        <f t="shared" ref="AH4:AH51" si="4">V4+AB4</f>
        <v>0</v>
      </c>
      <c r="AI4" s="78">
        <f t="shared" ref="AI4:AI51" si="5">W4+AC4</f>
        <v>4</v>
      </c>
      <c r="AJ4" s="78">
        <f t="shared" ref="AJ4:AJ51" si="6">X4+AD4</f>
        <v>182</v>
      </c>
      <c r="AK4" s="78"/>
      <c r="AL4" s="78"/>
      <c r="AM4" s="78"/>
      <c r="AN4" s="78"/>
      <c r="AO4" s="78"/>
    </row>
    <row r="5" spans="1:41" ht="14.4" x14ac:dyDescent="0.3">
      <c r="A5" s="84">
        <v>1</v>
      </c>
      <c r="B5" s="85" t="s">
        <v>255</v>
      </c>
      <c r="C5" s="85" t="s">
        <v>254</v>
      </c>
      <c r="D5" s="85" t="s">
        <v>423</v>
      </c>
      <c r="E5" s="85">
        <v>-65.771016000000003</v>
      </c>
      <c r="F5" s="85">
        <v>-17.091849</v>
      </c>
      <c r="G5" s="78">
        <v>0</v>
      </c>
      <c r="H5" s="78">
        <v>1</v>
      </c>
      <c r="I5" s="78">
        <v>0</v>
      </c>
      <c r="J5" s="78">
        <f t="shared" si="0"/>
        <v>1</v>
      </c>
      <c r="K5" s="78" t="s">
        <v>424</v>
      </c>
      <c r="L5" s="78">
        <v>3221350</v>
      </c>
      <c r="M5" s="78">
        <v>26</v>
      </c>
      <c r="N5" s="78"/>
      <c r="O5" s="86">
        <v>50.923000000000002</v>
      </c>
      <c r="P5" s="78">
        <v>99.794449999999998</v>
      </c>
      <c r="Q5" s="78">
        <v>1</v>
      </c>
      <c r="R5" s="86">
        <v>1</v>
      </c>
      <c r="S5" s="78">
        <v>3</v>
      </c>
      <c r="T5" s="78">
        <v>16</v>
      </c>
      <c r="U5" s="78">
        <v>266</v>
      </c>
      <c r="V5" s="78"/>
      <c r="W5" s="78">
        <v>4</v>
      </c>
      <c r="X5" s="78">
        <v>109</v>
      </c>
      <c r="Y5" s="78">
        <v>3</v>
      </c>
      <c r="Z5" s="78">
        <v>16</v>
      </c>
      <c r="AA5" s="78">
        <v>290</v>
      </c>
      <c r="AB5" s="78">
        <v>4</v>
      </c>
      <c r="AC5" s="78">
        <v>15</v>
      </c>
      <c r="AD5" s="78">
        <v>213</v>
      </c>
      <c r="AE5" s="78">
        <f t="shared" si="1"/>
        <v>6</v>
      </c>
      <c r="AF5" s="78">
        <f t="shared" si="2"/>
        <v>32</v>
      </c>
      <c r="AG5" s="78">
        <f t="shared" si="3"/>
        <v>556</v>
      </c>
      <c r="AH5" s="78">
        <f t="shared" si="4"/>
        <v>4</v>
      </c>
      <c r="AI5" s="78">
        <f t="shared" si="5"/>
        <v>19</v>
      </c>
      <c r="AJ5" s="78">
        <f t="shared" si="6"/>
        <v>322</v>
      </c>
      <c r="AK5" s="78"/>
      <c r="AL5" s="78">
        <v>1</v>
      </c>
      <c r="AM5" s="78">
        <v>1</v>
      </c>
      <c r="AN5" s="78">
        <v>1</v>
      </c>
      <c r="AO5" s="78">
        <v>1</v>
      </c>
    </row>
    <row r="6" spans="1:41" ht="14.4" x14ac:dyDescent="0.3">
      <c r="A6" s="84">
        <v>1</v>
      </c>
      <c r="B6" s="85" t="s">
        <v>267</v>
      </c>
      <c r="C6" s="85" t="s">
        <v>489</v>
      </c>
      <c r="D6" s="85" t="s">
        <v>688</v>
      </c>
      <c r="E6" s="85">
        <v>-6.5725759999999998</v>
      </c>
      <c r="F6" s="85">
        <v>5.6976310000000003</v>
      </c>
      <c r="G6" s="78">
        <v>3</v>
      </c>
      <c r="H6" s="78">
        <v>0</v>
      </c>
      <c r="I6" s="78">
        <v>0</v>
      </c>
      <c r="J6" s="78">
        <f t="shared" si="0"/>
        <v>3</v>
      </c>
      <c r="K6" s="78" t="s">
        <v>688</v>
      </c>
      <c r="L6" s="78">
        <v>365580</v>
      </c>
      <c r="M6" s="78">
        <v>7</v>
      </c>
      <c r="N6" s="78"/>
      <c r="O6" s="78">
        <v>798.49699999999996</v>
      </c>
      <c r="P6" s="78">
        <v>40.521920000000001</v>
      </c>
      <c r="Q6" s="78">
        <v>3</v>
      </c>
      <c r="R6" s="78">
        <v>0</v>
      </c>
      <c r="S6" s="78"/>
      <c r="T6" s="78"/>
      <c r="U6" s="78"/>
      <c r="V6" s="78"/>
      <c r="W6" s="78"/>
      <c r="X6" s="78"/>
      <c r="Y6" s="78"/>
      <c r="Z6" s="78"/>
      <c r="AA6" s="78"/>
      <c r="AB6" s="78">
        <v>2</v>
      </c>
      <c r="AC6" s="78">
        <v>11</v>
      </c>
      <c r="AD6" s="78">
        <v>246</v>
      </c>
      <c r="AE6" s="78">
        <f t="shared" si="1"/>
        <v>0</v>
      </c>
      <c r="AF6" s="78">
        <f t="shared" si="2"/>
        <v>0</v>
      </c>
      <c r="AG6" s="78">
        <f t="shared" si="3"/>
        <v>0</v>
      </c>
      <c r="AH6" s="78">
        <f t="shared" si="4"/>
        <v>2</v>
      </c>
      <c r="AI6" s="78">
        <f t="shared" si="5"/>
        <v>11</v>
      </c>
      <c r="AJ6" s="78">
        <f t="shared" si="6"/>
        <v>246</v>
      </c>
      <c r="AK6" s="78"/>
      <c r="AL6" s="78"/>
      <c r="AM6" s="78"/>
      <c r="AN6" s="78"/>
      <c r="AO6" s="78"/>
    </row>
    <row r="7" spans="1:41" ht="14.4" x14ac:dyDescent="0.3">
      <c r="A7" s="84">
        <v>1</v>
      </c>
      <c r="B7" s="85" t="s">
        <v>86</v>
      </c>
      <c r="C7" s="85" t="s">
        <v>682</v>
      </c>
      <c r="D7" s="85" t="s">
        <v>114</v>
      </c>
      <c r="E7" s="85">
        <v>36.075066999999997</v>
      </c>
      <c r="F7" s="85">
        <v>8.2124330000000008</v>
      </c>
      <c r="G7" s="78">
        <v>0</v>
      </c>
      <c r="H7" s="78">
        <v>0</v>
      </c>
      <c r="I7" s="78">
        <v>0</v>
      </c>
      <c r="J7" s="78">
        <f t="shared" si="0"/>
        <v>0</v>
      </c>
      <c r="K7" s="78" t="s">
        <v>483</v>
      </c>
      <c r="L7" s="78">
        <v>60175</v>
      </c>
      <c r="M7" s="78">
        <v>2</v>
      </c>
      <c r="N7" s="78" t="s">
        <v>683</v>
      </c>
      <c r="O7" s="78">
        <v>554.54200000000003</v>
      </c>
      <c r="P7" s="78">
        <v>99.97</v>
      </c>
      <c r="Q7" s="78">
        <v>1</v>
      </c>
      <c r="R7" s="78">
        <v>1</v>
      </c>
      <c r="S7" s="78">
        <v>2</v>
      </c>
      <c r="T7" s="78">
        <v>6</v>
      </c>
      <c r="U7" s="78">
        <v>129</v>
      </c>
      <c r="V7" s="78">
        <v>4</v>
      </c>
      <c r="W7" s="78">
        <v>16</v>
      </c>
      <c r="X7" s="78">
        <v>201</v>
      </c>
      <c r="Y7" s="78">
        <v>1</v>
      </c>
      <c r="Z7" s="78">
        <v>6</v>
      </c>
      <c r="AA7" s="78">
        <v>128</v>
      </c>
      <c r="AB7" s="78"/>
      <c r="AC7" s="78"/>
      <c r="AD7" s="78">
        <v>84</v>
      </c>
      <c r="AE7" s="78">
        <f t="shared" si="1"/>
        <v>3</v>
      </c>
      <c r="AF7" s="78">
        <f t="shared" si="2"/>
        <v>12</v>
      </c>
      <c r="AG7" s="78">
        <f t="shared" si="3"/>
        <v>257</v>
      </c>
      <c r="AH7" s="78">
        <f t="shared" si="4"/>
        <v>4</v>
      </c>
      <c r="AI7" s="78">
        <f t="shared" si="5"/>
        <v>16</v>
      </c>
      <c r="AJ7" s="78">
        <f t="shared" si="6"/>
        <v>285</v>
      </c>
      <c r="AK7" s="78"/>
      <c r="AL7" s="78">
        <v>1</v>
      </c>
      <c r="AM7" s="78">
        <v>1</v>
      </c>
      <c r="AN7" s="78">
        <v>1</v>
      </c>
      <c r="AO7" s="78">
        <v>1</v>
      </c>
    </row>
    <row r="8" spans="1:41" ht="14.4" x14ac:dyDescent="0.3">
      <c r="A8" s="84">
        <v>1</v>
      </c>
      <c r="B8" s="78" t="s">
        <v>157</v>
      </c>
      <c r="C8" s="78" t="s">
        <v>685</v>
      </c>
      <c r="D8" s="78" t="s">
        <v>686</v>
      </c>
      <c r="E8" s="78">
        <v>-11.524797</v>
      </c>
      <c r="F8" s="78">
        <v>11.150202999999999</v>
      </c>
      <c r="G8" s="78">
        <v>10</v>
      </c>
      <c r="H8" s="78">
        <v>0</v>
      </c>
      <c r="I8" s="78">
        <v>0</v>
      </c>
      <c r="J8" s="78">
        <f t="shared" si="0"/>
        <v>10</v>
      </c>
      <c r="K8" s="85" t="s">
        <v>684</v>
      </c>
      <c r="L8" s="84">
        <v>264266</v>
      </c>
      <c r="M8" s="84">
        <v>4</v>
      </c>
      <c r="N8" s="85" t="s">
        <v>620</v>
      </c>
      <c r="O8" s="85">
        <v>737.69399999999996</v>
      </c>
      <c r="P8" s="85">
        <v>83.826580000000007</v>
      </c>
      <c r="Q8" s="84">
        <v>3</v>
      </c>
      <c r="R8" s="84">
        <v>0</v>
      </c>
      <c r="S8" s="78"/>
      <c r="T8" s="78"/>
      <c r="U8" s="78"/>
      <c r="V8" s="78"/>
      <c r="W8" s="78"/>
      <c r="X8" s="78"/>
      <c r="Y8" s="78"/>
      <c r="Z8" s="78"/>
      <c r="AA8" s="78"/>
      <c r="AB8" s="78">
        <v>1</v>
      </c>
      <c r="AC8" s="78">
        <v>2</v>
      </c>
      <c r="AD8" s="78">
        <v>42</v>
      </c>
      <c r="AE8" s="78">
        <f t="shared" si="1"/>
        <v>0</v>
      </c>
      <c r="AF8" s="78">
        <f t="shared" si="2"/>
        <v>0</v>
      </c>
      <c r="AG8" s="78">
        <f t="shared" si="3"/>
        <v>0</v>
      </c>
      <c r="AH8" s="78">
        <f t="shared" si="4"/>
        <v>1</v>
      </c>
      <c r="AI8" s="78">
        <f t="shared" si="5"/>
        <v>2</v>
      </c>
      <c r="AJ8" s="78">
        <f t="shared" si="6"/>
        <v>42</v>
      </c>
      <c r="AK8" s="78"/>
      <c r="AL8" s="78"/>
      <c r="AM8" s="78"/>
      <c r="AN8" s="78"/>
      <c r="AO8" s="78"/>
    </row>
    <row r="9" spans="1:41" ht="14.4" customHeight="1" x14ac:dyDescent="0.3">
      <c r="A9" s="84">
        <v>1</v>
      </c>
      <c r="B9" s="85" t="s">
        <v>157</v>
      </c>
      <c r="C9" s="85" t="s">
        <v>265</v>
      </c>
      <c r="D9" s="85" t="s">
        <v>455</v>
      </c>
      <c r="E9" s="85">
        <v>-13.514583</v>
      </c>
      <c r="F9" s="85">
        <v>9.8047690000000003</v>
      </c>
      <c r="G9" s="78">
        <v>6</v>
      </c>
      <c r="H9" s="78">
        <v>0</v>
      </c>
      <c r="I9" s="78">
        <v>0</v>
      </c>
      <c r="J9" s="78">
        <f t="shared" si="0"/>
        <v>6</v>
      </c>
      <c r="K9" s="78"/>
      <c r="L9" s="78">
        <v>316912</v>
      </c>
      <c r="M9" s="78">
        <v>5</v>
      </c>
      <c r="N9" s="78"/>
      <c r="O9" s="86">
        <v>41.258000000000003</v>
      </c>
      <c r="P9" s="78">
        <v>99.8142</v>
      </c>
      <c r="Q9" s="78">
        <v>1</v>
      </c>
      <c r="R9" s="86">
        <v>1</v>
      </c>
      <c r="S9" s="78">
        <v>2</v>
      </c>
      <c r="T9" s="78">
        <v>14</v>
      </c>
      <c r="U9" s="78">
        <v>150</v>
      </c>
      <c r="V9" s="78"/>
      <c r="W9" s="78"/>
      <c r="X9" s="78"/>
      <c r="Y9" s="78">
        <v>4</v>
      </c>
      <c r="Z9" s="78">
        <v>15</v>
      </c>
      <c r="AA9" s="78">
        <v>151</v>
      </c>
      <c r="AB9" s="78">
        <v>2</v>
      </c>
      <c r="AC9" s="78">
        <v>8</v>
      </c>
      <c r="AD9" s="78">
        <v>130</v>
      </c>
      <c r="AE9" s="78">
        <f t="shared" si="1"/>
        <v>6</v>
      </c>
      <c r="AF9" s="78">
        <f t="shared" si="2"/>
        <v>29</v>
      </c>
      <c r="AG9" s="78">
        <f t="shared" si="3"/>
        <v>301</v>
      </c>
      <c r="AH9" s="78">
        <f t="shared" si="4"/>
        <v>2</v>
      </c>
      <c r="AI9" s="78">
        <f t="shared" si="5"/>
        <v>8</v>
      </c>
      <c r="AJ9" s="78">
        <f t="shared" si="6"/>
        <v>130</v>
      </c>
      <c r="AK9" s="78"/>
      <c r="AL9" s="78">
        <v>1</v>
      </c>
      <c r="AM9" s="78">
        <v>1</v>
      </c>
      <c r="AN9" s="78">
        <v>1</v>
      </c>
      <c r="AO9" s="78">
        <v>1</v>
      </c>
    </row>
    <row r="10" spans="1:41" ht="14.4" x14ac:dyDescent="0.3">
      <c r="A10" s="84">
        <v>1</v>
      </c>
      <c r="B10" s="85" t="s">
        <v>53</v>
      </c>
      <c r="C10" s="85" t="s">
        <v>52</v>
      </c>
      <c r="D10" s="85" t="s">
        <v>52</v>
      </c>
      <c r="E10" s="85">
        <v>99.168833000000006</v>
      </c>
      <c r="F10" s="85">
        <v>1.580389</v>
      </c>
      <c r="G10" s="78">
        <v>1</v>
      </c>
      <c r="H10" s="78">
        <v>3</v>
      </c>
      <c r="I10" s="78">
        <v>0</v>
      </c>
      <c r="J10" s="78">
        <f t="shared" si="0"/>
        <v>4</v>
      </c>
      <c r="K10" s="78"/>
      <c r="L10" s="78">
        <v>2401275</v>
      </c>
      <c r="M10" s="78">
        <v>23</v>
      </c>
      <c r="N10" s="78"/>
      <c r="O10" s="86">
        <v>161.00299999999999</v>
      </c>
      <c r="P10" s="78">
        <v>99.97</v>
      </c>
      <c r="Q10" s="78">
        <v>1</v>
      </c>
      <c r="R10" s="86">
        <v>1</v>
      </c>
      <c r="S10" s="78">
        <v>3</v>
      </c>
      <c r="T10" s="78">
        <v>15</v>
      </c>
      <c r="U10" s="78">
        <v>262</v>
      </c>
      <c r="V10" s="78"/>
      <c r="W10" s="78"/>
      <c r="X10" s="78"/>
      <c r="Y10" s="78">
        <v>4</v>
      </c>
      <c r="Z10" s="78">
        <v>15</v>
      </c>
      <c r="AA10" s="78">
        <v>262</v>
      </c>
      <c r="AB10" s="78">
        <v>5</v>
      </c>
      <c r="AC10" s="78">
        <v>23</v>
      </c>
      <c r="AD10" s="78">
        <v>357</v>
      </c>
      <c r="AE10" s="78">
        <f t="shared" si="1"/>
        <v>7</v>
      </c>
      <c r="AF10" s="78">
        <f t="shared" si="2"/>
        <v>30</v>
      </c>
      <c r="AG10" s="78">
        <f t="shared" si="3"/>
        <v>524</v>
      </c>
      <c r="AH10" s="78">
        <f t="shared" si="4"/>
        <v>5</v>
      </c>
      <c r="AI10" s="78">
        <f t="shared" si="5"/>
        <v>23</v>
      </c>
      <c r="AJ10" s="78">
        <f t="shared" si="6"/>
        <v>357</v>
      </c>
      <c r="AK10" s="78"/>
      <c r="AL10" s="78">
        <v>1</v>
      </c>
      <c r="AM10" s="78">
        <v>1</v>
      </c>
      <c r="AN10" s="78">
        <v>1</v>
      </c>
      <c r="AO10" s="78">
        <v>1</v>
      </c>
    </row>
    <row r="11" spans="1:41" ht="14.4" x14ac:dyDescent="0.3">
      <c r="A11" s="84">
        <v>1</v>
      </c>
      <c r="B11" s="85" t="s">
        <v>105</v>
      </c>
      <c r="C11" s="85" t="s">
        <v>229</v>
      </c>
      <c r="D11" s="85" t="s">
        <v>465</v>
      </c>
      <c r="E11" s="85">
        <v>102.929777</v>
      </c>
      <c r="F11" s="85">
        <v>19.393750000000001</v>
      </c>
      <c r="G11" s="78">
        <v>10</v>
      </c>
      <c r="H11" s="78">
        <v>0</v>
      </c>
      <c r="I11" s="78">
        <v>1</v>
      </c>
      <c r="J11" s="78">
        <f t="shared" si="0"/>
        <v>11</v>
      </c>
      <c r="K11" s="78" t="s">
        <v>383</v>
      </c>
      <c r="L11" s="78">
        <v>2310593</v>
      </c>
      <c r="M11" s="78">
        <v>21</v>
      </c>
      <c r="N11" s="78" t="s">
        <v>465</v>
      </c>
      <c r="O11" s="78">
        <v>426.34899999999999</v>
      </c>
      <c r="P11" s="78">
        <v>99.984999999999999</v>
      </c>
      <c r="Q11" s="78">
        <v>3</v>
      </c>
      <c r="R11" s="78">
        <v>0</v>
      </c>
      <c r="S11" s="78"/>
      <c r="T11" s="78"/>
      <c r="U11" s="78"/>
      <c r="V11" s="78"/>
      <c r="W11" s="78"/>
      <c r="X11" s="78"/>
      <c r="Y11" s="78"/>
      <c r="Z11" s="78"/>
      <c r="AA11" s="78"/>
      <c r="AB11" s="78">
        <v>4</v>
      </c>
      <c r="AC11" s="78">
        <v>22</v>
      </c>
      <c r="AD11" s="78">
        <v>376</v>
      </c>
      <c r="AE11" s="78">
        <f t="shared" si="1"/>
        <v>0</v>
      </c>
      <c r="AF11" s="78">
        <f t="shared" si="2"/>
        <v>0</v>
      </c>
      <c r="AG11" s="78">
        <f t="shared" si="3"/>
        <v>0</v>
      </c>
      <c r="AH11" s="78">
        <f t="shared" si="4"/>
        <v>4</v>
      </c>
      <c r="AI11" s="78">
        <f t="shared" si="5"/>
        <v>22</v>
      </c>
      <c r="AJ11" s="78">
        <f t="shared" si="6"/>
        <v>376</v>
      </c>
      <c r="AK11" s="78">
        <v>1</v>
      </c>
      <c r="AL11" s="78"/>
      <c r="AM11" s="78"/>
      <c r="AN11" s="78">
        <v>1</v>
      </c>
      <c r="AO11" s="78"/>
    </row>
    <row r="12" spans="1:41" ht="14.4" x14ac:dyDescent="0.3">
      <c r="A12" s="84">
        <v>1</v>
      </c>
      <c r="B12" s="85" t="s">
        <v>105</v>
      </c>
      <c r="C12" s="85" t="s">
        <v>391</v>
      </c>
      <c r="D12" s="85" t="s">
        <v>392</v>
      </c>
      <c r="E12" s="85">
        <v>102.30207900000001</v>
      </c>
      <c r="F12" s="85">
        <v>20.127078999999998</v>
      </c>
      <c r="G12" s="78">
        <v>6</v>
      </c>
      <c r="H12" s="78">
        <v>1</v>
      </c>
      <c r="I12" s="78">
        <v>4</v>
      </c>
      <c r="J12" s="78">
        <f t="shared" si="0"/>
        <v>11</v>
      </c>
      <c r="K12" s="78" t="s">
        <v>383</v>
      </c>
      <c r="L12" s="78">
        <v>2314376</v>
      </c>
      <c r="M12" s="78"/>
      <c r="N12" s="78" t="s">
        <v>706</v>
      </c>
      <c r="O12" s="78">
        <v>460.68900000000002</v>
      </c>
      <c r="P12" s="78">
        <v>99.625349999999997</v>
      </c>
      <c r="Q12" s="78">
        <v>1</v>
      </c>
      <c r="R12" s="78">
        <v>0</v>
      </c>
      <c r="S12" s="78">
        <v>3</v>
      </c>
      <c r="T12" s="78">
        <v>9</v>
      </c>
      <c r="U12" s="78">
        <v>46</v>
      </c>
      <c r="V12" s="78"/>
      <c r="W12" s="78"/>
      <c r="X12" s="78"/>
      <c r="Y12" s="78">
        <v>4</v>
      </c>
      <c r="Z12" s="78">
        <v>11</v>
      </c>
      <c r="AA12" s="78">
        <v>48</v>
      </c>
      <c r="AB12" s="78">
        <v>1</v>
      </c>
      <c r="AC12" s="78">
        <v>12</v>
      </c>
      <c r="AD12" s="78">
        <v>278</v>
      </c>
      <c r="AE12" s="78">
        <f t="shared" si="1"/>
        <v>7</v>
      </c>
      <c r="AF12" s="78">
        <f t="shared" si="2"/>
        <v>20</v>
      </c>
      <c r="AG12" s="78">
        <f t="shared" si="3"/>
        <v>94</v>
      </c>
      <c r="AH12" s="78">
        <f t="shared" si="4"/>
        <v>1</v>
      </c>
      <c r="AI12" s="78">
        <f t="shared" si="5"/>
        <v>12</v>
      </c>
      <c r="AJ12" s="78">
        <f t="shared" si="6"/>
        <v>278</v>
      </c>
      <c r="AK12" s="78">
        <v>1</v>
      </c>
      <c r="AL12" s="78"/>
      <c r="AM12" s="78">
        <v>1</v>
      </c>
      <c r="AN12" s="78">
        <v>1</v>
      </c>
      <c r="AO12" s="78">
        <v>1</v>
      </c>
    </row>
    <row r="13" spans="1:41" ht="14.4" customHeight="1" x14ac:dyDescent="0.3">
      <c r="A13" s="84">
        <v>1</v>
      </c>
      <c r="B13" s="85" t="s">
        <v>105</v>
      </c>
      <c r="C13" s="87" t="s">
        <v>394</v>
      </c>
      <c r="D13" s="85" t="s">
        <v>392</v>
      </c>
      <c r="E13" s="85">
        <v>102.66102600000001</v>
      </c>
      <c r="F13" s="85">
        <v>20.677692</v>
      </c>
      <c r="G13" s="78">
        <v>3</v>
      </c>
      <c r="H13" s="78">
        <v>1</v>
      </c>
      <c r="I13" s="78">
        <v>1</v>
      </c>
      <c r="J13" s="78">
        <f t="shared" si="0"/>
        <v>5</v>
      </c>
      <c r="K13" s="78" t="s">
        <v>383</v>
      </c>
      <c r="L13" s="78">
        <v>2314376</v>
      </c>
      <c r="M13" s="78"/>
      <c r="N13" s="78" t="s">
        <v>706</v>
      </c>
      <c r="O13" s="78">
        <v>460.68900000000002</v>
      </c>
      <c r="P13" s="78">
        <v>99.712500000000006</v>
      </c>
      <c r="Q13" s="78">
        <v>1</v>
      </c>
      <c r="R13" s="78">
        <v>0</v>
      </c>
      <c r="S13" s="78">
        <v>2</v>
      </c>
      <c r="T13" s="78">
        <v>8</v>
      </c>
      <c r="U13" s="78">
        <v>32</v>
      </c>
      <c r="V13" s="78"/>
      <c r="W13" s="78"/>
      <c r="X13" s="78"/>
      <c r="Y13" s="78">
        <v>3</v>
      </c>
      <c r="Z13" s="78">
        <v>10</v>
      </c>
      <c r="AA13" s="78">
        <v>42</v>
      </c>
      <c r="AB13" s="78">
        <v>2</v>
      </c>
      <c r="AC13" s="78">
        <v>18</v>
      </c>
      <c r="AD13" s="78">
        <v>355</v>
      </c>
      <c r="AE13" s="78">
        <f t="shared" si="1"/>
        <v>5</v>
      </c>
      <c r="AF13" s="78">
        <f t="shared" si="2"/>
        <v>18</v>
      </c>
      <c r="AG13" s="78">
        <f t="shared" si="3"/>
        <v>74</v>
      </c>
      <c r="AH13" s="78">
        <f t="shared" si="4"/>
        <v>2</v>
      </c>
      <c r="AI13" s="78">
        <f t="shared" si="5"/>
        <v>18</v>
      </c>
      <c r="AJ13" s="78">
        <f t="shared" si="6"/>
        <v>355</v>
      </c>
      <c r="AK13" s="78">
        <v>1</v>
      </c>
      <c r="AL13" s="78"/>
      <c r="AM13" s="78">
        <v>1</v>
      </c>
      <c r="AN13" s="78">
        <v>1</v>
      </c>
      <c r="AO13" s="78">
        <v>1</v>
      </c>
    </row>
    <row r="14" spans="1:41" ht="13.2" customHeight="1" x14ac:dyDescent="0.3">
      <c r="A14" s="84">
        <v>1</v>
      </c>
      <c r="B14" s="85" t="s">
        <v>105</v>
      </c>
      <c r="C14" s="85" t="s">
        <v>395</v>
      </c>
      <c r="D14" s="85" t="s">
        <v>392</v>
      </c>
      <c r="E14" s="85">
        <v>102.489583</v>
      </c>
      <c r="F14" s="85">
        <v>21.134705</v>
      </c>
      <c r="G14" s="88">
        <v>4</v>
      </c>
      <c r="H14" s="88">
        <v>1</v>
      </c>
      <c r="I14" s="88">
        <v>0</v>
      </c>
      <c r="J14" s="78">
        <f t="shared" si="0"/>
        <v>5</v>
      </c>
      <c r="K14" s="89" t="s">
        <v>383</v>
      </c>
      <c r="L14" s="89">
        <v>2314376</v>
      </c>
      <c r="M14" s="89"/>
      <c r="N14" s="89" t="s">
        <v>706</v>
      </c>
      <c r="O14" s="89">
        <v>460.68900000000002</v>
      </c>
      <c r="P14" s="78">
        <v>100</v>
      </c>
      <c r="Q14" s="78">
        <v>1</v>
      </c>
      <c r="R14" s="78">
        <v>0</v>
      </c>
      <c r="S14" s="78"/>
      <c r="T14" s="78"/>
      <c r="U14" s="78"/>
      <c r="V14" s="78"/>
      <c r="W14" s="78"/>
      <c r="X14" s="78"/>
      <c r="Y14" s="78"/>
      <c r="Z14" s="78"/>
      <c r="AA14" s="78"/>
      <c r="AB14" s="78"/>
      <c r="AC14" s="78"/>
      <c r="AD14" s="78"/>
      <c r="AE14" s="78">
        <f t="shared" si="1"/>
        <v>0</v>
      </c>
      <c r="AF14" s="78">
        <f t="shared" si="2"/>
        <v>0</v>
      </c>
      <c r="AG14" s="78">
        <f t="shared" si="3"/>
        <v>0</v>
      </c>
      <c r="AH14" s="78">
        <f t="shared" si="4"/>
        <v>0</v>
      </c>
      <c r="AI14" s="78">
        <f t="shared" si="5"/>
        <v>0</v>
      </c>
      <c r="AJ14" s="78">
        <f t="shared" si="6"/>
        <v>0</v>
      </c>
      <c r="AK14" s="78"/>
      <c r="AL14" s="78"/>
      <c r="AM14" s="78"/>
      <c r="AN14" s="78"/>
      <c r="AO14" s="78"/>
    </row>
    <row r="15" spans="1:41" ht="14.4" x14ac:dyDescent="0.3">
      <c r="A15" s="84">
        <v>1</v>
      </c>
      <c r="B15" s="85" t="s">
        <v>105</v>
      </c>
      <c r="C15" s="85" t="s">
        <v>396</v>
      </c>
      <c r="D15" s="85" t="s">
        <v>392</v>
      </c>
      <c r="E15" s="85">
        <v>102.258444</v>
      </c>
      <c r="F15" s="85">
        <v>22.087389999999999</v>
      </c>
      <c r="G15" s="78">
        <v>4</v>
      </c>
      <c r="H15" s="78">
        <v>1</v>
      </c>
      <c r="I15" s="78">
        <v>0</v>
      </c>
      <c r="J15" s="78">
        <f t="shared" si="0"/>
        <v>5</v>
      </c>
      <c r="K15" s="78" t="s">
        <v>383</v>
      </c>
      <c r="L15" s="78">
        <v>2314376</v>
      </c>
      <c r="M15" s="78">
        <v>22</v>
      </c>
      <c r="N15" s="78" t="s">
        <v>706</v>
      </c>
      <c r="O15" s="86">
        <v>460.68900000000002</v>
      </c>
      <c r="P15" s="78">
        <v>100</v>
      </c>
      <c r="Q15" s="78">
        <v>1</v>
      </c>
      <c r="R15" s="86">
        <v>1</v>
      </c>
      <c r="S15" s="78">
        <v>3</v>
      </c>
      <c r="T15" s="78">
        <v>15</v>
      </c>
      <c r="U15" s="78">
        <v>264</v>
      </c>
      <c r="V15" s="78"/>
      <c r="W15" s="78"/>
      <c r="X15" s="78">
        <v>6</v>
      </c>
      <c r="Y15" s="78">
        <v>4</v>
      </c>
      <c r="Z15" s="78">
        <v>16</v>
      </c>
      <c r="AA15" s="78">
        <v>314</v>
      </c>
      <c r="AB15" s="78">
        <v>3</v>
      </c>
      <c r="AC15" s="78">
        <v>17</v>
      </c>
      <c r="AD15" s="78">
        <v>361</v>
      </c>
      <c r="AE15" s="78">
        <f t="shared" si="1"/>
        <v>7</v>
      </c>
      <c r="AF15" s="78">
        <f t="shared" si="2"/>
        <v>31</v>
      </c>
      <c r="AG15" s="78">
        <f t="shared" si="3"/>
        <v>578</v>
      </c>
      <c r="AH15" s="78">
        <f t="shared" si="4"/>
        <v>3</v>
      </c>
      <c r="AI15" s="78">
        <f t="shared" si="5"/>
        <v>17</v>
      </c>
      <c r="AJ15" s="78">
        <f t="shared" si="6"/>
        <v>367</v>
      </c>
      <c r="AK15" s="78"/>
      <c r="AL15" s="78">
        <v>1</v>
      </c>
      <c r="AM15" s="78">
        <v>1</v>
      </c>
      <c r="AN15" s="78">
        <v>1</v>
      </c>
      <c r="AO15" s="78">
        <v>1</v>
      </c>
    </row>
    <row r="16" spans="1:41" ht="14.4" x14ac:dyDescent="0.3">
      <c r="A16" s="84">
        <v>1</v>
      </c>
      <c r="B16" s="85" t="s">
        <v>105</v>
      </c>
      <c r="C16" s="85" t="s">
        <v>245</v>
      </c>
      <c r="D16" s="85" t="s">
        <v>383</v>
      </c>
      <c r="E16" s="85">
        <v>101.018731</v>
      </c>
      <c r="F16" s="85">
        <v>19.843730000000001</v>
      </c>
      <c r="G16" s="78">
        <v>8</v>
      </c>
      <c r="H16" s="78">
        <v>1</v>
      </c>
      <c r="I16" s="78">
        <v>4</v>
      </c>
      <c r="J16" s="78">
        <f t="shared" si="0"/>
        <v>13</v>
      </c>
      <c r="K16" s="78" t="s">
        <v>383</v>
      </c>
      <c r="L16" s="78">
        <v>2290053</v>
      </c>
      <c r="M16" s="78"/>
      <c r="N16" s="78" t="s">
        <v>383</v>
      </c>
      <c r="O16" s="78">
        <v>4838.9089999999997</v>
      </c>
      <c r="P16" s="78">
        <v>80.342439999999996</v>
      </c>
      <c r="Q16" s="78">
        <v>3</v>
      </c>
      <c r="R16" s="78">
        <v>0</v>
      </c>
      <c r="S16" s="78">
        <v>3</v>
      </c>
      <c r="T16" s="78">
        <v>11</v>
      </c>
      <c r="U16" s="78">
        <v>37</v>
      </c>
      <c r="V16" s="78"/>
      <c r="W16" s="78"/>
      <c r="X16" s="78"/>
      <c r="Y16" s="78">
        <v>2</v>
      </c>
      <c r="Z16" s="78">
        <v>9</v>
      </c>
      <c r="AA16" s="78">
        <v>36</v>
      </c>
      <c r="AB16" s="78"/>
      <c r="AC16" s="78">
        <v>11</v>
      </c>
      <c r="AD16" s="78">
        <v>318</v>
      </c>
      <c r="AE16" s="78">
        <f t="shared" si="1"/>
        <v>5</v>
      </c>
      <c r="AF16" s="78">
        <f t="shared" si="2"/>
        <v>20</v>
      </c>
      <c r="AG16" s="78">
        <f t="shared" si="3"/>
        <v>73</v>
      </c>
      <c r="AH16" s="78">
        <f t="shared" si="4"/>
        <v>0</v>
      </c>
      <c r="AI16" s="78">
        <f t="shared" si="5"/>
        <v>11</v>
      </c>
      <c r="AJ16" s="78">
        <f t="shared" si="6"/>
        <v>318</v>
      </c>
      <c r="AK16" s="78">
        <v>1</v>
      </c>
      <c r="AL16" s="78"/>
      <c r="AM16" s="78">
        <v>1</v>
      </c>
      <c r="AN16" s="78">
        <v>1</v>
      </c>
      <c r="AO16" s="78">
        <v>1</v>
      </c>
    </row>
    <row r="17" spans="1:41" ht="14.4" x14ac:dyDescent="0.3">
      <c r="A17" s="84">
        <v>1</v>
      </c>
      <c r="B17" s="85" t="s">
        <v>105</v>
      </c>
      <c r="C17" s="85" t="s">
        <v>470</v>
      </c>
      <c r="D17" s="85" t="s">
        <v>383</v>
      </c>
      <c r="E17" s="85">
        <v>101.519721</v>
      </c>
      <c r="F17" s="85">
        <v>18.310417000000001</v>
      </c>
      <c r="G17" s="78">
        <v>0</v>
      </c>
      <c r="H17" s="78">
        <v>0</v>
      </c>
      <c r="I17" s="78">
        <v>0</v>
      </c>
      <c r="J17" s="78">
        <f t="shared" si="0"/>
        <v>0</v>
      </c>
      <c r="K17" s="78" t="s">
        <v>383</v>
      </c>
      <c r="L17" s="78">
        <v>2290053</v>
      </c>
      <c r="M17" s="78"/>
      <c r="N17" s="78" t="s">
        <v>383</v>
      </c>
      <c r="O17" s="78">
        <v>4838.9089999999997</v>
      </c>
      <c r="P17" s="78">
        <v>88.126909999999995</v>
      </c>
      <c r="Q17" s="78">
        <v>3</v>
      </c>
      <c r="R17" s="78">
        <v>0</v>
      </c>
      <c r="S17" s="78">
        <v>4</v>
      </c>
      <c r="T17" s="78">
        <v>10</v>
      </c>
      <c r="U17" s="78">
        <v>43</v>
      </c>
      <c r="V17" s="78"/>
      <c r="W17" s="78"/>
      <c r="X17" s="78"/>
      <c r="Y17" s="78">
        <v>4</v>
      </c>
      <c r="Z17" s="78">
        <v>8</v>
      </c>
      <c r="AA17" s="78">
        <v>42</v>
      </c>
      <c r="AB17" s="78">
        <v>1</v>
      </c>
      <c r="AC17" s="78">
        <v>9</v>
      </c>
      <c r="AD17" s="78">
        <v>218</v>
      </c>
      <c r="AE17" s="78">
        <f t="shared" si="1"/>
        <v>8</v>
      </c>
      <c r="AF17" s="78">
        <f t="shared" si="2"/>
        <v>18</v>
      </c>
      <c r="AG17" s="78">
        <f t="shared" si="3"/>
        <v>85</v>
      </c>
      <c r="AH17" s="78">
        <f t="shared" si="4"/>
        <v>1</v>
      </c>
      <c r="AI17" s="78">
        <f t="shared" si="5"/>
        <v>9</v>
      </c>
      <c r="AJ17" s="78">
        <f t="shared" si="6"/>
        <v>218</v>
      </c>
      <c r="AK17" s="78"/>
      <c r="AL17" s="78"/>
      <c r="AM17" s="78">
        <v>1</v>
      </c>
      <c r="AN17" s="78">
        <v>1</v>
      </c>
      <c r="AO17" s="78"/>
    </row>
    <row r="18" spans="1:41" ht="14.4" customHeight="1" x14ac:dyDescent="0.3">
      <c r="A18" s="84">
        <v>1</v>
      </c>
      <c r="B18" s="85" t="s">
        <v>105</v>
      </c>
      <c r="C18" s="85" t="s">
        <v>258</v>
      </c>
      <c r="D18" s="85" t="s">
        <v>383</v>
      </c>
      <c r="E18" s="85">
        <v>101.537475</v>
      </c>
      <c r="F18" s="85">
        <v>17.818750000000001</v>
      </c>
      <c r="G18" s="78">
        <v>11</v>
      </c>
      <c r="H18" s="78">
        <v>2</v>
      </c>
      <c r="I18" s="78">
        <v>5</v>
      </c>
      <c r="J18" s="78">
        <f t="shared" si="0"/>
        <v>18</v>
      </c>
      <c r="K18" s="78" t="s">
        <v>383</v>
      </c>
      <c r="L18" s="78">
        <v>2290053</v>
      </c>
      <c r="M18" s="78">
        <v>20</v>
      </c>
      <c r="N18" s="78" t="s">
        <v>383</v>
      </c>
      <c r="O18" s="78">
        <v>4838.9089999999997</v>
      </c>
      <c r="P18" s="78">
        <v>88.287490000000005</v>
      </c>
      <c r="Q18" s="78">
        <v>3</v>
      </c>
      <c r="R18" s="78">
        <v>0</v>
      </c>
      <c r="S18" s="78">
        <v>2</v>
      </c>
      <c r="T18" s="78">
        <v>10</v>
      </c>
      <c r="U18" s="78">
        <v>78</v>
      </c>
      <c r="V18" s="78"/>
      <c r="W18" s="78"/>
      <c r="X18" s="78"/>
      <c r="Y18" s="78">
        <v>3</v>
      </c>
      <c r="Z18" s="78">
        <v>12</v>
      </c>
      <c r="AA18" s="78">
        <v>87</v>
      </c>
      <c r="AB18" s="78">
        <v>1</v>
      </c>
      <c r="AC18" s="78">
        <v>12</v>
      </c>
      <c r="AD18" s="78">
        <v>220</v>
      </c>
      <c r="AE18" s="78">
        <f t="shared" si="1"/>
        <v>5</v>
      </c>
      <c r="AF18" s="78">
        <f t="shared" si="2"/>
        <v>22</v>
      </c>
      <c r="AG18" s="78">
        <f t="shared" si="3"/>
        <v>165</v>
      </c>
      <c r="AH18" s="78">
        <f t="shared" si="4"/>
        <v>1</v>
      </c>
      <c r="AI18" s="78">
        <f t="shared" si="5"/>
        <v>12</v>
      </c>
      <c r="AJ18" s="78">
        <f t="shared" si="6"/>
        <v>220</v>
      </c>
      <c r="AK18" s="78">
        <v>1</v>
      </c>
      <c r="AL18" s="78"/>
      <c r="AM18" s="78">
        <v>1</v>
      </c>
      <c r="AN18" s="78">
        <v>1</v>
      </c>
      <c r="AO18" s="78">
        <v>1</v>
      </c>
    </row>
    <row r="19" spans="1:41" ht="13.2" customHeight="1" x14ac:dyDescent="0.3">
      <c r="A19" s="84">
        <v>1</v>
      </c>
      <c r="B19" s="85" t="s">
        <v>121</v>
      </c>
      <c r="C19" s="85" t="s">
        <v>120</v>
      </c>
      <c r="D19" s="85" t="s">
        <v>494</v>
      </c>
      <c r="E19" s="85">
        <v>-11.107373000000001</v>
      </c>
      <c r="F19" s="85">
        <v>14.015706</v>
      </c>
      <c r="G19" s="78">
        <v>1</v>
      </c>
      <c r="H19" s="78">
        <v>0</v>
      </c>
      <c r="I19" s="78">
        <v>0</v>
      </c>
      <c r="J19" s="78">
        <f t="shared" si="0"/>
        <v>1</v>
      </c>
      <c r="K19" s="78" t="s">
        <v>684</v>
      </c>
      <c r="L19" s="78">
        <v>260758</v>
      </c>
      <c r="M19" s="78">
        <v>3</v>
      </c>
      <c r="N19" s="78" t="s">
        <v>684</v>
      </c>
      <c r="O19" s="78">
        <v>2005.3420000000001</v>
      </c>
      <c r="P19" s="78">
        <v>42.41337</v>
      </c>
      <c r="Q19" s="78">
        <v>3</v>
      </c>
      <c r="R19" s="78">
        <v>0</v>
      </c>
      <c r="S19" s="78"/>
      <c r="T19" s="78"/>
      <c r="U19" s="78"/>
      <c r="V19" s="78"/>
      <c r="W19" s="78"/>
      <c r="X19" s="78">
        <v>60</v>
      </c>
      <c r="Y19" s="78"/>
      <c r="Z19" s="78"/>
      <c r="AA19" s="78"/>
      <c r="AB19" s="78"/>
      <c r="AC19" s="78">
        <v>3</v>
      </c>
      <c r="AD19" s="78">
        <v>111</v>
      </c>
      <c r="AE19" s="78">
        <f t="shared" si="1"/>
        <v>0</v>
      </c>
      <c r="AF19" s="78">
        <f t="shared" si="2"/>
        <v>0</v>
      </c>
      <c r="AG19" s="78">
        <f t="shared" si="3"/>
        <v>0</v>
      </c>
      <c r="AH19" s="78">
        <f t="shared" si="4"/>
        <v>0</v>
      </c>
      <c r="AI19" s="78">
        <f t="shared" si="5"/>
        <v>3</v>
      </c>
      <c r="AJ19" s="78">
        <f t="shared" si="6"/>
        <v>171</v>
      </c>
      <c r="AK19" s="78"/>
      <c r="AL19" s="78"/>
      <c r="AM19" s="78"/>
      <c r="AN19" s="78"/>
      <c r="AO19" s="78"/>
    </row>
    <row r="20" spans="1:41" ht="13.2" customHeight="1" x14ac:dyDescent="0.3">
      <c r="A20" s="84">
        <v>1</v>
      </c>
      <c r="B20" s="85" t="s">
        <v>87</v>
      </c>
      <c r="C20" s="85" t="s">
        <v>705</v>
      </c>
      <c r="D20" s="27" t="s">
        <v>381</v>
      </c>
      <c r="E20" s="85">
        <v>98.580461</v>
      </c>
      <c r="F20" s="85">
        <v>26.051936000000001</v>
      </c>
      <c r="G20" s="78">
        <v>1</v>
      </c>
      <c r="H20" s="78">
        <v>0</v>
      </c>
      <c r="I20" s="78">
        <v>0</v>
      </c>
      <c r="J20" s="78">
        <f t="shared" si="0"/>
        <v>1</v>
      </c>
      <c r="K20" s="78" t="s">
        <v>701</v>
      </c>
      <c r="L20" s="78">
        <v>2237206</v>
      </c>
      <c r="M20" s="78"/>
      <c r="N20" s="78"/>
      <c r="O20" s="78">
        <v>145.66200000000001</v>
      </c>
      <c r="P20" s="78">
        <v>100</v>
      </c>
      <c r="Q20" s="78">
        <v>1</v>
      </c>
      <c r="R20" s="78">
        <v>0</v>
      </c>
      <c r="S20" s="78">
        <v>4</v>
      </c>
      <c r="T20" s="78">
        <v>16</v>
      </c>
      <c r="U20" s="78">
        <v>267</v>
      </c>
      <c r="V20" s="78"/>
      <c r="W20" s="78"/>
      <c r="X20" s="78"/>
      <c r="Y20" s="78">
        <v>5</v>
      </c>
      <c r="Z20" s="78">
        <v>21</v>
      </c>
      <c r="AA20" s="78">
        <v>334</v>
      </c>
      <c r="AB20" s="78">
        <v>2</v>
      </c>
      <c r="AC20" s="78">
        <v>12</v>
      </c>
      <c r="AD20" s="78">
        <v>309</v>
      </c>
      <c r="AE20" s="78">
        <f t="shared" si="1"/>
        <v>9</v>
      </c>
      <c r="AF20" s="78">
        <f t="shared" si="2"/>
        <v>37</v>
      </c>
      <c r="AG20" s="78">
        <f t="shared" si="3"/>
        <v>601</v>
      </c>
      <c r="AH20" s="78">
        <f t="shared" si="4"/>
        <v>2</v>
      </c>
      <c r="AI20" s="78">
        <f t="shared" si="5"/>
        <v>12</v>
      </c>
      <c r="AJ20" s="78">
        <f t="shared" si="6"/>
        <v>309</v>
      </c>
      <c r="AK20" s="78"/>
      <c r="AL20" s="78">
        <v>1</v>
      </c>
      <c r="AM20" s="78">
        <v>1</v>
      </c>
      <c r="AN20" s="78">
        <v>1</v>
      </c>
      <c r="AO20" s="78">
        <v>1</v>
      </c>
    </row>
    <row r="21" spans="1:41" ht="14.4" x14ac:dyDescent="0.3">
      <c r="A21" s="84">
        <v>1</v>
      </c>
      <c r="B21" s="85" t="s">
        <v>87</v>
      </c>
      <c r="C21" s="85" t="s">
        <v>697</v>
      </c>
      <c r="D21" s="85" t="s">
        <v>698</v>
      </c>
      <c r="E21" s="85">
        <v>97.747518999999997</v>
      </c>
      <c r="F21" s="85">
        <v>17.527477999999999</v>
      </c>
      <c r="G21" s="78">
        <v>3</v>
      </c>
      <c r="H21" s="78">
        <v>0</v>
      </c>
      <c r="I21" s="78">
        <v>0</v>
      </c>
      <c r="J21" s="78">
        <f t="shared" si="0"/>
        <v>3</v>
      </c>
      <c r="K21" s="78" t="s">
        <v>401</v>
      </c>
      <c r="L21" s="78">
        <v>2200164</v>
      </c>
      <c r="M21" s="78"/>
      <c r="N21" s="78" t="s">
        <v>401</v>
      </c>
      <c r="O21" s="78">
        <v>3244.0990000000002</v>
      </c>
      <c r="P21" s="78">
        <v>99.29392</v>
      </c>
      <c r="Q21" s="78">
        <v>1</v>
      </c>
      <c r="R21" s="78">
        <v>0</v>
      </c>
      <c r="S21" s="78"/>
      <c r="T21" s="78"/>
      <c r="U21" s="78"/>
      <c r="V21" s="78"/>
      <c r="W21" s="78"/>
      <c r="X21" s="78"/>
      <c r="Y21" s="78"/>
      <c r="Z21" s="78"/>
      <c r="AA21" s="78"/>
      <c r="AB21" s="78">
        <v>5</v>
      </c>
      <c r="AC21" s="78">
        <v>20</v>
      </c>
      <c r="AD21" s="78">
        <v>92</v>
      </c>
      <c r="AE21" s="78">
        <f t="shared" si="1"/>
        <v>0</v>
      </c>
      <c r="AF21" s="78">
        <f t="shared" si="2"/>
        <v>0</v>
      </c>
      <c r="AG21" s="78">
        <f t="shared" si="3"/>
        <v>0</v>
      </c>
      <c r="AH21" s="78">
        <f t="shared" si="4"/>
        <v>5</v>
      </c>
      <c r="AI21" s="78">
        <f t="shared" si="5"/>
        <v>20</v>
      </c>
      <c r="AJ21" s="78">
        <f t="shared" si="6"/>
        <v>92</v>
      </c>
      <c r="AK21" s="78"/>
      <c r="AL21" s="78">
        <v>1</v>
      </c>
      <c r="AM21" s="78"/>
      <c r="AN21" s="78">
        <v>1</v>
      </c>
      <c r="AO21" s="78"/>
    </row>
    <row r="22" spans="1:41" ht="14.4" customHeight="1" x14ac:dyDescent="0.3">
      <c r="A22" s="84">
        <v>1</v>
      </c>
      <c r="B22" s="85" t="s">
        <v>87</v>
      </c>
      <c r="C22" s="27" t="s">
        <v>333</v>
      </c>
      <c r="D22" s="27" t="s">
        <v>381</v>
      </c>
      <c r="E22" s="85">
        <v>98.429523000000003</v>
      </c>
      <c r="F22" s="85">
        <v>26.023865000000001</v>
      </c>
      <c r="G22" s="78">
        <v>1</v>
      </c>
      <c r="H22" s="78">
        <v>0</v>
      </c>
      <c r="I22" s="78">
        <v>0</v>
      </c>
      <c r="J22" s="78">
        <f t="shared" si="0"/>
        <v>1</v>
      </c>
      <c r="K22" s="78" t="s">
        <v>701</v>
      </c>
      <c r="L22" s="78">
        <v>2237206</v>
      </c>
      <c r="M22" s="78"/>
      <c r="N22" s="78"/>
      <c r="O22" s="78">
        <v>145.66200000000001</v>
      </c>
      <c r="P22" s="78">
        <v>99.817850000000007</v>
      </c>
      <c r="Q22" s="78">
        <v>1</v>
      </c>
      <c r="R22" s="78">
        <v>0</v>
      </c>
      <c r="S22" s="78">
        <v>4</v>
      </c>
      <c r="T22" s="78">
        <v>16</v>
      </c>
      <c r="U22" s="78">
        <v>219</v>
      </c>
      <c r="V22" s="78"/>
      <c r="W22" s="78"/>
      <c r="X22" s="78">
        <v>4</v>
      </c>
      <c r="Y22" s="78">
        <v>4</v>
      </c>
      <c r="Z22" s="78">
        <v>18</v>
      </c>
      <c r="AA22" s="78">
        <v>302</v>
      </c>
      <c r="AB22" s="78">
        <v>2</v>
      </c>
      <c r="AC22" s="78">
        <v>13</v>
      </c>
      <c r="AD22" s="78">
        <v>309</v>
      </c>
      <c r="AE22" s="78">
        <f t="shared" si="1"/>
        <v>8</v>
      </c>
      <c r="AF22" s="78">
        <f t="shared" si="2"/>
        <v>34</v>
      </c>
      <c r="AG22" s="78">
        <f t="shared" si="3"/>
        <v>521</v>
      </c>
      <c r="AH22" s="78">
        <f t="shared" si="4"/>
        <v>2</v>
      </c>
      <c r="AI22" s="78">
        <f t="shared" si="5"/>
        <v>13</v>
      </c>
      <c r="AJ22" s="78">
        <f t="shared" si="6"/>
        <v>313</v>
      </c>
      <c r="AK22" s="78"/>
      <c r="AL22" s="78">
        <v>1</v>
      </c>
      <c r="AM22" s="78">
        <v>1</v>
      </c>
      <c r="AN22" s="78">
        <v>1</v>
      </c>
      <c r="AO22" s="78">
        <v>1</v>
      </c>
    </row>
    <row r="23" spans="1:41" ht="13.2" customHeight="1" x14ac:dyDescent="0.3">
      <c r="A23" s="84">
        <v>1</v>
      </c>
      <c r="B23" s="85" t="s">
        <v>87</v>
      </c>
      <c r="C23" s="85" t="s">
        <v>167</v>
      </c>
      <c r="D23" s="27" t="s">
        <v>700</v>
      </c>
      <c r="E23" s="85">
        <v>98.376807999999997</v>
      </c>
      <c r="F23" s="85">
        <v>26.849506999999999</v>
      </c>
      <c r="G23" s="78">
        <v>1</v>
      </c>
      <c r="H23" s="78">
        <v>0</v>
      </c>
      <c r="I23" s="78">
        <v>0</v>
      </c>
      <c r="J23" s="78">
        <f t="shared" si="0"/>
        <v>1</v>
      </c>
      <c r="K23" s="78" t="s">
        <v>701</v>
      </c>
      <c r="L23" s="78">
        <v>2213941</v>
      </c>
      <c r="M23" s="78"/>
      <c r="N23" s="78" t="s">
        <v>701</v>
      </c>
      <c r="O23" s="78">
        <v>2071.2139999999999</v>
      </c>
      <c r="P23" s="78">
        <v>100</v>
      </c>
      <c r="Q23" s="78">
        <v>1</v>
      </c>
      <c r="R23" s="78">
        <v>0</v>
      </c>
      <c r="S23" s="78">
        <v>3</v>
      </c>
      <c r="T23" s="78">
        <v>16</v>
      </c>
      <c r="U23" s="78">
        <v>269</v>
      </c>
      <c r="V23" s="78"/>
      <c r="W23" s="78"/>
      <c r="X23" s="78">
        <v>132</v>
      </c>
      <c r="Y23" s="78">
        <v>4</v>
      </c>
      <c r="Z23" s="78">
        <v>19</v>
      </c>
      <c r="AA23" s="78">
        <v>334</v>
      </c>
      <c r="AB23" s="78">
        <v>4</v>
      </c>
      <c r="AC23" s="78">
        <v>23</v>
      </c>
      <c r="AD23" s="78">
        <v>226</v>
      </c>
      <c r="AE23" s="78">
        <f t="shared" si="1"/>
        <v>7</v>
      </c>
      <c r="AF23" s="78">
        <f t="shared" si="2"/>
        <v>35</v>
      </c>
      <c r="AG23" s="78">
        <f t="shared" si="3"/>
        <v>603</v>
      </c>
      <c r="AH23" s="78">
        <f t="shared" si="4"/>
        <v>4</v>
      </c>
      <c r="AI23" s="78">
        <f t="shared" si="5"/>
        <v>23</v>
      </c>
      <c r="AJ23" s="78">
        <f t="shared" si="6"/>
        <v>358</v>
      </c>
      <c r="AK23" s="78"/>
      <c r="AL23" s="78">
        <v>1</v>
      </c>
      <c r="AM23" s="78">
        <v>1</v>
      </c>
      <c r="AN23" s="78">
        <v>1</v>
      </c>
      <c r="AO23" s="78">
        <v>1</v>
      </c>
    </row>
    <row r="24" spans="1:41" ht="13.2" customHeight="1" x14ac:dyDescent="0.3">
      <c r="A24" s="84">
        <v>1</v>
      </c>
      <c r="B24" s="85" t="s">
        <v>87</v>
      </c>
      <c r="C24" s="78" t="s">
        <v>332</v>
      </c>
      <c r="D24" s="85" t="s">
        <v>698</v>
      </c>
      <c r="E24" s="85">
        <v>98.602121999999994</v>
      </c>
      <c r="F24" s="85">
        <v>23.414380999999999</v>
      </c>
      <c r="G24" s="78">
        <v>2</v>
      </c>
      <c r="H24" s="78">
        <v>0</v>
      </c>
      <c r="I24" s="78">
        <v>0</v>
      </c>
      <c r="J24" s="78">
        <f t="shared" si="0"/>
        <v>2</v>
      </c>
      <c r="K24" s="78" t="s">
        <v>401</v>
      </c>
      <c r="L24" s="78">
        <v>2200164</v>
      </c>
      <c r="M24" s="78"/>
      <c r="N24" s="78" t="s">
        <v>401</v>
      </c>
      <c r="O24" s="78">
        <v>3244.0990000000002</v>
      </c>
      <c r="P24" s="78">
        <v>99.804119999999998</v>
      </c>
      <c r="Q24" s="78">
        <v>1</v>
      </c>
      <c r="R24" s="78">
        <v>0</v>
      </c>
      <c r="S24" s="78"/>
      <c r="T24" s="78"/>
      <c r="U24" s="78"/>
      <c r="V24" s="78"/>
      <c r="W24" s="78"/>
      <c r="X24" s="78"/>
      <c r="Y24" s="78"/>
      <c r="Z24" s="78"/>
      <c r="AA24" s="78"/>
      <c r="AB24" s="78"/>
      <c r="AC24" s="78">
        <v>1</v>
      </c>
      <c r="AD24" s="78">
        <v>143</v>
      </c>
      <c r="AE24" s="78">
        <f t="shared" si="1"/>
        <v>0</v>
      </c>
      <c r="AF24" s="78">
        <f t="shared" si="2"/>
        <v>0</v>
      </c>
      <c r="AG24" s="78">
        <f t="shared" si="3"/>
        <v>0</v>
      </c>
      <c r="AH24" s="78">
        <f t="shared" si="4"/>
        <v>0</v>
      </c>
      <c r="AI24" s="78">
        <f t="shared" si="5"/>
        <v>1</v>
      </c>
      <c r="AJ24" s="78">
        <f t="shared" si="6"/>
        <v>143</v>
      </c>
      <c r="AK24" s="78"/>
      <c r="AL24" s="78">
        <v>1</v>
      </c>
      <c r="AM24" s="78"/>
      <c r="AN24" s="78">
        <v>1</v>
      </c>
      <c r="AO24" s="78"/>
    </row>
    <row r="25" spans="1:41" ht="14.4" x14ac:dyDescent="0.3">
      <c r="A25" s="84">
        <v>1</v>
      </c>
      <c r="B25" s="85" t="s">
        <v>87</v>
      </c>
      <c r="C25" s="78" t="s">
        <v>331</v>
      </c>
      <c r="D25" s="85" t="s">
        <v>366</v>
      </c>
      <c r="E25" s="85">
        <v>98.277743000000001</v>
      </c>
      <c r="F25" s="85">
        <v>26.043012000000001</v>
      </c>
      <c r="G25" s="78">
        <v>1</v>
      </c>
      <c r="H25" s="78">
        <v>0</v>
      </c>
      <c r="I25" s="78">
        <v>0</v>
      </c>
      <c r="J25" s="78">
        <f t="shared" si="0"/>
        <v>1</v>
      </c>
      <c r="K25" s="78" t="s">
        <v>701</v>
      </c>
      <c r="L25" s="78">
        <v>2237206</v>
      </c>
      <c r="M25" s="78"/>
      <c r="N25" s="78"/>
      <c r="O25" s="78">
        <v>145.66200000000001</v>
      </c>
      <c r="P25" s="78">
        <v>99.887500000000003</v>
      </c>
      <c r="Q25" s="78">
        <v>1</v>
      </c>
      <c r="R25" s="78">
        <v>0</v>
      </c>
      <c r="S25" s="78">
        <v>4</v>
      </c>
      <c r="T25" s="78">
        <v>16</v>
      </c>
      <c r="U25" s="78">
        <v>243</v>
      </c>
      <c r="V25" s="78"/>
      <c r="W25" s="78"/>
      <c r="X25" s="78"/>
      <c r="Y25" s="78">
        <v>4</v>
      </c>
      <c r="Z25" s="78">
        <v>18</v>
      </c>
      <c r="AA25" s="78">
        <v>307</v>
      </c>
      <c r="AB25" s="78">
        <v>4</v>
      </c>
      <c r="AC25" s="78">
        <v>21</v>
      </c>
      <c r="AD25" s="78">
        <v>325</v>
      </c>
      <c r="AE25" s="78">
        <f t="shared" si="1"/>
        <v>8</v>
      </c>
      <c r="AF25" s="78">
        <f t="shared" si="2"/>
        <v>34</v>
      </c>
      <c r="AG25" s="78">
        <f t="shared" si="3"/>
        <v>550</v>
      </c>
      <c r="AH25" s="78">
        <f t="shared" si="4"/>
        <v>4</v>
      </c>
      <c r="AI25" s="78">
        <f t="shared" si="5"/>
        <v>21</v>
      </c>
      <c r="AJ25" s="78">
        <f t="shared" si="6"/>
        <v>325</v>
      </c>
      <c r="AK25" s="78"/>
      <c r="AL25" s="78">
        <v>1</v>
      </c>
      <c r="AM25" s="78">
        <v>1</v>
      </c>
      <c r="AN25" s="78">
        <v>1</v>
      </c>
      <c r="AO25" s="78">
        <v>1</v>
      </c>
    </row>
    <row r="26" spans="1:41" ht="13.2" customHeight="1" x14ac:dyDescent="0.3">
      <c r="A26" s="84">
        <v>1</v>
      </c>
      <c r="B26" s="85" t="s">
        <v>87</v>
      </c>
      <c r="C26" s="78" t="s">
        <v>176</v>
      </c>
      <c r="D26" s="27" t="s">
        <v>704</v>
      </c>
      <c r="E26" s="85">
        <v>97.751067000000006</v>
      </c>
      <c r="F26" s="85">
        <v>26.634696000000002</v>
      </c>
      <c r="G26" s="78">
        <v>1</v>
      </c>
      <c r="H26" s="78">
        <v>0</v>
      </c>
      <c r="I26" s="78">
        <v>0</v>
      </c>
      <c r="J26" s="78">
        <f t="shared" si="0"/>
        <v>1</v>
      </c>
      <c r="K26" s="78" t="s">
        <v>701</v>
      </c>
      <c r="L26" s="78">
        <v>2232578</v>
      </c>
      <c r="M26" s="78">
        <v>18</v>
      </c>
      <c r="N26" s="78" t="s">
        <v>704</v>
      </c>
      <c r="O26" s="86">
        <v>385.57600000000002</v>
      </c>
      <c r="P26" s="78">
        <v>100</v>
      </c>
      <c r="Q26" s="78">
        <v>1</v>
      </c>
      <c r="R26" s="86">
        <v>1</v>
      </c>
      <c r="S26" s="78">
        <v>1</v>
      </c>
      <c r="T26" s="78">
        <v>9</v>
      </c>
      <c r="U26" s="78">
        <v>157</v>
      </c>
      <c r="V26" s="78"/>
      <c r="W26" s="78"/>
      <c r="X26" s="78">
        <v>1</v>
      </c>
      <c r="Y26" s="78">
        <v>2</v>
      </c>
      <c r="Z26" s="78">
        <v>12</v>
      </c>
      <c r="AA26" s="78">
        <v>198</v>
      </c>
      <c r="AB26" s="78">
        <v>4</v>
      </c>
      <c r="AC26" s="78">
        <v>23</v>
      </c>
      <c r="AD26" s="78">
        <v>379</v>
      </c>
      <c r="AE26" s="78">
        <f t="shared" si="1"/>
        <v>3</v>
      </c>
      <c r="AF26" s="78">
        <f t="shared" si="2"/>
        <v>21</v>
      </c>
      <c r="AG26" s="78">
        <f t="shared" si="3"/>
        <v>355</v>
      </c>
      <c r="AH26" s="78">
        <f t="shared" si="4"/>
        <v>4</v>
      </c>
      <c r="AI26" s="78">
        <f t="shared" si="5"/>
        <v>23</v>
      </c>
      <c r="AJ26" s="78">
        <f t="shared" si="6"/>
        <v>380</v>
      </c>
      <c r="AK26" s="78"/>
      <c r="AL26" s="78">
        <v>1</v>
      </c>
      <c r="AM26" s="78">
        <v>1</v>
      </c>
      <c r="AN26" s="78">
        <v>1</v>
      </c>
      <c r="AO26" s="78">
        <v>1</v>
      </c>
    </row>
    <row r="27" spans="1:41" ht="13.2" customHeight="1" x14ac:dyDescent="0.3">
      <c r="A27" s="84">
        <v>1</v>
      </c>
      <c r="B27" s="85" t="s">
        <v>87</v>
      </c>
      <c r="C27" s="78" t="s">
        <v>329</v>
      </c>
      <c r="D27" s="85" t="s">
        <v>699</v>
      </c>
      <c r="E27" s="85">
        <v>98.65</v>
      </c>
      <c r="F27" s="85">
        <v>20.456389000000001</v>
      </c>
      <c r="G27" s="78">
        <v>2</v>
      </c>
      <c r="H27" s="78">
        <v>0</v>
      </c>
      <c r="I27" s="78">
        <v>0</v>
      </c>
      <c r="J27" s="78">
        <f t="shared" si="0"/>
        <v>2</v>
      </c>
      <c r="K27" s="78" t="s">
        <v>401</v>
      </c>
      <c r="L27" s="78">
        <v>2200164</v>
      </c>
      <c r="M27" s="78"/>
      <c r="N27" s="78" t="s">
        <v>401</v>
      </c>
      <c r="O27" s="78">
        <v>3244.0990000000002</v>
      </c>
      <c r="P27" s="78">
        <v>99.803020000000004</v>
      </c>
      <c r="Q27" s="78">
        <v>1</v>
      </c>
      <c r="R27" s="78">
        <v>0</v>
      </c>
      <c r="S27" s="78"/>
      <c r="T27" s="78"/>
      <c r="U27" s="78"/>
      <c r="V27" s="78"/>
      <c r="W27" s="78"/>
      <c r="X27" s="78"/>
      <c r="Y27" s="78"/>
      <c r="Z27" s="78"/>
      <c r="AA27" s="78"/>
      <c r="AB27" s="78">
        <v>4</v>
      </c>
      <c r="AC27" s="78">
        <v>21</v>
      </c>
      <c r="AD27" s="78">
        <v>352</v>
      </c>
      <c r="AE27" s="78">
        <f t="shared" si="1"/>
        <v>0</v>
      </c>
      <c r="AF27" s="78">
        <f t="shared" si="2"/>
        <v>0</v>
      </c>
      <c r="AG27" s="78">
        <f t="shared" si="3"/>
        <v>0</v>
      </c>
      <c r="AH27" s="78">
        <f t="shared" si="4"/>
        <v>4</v>
      </c>
      <c r="AI27" s="78">
        <f t="shared" si="5"/>
        <v>21</v>
      </c>
      <c r="AJ27" s="78">
        <f t="shared" si="6"/>
        <v>352</v>
      </c>
      <c r="AK27" s="78"/>
      <c r="AL27" s="78">
        <v>1</v>
      </c>
      <c r="AM27" s="78"/>
      <c r="AN27" s="78">
        <v>1</v>
      </c>
      <c r="AO27" s="78"/>
    </row>
    <row r="28" spans="1:41" ht="13.2" customHeight="1" x14ac:dyDescent="0.3">
      <c r="A28" s="84">
        <v>1</v>
      </c>
      <c r="B28" s="85" t="s">
        <v>87</v>
      </c>
      <c r="C28" s="85" t="s">
        <v>702</v>
      </c>
      <c r="D28" s="85" t="s">
        <v>374</v>
      </c>
      <c r="E28" s="85">
        <v>97.713905999999994</v>
      </c>
      <c r="F28" s="85">
        <v>25.090722</v>
      </c>
      <c r="G28" s="78">
        <v>2</v>
      </c>
      <c r="H28" s="78">
        <v>0</v>
      </c>
      <c r="I28" s="78">
        <v>0</v>
      </c>
      <c r="J28" s="78">
        <f t="shared" si="0"/>
        <v>2</v>
      </c>
      <c r="K28" s="78" t="s">
        <v>701</v>
      </c>
      <c r="L28" s="78">
        <v>2228478</v>
      </c>
      <c r="M28" s="78"/>
      <c r="N28" s="78"/>
      <c r="O28" s="78">
        <v>107.43</v>
      </c>
      <c r="P28" s="78">
        <v>100</v>
      </c>
      <c r="Q28" s="78">
        <v>1</v>
      </c>
      <c r="R28" s="78">
        <v>0</v>
      </c>
      <c r="S28" s="78"/>
      <c r="T28" s="78"/>
      <c r="U28" s="78"/>
      <c r="V28" s="78"/>
      <c r="W28" s="78"/>
      <c r="X28" s="78"/>
      <c r="Y28" s="78"/>
      <c r="Z28" s="78"/>
      <c r="AA28" s="78"/>
      <c r="AB28" s="78">
        <v>5</v>
      </c>
      <c r="AC28" s="78">
        <v>19</v>
      </c>
      <c r="AD28" s="78">
        <v>366</v>
      </c>
      <c r="AE28" s="78">
        <f t="shared" si="1"/>
        <v>0</v>
      </c>
      <c r="AF28" s="78">
        <f t="shared" si="2"/>
        <v>0</v>
      </c>
      <c r="AG28" s="78">
        <f t="shared" si="3"/>
        <v>0</v>
      </c>
      <c r="AH28" s="78">
        <f t="shared" si="4"/>
        <v>5</v>
      </c>
      <c r="AI28" s="78">
        <f t="shared" si="5"/>
        <v>19</v>
      </c>
      <c r="AJ28" s="78">
        <f t="shared" si="6"/>
        <v>366</v>
      </c>
      <c r="AK28" s="78"/>
      <c r="AL28" s="78">
        <v>1</v>
      </c>
      <c r="AM28" s="78"/>
      <c r="AN28" s="78">
        <v>1</v>
      </c>
      <c r="AO28" s="78"/>
    </row>
    <row r="29" spans="1:41" ht="13.2" customHeight="1" x14ac:dyDescent="0.3">
      <c r="A29" s="84">
        <v>1</v>
      </c>
      <c r="B29" s="85" t="s">
        <v>87</v>
      </c>
      <c r="C29" s="85" t="s">
        <v>703</v>
      </c>
      <c r="D29" s="85" t="s">
        <v>374</v>
      </c>
      <c r="E29" s="85">
        <v>97.650627</v>
      </c>
      <c r="F29" s="85">
        <v>25.119755000000001</v>
      </c>
      <c r="G29" s="78">
        <v>2</v>
      </c>
      <c r="H29" s="78">
        <v>0</v>
      </c>
      <c r="I29" s="78">
        <v>0</v>
      </c>
      <c r="J29" s="78">
        <f t="shared" si="0"/>
        <v>2</v>
      </c>
      <c r="K29" s="78" t="s">
        <v>701</v>
      </c>
      <c r="L29" s="78">
        <v>2228478</v>
      </c>
      <c r="M29" s="78"/>
      <c r="N29" s="78"/>
      <c r="O29" s="86">
        <v>107.43</v>
      </c>
      <c r="P29" s="78">
        <v>100</v>
      </c>
      <c r="Q29" s="78">
        <v>1</v>
      </c>
      <c r="R29" s="78">
        <v>0</v>
      </c>
      <c r="S29" s="78"/>
      <c r="T29" s="78"/>
      <c r="U29" s="78"/>
      <c r="V29" s="78"/>
      <c r="W29" s="78"/>
      <c r="X29" s="78"/>
      <c r="Y29" s="78"/>
      <c r="Z29" s="78"/>
      <c r="AA29" s="78"/>
      <c r="AB29" s="78">
        <v>5</v>
      </c>
      <c r="AC29" s="78">
        <v>23</v>
      </c>
      <c r="AD29" s="78">
        <v>174</v>
      </c>
      <c r="AE29" s="78">
        <f t="shared" si="1"/>
        <v>0</v>
      </c>
      <c r="AF29" s="78">
        <f t="shared" si="2"/>
        <v>0</v>
      </c>
      <c r="AG29" s="78">
        <f t="shared" si="3"/>
        <v>0</v>
      </c>
      <c r="AH29" s="78">
        <f t="shared" si="4"/>
        <v>5</v>
      </c>
      <c r="AI29" s="78">
        <f t="shared" si="5"/>
        <v>23</v>
      </c>
      <c r="AJ29" s="78">
        <f t="shared" si="6"/>
        <v>174</v>
      </c>
      <c r="AK29" s="78"/>
      <c r="AL29" s="78">
        <v>1</v>
      </c>
      <c r="AM29" s="78"/>
      <c r="AN29" s="78">
        <v>1</v>
      </c>
      <c r="AO29" s="78"/>
    </row>
    <row r="30" spans="1:41" ht="13.2" customHeight="1" x14ac:dyDescent="0.3">
      <c r="A30" s="84">
        <v>1</v>
      </c>
      <c r="B30" s="85" t="s">
        <v>87</v>
      </c>
      <c r="C30" s="78" t="s">
        <v>326</v>
      </c>
      <c r="D30" s="85" t="s">
        <v>698</v>
      </c>
      <c r="E30" s="85">
        <v>98.615397000000002</v>
      </c>
      <c r="F30" s="85">
        <v>22.173138000000002</v>
      </c>
      <c r="G30" s="78">
        <v>2</v>
      </c>
      <c r="H30" s="78">
        <v>0</v>
      </c>
      <c r="I30" s="78">
        <v>0</v>
      </c>
      <c r="J30" s="78">
        <f t="shared" si="0"/>
        <v>2</v>
      </c>
      <c r="K30" s="78" t="s">
        <v>401</v>
      </c>
      <c r="L30" s="78">
        <v>2200164</v>
      </c>
      <c r="M30" s="78"/>
      <c r="N30" s="78" t="s">
        <v>401</v>
      </c>
      <c r="O30" s="78">
        <v>3244.0990000000002</v>
      </c>
      <c r="P30" s="78">
        <v>99.826949999999997</v>
      </c>
      <c r="Q30" s="78">
        <v>1</v>
      </c>
      <c r="R30" s="78">
        <v>0</v>
      </c>
      <c r="S30" s="78"/>
      <c r="T30" s="78"/>
      <c r="U30" s="78"/>
      <c r="V30" s="78"/>
      <c r="W30" s="78"/>
      <c r="X30" s="78"/>
      <c r="Y30" s="78"/>
      <c r="Z30" s="78"/>
      <c r="AA30" s="78"/>
      <c r="AB30" s="78">
        <v>4</v>
      </c>
      <c r="AC30" s="78">
        <v>21</v>
      </c>
      <c r="AD30" s="78">
        <v>323</v>
      </c>
      <c r="AE30" s="78">
        <f t="shared" si="1"/>
        <v>0</v>
      </c>
      <c r="AF30" s="78">
        <f t="shared" si="2"/>
        <v>0</v>
      </c>
      <c r="AG30" s="78">
        <f t="shared" si="3"/>
        <v>0</v>
      </c>
      <c r="AH30" s="78">
        <f t="shared" si="4"/>
        <v>4</v>
      </c>
      <c r="AI30" s="78">
        <f t="shared" si="5"/>
        <v>21</v>
      </c>
      <c r="AJ30" s="78">
        <f t="shared" si="6"/>
        <v>323</v>
      </c>
      <c r="AK30" s="78"/>
      <c r="AL30" s="78">
        <v>1</v>
      </c>
      <c r="AM30" s="78"/>
      <c r="AN30" s="78">
        <v>1</v>
      </c>
      <c r="AO30" s="78"/>
    </row>
    <row r="31" spans="1:41" ht="13.2" customHeight="1" x14ac:dyDescent="0.3">
      <c r="A31" s="84">
        <v>1</v>
      </c>
      <c r="B31" s="85" t="s">
        <v>87</v>
      </c>
      <c r="C31" s="78" t="s">
        <v>325</v>
      </c>
      <c r="D31" s="27" t="s">
        <v>700</v>
      </c>
      <c r="E31" s="85">
        <v>98.360416670000006</v>
      </c>
      <c r="F31" s="85">
        <v>27.03125</v>
      </c>
      <c r="G31" s="90">
        <v>1</v>
      </c>
      <c r="H31" s="78">
        <v>0</v>
      </c>
      <c r="I31" s="78">
        <v>0</v>
      </c>
      <c r="J31" s="78">
        <f t="shared" si="0"/>
        <v>1</v>
      </c>
      <c r="K31" s="78" t="s">
        <v>701</v>
      </c>
      <c r="L31" s="78">
        <v>2213941</v>
      </c>
      <c r="M31" s="78"/>
      <c r="N31" s="78" t="s">
        <v>701</v>
      </c>
      <c r="O31" s="78">
        <v>2071.2139999999999</v>
      </c>
      <c r="P31" s="78">
        <v>99.988</v>
      </c>
      <c r="Q31" s="78">
        <v>1</v>
      </c>
      <c r="R31" s="78">
        <v>0</v>
      </c>
      <c r="S31" s="78">
        <v>3</v>
      </c>
      <c r="T31" s="78">
        <v>16</v>
      </c>
      <c r="U31" s="78">
        <v>266</v>
      </c>
      <c r="V31" s="78"/>
      <c r="W31" s="78"/>
      <c r="X31" s="78">
        <v>100</v>
      </c>
      <c r="Y31" s="78">
        <v>4</v>
      </c>
      <c r="Z31" s="78">
        <v>19</v>
      </c>
      <c r="AA31" s="78">
        <v>336</v>
      </c>
      <c r="AB31" s="78">
        <v>4</v>
      </c>
      <c r="AC31" s="78">
        <v>22</v>
      </c>
      <c r="AD31" s="78">
        <v>271</v>
      </c>
      <c r="AE31" s="78">
        <f t="shared" si="1"/>
        <v>7</v>
      </c>
      <c r="AF31" s="78">
        <f t="shared" si="2"/>
        <v>35</v>
      </c>
      <c r="AG31" s="78">
        <f t="shared" si="3"/>
        <v>602</v>
      </c>
      <c r="AH31" s="78">
        <f t="shared" si="4"/>
        <v>4</v>
      </c>
      <c r="AI31" s="78">
        <f t="shared" si="5"/>
        <v>22</v>
      </c>
      <c r="AJ31" s="78">
        <f t="shared" si="6"/>
        <v>371</v>
      </c>
      <c r="AK31" s="78"/>
      <c r="AL31" s="78">
        <v>1</v>
      </c>
      <c r="AM31" s="78">
        <v>1</v>
      </c>
      <c r="AN31" s="78">
        <v>1</v>
      </c>
      <c r="AO31" s="78">
        <v>1</v>
      </c>
    </row>
    <row r="32" spans="1:41" ht="13.2" customHeight="1" x14ac:dyDescent="0.3">
      <c r="A32" s="84">
        <v>1</v>
      </c>
      <c r="B32" s="85" t="s">
        <v>87</v>
      </c>
      <c r="C32" s="85" t="s">
        <v>251</v>
      </c>
      <c r="D32" s="27" t="s">
        <v>700</v>
      </c>
      <c r="E32" s="85">
        <v>98.090192000000002</v>
      </c>
      <c r="F32" s="85">
        <v>27.525941</v>
      </c>
      <c r="G32" s="78">
        <v>1</v>
      </c>
      <c r="H32" s="78">
        <v>0</v>
      </c>
      <c r="I32" s="78">
        <v>0</v>
      </c>
      <c r="J32" s="78">
        <f t="shared" si="0"/>
        <v>1</v>
      </c>
      <c r="K32" s="78" t="s">
        <v>701</v>
      </c>
      <c r="L32" s="78">
        <v>2213941</v>
      </c>
      <c r="M32" s="78"/>
      <c r="N32" s="78" t="s">
        <v>701</v>
      </c>
      <c r="O32" s="78">
        <v>2071.2139999999999</v>
      </c>
      <c r="P32" s="78">
        <v>100</v>
      </c>
      <c r="Q32" s="78">
        <v>1</v>
      </c>
      <c r="R32" s="78">
        <v>0</v>
      </c>
      <c r="S32" s="78">
        <v>3</v>
      </c>
      <c r="T32" s="78">
        <v>9</v>
      </c>
      <c r="U32" s="78">
        <v>148</v>
      </c>
      <c r="V32" s="78"/>
      <c r="W32" s="78"/>
      <c r="X32" s="78">
        <v>47</v>
      </c>
      <c r="Y32" s="78">
        <v>3</v>
      </c>
      <c r="Z32" s="78">
        <v>13</v>
      </c>
      <c r="AA32" s="78">
        <v>194</v>
      </c>
      <c r="AB32" s="78">
        <v>4</v>
      </c>
      <c r="AC32" s="78">
        <v>23</v>
      </c>
      <c r="AD32" s="78">
        <v>311</v>
      </c>
      <c r="AE32" s="78">
        <f t="shared" si="1"/>
        <v>6</v>
      </c>
      <c r="AF32" s="78">
        <f t="shared" si="2"/>
        <v>22</v>
      </c>
      <c r="AG32" s="78">
        <f t="shared" si="3"/>
        <v>342</v>
      </c>
      <c r="AH32" s="78">
        <f t="shared" si="4"/>
        <v>4</v>
      </c>
      <c r="AI32" s="78">
        <f t="shared" si="5"/>
        <v>23</v>
      </c>
      <c r="AJ32" s="78">
        <f t="shared" si="6"/>
        <v>358</v>
      </c>
      <c r="AK32" s="78"/>
      <c r="AL32" s="78">
        <v>1</v>
      </c>
      <c r="AM32" s="78">
        <v>1</v>
      </c>
      <c r="AN32" s="78">
        <v>1</v>
      </c>
      <c r="AO32" s="78">
        <v>1</v>
      </c>
    </row>
    <row r="33" spans="1:41" ht="14.4" x14ac:dyDescent="0.3">
      <c r="A33" s="84">
        <v>1</v>
      </c>
      <c r="B33" s="85" t="s">
        <v>87</v>
      </c>
      <c r="C33" s="85" t="s">
        <v>262</v>
      </c>
      <c r="D33" s="85" t="s">
        <v>376</v>
      </c>
      <c r="E33" s="85">
        <v>97.135297499999993</v>
      </c>
      <c r="F33" s="85">
        <v>23.535297499999999</v>
      </c>
      <c r="G33" s="78">
        <v>2</v>
      </c>
      <c r="H33" s="78">
        <v>0</v>
      </c>
      <c r="I33" s="78">
        <v>0</v>
      </c>
      <c r="J33" s="78">
        <f t="shared" si="0"/>
        <v>2</v>
      </c>
      <c r="K33" s="78" t="s">
        <v>701</v>
      </c>
      <c r="L33" s="78">
        <v>2220472</v>
      </c>
      <c r="M33" s="78">
        <v>17</v>
      </c>
      <c r="N33" s="78" t="s">
        <v>376</v>
      </c>
      <c r="O33" s="78">
        <v>652.87800000000004</v>
      </c>
      <c r="P33" s="78">
        <v>71.745170000000002</v>
      </c>
      <c r="Q33" s="78">
        <v>3</v>
      </c>
      <c r="R33" s="78">
        <v>0</v>
      </c>
      <c r="S33" s="78"/>
      <c r="T33" s="78"/>
      <c r="U33" s="78"/>
      <c r="V33" s="78"/>
      <c r="W33" s="78"/>
      <c r="X33" s="78">
        <v>1</v>
      </c>
      <c r="Y33" s="78"/>
      <c r="Z33" s="78"/>
      <c r="AA33" s="78"/>
      <c r="AB33" s="78">
        <v>4</v>
      </c>
      <c r="AC33" s="78">
        <v>21</v>
      </c>
      <c r="AD33" s="78">
        <v>368</v>
      </c>
      <c r="AE33" s="78">
        <f t="shared" si="1"/>
        <v>0</v>
      </c>
      <c r="AF33" s="78">
        <f t="shared" si="2"/>
        <v>0</v>
      </c>
      <c r="AG33" s="78">
        <f t="shared" si="3"/>
        <v>0</v>
      </c>
      <c r="AH33" s="78">
        <f t="shared" si="4"/>
        <v>4</v>
      </c>
      <c r="AI33" s="78">
        <f t="shared" si="5"/>
        <v>21</v>
      </c>
      <c r="AJ33" s="78">
        <f t="shared" si="6"/>
        <v>369</v>
      </c>
      <c r="AK33" s="78"/>
      <c r="AL33" s="78">
        <v>1</v>
      </c>
      <c r="AM33" s="78"/>
      <c r="AN33" s="78">
        <v>1</v>
      </c>
      <c r="AO33" s="78"/>
    </row>
    <row r="34" spans="1:41" ht="13.2" customHeight="1" x14ac:dyDescent="0.3">
      <c r="A34" s="84">
        <v>1</v>
      </c>
      <c r="B34" s="85" t="s">
        <v>87</v>
      </c>
      <c r="C34" s="78" t="s">
        <v>321</v>
      </c>
      <c r="D34" s="27" t="s">
        <v>381</v>
      </c>
      <c r="E34" s="85">
        <v>98.360248999999996</v>
      </c>
      <c r="F34" s="85">
        <v>25.963646000000001</v>
      </c>
      <c r="G34" s="78">
        <v>1</v>
      </c>
      <c r="H34" s="78">
        <v>0</v>
      </c>
      <c r="I34" s="78">
        <v>0</v>
      </c>
      <c r="J34" s="78">
        <f t="shared" si="0"/>
        <v>1</v>
      </c>
      <c r="K34" s="78" t="s">
        <v>701</v>
      </c>
      <c r="L34" s="78">
        <v>2237206</v>
      </c>
      <c r="M34" s="78">
        <v>19</v>
      </c>
      <c r="N34" s="78"/>
      <c r="O34" s="86">
        <v>145.66200000000001</v>
      </c>
      <c r="P34" s="78">
        <v>99.885999999999996</v>
      </c>
      <c r="Q34" s="78">
        <v>1</v>
      </c>
      <c r="R34" s="86">
        <v>1</v>
      </c>
      <c r="S34" s="78">
        <v>3</v>
      </c>
      <c r="T34" s="78">
        <v>15</v>
      </c>
      <c r="U34" s="78">
        <v>126</v>
      </c>
      <c r="V34" s="78"/>
      <c r="W34" s="78"/>
      <c r="X34" s="78"/>
      <c r="Y34" s="78">
        <v>4</v>
      </c>
      <c r="Z34" s="78">
        <v>18</v>
      </c>
      <c r="AA34" s="78">
        <v>151</v>
      </c>
      <c r="AB34" s="78">
        <v>7</v>
      </c>
      <c r="AC34" s="78">
        <v>22</v>
      </c>
      <c r="AD34" s="78">
        <v>172</v>
      </c>
      <c r="AE34" s="78">
        <f t="shared" si="1"/>
        <v>7</v>
      </c>
      <c r="AF34" s="78">
        <f t="shared" si="2"/>
        <v>33</v>
      </c>
      <c r="AG34" s="78">
        <f t="shared" si="3"/>
        <v>277</v>
      </c>
      <c r="AH34" s="78">
        <f t="shared" si="4"/>
        <v>7</v>
      </c>
      <c r="AI34" s="78">
        <f t="shared" si="5"/>
        <v>22</v>
      </c>
      <c r="AJ34" s="78">
        <f t="shared" si="6"/>
        <v>172</v>
      </c>
      <c r="AK34" s="78"/>
      <c r="AL34" s="78">
        <v>1</v>
      </c>
      <c r="AM34" s="78">
        <v>1</v>
      </c>
      <c r="AN34" s="78">
        <v>1</v>
      </c>
      <c r="AO34" s="78">
        <v>1</v>
      </c>
    </row>
    <row r="35" spans="1:41" ht="13.2" customHeight="1" x14ac:dyDescent="0.3">
      <c r="A35" s="84">
        <v>1</v>
      </c>
      <c r="B35" s="85" t="s">
        <v>87</v>
      </c>
      <c r="C35" s="85" t="s">
        <v>303</v>
      </c>
      <c r="D35" s="27" t="s">
        <v>700</v>
      </c>
      <c r="E35" s="85">
        <v>98.292511000000005</v>
      </c>
      <c r="F35" s="85">
        <v>26.403585</v>
      </c>
      <c r="G35" s="88">
        <v>1</v>
      </c>
      <c r="H35" s="88">
        <v>0</v>
      </c>
      <c r="I35" s="88">
        <v>0</v>
      </c>
      <c r="J35" s="78">
        <f t="shared" si="0"/>
        <v>1</v>
      </c>
      <c r="K35" s="88" t="s">
        <v>701</v>
      </c>
      <c r="L35" s="88">
        <v>2213941</v>
      </c>
      <c r="M35" s="78">
        <v>16</v>
      </c>
      <c r="N35" s="88" t="s">
        <v>701</v>
      </c>
      <c r="O35" s="88">
        <v>2071.2139999999999</v>
      </c>
      <c r="P35" s="88">
        <v>100</v>
      </c>
      <c r="Q35" s="88">
        <v>1</v>
      </c>
      <c r="R35" s="78">
        <v>1</v>
      </c>
      <c r="S35" s="88">
        <v>4</v>
      </c>
      <c r="T35" s="88">
        <v>14</v>
      </c>
      <c r="U35" s="88">
        <v>261</v>
      </c>
      <c r="V35" s="88"/>
      <c r="W35" s="88"/>
      <c r="X35" s="88">
        <v>40</v>
      </c>
      <c r="Y35" s="88">
        <v>3</v>
      </c>
      <c r="Z35" s="88">
        <v>18</v>
      </c>
      <c r="AA35" s="88">
        <v>327</v>
      </c>
      <c r="AB35" s="88">
        <v>4</v>
      </c>
      <c r="AC35" s="88">
        <v>21</v>
      </c>
      <c r="AD35" s="88">
        <v>342</v>
      </c>
      <c r="AE35" s="78">
        <f t="shared" si="1"/>
        <v>7</v>
      </c>
      <c r="AF35" s="78">
        <f t="shared" si="2"/>
        <v>32</v>
      </c>
      <c r="AG35" s="78">
        <f t="shared" si="3"/>
        <v>588</v>
      </c>
      <c r="AH35" s="78">
        <f t="shared" si="4"/>
        <v>4</v>
      </c>
      <c r="AI35" s="78">
        <f t="shared" si="5"/>
        <v>21</v>
      </c>
      <c r="AJ35" s="78">
        <f t="shared" si="6"/>
        <v>382</v>
      </c>
      <c r="AK35" s="78"/>
      <c r="AL35" s="78">
        <v>1</v>
      </c>
      <c r="AM35" s="78">
        <v>1</v>
      </c>
      <c r="AN35" s="78">
        <v>1</v>
      </c>
      <c r="AO35" s="78">
        <v>1</v>
      </c>
    </row>
    <row r="36" spans="1:41" ht="13.2" customHeight="1" x14ac:dyDescent="0.3">
      <c r="A36" s="84">
        <v>1</v>
      </c>
      <c r="B36" s="85" t="s">
        <v>87</v>
      </c>
      <c r="C36" s="27" t="s">
        <v>411</v>
      </c>
      <c r="D36" s="27" t="s">
        <v>698</v>
      </c>
      <c r="E36" s="85">
        <v>97.535326999999995</v>
      </c>
      <c r="F36" s="85">
        <v>19.172709999999999</v>
      </c>
      <c r="G36" s="88">
        <v>3</v>
      </c>
      <c r="H36" s="88">
        <v>0</v>
      </c>
      <c r="I36" s="88">
        <v>0</v>
      </c>
      <c r="J36" s="78">
        <f t="shared" si="0"/>
        <v>3</v>
      </c>
      <c r="K36" s="88" t="s">
        <v>401</v>
      </c>
      <c r="L36" s="88">
        <v>2200164</v>
      </c>
      <c r="M36" s="78">
        <v>15</v>
      </c>
      <c r="N36" s="88" t="s">
        <v>401</v>
      </c>
      <c r="O36" s="88">
        <v>3244.0990000000002</v>
      </c>
      <c r="P36" s="88">
        <v>99.889189999999999</v>
      </c>
      <c r="Q36" s="88">
        <v>1</v>
      </c>
      <c r="R36" s="78">
        <v>1</v>
      </c>
      <c r="S36" s="91"/>
      <c r="T36" s="88"/>
      <c r="U36" s="88"/>
      <c r="V36" s="88"/>
      <c r="W36" s="88"/>
      <c r="X36" s="88">
        <v>16</v>
      </c>
      <c r="Y36" s="88"/>
      <c r="Z36" s="88"/>
      <c r="AA36" s="88"/>
      <c r="AB36" s="88">
        <v>4</v>
      </c>
      <c r="AC36" s="88">
        <v>17</v>
      </c>
      <c r="AD36" s="88">
        <v>316</v>
      </c>
      <c r="AE36" s="78">
        <f t="shared" si="1"/>
        <v>0</v>
      </c>
      <c r="AF36" s="78">
        <f t="shared" si="2"/>
        <v>0</v>
      </c>
      <c r="AG36" s="78">
        <f t="shared" si="3"/>
        <v>0</v>
      </c>
      <c r="AH36" s="78">
        <f t="shared" si="4"/>
        <v>4</v>
      </c>
      <c r="AI36" s="78">
        <f t="shared" si="5"/>
        <v>17</v>
      </c>
      <c r="AJ36" s="78">
        <f t="shared" si="6"/>
        <v>332</v>
      </c>
      <c r="AK36" s="78"/>
      <c r="AL36" s="78">
        <v>1</v>
      </c>
      <c r="AM36" s="78"/>
      <c r="AN36" s="78">
        <v>1</v>
      </c>
      <c r="AO36" s="78"/>
    </row>
    <row r="37" spans="1:41" ht="13.2" customHeight="1" x14ac:dyDescent="0.3">
      <c r="A37" s="84">
        <v>1</v>
      </c>
      <c r="B37" s="78" t="s">
        <v>70</v>
      </c>
      <c r="C37" s="78" t="s">
        <v>695</v>
      </c>
      <c r="D37" s="78" t="s">
        <v>696</v>
      </c>
      <c r="E37" s="78">
        <v>84.338504749999998</v>
      </c>
      <c r="F37" s="78">
        <v>28.53125</v>
      </c>
      <c r="G37" s="78">
        <v>0</v>
      </c>
      <c r="H37" s="78">
        <v>0</v>
      </c>
      <c r="I37" s="78">
        <v>0</v>
      </c>
      <c r="J37" s="78">
        <f t="shared" si="0"/>
        <v>0</v>
      </c>
      <c r="K37" s="85" t="s">
        <v>608</v>
      </c>
      <c r="L37" s="84">
        <v>2049858</v>
      </c>
      <c r="M37" s="84">
        <v>14</v>
      </c>
      <c r="N37" s="85"/>
      <c r="O37" s="92">
        <v>4</v>
      </c>
      <c r="P37" s="85">
        <v>99.828500000000005</v>
      </c>
      <c r="Q37" s="84">
        <v>1</v>
      </c>
      <c r="R37" s="92">
        <v>1</v>
      </c>
      <c r="S37" s="78">
        <v>3</v>
      </c>
      <c r="T37" s="78">
        <v>14</v>
      </c>
      <c r="U37" s="78">
        <v>106</v>
      </c>
      <c r="V37" s="78"/>
      <c r="W37" s="78"/>
      <c r="X37" s="78">
        <v>30</v>
      </c>
      <c r="Y37" s="78">
        <v>4</v>
      </c>
      <c r="Z37" s="78">
        <v>19</v>
      </c>
      <c r="AA37" s="78">
        <v>141</v>
      </c>
      <c r="AB37" s="78">
        <v>1</v>
      </c>
      <c r="AC37" s="78">
        <v>8</v>
      </c>
      <c r="AD37" s="78">
        <v>43</v>
      </c>
      <c r="AE37" s="78">
        <f t="shared" si="1"/>
        <v>7</v>
      </c>
      <c r="AF37" s="78">
        <f t="shared" si="2"/>
        <v>33</v>
      </c>
      <c r="AG37" s="78">
        <f t="shared" si="3"/>
        <v>247</v>
      </c>
      <c r="AH37" s="78">
        <f t="shared" si="4"/>
        <v>1</v>
      </c>
      <c r="AI37" s="78">
        <f t="shared" si="5"/>
        <v>8</v>
      </c>
      <c r="AJ37" s="78">
        <f t="shared" si="6"/>
        <v>73</v>
      </c>
      <c r="AK37" s="78"/>
      <c r="AL37" s="78">
        <v>1</v>
      </c>
      <c r="AM37" s="78">
        <v>1</v>
      </c>
      <c r="AN37" s="78">
        <v>1</v>
      </c>
      <c r="AO37" s="78">
        <v>1</v>
      </c>
    </row>
    <row r="38" spans="1:41" ht="13.2" customHeight="1" x14ac:dyDescent="0.3">
      <c r="A38" s="84">
        <v>1</v>
      </c>
      <c r="B38" s="85" t="s">
        <v>127</v>
      </c>
      <c r="C38" s="85" t="s">
        <v>191</v>
      </c>
      <c r="D38" s="85" t="s">
        <v>442</v>
      </c>
      <c r="E38" s="85">
        <v>11.112826</v>
      </c>
      <c r="F38" s="85">
        <v>6.8253259999999996</v>
      </c>
      <c r="G38" s="78">
        <v>2</v>
      </c>
      <c r="H38" s="78">
        <v>1</v>
      </c>
      <c r="I38" s="78">
        <v>0</v>
      </c>
      <c r="J38" s="78">
        <f t="shared" si="0"/>
        <v>3</v>
      </c>
      <c r="K38" s="78" t="s">
        <v>689</v>
      </c>
      <c r="L38" s="78">
        <v>390047</v>
      </c>
      <c r="M38" s="78">
        <v>8</v>
      </c>
      <c r="N38" s="78"/>
      <c r="O38" s="86">
        <v>25.431999999999999</v>
      </c>
      <c r="P38" s="78">
        <v>99.974999999999994</v>
      </c>
      <c r="Q38" s="78">
        <v>1</v>
      </c>
      <c r="R38" s="86">
        <v>1</v>
      </c>
      <c r="S38" s="78"/>
      <c r="T38" s="78"/>
      <c r="U38" s="78"/>
      <c r="V38" s="78"/>
      <c r="W38" s="78"/>
      <c r="X38" s="78"/>
      <c r="Y38" s="78"/>
      <c r="Z38" s="78"/>
      <c r="AA38" s="78"/>
      <c r="AB38" s="78"/>
      <c r="AC38" s="78"/>
      <c r="AD38" s="78">
        <v>25</v>
      </c>
      <c r="AE38" s="78">
        <f t="shared" si="1"/>
        <v>0</v>
      </c>
      <c r="AF38" s="78">
        <f t="shared" si="2"/>
        <v>0</v>
      </c>
      <c r="AG38" s="78">
        <f t="shared" si="3"/>
        <v>0</v>
      </c>
      <c r="AH38" s="78">
        <f t="shared" si="4"/>
        <v>0</v>
      </c>
      <c r="AI38" s="78">
        <f t="shared" si="5"/>
        <v>0</v>
      </c>
      <c r="AJ38" s="78">
        <f t="shared" si="6"/>
        <v>25</v>
      </c>
      <c r="AK38" s="78"/>
      <c r="AL38" s="78">
        <v>1</v>
      </c>
      <c r="AM38" s="78"/>
      <c r="AN38" s="78">
        <v>1</v>
      </c>
      <c r="AO38" s="78"/>
    </row>
    <row r="39" spans="1:41" ht="13.2" customHeight="1" x14ac:dyDescent="0.3">
      <c r="A39" s="84">
        <v>1</v>
      </c>
      <c r="B39" s="85" t="s">
        <v>42</v>
      </c>
      <c r="C39" s="85" t="s">
        <v>75</v>
      </c>
      <c r="D39" s="85" t="s">
        <v>362</v>
      </c>
      <c r="E39" s="85">
        <v>74.740555999999998</v>
      </c>
      <c r="F39" s="85">
        <v>35.718888999999997</v>
      </c>
      <c r="G39" s="78">
        <v>0</v>
      </c>
      <c r="H39" s="78">
        <v>0</v>
      </c>
      <c r="I39" s="78">
        <v>0</v>
      </c>
      <c r="J39" s="78">
        <f t="shared" si="0"/>
        <v>0</v>
      </c>
      <c r="K39" s="78" t="s">
        <v>362</v>
      </c>
      <c r="L39" s="78">
        <v>1984141</v>
      </c>
      <c r="M39" s="78"/>
      <c r="N39" s="78"/>
      <c r="O39" s="78">
        <v>3348.0450000000001</v>
      </c>
      <c r="P39" s="78">
        <v>80.531080000000003</v>
      </c>
      <c r="Q39" s="78">
        <v>3</v>
      </c>
      <c r="R39" s="78">
        <v>0</v>
      </c>
      <c r="S39" s="78"/>
      <c r="T39" s="78"/>
      <c r="U39" s="78"/>
      <c r="V39" s="78"/>
      <c r="W39" s="78"/>
      <c r="X39" s="78"/>
      <c r="Y39" s="78"/>
      <c r="Z39" s="78"/>
      <c r="AA39" s="78"/>
      <c r="AB39" s="78"/>
      <c r="AC39" s="78"/>
      <c r="AD39" s="78">
        <v>122</v>
      </c>
      <c r="AE39" s="78">
        <f t="shared" si="1"/>
        <v>0</v>
      </c>
      <c r="AF39" s="78">
        <f t="shared" si="2"/>
        <v>0</v>
      </c>
      <c r="AG39" s="78">
        <f t="shared" si="3"/>
        <v>0</v>
      </c>
      <c r="AH39" s="78">
        <f t="shared" si="4"/>
        <v>0</v>
      </c>
      <c r="AI39" s="78">
        <f t="shared" si="5"/>
        <v>0</v>
      </c>
      <c r="AJ39" s="78">
        <f t="shared" si="6"/>
        <v>122</v>
      </c>
      <c r="AK39" s="78"/>
      <c r="AL39" s="78"/>
      <c r="AM39" s="78"/>
      <c r="AN39" s="78"/>
      <c r="AO39" s="78"/>
    </row>
    <row r="40" spans="1:41" ht="14.4" customHeight="1" x14ac:dyDescent="0.3">
      <c r="A40" s="84">
        <v>1</v>
      </c>
      <c r="B40" s="85" t="s">
        <v>42</v>
      </c>
      <c r="C40" s="85" t="s">
        <v>161</v>
      </c>
      <c r="D40" s="85" t="s">
        <v>351</v>
      </c>
      <c r="E40" s="85">
        <v>73.602082999999993</v>
      </c>
      <c r="F40" s="85">
        <v>33.602083</v>
      </c>
      <c r="G40" s="78">
        <v>1</v>
      </c>
      <c r="H40" s="78">
        <v>1</v>
      </c>
      <c r="I40" s="78">
        <v>1</v>
      </c>
      <c r="J40" s="78">
        <f t="shared" si="0"/>
        <v>3</v>
      </c>
      <c r="K40" s="78" t="s">
        <v>362</v>
      </c>
      <c r="L40" s="78">
        <v>1989240</v>
      </c>
      <c r="M40" s="78"/>
      <c r="N40" s="78"/>
      <c r="O40" s="78">
        <v>864.774</v>
      </c>
      <c r="P40" s="78">
        <v>71.252020000000002</v>
      </c>
      <c r="Q40" s="78">
        <v>3</v>
      </c>
      <c r="R40" s="78">
        <v>0</v>
      </c>
      <c r="S40" s="78"/>
      <c r="T40" s="78"/>
      <c r="U40" s="78"/>
      <c r="V40" s="78"/>
      <c r="W40" s="78"/>
      <c r="X40" s="78"/>
      <c r="Y40" s="78"/>
      <c r="Z40" s="78"/>
      <c r="AA40" s="78"/>
      <c r="AB40" s="78"/>
      <c r="AC40" s="78">
        <v>2</v>
      </c>
      <c r="AD40" s="78">
        <v>30</v>
      </c>
      <c r="AE40" s="78">
        <f t="shared" si="1"/>
        <v>0</v>
      </c>
      <c r="AF40" s="78">
        <f t="shared" si="2"/>
        <v>0</v>
      </c>
      <c r="AG40" s="78">
        <f t="shared" si="3"/>
        <v>0</v>
      </c>
      <c r="AH40" s="78">
        <f t="shared" si="4"/>
        <v>0</v>
      </c>
      <c r="AI40" s="78">
        <f t="shared" si="5"/>
        <v>2</v>
      </c>
      <c r="AJ40" s="78">
        <f t="shared" si="6"/>
        <v>30</v>
      </c>
      <c r="AK40" s="78">
        <v>1</v>
      </c>
      <c r="AL40" s="78"/>
      <c r="AM40" s="78"/>
      <c r="AN40" s="78">
        <v>1</v>
      </c>
      <c r="AO40" s="78"/>
    </row>
    <row r="41" spans="1:41" ht="14.4" x14ac:dyDescent="0.3">
      <c r="A41" s="84">
        <v>1</v>
      </c>
      <c r="B41" s="85" t="s">
        <v>42</v>
      </c>
      <c r="C41" s="85" t="s">
        <v>190</v>
      </c>
      <c r="D41" s="85" t="s">
        <v>357</v>
      </c>
      <c r="E41" s="85">
        <v>73.582880829999993</v>
      </c>
      <c r="F41" s="85">
        <v>33.908785829999999</v>
      </c>
      <c r="G41" s="78">
        <v>0</v>
      </c>
      <c r="H41" s="78">
        <v>0</v>
      </c>
      <c r="I41" s="78">
        <v>0</v>
      </c>
      <c r="J41" s="78">
        <f t="shared" si="0"/>
        <v>0</v>
      </c>
      <c r="K41" s="78" t="s">
        <v>362</v>
      </c>
      <c r="L41" s="78">
        <v>1989240</v>
      </c>
      <c r="M41" s="78">
        <v>12</v>
      </c>
      <c r="N41" s="78"/>
      <c r="O41" s="78">
        <v>864.774</v>
      </c>
      <c r="P41" s="78">
        <v>71.263940000000005</v>
      </c>
      <c r="Q41" s="78">
        <v>3</v>
      </c>
      <c r="R41" s="78">
        <v>0</v>
      </c>
      <c r="S41" s="78"/>
      <c r="T41" s="78"/>
      <c r="U41" s="78"/>
      <c r="V41" s="78"/>
      <c r="W41" s="78"/>
      <c r="X41" s="78"/>
      <c r="Y41" s="78"/>
      <c r="Z41" s="78"/>
      <c r="AA41" s="78"/>
      <c r="AB41" s="78"/>
      <c r="AC41" s="78"/>
      <c r="AD41" s="78">
        <v>11</v>
      </c>
      <c r="AE41" s="78">
        <f t="shared" si="1"/>
        <v>0</v>
      </c>
      <c r="AF41" s="78">
        <f t="shared" si="2"/>
        <v>0</v>
      </c>
      <c r="AG41" s="78">
        <f t="shared" si="3"/>
        <v>0</v>
      </c>
      <c r="AH41" s="78">
        <f t="shared" si="4"/>
        <v>0</v>
      </c>
      <c r="AI41" s="78">
        <f t="shared" si="5"/>
        <v>0</v>
      </c>
      <c r="AJ41" s="78">
        <f t="shared" si="6"/>
        <v>11</v>
      </c>
      <c r="AK41" s="78"/>
      <c r="AL41" s="78"/>
      <c r="AM41" s="78"/>
      <c r="AN41" s="78"/>
      <c r="AO41" s="78"/>
    </row>
    <row r="42" spans="1:41" ht="14.4" customHeight="1" x14ac:dyDescent="0.3">
      <c r="A42" s="84">
        <v>1</v>
      </c>
      <c r="B42" s="78" t="s">
        <v>42</v>
      </c>
      <c r="C42" s="78" t="s">
        <v>694</v>
      </c>
      <c r="D42" s="78" t="s">
        <v>362</v>
      </c>
      <c r="E42" s="78">
        <v>73.003885999999994</v>
      </c>
      <c r="F42" s="78">
        <v>35.106250000000003</v>
      </c>
      <c r="G42" s="78">
        <v>1</v>
      </c>
      <c r="H42" s="78">
        <v>0</v>
      </c>
      <c r="I42" s="78">
        <v>0</v>
      </c>
      <c r="J42" s="78">
        <f t="shared" si="0"/>
        <v>1</v>
      </c>
      <c r="K42" s="85" t="s">
        <v>362</v>
      </c>
      <c r="L42" s="84">
        <v>1984141</v>
      </c>
      <c r="M42" s="84">
        <v>11</v>
      </c>
      <c r="N42" s="85" t="s">
        <v>620</v>
      </c>
      <c r="O42" s="85">
        <v>3348.0450000000001</v>
      </c>
      <c r="P42" s="85">
        <v>74.862589999999997</v>
      </c>
      <c r="Q42" s="84">
        <v>3</v>
      </c>
      <c r="R42" s="78">
        <v>0</v>
      </c>
      <c r="S42" s="78"/>
      <c r="T42" s="78"/>
      <c r="U42" s="78"/>
      <c r="V42" s="78"/>
      <c r="W42" s="78"/>
      <c r="X42" s="78"/>
      <c r="Y42" s="78"/>
      <c r="Z42" s="78"/>
      <c r="AA42" s="78"/>
      <c r="AB42" s="78"/>
      <c r="AC42" s="78"/>
      <c r="AD42" s="78">
        <v>102</v>
      </c>
      <c r="AE42" s="78">
        <f t="shared" si="1"/>
        <v>0</v>
      </c>
      <c r="AF42" s="78">
        <f t="shared" si="2"/>
        <v>0</v>
      </c>
      <c r="AG42" s="78">
        <f t="shared" si="3"/>
        <v>0</v>
      </c>
      <c r="AH42" s="78">
        <f t="shared" si="4"/>
        <v>0</v>
      </c>
      <c r="AI42" s="78">
        <f t="shared" si="5"/>
        <v>0</v>
      </c>
      <c r="AJ42" s="78">
        <f t="shared" si="6"/>
        <v>102</v>
      </c>
      <c r="AK42" s="78"/>
      <c r="AL42" s="78"/>
      <c r="AM42" s="78"/>
      <c r="AN42" s="78"/>
      <c r="AO42" s="78"/>
    </row>
    <row r="43" spans="1:41" ht="14.4" x14ac:dyDescent="0.3">
      <c r="A43" s="84">
        <v>1</v>
      </c>
      <c r="B43" s="85" t="s">
        <v>42</v>
      </c>
      <c r="C43" s="85" t="s">
        <v>277</v>
      </c>
      <c r="D43" s="85" t="s">
        <v>447</v>
      </c>
      <c r="E43" s="85">
        <v>73.541454999999999</v>
      </c>
      <c r="F43" s="85">
        <v>34.722917000000002</v>
      </c>
      <c r="G43" s="78">
        <v>1</v>
      </c>
      <c r="H43" s="78">
        <v>1</v>
      </c>
      <c r="I43" s="78">
        <v>1</v>
      </c>
      <c r="J43" s="78">
        <f t="shared" si="0"/>
        <v>3</v>
      </c>
      <c r="K43" s="78" t="s">
        <v>362</v>
      </c>
      <c r="L43" s="78">
        <v>1995226</v>
      </c>
      <c r="M43" s="78">
        <v>13</v>
      </c>
      <c r="N43" s="78"/>
      <c r="O43" s="78">
        <v>179.286</v>
      </c>
      <c r="P43" s="78">
        <v>99.778049999999993</v>
      </c>
      <c r="Q43" s="78">
        <v>1</v>
      </c>
      <c r="R43" s="78">
        <v>1</v>
      </c>
      <c r="S43" s="78"/>
      <c r="T43" s="78"/>
      <c r="U43" s="78"/>
      <c r="V43" s="78"/>
      <c r="W43" s="78"/>
      <c r="X43" s="78"/>
      <c r="Y43" s="78"/>
      <c r="Z43" s="78"/>
      <c r="AA43" s="78"/>
      <c r="AB43" s="78">
        <v>1</v>
      </c>
      <c r="AC43" s="78">
        <v>8</v>
      </c>
      <c r="AD43" s="78">
        <v>126</v>
      </c>
      <c r="AE43" s="78">
        <f t="shared" si="1"/>
        <v>0</v>
      </c>
      <c r="AF43" s="78">
        <f t="shared" si="2"/>
        <v>0</v>
      </c>
      <c r="AG43" s="78">
        <f t="shared" si="3"/>
        <v>0</v>
      </c>
      <c r="AH43" s="78">
        <f t="shared" si="4"/>
        <v>1</v>
      </c>
      <c r="AI43" s="78">
        <f t="shared" si="5"/>
        <v>8</v>
      </c>
      <c r="AJ43" s="78">
        <f t="shared" si="6"/>
        <v>126</v>
      </c>
      <c r="AK43" s="78">
        <v>1</v>
      </c>
      <c r="AL43" s="78">
        <v>1</v>
      </c>
      <c r="AM43" s="78"/>
      <c r="AN43" s="78">
        <v>1</v>
      </c>
      <c r="AO43" s="78">
        <v>1</v>
      </c>
    </row>
    <row r="44" spans="1:41" ht="14.4" x14ac:dyDescent="0.3">
      <c r="A44" s="84">
        <v>1</v>
      </c>
      <c r="B44" s="85" t="s">
        <v>98</v>
      </c>
      <c r="C44" s="85" t="s">
        <v>433</v>
      </c>
      <c r="D44" s="85" t="s">
        <v>351</v>
      </c>
      <c r="E44" s="85">
        <v>73.573111999999995</v>
      </c>
      <c r="F44" s="85">
        <v>33.768554999999999</v>
      </c>
      <c r="G44" s="78">
        <v>1</v>
      </c>
      <c r="H44" s="78">
        <v>1</v>
      </c>
      <c r="I44" s="78">
        <v>1</v>
      </c>
      <c r="J44" s="78">
        <f t="shared" si="0"/>
        <v>3</v>
      </c>
      <c r="K44" s="78" t="s">
        <v>362</v>
      </c>
      <c r="L44" s="78">
        <v>1989240</v>
      </c>
      <c r="M44" s="78"/>
      <c r="N44" s="78"/>
      <c r="O44" s="78">
        <v>864.774</v>
      </c>
      <c r="P44" s="78">
        <v>71.488849999999999</v>
      </c>
      <c r="Q44" s="78">
        <v>3</v>
      </c>
      <c r="R44" s="78">
        <v>0</v>
      </c>
      <c r="S44" s="78"/>
      <c r="T44" s="78"/>
      <c r="U44" s="78"/>
      <c r="V44" s="78"/>
      <c r="W44" s="78"/>
      <c r="X44" s="78"/>
      <c r="Y44" s="78"/>
      <c r="Z44" s="78"/>
      <c r="AA44" s="78"/>
      <c r="AB44" s="78"/>
      <c r="AC44" s="78">
        <v>1</v>
      </c>
      <c r="AD44" s="78">
        <v>33</v>
      </c>
      <c r="AE44" s="78">
        <f t="shared" si="1"/>
        <v>0</v>
      </c>
      <c r="AF44" s="78">
        <f t="shared" si="2"/>
        <v>0</v>
      </c>
      <c r="AG44" s="78">
        <f t="shared" si="3"/>
        <v>0</v>
      </c>
      <c r="AH44" s="78">
        <f t="shared" si="4"/>
        <v>0</v>
      </c>
      <c r="AI44" s="78">
        <f t="shared" si="5"/>
        <v>1</v>
      </c>
      <c r="AJ44" s="78">
        <f t="shared" si="6"/>
        <v>33</v>
      </c>
      <c r="AK44" s="78">
        <v>1</v>
      </c>
      <c r="AL44" s="78"/>
      <c r="AM44" s="78"/>
      <c r="AN44" s="78">
        <v>1</v>
      </c>
      <c r="AO44" s="78"/>
    </row>
    <row r="45" spans="1:41" ht="14.4" x14ac:dyDescent="0.3">
      <c r="A45" s="84">
        <v>1</v>
      </c>
      <c r="B45" s="85" t="s">
        <v>98</v>
      </c>
      <c r="C45" s="85" t="s">
        <v>350</v>
      </c>
      <c r="D45" s="85" t="s">
        <v>351</v>
      </c>
      <c r="E45" s="85">
        <v>73.496495999999993</v>
      </c>
      <c r="F45" s="85">
        <v>34.099336999999998</v>
      </c>
      <c r="G45" s="78">
        <v>1</v>
      </c>
      <c r="H45" s="78">
        <v>1</v>
      </c>
      <c r="I45" s="78">
        <v>1</v>
      </c>
      <c r="J45" s="78">
        <f t="shared" si="0"/>
        <v>3</v>
      </c>
      <c r="K45" s="78" t="s">
        <v>362</v>
      </c>
      <c r="L45" s="78">
        <v>1989240</v>
      </c>
      <c r="M45" s="78"/>
      <c r="N45" s="78"/>
      <c r="O45" s="78">
        <v>864.774</v>
      </c>
      <c r="P45" s="78">
        <v>71.609340000000003</v>
      </c>
      <c r="Q45" s="78">
        <v>3</v>
      </c>
      <c r="R45" s="78">
        <v>0</v>
      </c>
      <c r="S45" s="78"/>
      <c r="T45" s="78"/>
      <c r="U45" s="78"/>
      <c r="V45" s="78"/>
      <c r="W45" s="78"/>
      <c r="X45" s="78"/>
      <c r="Y45" s="78"/>
      <c r="Z45" s="78"/>
      <c r="AA45" s="78"/>
      <c r="AB45" s="78"/>
      <c r="AC45" s="78"/>
      <c r="AD45" s="78">
        <v>59</v>
      </c>
      <c r="AE45" s="78">
        <f t="shared" si="1"/>
        <v>0</v>
      </c>
      <c r="AF45" s="78">
        <f t="shared" si="2"/>
        <v>0</v>
      </c>
      <c r="AG45" s="78">
        <f t="shared" si="3"/>
        <v>0</v>
      </c>
      <c r="AH45" s="78">
        <f t="shared" si="4"/>
        <v>0</v>
      </c>
      <c r="AI45" s="78">
        <f t="shared" si="5"/>
        <v>0</v>
      </c>
      <c r="AJ45" s="78">
        <f t="shared" si="6"/>
        <v>59</v>
      </c>
      <c r="AK45" s="78"/>
      <c r="AL45" s="78"/>
      <c r="AM45" s="78"/>
      <c r="AN45" s="78"/>
      <c r="AO45" s="78"/>
    </row>
    <row r="46" spans="1:41" ht="14.4" x14ac:dyDescent="0.3">
      <c r="A46" s="84">
        <v>1</v>
      </c>
      <c r="B46" s="85" t="s">
        <v>257</v>
      </c>
      <c r="C46" s="85" t="s">
        <v>256</v>
      </c>
      <c r="D46" s="85" t="s">
        <v>430</v>
      </c>
      <c r="E46" s="85">
        <v>-70.406239999999997</v>
      </c>
      <c r="F46" s="85">
        <v>-13.452449</v>
      </c>
      <c r="G46" s="78">
        <v>2</v>
      </c>
      <c r="H46" s="78">
        <v>0</v>
      </c>
      <c r="I46" s="78">
        <v>0</v>
      </c>
      <c r="J46" s="78">
        <f t="shared" si="0"/>
        <v>2</v>
      </c>
      <c r="K46" s="78" t="s">
        <v>424</v>
      </c>
      <c r="L46" s="78">
        <v>3220014</v>
      </c>
      <c r="M46" s="78">
        <v>25</v>
      </c>
      <c r="N46" s="78"/>
      <c r="O46" s="86">
        <v>132.16900000000001</v>
      </c>
      <c r="P46" s="78">
        <v>99.814300000000003</v>
      </c>
      <c r="Q46" s="78">
        <v>1</v>
      </c>
      <c r="R46" s="86">
        <v>1</v>
      </c>
      <c r="S46" s="78"/>
      <c r="T46" s="78"/>
      <c r="U46" s="78"/>
      <c r="V46" s="78"/>
      <c r="W46" s="78">
        <v>2</v>
      </c>
      <c r="X46" s="78">
        <v>107</v>
      </c>
      <c r="Y46" s="78"/>
      <c r="Z46" s="78"/>
      <c r="AA46" s="78"/>
      <c r="AB46" s="78">
        <v>1</v>
      </c>
      <c r="AC46" s="78">
        <v>11</v>
      </c>
      <c r="AD46" s="78">
        <v>200</v>
      </c>
      <c r="AE46" s="78">
        <f t="shared" si="1"/>
        <v>0</v>
      </c>
      <c r="AF46" s="78">
        <f t="shared" si="2"/>
        <v>0</v>
      </c>
      <c r="AG46" s="78">
        <f t="shared" si="3"/>
        <v>0</v>
      </c>
      <c r="AH46" s="78">
        <f t="shared" si="4"/>
        <v>1</v>
      </c>
      <c r="AI46" s="78">
        <f t="shared" si="5"/>
        <v>13</v>
      </c>
      <c r="AJ46" s="78">
        <f t="shared" si="6"/>
        <v>307</v>
      </c>
      <c r="AK46" s="78"/>
      <c r="AL46" s="78">
        <v>1</v>
      </c>
      <c r="AM46" s="78"/>
      <c r="AN46" s="78">
        <v>1</v>
      </c>
      <c r="AO46" s="78"/>
    </row>
    <row r="47" spans="1:41" ht="14.4" x14ac:dyDescent="0.3">
      <c r="A47" s="84">
        <v>1</v>
      </c>
      <c r="B47" s="85" t="s">
        <v>108</v>
      </c>
      <c r="C47" s="85" t="s">
        <v>249</v>
      </c>
      <c r="D47" s="85" t="s">
        <v>397</v>
      </c>
      <c r="E47" s="85">
        <v>146.595091</v>
      </c>
      <c r="F47" s="85">
        <v>-7.078424</v>
      </c>
      <c r="G47" s="78">
        <v>0</v>
      </c>
      <c r="H47" s="78">
        <v>0</v>
      </c>
      <c r="I47" s="78">
        <v>0</v>
      </c>
      <c r="J47" s="78">
        <f t="shared" si="0"/>
        <v>0</v>
      </c>
      <c r="K47" s="78" t="s">
        <v>707</v>
      </c>
      <c r="L47" s="78">
        <v>2531297</v>
      </c>
      <c r="M47" s="78">
        <v>24</v>
      </c>
      <c r="N47" s="78"/>
      <c r="O47" s="86">
        <v>238.833</v>
      </c>
      <c r="P47" s="78">
        <v>99.804550000000006</v>
      </c>
      <c r="Q47" s="78">
        <v>1</v>
      </c>
      <c r="R47" s="86">
        <v>1</v>
      </c>
      <c r="S47" s="78"/>
      <c r="T47" s="78"/>
      <c r="U47" s="78"/>
      <c r="V47" s="78"/>
      <c r="W47" s="78"/>
      <c r="X47" s="78"/>
      <c r="Y47" s="78"/>
      <c r="Z47" s="78"/>
      <c r="AA47" s="78"/>
      <c r="AB47" s="78"/>
      <c r="AC47" s="78">
        <v>2</v>
      </c>
      <c r="AD47" s="78">
        <v>195</v>
      </c>
      <c r="AE47" s="78">
        <f t="shared" si="1"/>
        <v>0</v>
      </c>
      <c r="AF47" s="78">
        <f t="shared" si="2"/>
        <v>0</v>
      </c>
      <c r="AG47" s="78">
        <f t="shared" si="3"/>
        <v>0</v>
      </c>
      <c r="AH47" s="78">
        <f t="shared" si="4"/>
        <v>0</v>
      </c>
      <c r="AI47" s="78">
        <f t="shared" si="5"/>
        <v>2</v>
      </c>
      <c r="AJ47" s="78">
        <f t="shared" si="6"/>
        <v>195</v>
      </c>
      <c r="AK47" s="78"/>
      <c r="AL47" s="78">
        <v>1</v>
      </c>
      <c r="AM47" s="78"/>
      <c r="AN47" s="78">
        <v>1</v>
      </c>
      <c r="AO47" s="78"/>
    </row>
    <row r="48" spans="1:41" ht="12.6" customHeight="1" x14ac:dyDescent="0.3">
      <c r="A48" s="84">
        <v>1</v>
      </c>
      <c r="B48" s="85" t="s">
        <v>244</v>
      </c>
      <c r="C48" s="85" t="s">
        <v>243</v>
      </c>
      <c r="D48" s="85" t="s">
        <v>500</v>
      </c>
      <c r="E48" s="85">
        <v>29.896988</v>
      </c>
      <c r="F48" s="85">
        <v>-1.860314</v>
      </c>
      <c r="G48" s="78">
        <v>2</v>
      </c>
      <c r="H48" s="78">
        <v>1</v>
      </c>
      <c r="I48" s="78">
        <v>3</v>
      </c>
      <c r="J48" s="78">
        <f t="shared" si="0"/>
        <v>6</v>
      </c>
      <c r="K48" s="78" t="s">
        <v>483</v>
      </c>
      <c r="L48" s="78">
        <v>26718</v>
      </c>
      <c r="M48" s="78">
        <v>1</v>
      </c>
      <c r="N48" s="78" t="s">
        <v>483</v>
      </c>
      <c r="O48" s="78">
        <v>6839.02</v>
      </c>
      <c r="P48" s="78">
        <v>99.643749999999997</v>
      </c>
      <c r="Q48" s="78">
        <v>3</v>
      </c>
      <c r="R48" s="78">
        <v>0</v>
      </c>
      <c r="S48" s="78"/>
      <c r="T48" s="78"/>
      <c r="U48" s="78"/>
      <c r="V48" s="78"/>
      <c r="W48" s="78"/>
      <c r="X48" s="78">
        <v>2</v>
      </c>
      <c r="Y48" s="78"/>
      <c r="Z48" s="78"/>
      <c r="AA48" s="78"/>
      <c r="AB48" s="78">
        <v>3</v>
      </c>
      <c r="AC48" s="93">
        <v>19</v>
      </c>
      <c r="AD48" s="93">
        <v>326</v>
      </c>
      <c r="AE48" s="78">
        <f t="shared" si="1"/>
        <v>0</v>
      </c>
      <c r="AF48" s="78">
        <f t="shared" si="2"/>
        <v>0</v>
      </c>
      <c r="AG48" s="78">
        <f t="shared" si="3"/>
        <v>0</v>
      </c>
      <c r="AH48" s="78">
        <f t="shared" si="4"/>
        <v>3</v>
      </c>
      <c r="AI48" s="78">
        <f t="shared" si="5"/>
        <v>19</v>
      </c>
      <c r="AJ48" s="78">
        <f t="shared" si="6"/>
        <v>328</v>
      </c>
      <c r="AK48" s="78">
        <v>1</v>
      </c>
      <c r="AL48" s="78"/>
      <c r="AM48" s="78"/>
      <c r="AN48" s="78">
        <v>1</v>
      </c>
      <c r="AO48" s="78"/>
    </row>
    <row r="49" spans="1:41" ht="13.2" customHeight="1" x14ac:dyDescent="0.3">
      <c r="A49" s="84">
        <v>1</v>
      </c>
      <c r="B49" s="85" t="s">
        <v>476</v>
      </c>
      <c r="C49" s="85" t="s">
        <v>687</v>
      </c>
      <c r="D49" s="85" t="s">
        <v>477</v>
      </c>
      <c r="E49" s="85">
        <v>1.604957</v>
      </c>
      <c r="F49" s="85">
        <v>6.9033759999999997</v>
      </c>
      <c r="G49" s="78">
        <v>2</v>
      </c>
      <c r="H49" s="78">
        <v>0</v>
      </c>
      <c r="I49" s="78">
        <v>0</v>
      </c>
      <c r="J49" s="78">
        <f t="shared" si="0"/>
        <v>2</v>
      </c>
      <c r="K49" s="78" t="s">
        <v>477</v>
      </c>
      <c r="L49" s="78">
        <v>339853</v>
      </c>
      <c r="M49" s="78">
        <v>6</v>
      </c>
      <c r="N49" s="78" t="s">
        <v>477</v>
      </c>
      <c r="O49" s="78">
        <v>521.54600000000005</v>
      </c>
      <c r="P49" s="78">
        <v>45.787820000000004</v>
      </c>
      <c r="Q49" s="78">
        <v>3</v>
      </c>
      <c r="R49" s="78">
        <v>0</v>
      </c>
      <c r="S49" s="78"/>
      <c r="T49" s="78"/>
      <c r="U49" s="78"/>
      <c r="V49" s="78"/>
      <c r="W49" s="78"/>
      <c r="X49" s="78"/>
      <c r="Y49" s="78"/>
      <c r="Z49" s="78"/>
      <c r="AA49" s="78">
        <v>3</v>
      </c>
      <c r="AB49" s="78"/>
      <c r="AC49" s="78"/>
      <c r="AD49" s="78"/>
      <c r="AE49" s="78">
        <f t="shared" si="1"/>
        <v>0</v>
      </c>
      <c r="AF49" s="78">
        <f t="shared" si="2"/>
        <v>0</v>
      </c>
      <c r="AG49" s="78">
        <f t="shared" si="3"/>
        <v>3</v>
      </c>
      <c r="AH49" s="78">
        <f t="shared" si="4"/>
        <v>0</v>
      </c>
      <c r="AI49" s="78">
        <f t="shared" si="5"/>
        <v>0</v>
      </c>
      <c r="AJ49" s="78">
        <f t="shared" si="6"/>
        <v>0</v>
      </c>
      <c r="AK49" s="78"/>
      <c r="AL49" s="78"/>
      <c r="AM49" s="78"/>
      <c r="AN49" s="78"/>
      <c r="AO49" s="78"/>
    </row>
    <row r="50" spans="1:41" ht="13.2" customHeight="1" x14ac:dyDescent="0.3">
      <c r="A50" s="84">
        <v>1</v>
      </c>
      <c r="B50" s="85" t="s">
        <v>145</v>
      </c>
      <c r="C50" s="85" t="s">
        <v>162</v>
      </c>
      <c r="D50" s="85" t="s">
        <v>487</v>
      </c>
      <c r="E50" s="85">
        <v>32.268749999999997</v>
      </c>
      <c r="F50" s="85">
        <v>2.2479170000000002</v>
      </c>
      <c r="G50" s="78">
        <v>0</v>
      </c>
      <c r="H50" s="78">
        <v>0</v>
      </c>
      <c r="I50" s="78">
        <v>2</v>
      </c>
      <c r="J50" s="78">
        <f t="shared" si="0"/>
        <v>2</v>
      </c>
      <c r="K50" s="78" t="s">
        <v>483</v>
      </c>
      <c r="L50" s="78">
        <v>26718</v>
      </c>
      <c r="M50" s="78"/>
      <c r="N50" s="78" t="s">
        <v>483</v>
      </c>
      <c r="O50" s="78">
        <v>6839.02</v>
      </c>
      <c r="P50" s="78">
        <v>49.101460000000003</v>
      </c>
      <c r="Q50" s="78">
        <v>3</v>
      </c>
      <c r="R50" s="78">
        <v>0</v>
      </c>
      <c r="S50" s="78">
        <v>2</v>
      </c>
      <c r="T50" s="78">
        <v>5</v>
      </c>
      <c r="U50" s="78">
        <v>97</v>
      </c>
      <c r="V50" s="78"/>
      <c r="W50" s="78"/>
      <c r="X50" s="78"/>
      <c r="Y50" s="78"/>
      <c r="Z50" s="78">
        <v>2</v>
      </c>
      <c r="AA50" s="78">
        <v>84</v>
      </c>
      <c r="AB50" s="78"/>
      <c r="AC50" s="78">
        <v>4</v>
      </c>
      <c r="AD50" s="78">
        <v>112</v>
      </c>
      <c r="AE50" s="78">
        <f t="shared" si="1"/>
        <v>2</v>
      </c>
      <c r="AF50" s="78">
        <f t="shared" si="2"/>
        <v>7</v>
      </c>
      <c r="AG50" s="78">
        <f t="shared" si="3"/>
        <v>181</v>
      </c>
      <c r="AH50" s="78">
        <f t="shared" si="4"/>
        <v>0</v>
      </c>
      <c r="AI50" s="78">
        <f t="shared" si="5"/>
        <v>4</v>
      </c>
      <c r="AJ50" s="78">
        <f t="shared" si="6"/>
        <v>112</v>
      </c>
      <c r="AK50" s="78">
        <v>1</v>
      </c>
      <c r="AL50" s="78"/>
      <c r="AM50" s="78">
        <v>1</v>
      </c>
      <c r="AN50" s="78">
        <v>1</v>
      </c>
      <c r="AO50" s="78">
        <v>1</v>
      </c>
    </row>
    <row r="51" spans="1:41" ht="13.2" customHeight="1" x14ac:dyDescent="0.3">
      <c r="A51" s="84">
        <v>1</v>
      </c>
      <c r="B51" s="85" t="s">
        <v>56</v>
      </c>
      <c r="C51" s="85" t="s">
        <v>693</v>
      </c>
      <c r="D51" s="85" t="s">
        <v>452</v>
      </c>
      <c r="E51" s="85">
        <v>28.560417000000001</v>
      </c>
      <c r="F51" s="85">
        <v>-15.893750000000001</v>
      </c>
      <c r="G51" s="78">
        <v>2</v>
      </c>
      <c r="H51" s="78">
        <v>0</v>
      </c>
      <c r="I51" s="78">
        <v>1</v>
      </c>
      <c r="J51" s="78">
        <f t="shared" si="0"/>
        <v>3</v>
      </c>
      <c r="K51" s="78" t="s">
        <v>629</v>
      </c>
      <c r="L51" s="78">
        <v>667224</v>
      </c>
      <c r="M51" s="78">
        <v>10</v>
      </c>
      <c r="N51" s="78" t="s">
        <v>452</v>
      </c>
      <c r="O51" s="78">
        <v>1431.203</v>
      </c>
      <c r="P51" s="78">
        <v>42.373429999999999</v>
      </c>
      <c r="Q51" s="78">
        <v>3</v>
      </c>
      <c r="R51" s="78">
        <v>0</v>
      </c>
      <c r="S51" s="78"/>
      <c r="T51" s="78"/>
      <c r="U51" s="78"/>
      <c r="V51" s="78"/>
      <c r="W51" s="78"/>
      <c r="X51" s="78"/>
      <c r="Y51" s="78"/>
      <c r="Z51" s="78"/>
      <c r="AA51" s="78"/>
      <c r="AB51" s="78"/>
      <c r="AC51" s="78">
        <v>3</v>
      </c>
      <c r="AD51" s="78">
        <v>51</v>
      </c>
      <c r="AE51" s="78">
        <f t="shared" si="1"/>
        <v>0</v>
      </c>
      <c r="AF51" s="78">
        <f t="shared" si="2"/>
        <v>0</v>
      </c>
      <c r="AG51" s="78">
        <f t="shared" si="3"/>
        <v>0</v>
      </c>
      <c r="AH51" s="78">
        <f t="shared" si="4"/>
        <v>0</v>
      </c>
      <c r="AI51" s="78">
        <f t="shared" si="5"/>
        <v>3</v>
      </c>
      <c r="AJ51" s="78">
        <f t="shared" si="6"/>
        <v>51</v>
      </c>
      <c r="AK51" s="78">
        <v>1</v>
      </c>
      <c r="AL51" s="78"/>
      <c r="AM51" s="78"/>
      <c r="AN51" s="78">
        <v>1</v>
      </c>
      <c r="AO51" s="78"/>
    </row>
    <row r="52" spans="1:41" ht="14.4" x14ac:dyDescent="0.3">
      <c r="A52" s="94">
        <f>SUM(A4:A51)</f>
        <v>48</v>
      </c>
      <c r="B52" s="78"/>
      <c r="C52" s="78"/>
      <c r="D52" s="78"/>
      <c r="E52" s="78"/>
      <c r="F52" s="78"/>
      <c r="G52" s="78"/>
      <c r="H52" s="78"/>
      <c r="I52" s="78"/>
      <c r="J52" s="78"/>
      <c r="K52" s="78"/>
      <c r="L52" s="78"/>
      <c r="M52" s="78"/>
      <c r="N52" s="78"/>
      <c r="O52" s="78"/>
      <c r="P52" s="78"/>
      <c r="Q52" s="78"/>
      <c r="R52" s="78">
        <f>SUM(R4:R51)</f>
        <v>14</v>
      </c>
      <c r="S52" s="78">
        <f t="shared" ref="S52:AD52" si="7">SUM(S4:S48)</f>
        <v>59</v>
      </c>
      <c r="T52" s="78">
        <f t="shared" si="7"/>
        <v>255</v>
      </c>
      <c r="U52" s="78">
        <f t="shared" si="7"/>
        <v>3369</v>
      </c>
      <c r="V52" s="78">
        <f t="shared" si="7"/>
        <v>4</v>
      </c>
      <c r="W52" s="78">
        <f t="shared" si="7"/>
        <v>24</v>
      </c>
      <c r="X52" s="78">
        <f t="shared" si="7"/>
        <v>864</v>
      </c>
      <c r="Y52" s="78">
        <f t="shared" si="7"/>
        <v>69</v>
      </c>
      <c r="Z52" s="78">
        <f t="shared" si="7"/>
        <v>293</v>
      </c>
      <c r="AA52" s="78">
        <f t="shared" si="7"/>
        <v>4024</v>
      </c>
      <c r="AB52" s="78">
        <f t="shared" si="7"/>
        <v>98</v>
      </c>
      <c r="AC52" s="78">
        <f t="shared" si="7"/>
        <v>539</v>
      </c>
      <c r="AD52" s="78">
        <f t="shared" si="7"/>
        <v>9533</v>
      </c>
      <c r="AE52" s="78">
        <f t="shared" ref="AE52:AJ52" si="8">SUM(AE4:AE51)</f>
        <v>130</v>
      </c>
      <c r="AF52" s="78">
        <f t="shared" si="8"/>
        <v>555</v>
      </c>
      <c r="AG52" s="78">
        <f t="shared" si="8"/>
        <v>7577</v>
      </c>
      <c r="AH52" s="78">
        <f t="shared" si="8"/>
        <v>102</v>
      </c>
      <c r="AI52" s="78">
        <f t="shared" si="8"/>
        <v>570</v>
      </c>
      <c r="AJ52" s="78">
        <f t="shared" si="8"/>
        <v>10560</v>
      </c>
      <c r="AK52" s="78">
        <f>SUM(AK4:AK51)</f>
        <v>11</v>
      </c>
      <c r="AL52" s="78">
        <f t="shared" ref="AL52:AO52" si="9">SUM(AL4:AL51)</f>
        <v>27</v>
      </c>
      <c r="AM52" s="78">
        <f t="shared" si="9"/>
        <v>21</v>
      </c>
      <c r="AN52" s="78">
        <f t="shared" si="9"/>
        <v>38</v>
      </c>
      <c r="AO52" s="78">
        <f t="shared" si="9"/>
        <v>21</v>
      </c>
    </row>
    <row r="53" spans="1:41" ht="14.4" x14ac:dyDescent="0.3">
      <c r="A53" s="78"/>
      <c r="B53" s="78"/>
      <c r="C53" s="78"/>
      <c r="D53" s="78"/>
      <c r="E53" s="78"/>
      <c r="F53" s="78"/>
      <c r="G53" s="95"/>
      <c r="H53" s="95"/>
      <c r="I53" s="95"/>
      <c r="J53" s="95"/>
      <c r="K53" s="78"/>
      <c r="L53" s="78"/>
      <c r="M53" s="78"/>
      <c r="N53" s="78"/>
      <c r="O53" s="78"/>
      <c r="P53" s="78"/>
      <c r="Q53" s="78"/>
      <c r="R53" s="78"/>
      <c r="S53" s="95">
        <f>S52/A52</f>
        <v>1.2291666666666667</v>
      </c>
      <c r="T53" s="95">
        <f>T52/A52</f>
        <v>5.3125</v>
      </c>
      <c r="U53" s="95"/>
      <c r="V53" s="95"/>
      <c r="W53" s="95"/>
      <c r="X53" s="95"/>
      <c r="Y53" s="95"/>
      <c r="Z53" s="95"/>
      <c r="AA53" s="95"/>
      <c r="AB53" s="95"/>
      <c r="AC53" s="95"/>
      <c r="AD53" s="95"/>
      <c r="AE53" s="95"/>
      <c r="AF53" s="95"/>
      <c r="AG53" s="95"/>
      <c r="AH53" s="95"/>
      <c r="AI53" s="95"/>
      <c r="AJ53" s="95"/>
      <c r="AK53" s="78"/>
      <c r="AL53" s="78"/>
      <c r="AM53" s="78"/>
      <c r="AN53" s="78">
        <f>AN52/48</f>
        <v>0.79166666666666663</v>
      </c>
      <c r="AO53" s="78">
        <f>AO52/48</f>
        <v>0.4375</v>
      </c>
    </row>
    <row r="54" spans="1:41" ht="14.4" x14ac:dyDescent="0.3">
      <c r="A54" s="78"/>
      <c r="B54" s="78"/>
      <c r="C54" s="78"/>
      <c r="D54" s="78"/>
      <c r="E54" s="78"/>
      <c r="F54" s="78"/>
      <c r="G54" s="78"/>
      <c r="H54" s="78"/>
      <c r="I54" s="78"/>
      <c r="J54" s="78"/>
      <c r="K54" s="78"/>
      <c r="L54" s="78"/>
      <c r="M54" s="78"/>
      <c r="N54" s="78"/>
      <c r="O54" s="78">
        <f>M51-12</f>
        <v>-2</v>
      </c>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row>
    <row r="55" spans="1:41" ht="14.4" x14ac:dyDescent="0.3">
      <c r="A55" s="78"/>
      <c r="B55" s="78"/>
      <c r="C55" s="78"/>
      <c r="D55" s="78"/>
      <c r="E55" s="78"/>
      <c r="F55" s="78"/>
      <c r="G55" s="42"/>
      <c r="H55" s="42"/>
      <c r="I55" s="42"/>
      <c r="J55" s="42"/>
      <c r="K55" s="78"/>
      <c r="L55" s="78"/>
      <c r="M55" s="78"/>
      <c r="N55" s="78"/>
      <c r="O55" s="78"/>
      <c r="P55" s="78"/>
      <c r="Q55" s="78"/>
      <c r="R55" s="78">
        <f>R52/M51</f>
        <v>1.4</v>
      </c>
      <c r="S55" s="78"/>
      <c r="T55" s="78"/>
      <c r="U55" s="78"/>
      <c r="V55" s="78"/>
      <c r="W55" s="78"/>
      <c r="X55" s="78"/>
      <c r="Y55" s="78"/>
      <c r="Z55" s="78"/>
      <c r="AA55" s="78"/>
      <c r="AB55" s="78"/>
      <c r="AC55" s="78"/>
      <c r="AD55" s="78"/>
      <c r="AE55" s="78"/>
      <c r="AF55" s="78"/>
      <c r="AG55" s="78"/>
      <c r="AH55" s="78"/>
      <c r="AI55" s="78"/>
      <c r="AJ55" s="78"/>
      <c r="AK55" s="78"/>
      <c r="AL55" s="78"/>
      <c r="AM55" s="78"/>
      <c r="AN55" s="78"/>
      <c r="AO55" s="78"/>
    </row>
    <row r="56" spans="1:41" ht="14.4" x14ac:dyDescent="0.3">
      <c r="AE56" s="25"/>
      <c r="AF56" s="25"/>
      <c r="AG56" s="25"/>
      <c r="AH56" s="25"/>
      <c r="AI56" s="25"/>
      <c r="AJ56" s="25"/>
    </row>
    <row r="57" spans="1:41" x14ac:dyDescent="0.25">
      <c r="A57" s="28"/>
    </row>
    <row r="61" spans="1:41" ht="14.4" x14ac:dyDescent="0.3">
      <c r="I61" s="25"/>
      <c r="J61" s="25"/>
    </row>
  </sheetData>
  <sortState xmlns:xlrd2="http://schemas.microsoft.com/office/spreadsheetml/2017/richdata2" ref="B4:AO51">
    <sortCondition ref="B4:B51"/>
  </sortState>
  <mergeCells count="10">
    <mergeCell ref="AK2:AO2"/>
    <mergeCell ref="A2:F2"/>
    <mergeCell ref="S2:U2"/>
    <mergeCell ref="V2:X2"/>
    <mergeCell ref="Y2:AA2"/>
    <mergeCell ref="AB2:AD2"/>
    <mergeCell ref="AE2:AG2"/>
    <mergeCell ref="AH2:AJ2"/>
    <mergeCell ref="G2:J2"/>
    <mergeCell ref="K2:R2"/>
  </mergeCells>
  <printOptions horizontalCentered="1"/>
  <pageMargins left="0.3" right="0.3" top="0.61" bottom="0.37" header="0.1" footer="0.1"/>
  <pageSetup paperSize="9" pageOrder="overThenDown" orientation="portrait" useFirstPageNumber="1" horizontalDpi="300" verticalDpi="300" r:id="rId1"/>
  <headerFooter alignWithMargins="0">
    <oddHeader>&amp;P</oddHeader>
    <oddFooter>&amp;F</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B5B5-A77C-49D8-969C-2E8A26E91CD3}">
  <dimension ref="A1:AR20"/>
  <sheetViews>
    <sheetView topLeftCell="K1" zoomScale="92" zoomScaleNormal="92" workbookViewId="0">
      <selection activeCell="S22" sqref="S22"/>
    </sheetView>
  </sheetViews>
  <sheetFormatPr defaultRowHeight="13.8" x14ac:dyDescent="0.3"/>
  <cols>
    <col min="1" max="1" width="5.6640625" style="97" customWidth="1"/>
    <col min="2" max="2" width="23.44140625" style="97" customWidth="1"/>
    <col min="3" max="3" width="16.33203125" style="97" customWidth="1"/>
    <col min="4" max="4" width="16.88671875" style="97" customWidth="1"/>
    <col min="5" max="5" width="16.5546875" style="97" customWidth="1"/>
    <col min="6" max="6" width="13.109375" style="97" customWidth="1"/>
    <col min="7" max="7" width="13.21875" style="97" customWidth="1"/>
    <col min="8" max="18" width="8.88671875" style="97"/>
    <col min="19" max="19" width="10.88671875" style="97" customWidth="1"/>
    <col min="20" max="41" width="8.88671875" style="97"/>
    <col min="42" max="42" width="11.6640625" style="97" customWidth="1"/>
    <col min="43" max="16384" width="8.88671875" style="97"/>
  </cols>
  <sheetData>
    <row r="1" spans="1:44" ht="15.6" x14ac:dyDescent="0.3">
      <c r="A1" s="77" t="s">
        <v>779</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row>
    <row r="2" spans="1:44" ht="49.2" customHeight="1" x14ac:dyDescent="0.3">
      <c r="A2" s="142"/>
      <c r="B2" s="142"/>
      <c r="C2" s="142"/>
      <c r="D2" s="142"/>
      <c r="E2" s="142"/>
      <c r="F2" s="142"/>
      <c r="G2" s="142"/>
      <c r="H2" s="143" t="s">
        <v>772</v>
      </c>
      <c r="I2" s="143"/>
      <c r="J2" s="143"/>
      <c r="K2" s="143"/>
      <c r="L2" s="143"/>
      <c r="M2" s="143"/>
      <c r="N2" s="143"/>
      <c r="O2" s="143"/>
      <c r="P2" s="143"/>
      <c r="Q2" s="143"/>
      <c r="R2" s="143"/>
      <c r="S2" s="143"/>
      <c r="T2" s="141" t="s">
        <v>677</v>
      </c>
      <c r="U2" s="141"/>
      <c r="V2" s="141"/>
      <c r="W2" s="141" t="s">
        <v>676</v>
      </c>
      <c r="X2" s="141"/>
      <c r="Y2" s="141"/>
      <c r="Z2" s="141" t="s">
        <v>675</v>
      </c>
      <c r="AA2" s="141"/>
      <c r="AB2" s="141"/>
      <c r="AC2" s="141" t="s">
        <v>674</v>
      </c>
      <c r="AD2" s="141"/>
      <c r="AE2" s="141"/>
      <c r="AF2" s="141" t="s">
        <v>673</v>
      </c>
      <c r="AG2" s="141"/>
      <c r="AH2" s="141"/>
      <c r="AI2" s="141" t="s">
        <v>672</v>
      </c>
      <c r="AJ2" s="141"/>
      <c r="AK2" s="141"/>
      <c r="AL2" s="137" t="s">
        <v>708</v>
      </c>
      <c r="AM2" s="137"/>
      <c r="AN2" s="137"/>
      <c r="AO2" s="137"/>
      <c r="AP2" s="137"/>
      <c r="AQ2" s="98"/>
      <c r="AR2" s="98"/>
    </row>
    <row r="3" spans="1:44" ht="72" x14ac:dyDescent="0.3">
      <c r="A3" s="99"/>
      <c r="B3" s="99" t="s">
        <v>671</v>
      </c>
      <c r="C3" s="99" t="s">
        <v>27</v>
      </c>
      <c r="D3" s="99" t="s">
        <v>339</v>
      </c>
      <c r="E3" s="99" t="s">
        <v>670</v>
      </c>
      <c r="F3" s="99" t="s">
        <v>669</v>
      </c>
      <c r="G3" s="99" t="s">
        <v>668</v>
      </c>
      <c r="H3" s="99" t="s">
        <v>667</v>
      </c>
      <c r="I3" s="99" t="s">
        <v>666</v>
      </c>
      <c r="J3" s="99" t="s">
        <v>665</v>
      </c>
      <c r="K3" s="99" t="s">
        <v>767</v>
      </c>
      <c r="L3" s="99" t="s">
        <v>664</v>
      </c>
      <c r="M3" s="99" t="s">
        <v>663</v>
      </c>
      <c r="N3" s="100" t="s">
        <v>662</v>
      </c>
      <c r="O3" s="99" t="s">
        <v>661</v>
      </c>
      <c r="P3" s="99" t="s">
        <v>660</v>
      </c>
      <c r="Q3" s="99" t="s">
        <v>659</v>
      </c>
      <c r="R3" s="99" t="s">
        <v>658</v>
      </c>
      <c r="S3" s="100" t="s">
        <v>657</v>
      </c>
      <c r="T3" s="101" t="s">
        <v>656</v>
      </c>
      <c r="U3" s="101" t="s">
        <v>655</v>
      </c>
      <c r="V3" s="101" t="s">
        <v>654</v>
      </c>
      <c r="W3" s="101" t="s">
        <v>656</v>
      </c>
      <c r="X3" s="101" t="s">
        <v>655</v>
      </c>
      <c r="Y3" s="101" t="s">
        <v>654</v>
      </c>
      <c r="Z3" s="101" t="s">
        <v>656</v>
      </c>
      <c r="AA3" s="101" t="s">
        <v>655</v>
      </c>
      <c r="AB3" s="101" t="s">
        <v>654</v>
      </c>
      <c r="AC3" s="101" t="s">
        <v>656</v>
      </c>
      <c r="AD3" s="101" t="s">
        <v>655</v>
      </c>
      <c r="AE3" s="101" t="s">
        <v>654</v>
      </c>
      <c r="AF3" s="102" t="s">
        <v>653</v>
      </c>
      <c r="AG3" s="102" t="s">
        <v>652</v>
      </c>
      <c r="AH3" s="102" t="s">
        <v>651</v>
      </c>
      <c r="AI3" s="102" t="s">
        <v>653</v>
      </c>
      <c r="AJ3" s="102" t="s">
        <v>652</v>
      </c>
      <c r="AK3" s="102" t="s">
        <v>651</v>
      </c>
      <c r="AL3" s="83" t="s">
        <v>709</v>
      </c>
      <c r="AM3" s="83" t="s">
        <v>710</v>
      </c>
      <c r="AN3" s="83" t="s">
        <v>711</v>
      </c>
      <c r="AO3" s="83" t="s">
        <v>712</v>
      </c>
      <c r="AP3" s="83" t="s">
        <v>713</v>
      </c>
      <c r="AQ3" s="98"/>
      <c r="AR3" s="98"/>
    </row>
    <row r="4" spans="1:44" ht="14.4" x14ac:dyDescent="0.3">
      <c r="A4" s="103">
        <v>1</v>
      </c>
      <c r="B4" s="104" t="s">
        <v>650</v>
      </c>
      <c r="C4" s="104" t="s">
        <v>649</v>
      </c>
      <c r="D4" s="104" t="s">
        <v>648</v>
      </c>
      <c r="E4" s="104" t="s">
        <v>605</v>
      </c>
      <c r="F4" s="104">
        <v>30.785851999999998</v>
      </c>
      <c r="G4" s="104">
        <v>-2.380814</v>
      </c>
      <c r="H4" s="98">
        <v>2</v>
      </c>
      <c r="I4" s="98">
        <v>1</v>
      </c>
      <c r="J4" s="98">
        <v>2</v>
      </c>
      <c r="K4" s="98">
        <f>SUM(H4:J4)</f>
        <v>5</v>
      </c>
      <c r="L4" s="98" t="s">
        <v>483</v>
      </c>
      <c r="M4" s="98">
        <v>26718</v>
      </c>
      <c r="N4" s="98">
        <v>1</v>
      </c>
      <c r="O4" s="98" t="s">
        <v>483</v>
      </c>
      <c r="P4" s="98">
        <v>6839.02</v>
      </c>
      <c r="Q4" s="98">
        <v>99.863550000000004</v>
      </c>
      <c r="R4" s="98">
        <v>3</v>
      </c>
      <c r="S4" s="98">
        <v>0</v>
      </c>
      <c r="T4" s="98"/>
      <c r="U4" s="98"/>
      <c r="V4" s="98"/>
      <c r="W4" s="98"/>
      <c r="X4" s="98"/>
      <c r="Y4" s="98"/>
      <c r="Z4" s="98"/>
      <c r="AA4" s="98"/>
      <c r="AB4" s="98"/>
      <c r="AC4" s="98"/>
      <c r="AD4" s="98">
        <v>1</v>
      </c>
      <c r="AE4" s="98">
        <v>39</v>
      </c>
      <c r="AF4" s="98">
        <f t="shared" ref="AF4:AF19" si="0">T4+Z4</f>
        <v>0</v>
      </c>
      <c r="AG4" s="98">
        <f t="shared" ref="AG4:AG19" si="1">U4+AA4</f>
        <v>0</v>
      </c>
      <c r="AH4" s="98">
        <f t="shared" ref="AH4:AH17" si="2">V4+AB4</f>
        <v>0</v>
      </c>
      <c r="AI4" s="98">
        <f t="shared" ref="AI4:AI17" si="3">W4+AC4</f>
        <v>0</v>
      </c>
      <c r="AJ4" s="98">
        <f t="shared" ref="AJ4:AJ19" si="4">X4+AD4</f>
        <v>1</v>
      </c>
      <c r="AK4" s="98">
        <f t="shared" ref="AK4:AK19" si="5">Y4+AE4</f>
        <v>39</v>
      </c>
      <c r="AL4" s="98">
        <v>1</v>
      </c>
      <c r="AM4" s="98">
        <v>0</v>
      </c>
      <c r="AN4" s="98">
        <v>0</v>
      </c>
      <c r="AO4" s="98">
        <v>1</v>
      </c>
      <c r="AP4" s="98">
        <v>0</v>
      </c>
      <c r="AQ4" s="98"/>
      <c r="AR4" s="98"/>
    </row>
    <row r="5" spans="1:44" ht="14.4" x14ac:dyDescent="0.3">
      <c r="A5" s="103">
        <v>1</v>
      </c>
      <c r="B5" s="104" t="s">
        <v>62</v>
      </c>
      <c r="C5" s="104" t="s">
        <v>647</v>
      </c>
      <c r="D5" s="104" t="s">
        <v>646</v>
      </c>
      <c r="E5" s="78" t="s">
        <v>645</v>
      </c>
      <c r="F5" s="104">
        <v>11.213714</v>
      </c>
      <c r="G5" s="104">
        <v>4.2937500000000002</v>
      </c>
      <c r="H5" s="98">
        <v>7</v>
      </c>
      <c r="I5" s="98">
        <v>6</v>
      </c>
      <c r="J5" s="98">
        <v>0</v>
      </c>
      <c r="K5" s="98">
        <f t="shared" ref="K5:K19" si="6">SUM(H5:J5)</f>
        <v>13</v>
      </c>
      <c r="L5" s="98" t="s">
        <v>644</v>
      </c>
      <c r="M5" s="98">
        <v>436556</v>
      </c>
      <c r="N5" s="98">
        <v>2</v>
      </c>
      <c r="O5" s="98" t="s">
        <v>644</v>
      </c>
      <c r="P5" s="98">
        <v>1093.875</v>
      </c>
      <c r="Q5" s="98">
        <v>61.470910000000003</v>
      </c>
      <c r="R5" s="98">
        <v>3</v>
      </c>
      <c r="S5" s="98">
        <v>0</v>
      </c>
      <c r="T5" s="98"/>
      <c r="U5" s="98"/>
      <c r="V5" s="98"/>
      <c r="W5" s="98"/>
      <c r="X5" s="98"/>
      <c r="Y5" s="98"/>
      <c r="Z5" s="98"/>
      <c r="AA5" s="98"/>
      <c r="AB5" s="98"/>
      <c r="AC5" s="98"/>
      <c r="AD5" s="98">
        <v>2</v>
      </c>
      <c r="AE5" s="98">
        <v>187</v>
      </c>
      <c r="AF5" s="98">
        <f t="shared" si="0"/>
        <v>0</v>
      </c>
      <c r="AG5" s="98">
        <f t="shared" si="1"/>
        <v>0</v>
      </c>
      <c r="AH5" s="98">
        <f t="shared" si="2"/>
        <v>0</v>
      </c>
      <c r="AI5" s="98">
        <f t="shared" si="3"/>
        <v>0</v>
      </c>
      <c r="AJ5" s="98">
        <f t="shared" si="4"/>
        <v>2</v>
      </c>
      <c r="AK5" s="98">
        <f t="shared" si="5"/>
        <v>187</v>
      </c>
      <c r="AL5" s="98">
        <v>0</v>
      </c>
      <c r="AM5" s="98">
        <v>0</v>
      </c>
      <c r="AN5" s="98">
        <v>0</v>
      </c>
      <c r="AO5" s="98">
        <v>0</v>
      </c>
      <c r="AP5" s="98">
        <v>0</v>
      </c>
      <c r="AQ5" s="98"/>
      <c r="AR5" s="98" t="s">
        <v>643</v>
      </c>
    </row>
    <row r="6" spans="1:44" ht="14.4" x14ac:dyDescent="0.3">
      <c r="A6" s="103">
        <v>1</v>
      </c>
      <c r="B6" s="104" t="s">
        <v>640</v>
      </c>
      <c r="C6" s="104" t="s">
        <v>642</v>
      </c>
      <c r="D6" s="104" t="s">
        <v>641</v>
      </c>
      <c r="E6" s="104" t="s">
        <v>616</v>
      </c>
      <c r="F6" s="104">
        <v>29.546664</v>
      </c>
      <c r="G6" s="104">
        <v>3.7627139999999999</v>
      </c>
      <c r="H6" s="105">
        <v>1</v>
      </c>
      <c r="I6" s="105">
        <v>0</v>
      </c>
      <c r="J6" s="98">
        <v>0</v>
      </c>
      <c r="K6" s="98">
        <f t="shared" si="6"/>
        <v>1</v>
      </c>
      <c r="L6" s="105" t="s">
        <v>142</v>
      </c>
      <c r="M6" s="105">
        <v>583283</v>
      </c>
      <c r="N6" s="105"/>
      <c r="O6" s="105"/>
      <c r="P6" s="105">
        <v>357.66399999999999</v>
      </c>
      <c r="Q6" s="105">
        <v>100</v>
      </c>
      <c r="R6" s="105">
        <v>1</v>
      </c>
      <c r="S6" s="105">
        <v>0</v>
      </c>
      <c r="T6" s="105">
        <v>3</v>
      </c>
      <c r="U6" s="105">
        <v>10</v>
      </c>
      <c r="V6" s="105">
        <v>122</v>
      </c>
      <c r="W6" s="105"/>
      <c r="X6" s="105"/>
      <c r="Y6" s="105">
        <v>38</v>
      </c>
      <c r="Z6" s="105">
        <v>3</v>
      </c>
      <c r="AA6" s="105">
        <v>8</v>
      </c>
      <c r="AB6" s="105">
        <v>114</v>
      </c>
      <c r="AC6" s="105">
        <v>4</v>
      </c>
      <c r="AD6" s="105">
        <v>15</v>
      </c>
      <c r="AE6" s="105">
        <v>269</v>
      </c>
      <c r="AF6" s="98">
        <f t="shared" si="0"/>
        <v>6</v>
      </c>
      <c r="AG6" s="98">
        <f t="shared" si="1"/>
        <v>18</v>
      </c>
      <c r="AH6" s="98">
        <f t="shared" si="2"/>
        <v>236</v>
      </c>
      <c r="AI6" s="98">
        <f t="shared" si="3"/>
        <v>4</v>
      </c>
      <c r="AJ6" s="98">
        <f t="shared" si="4"/>
        <v>15</v>
      </c>
      <c r="AK6" s="98">
        <f t="shared" si="5"/>
        <v>307</v>
      </c>
      <c r="AL6" s="98">
        <v>0</v>
      </c>
      <c r="AM6" s="98">
        <v>1</v>
      </c>
      <c r="AN6" s="98">
        <v>1</v>
      </c>
      <c r="AO6" s="98">
        <v>1</v>
      </c>
      <c r="AP6" s="98">
        <v>1</v>
      </c>
      <c r="AQ6" s="98"/>
      <c r="AR6" s="98"/>
    </row>
    <row r="7" spans="1:44" ht="14.4" x14ac:dyDescent="0.3">
      <c r="A7" s="103">
        <v>1</v>
      </c>
      <c r="B7" s="104" t="s">
        <v>640</v>
      </c>
      <c r="C7" s="104" t="s">
        <v>639</v>
      </c>
      <c r="D7" s="104" t="s">
        <v>639</v>
      </c>
      <c r="E7" s="104" t="s">
        <v>616</v>
      </c>
      <c r="F7" s="104">
        <v>29.585874</v>
      </c>
      <c r="G7" s="104">
        <v>3.8355299999999999</v>
      </c>
      <c r="H7" s="105">
        <v>1</v>
      </c>
      <c r="I7" s="105">
        <v>0</v>
      </c>
      <c r="J7" s="98">
        <v>0</v>
      </c>
      <c r="K7" s="98">
        <f t="shared" si="6"/>
        <v>1</v>
      </c>
      <c r="L7" s="105" t="s">
        <v>142</v>
      </c>
      <c r="M7" s="105">
        <v>583283</v>
      </c>
      <c r="N7" s="105">
        <v>3</v>
      </c>
      <c r="O7" s="105"/>
      <c r="P7" s="105">
        <v>357.66399999999999</v>
      </c>
      <c r="Q7" s="105">
        <v>100</v>
      </c>
      <c r="R7" s="105">
        <v>1</v>
      </c>
      <c r="S7" s="105">
        <v>1</v>
      </c>
      <c r="T7" s="105">
        <v>4</v>
      </c>
      <c r="U7" s="105">
        <v>13</v>
      </c>
      <c r="V7" s="105">
        <v>110</v>
      </c>
      <c r="W7" s="105">
        <v>1</v>
      </c>
      <c r="X7" s="105">
        <v>5</v>
      </c>
      <c r="Y7" s="105">
        <v>57</v>
      </c>
      <c r="Z7" s="105">
        <v>3</v>
      </c>
      <c r="AA7" s="105">
        <v>10</v>
      </c>
      <c r="AB7" s="105">
        <v>100</v>
      </c>
      <c r="AC7" s="105">
        <v>4</v>
      </c>
      <c r="AD7" s="105">
        <v>15</v>
      </c>
      <c r="AE7" s="105">
        <v>157</v>
      </c>
      <c r="AF7" s="98">
        <f t="shared" si="0"/>
        <v>7</v>
      </c>
      <c r="AG7" s="98">
        <f t="shared" si="1"/>
        <v>23</v>
      </c>
      <c r="AH7" s="98">
        <f t="shared" si="2"/>
        <v>210</v>
      </c>
      <c r="AI7" s="98">
        <f t="shared" si="3"/>
        <v>5</v>
      </c>
      <c r="AJ7" s="98">
        <f t="shared" si="4"/>
        <v>20</v>
      </c>
      <c r="AK7" s="98">
        <f t="shared" si="5"/>
        <v>214</v>
      </c>
      <c r="AL7" s="98">
        <v>0</v>
      </c>
      <c r="AM7" s="98">
        <v>0</v>
      </c>
      <c r="AN7" s="98">
        <v>1</v>
      </c>
      <c r="AO7" s="98">
        <v>1</v>
      </c>
      <c r="AP7" s="98">
        <v>0</v>
      </c>
      <c r="AQ7" s="98"/>
      <c r="AR7" s="98"/>
    </row>
    <row r="8" spans="1:44" ht="14.4" x14ac:dyDescent="0.3">
      <c r="A8" s="103">
        <v>1</v>
      </c>
      <c r="B8" s="104" t="s">
        <v>638</v>
      </c>
      <c r="C8" s="104" t="s">
        <v>637</v>
      </c>
      <c r="D8" s="104" t="s">
        <v>636</v>
      </c>
      <c r="E8" s="104" t="s">
        <v>630</v>
      </c>
      <c r="F8" s="104">
        <v>28.967078999999998</v>
      </c>
      <c r="G8" s="104">
        <v>-2.702083</v>
      </c>
      <c r="H8" s="105">
        <v>2</v>
      </c>
      <c r="I8" s="105">
        <v>1</v>
      </c>
      <c r="J8" s="98">
        <v>1</v>
      </c>
      <c r="K8" s="98">
        <f t="shared" si="6"/>
        <v>4</v>
      </c>
      <c r="L8" s="105" t="s">
        <v>142</v>
      </c>
      <c r="M8" s="105">
        <v>591362</v>
      </c>
      <c r="N8" s="105">
        <v>4</v>
      </c>
      <c r="O8" s="105"/>
      <c r="P8" s="105">
        <v>562.39099999999996</v>
      </c>
      <c r="Q8" s="105">
        <v>69.846649999999997</v>
      </c>
      <c r="R8" s="105">
        <v>3</v>
      </c>
      <c r="S8" s="105">
        <v>0</v>
      </c>
      <c r="T8" s="105"/>
      <c r="U8" s="105"/>
      <c r="V8" s="105"/>
      <c r="W8" s="105"/>
      <c r="X8" s="105"/>
      <c r="Y8" s="105"/>
      <c r="Z8" s="105"/>
      <c r="AA8" s="105"/>
      <c r="AB8" s="105"/>
      <c r="AC8" s="105">
        <v>1</v>
      </c>
      <c r="AD8" s="105">
        <v>2</v>
      </c>
      <c r="AE8" s="105">
        <v>43</v>
      </c>
      <c r="AF8" s="98">
        <f t="shared" si="0"/>
        <v>0</v>
      </c>
      <c r="AG8" s="98">
        <f t="shared" si="1"/>
        <v>0</v>
      </c>
      <c r="AH8" s="98">
        <f t="shared" si="2"/>
        <v>0</v>
      </c>
      <c r="AI8" s="98">
        <f t="shared" si="3"/>
        <v>1</v>
      </c>
      <c r="AJ8" s="98">
        <f t="shared" si="4"/>
        <v>2</v>
      </c>
      <c r="AK8" s="98">
        <f t="shared" si="5"/>
        <v>43</v>
      </c>
      <c r="AL8" s="98">
        <v>1</v>
      </c>
      <c r="AM8" s="98">
        <v>0</v>
      </c>
      <c r="AN8" s="98">
        <v>0</v>
      </c>
      <c r="AO8" s="98">
        <v>1</v>
      </c>
      <c r="AP8" s="98">
        <v>0</v>
      </c>
      <c r="AQ8" s="98"/>
      <c r="AR8" s="98"/>
    </row>
    <row r="9" spans="1:44" ht="14.4" x14ac:dyDescent="0.3">
      <c r="A9" s="103">
        <v>1</v>
      </c>
      <c r="B9" s="98" t="s">
        <v>56</v>
      </c>
      <c r="C9" s="98" t="s">
        <v>635</v>
      </c>
      <c r="D9" s="98" t="s">
        <v>634</v>
      </c>
      <c r="E9" s="104" t="s">
        <v>630</v>
      </c>
      <c r="F9" s="98">
        <v>26.52838333</v>
      </c>
      <c r="G9" s="98">
        <v>-17.988283330000002</v>
      </c>
      <c r="H9" s="98">
        <v>2</v>
      </c>
      <c r="I9" s="98">
        <v>0</v>
      </c>
      <c r="J9" s="98">
        <v>1</v>
      </c>
      <c r="K9" s="98">
        <f t="shared" si="6"/>
        <v>3</v>
      </c>
      <c r="L9" s="104" t="s">
        <v>629</v>
      </c>
      <c r="M9" s="103">
        <v>658548</v>
      </c>
      <c r="N9" s="105">
        <v>5</v>
      </c>
      <c r="O9" s="104" t="s">
        <v>620</v>
      </c>
      <c r="P9" s="104">
        <v>3148.402</v>
      </c>
      <c r="Q9" s="104">
        <v>73.588830000000002</v>
      </c>
      <c r="R9" s="103">
        <v>3</v>
      </c>
      <c r="S9" s="98">
        <v>0</v>
      </c>
      <c r="T9" s="98">
        <v>4</v>
      </c>
      <c r="U9" s="98">
        <v>7</v>
      </c>
      <c r="V9" s="98">
        <v>28</v>
      </c>
      <c r="W9" s="98"/>
      <c r="X9" s="98">
        <v>2</v>
      </c>
      <c r="Y9" s="98">
        <v>90</v>
      </c>
      <c r="Z9" s="98">
        <v>3</v>
      </c>
      <c r="AA9" s="98">
        <v>7</v>
      </c>
      <c r="AB9" s="98">
        <v>34</v>
      </c>
      <c r="AC9" s="98">
        <v>4</v>
      </c>
      <c r="AD9" s="98">
        <v>17</v>
      </c>
      <c r="AE9" s="98">
        <v>213</v>
      </c>
      <c r="AF9" s="98">
        <f t="shared" si="0"/>
        <v>7</v>
      </c>
      <c r="AG9" s="98">
        <f t="shared" si="1"/>
        <v>14</v>
      </c>
      <c r="AH9" s="98">
        <f t="shared" si="2"/>
        <v>62</v>
      </c>
      <c r="AI9" s="98">
        <f t="shared" si="3"/>
        <v>4</v>
      </c>
      <c r="AJ9" s="98">
        <f t="shared" si="4"/>
        <v>19</v>
      </c>
      <c r="AK9" s="98">
        <f t="shared" si="5"/>
        <v>303</v>
      </c>
      <c r="AL9" s="98">
        <v>1</v>
      </c>
      <c r="AM9" s="98">
        <v>0</v>
      </c>
      <c r="AN9" s="98">
        <v>1</v>
      </c>
      <c r="AO9" s="98">
        <v>1</v>
      </c>
      <c r="AP9" s="98">
        <v>1</v>
      </c>
      <c r="AQ9" s="98" t="s">
        <v>57</v>
      </c>
      <c r="AR9" s="98"/>
    </row>
    <row r="10" spans="1:44" ht="14.4" x14ac:dyDescent="0.3">
      <c r="A10" s="103">
        <v>1</v>
      </c>
      <c r="B10" s="104" t="s">
        <v>633</v>
      </c>
      <c r="C10" s="104" t="s">
        <v>632</v>
      </c>
      <c r="D10" s="104" t="s">
        <v>631</v>
      </c>
      <c r="E10" s="104" t="s">
        <v>630</v>
      </c>
      <c r="F10" s="104">
        <v>34.728777999999998</v>
      </c>
      <c r="G10" s="104">
        <v>-10.508722000000001</v>
      </c>
      <c r="H10" s="105">
        <v>6</v>
      </c>
      <c r="I10" s="105">
        <v>2</v>
      </c>
      <c r="J10" s="98">
        <v>6</v>
      </c>
      <c r="K10" s="98">
        <f t="shared" si="6"/>
        <v>14</v>
      </c>
      <c r="L10" s="105" t="s">
        <v>629</v>
      </c>
      <c r="M10" s="105">
        <v>665906</v>
      </c>
      <c r="N10" s="105">
        <v>6</v>
      </c>
      <c r="O10" s="105"/>
      <c r="P10" s="105">
        <v>277.43099999999998</v>
      </c>
      <c r="Q10" s="105">
        <v>100</v>
      </c>
      <c r="R10" s="105">
        <v>1</v>
      </c>
      <c r="S10" s="105">
        <v>1</v>
      </c>
      <c r="T10" s="105"/>
      <c r="U10" s="105"/>
      <c r="V10" s="105"/>
      <c r="W10" s="105"/>
      <c r="X10" s="105"/>
      <c r="Y10" s="105"/>
      <c r="Z10" s="105"/>
      <c r="AA10" s="105"/>
      <c r="AB10" s="105"/>
      <c r="AC10" s="105"/>
      <c r="AD10" s="105"/>
      <c r="AE10" s="105">
        <v>121</v>
      </c>
      <c r="AF10" s="98">
        <f t="shared" si="0"/>
        <v>0</v>
      </c>
      <c r="AG10" s="98">
        <f t="shared" si="1"/>
        <v>0</v>
      </c>
      <c r="AH10" s="98">
        <f t="shared" si="2"/>
        <v>0</v>
      </c>
      <c r="AI10" s="98">
        <f t="shared" si="3"/>
        <v>0</v>
      </c>
      <c r="AJ10" s="98">
        <f t="shared" si="4"/>
        <v>0</v>
      </c>
      <c r="AK10" s="98">
        <f t="shared" si="5"/>
        <v>121</v>
      </c>
      <c r="AL10" s="98">
        <v>1</v>
      </c>
      <c r="AM10" s="98">
        <v>1</v>
      </c>
      <c r="AN10" s="98">
        <v>0</v>
      </c>
      <c r="AO10" s="98">
        <v>1</v>
      </c>
      <c r="AP10" s="98">
        <v>1</v>
      </c>
      <c r="AQ10" s="98"/>
      <c r="AR10" s="98"/>
    </row>
    <row r="11" spans="1:44" ht="14.4" x14ac:dyDescent="0.3">
      <c r="A11" s="103">
        <v>1</v>
      </c>
      <c r="B11" s="104" t="s">
        <v>628</v>
      </c>
      <c r="C11" s="104" t="s">
        <v>627</v>
      </c>
      <c r="D11" s="104" t="s">
        <v>627</v>
      </c>
      <c r="E11" s="104" t="s">
        <v>626</v>
      </c>
      <c r="F11" s="104">
        <v>42.221034000000003</v>
      </c>
      <c r="G11" s="104">
        <v>43.133595</v>
      </c>
      <c r="H11" s="105">
        <v>2</v>
      </c>
      <c r="I11" s="105">
        <v>0</v>
      </c>
      <c r="J11" s="98">
        <v>4</v>
      </c>
      <c r="K11" s="98">
        <f t="shared" si="6"/>
        <v>6</v>
      </c>
      <c r="L11" s="105" t="s">
        <v>625</v>
      </c>
      <c r="M11" s="105">
        <v>1066664</v>
      </c>
      <c r="N11" s="98">
        <v>7</v>
      </c>
      <c r="O11" s="105"/>
      <c r="P11" s="105">
        <v>45.56</v>
      </c>
      <c r="Q11" s="105">
        <v>100</v>
      </c>
      <c r="R11" s="105">
        <v>1</v>
      </c>
      <c r="S11" s="105">
        <v>1</v>
      </c>
      <c r="T11" s="105"/>
      <c r="U11" s="105"/>
      <c r="V11" s="105"/>
      <c r="W11" s="105"/>
      <c r="X11" s="105">
        <v>6</v>
      </c>
      <c r="Y11" s="105">
        <v>217</v>
      </c>
      <c r="Z11" s="105"/>
      <c r="AA11" s="105"/>
      <c r="AB11" s="105"/>
      <c r="AC11" s="105">
        <v>6</v>
      </c>
      <c r="AD11" s="105">
        <v>13</v>
      </c>
      <c r="AE11" s="105">
        <v>51</v>
      </c>
      <c r="AF11" s="98">
        <f t="shared" si="0"/>
        <v>0</v>
      </c>
      <c r="AG11" s="98">
        <f t="shared" si="1"/>
        <v>0</v>
      </c>
      <c r="AH11" s="98">
        <f t="shared" si="2"/>
        <v>0</v>
      </c>
      <c r="AI11" s="98">
        <f t="shared" si="3"/>
        <v>6</v>
      </c>
      <c r="AJ11" s="98">
        <f t="shared" si="4"/>
        <v>19</v>
      </c>
      <c r="AK11" s="98">
        <f t="shared" si="5"/>
        <v>268</v>
      </c>
      <c r="AL11" s="98">
        <v>1</v>
      </c>
      <c r="AM11" s="98">
        <v>1</v>
      </c>
      <c r="AN11" s="98">
        <v>0</v>
      </c>
      <c r="AO11" s="98">
        <v>1</v>
      </c>
      <c r="AP11" s="98">
        <v>1</v>
      </c>
      <c r="AQ11" s="98"/>
      <c r="AR11" s="98"/>
    </row>
    <row r="12" spans="1:44" ht="14.4" x14ac:dyDescent="0.3">
      <c r="A12" s="103">
        <v>1</v>
      </c>
      <c r="B12" s="104" t="s">
        <v>42</v>
      </c>
      <c r="C12" s="104" t="s">
        <v>624</v>
      </c>
      <c r="D12" s="104" t="s">
        <v>623</v>
      </c>
      <c r="E12" s="104" t="s">
        <v>616</v>
      </c>
      <c r="F12" s="104">
        <v>73.194742000000005</v>
      </c>
      <c r="G12" s="104">
        <v>35.315575000000003</v>
      </c>
      <c r="H12" s="98">
        <v>0</v>
      </c>
      <c r="I12" s="98">
        <v>0</v>
      </c>
      <c r="J12" s="98">
        <v>0</v>
      </c>
      <c r="K12" s="98">
        <f t="shared" si="6"/>
        <v>0</v>
      </c>
      <c r="L12" s="98" t="s">
        <v>362</v>
      </c>
      <c r="M12" s="98">
        <v>1984141</v>
      </c>
      <c r="N12" s="103">
        <v>8</v>
      </c>
      <c r="O12" s="98"/>
      <c r="P12" s="98">
        <v>3348.0450000000001</v>
      </c>
      <c r="Q12" s="98">
        <v>76.165009999999995</v>
      </c>
      <c r="R12" s="98">
        <v>3</v>
      </c>
      <c r="S12" s="98">
        <v>0</v>
      </c>
      <c r="T12" s="98"/>
      <c r="U12" s="98"/>
      <c r="V12" s="98"/>
      <c r="W12" s="98"/>
      <c r="X12" s="98"/>
      <c r="Y12" s="98"/>
      <c r="Z12" s="98"/>
      <c r="AA12" s="98"/>
      <c r="AB12" s="98"/>
      <c r="AC12" s="98"/>
      <c r="AD12" s="98">
        <v>2</v>
      </c>
      <c r="AE12" s="98">
        <v>71</v>
      </c>
      <c r="AF12" s="98">
        <f t="shared" si="0"/>
        <v>0</v>
      </c>
      <c r="AG12" s="98">
        <f t="shared" si="1"/>
        <v>0</v>
      </c>
      <c r="AH12" s="98">
        <f t="shared" si="2"/>
        <v>0</v>
      </c>
      <c r="AI12" s="98">
        <f t="shared" si="3"/>
        <v>0</v>
      </c>
      <c r="AJ12" s="98">
        <f t="shared" si="4"/>
        <v>2</v>
      </c>
      <c r="AK12" s="98">
        <f t="shared" si="5"/>
        <v>71</v>
      </c>
      <c r="AL12" s="98">
        <v>0</v>
      </c>
      <c r="AM12" s="98">
        <v>0</v>
      </c>
      <c r="AN12" s="98">
        <v>0</v>
      </c>
      <c r="AO12" s="98">
        <v>0</v>
      </c>
      <c r="AP12" s="98">
        <v>0</v>
      </c>
      <c r="AQ12" s="98"/>
      <c r="AR12" s="98"/>
    </row>
    <row r="13" spans="1:44" ht="14.4" x14ac:dyDescent="0.3">
      <c r="A13" s="103">
        <v>1</v>
      </c>
      <c r="B13" s="98" t="s">
        <v>42</v>
      </c>
      <c r="C13" s="98" t="s">
        <v>622</v>
      </c>
      <c r="D13" s="98" t="s">
        <v>362</v>
      </c>
      <c r="E13" s="104" t="s">
        <v>621</v>
      </c>
      <c r="F13" s="98">
        <v>73.216052000000005</v>
      </c>
      <c r="G13" s="98">
        <v>35.222916669999996</v>
      </c>
      <c r="H13" s="98">
        <v>0</v>
      </c>
      <c r="I13" s="98">
        <v>1</v>
      </c>
      <c r="J13" s="98">
        <v>1</v>
      </c>
      <c r="K13" s="98">
        <f t="shared" si="6"/>
        <v>2</v>
      </c>
      <c r="L13" s="104" t="s">
        <v>362</v>
      </c>
      <c r="M13" s="103">
        <v>1997600</v>
      </c>
      <c r="N13" s="98">
        <v>9</v>
      </c>
      <c r="O13" s="104" t="s">
        <v>620</v>
      </c>
      <c r="P13" s="104">
        <v>83.296999999999997</v>
      </c>
      <c r="Q13" s="104">
        <v>99.842299999999994</v>
      </c>
      <c r="R13" s="103">
        <v>1</v>
      </c>
      <c r="S13" s="103">
        <v>1</v>
      </c>
      <c r="T13" s="98"/>
      <c r="U13" s="98"/>
      <c r="V13" s="98"/>
      <c r="W13" s="98"/>
      <c r="X13" s="98"/>
      <c r="Y13" s="98"/>
      <c r="Z13" s="98"/>
      <c r="AA13" s="98"/>
      <c r="AB13" s="98"/>
      <c r="AC13" s="98"/>
      <c r="AD13" s="98"/>
      <c r="AE13" s="98">
        <v>20</v>
      </c>
      <c r="AF13" s="98">
        <f t="shared" si="0"/>
        <v>0</v>
      </c>
      <c r="AG13" s="98">
        <f t="shared" si="1"/>
        <v>0</v>
      </c>
      <c r="AH13" s="98">
        <f t="shared" si="2"/>
        <v>0</v>
      </c>
      <c r="AI13" s="98">
        <f t="shared" si="3"/>
        <v>0</v>
      </c>
      <c r="AJ13" s="98">
        <f t="shared" si="4"/>
        <v>0</v>
      </c>
      <c r="AK13" s="98">
        <f t="shared" si="5"/>
        <v>20</v>
      </c>
      <c r="AL13" s="98">
        <v>1</v>
      </c>
      <c r="AM13" s="98">
        <v>1</v>
      </c>
      <c r="AN13" s="98">
        <v>0</v>
      </c>
      <c r="AO13" s="98">
        <v>1</v>
      </c>
      <c r="AP13" s="98">
        <v>1</v>
      </c>
      <c r="AQ13" s="98" t="s">
        <v>619</v>
      </c>
      <c r="AR13" s="98"/>
    </row>
    <row r="14" spans="1:44" ht="14.4" x14ac:dyDescent="0.3">
      <c r="A14" s="103">
        <v>1</v>
      </c>
      <c r="B14" s="104" t="s">
        <v>70</v>
      </c>
      <c r="C14" s="104" t="s">
        <v>618</v>
      </c>
      <c r="D14" s="104" t="s">
        <v>617</v>
      </c>
      <c r="E14" s="104" t="s">
        <v>616</v>
      </c>
      <c r="F14" s="104">
        <v>87.760417000000004</v>
      </c>
      <c r="G14" s="104">
        <v>27.292221999999999</v>
      </c>
      <c r="H14" s="98">
        <v>2</v>
      </c>
      <c r="I14" s="98">
        <v>2</v>
      </c>
      <c r="J14" s="98">
        <v>0</v>
      </c>
      <c r="K14" s="98">
        <f t="shared" si="6"/>
        <v>4</v>
      </c>
      <c r="L14" s="98" t="s">
        <v>608</v>
      </c>
      <c r="M14" s="98">
        <v>2040931</v>
      </c>
      <c r="N14" s="98">
        <v>10</v>
      </c>
      <c r="O14" s="98"/>
      <c r="P14" s="98">
        <v>20.21</v>
      </c>
      <c r="Q14" s="98">
        <v>100</v>
      </c>
      <c r="R14" s="98">
        <v>1</v>
      </c>
      <c r="S14" s="98">
        <v>1</v>
      </c>
      <c r="T14" s="98"/>
      <c r="U14" s="98"/>
      <c r="V14" s="98"/>
      <c r="W14" s="98"/>
      <c r="X14" s="98"/>
      <c r="Y14" s="98"/>
      <c r="Z14" s="98"/>
      <c r="AA14" s="98"/>
      <c r="AB14" s="98"/>
      <c r="AC14" s="98"/>
      <c r="AD14" s="98">
        <v>1</v>
      </c>
      <c r="AE14" s="98">
        <v>91</v>
      </c>
      <c r="AF14" s="98">
        <f t="shared" si="0"/>
        <v>0</v>
      </c>
      <c r="AG14" s="98">
        <f t="shared" si="1"/>
        <v>0</v>
      </c>
      <c r="AH14" s="98">
        <f t="shared" si="2"/>
        <v>0</v>
      </c>
      <c r="AI14" s="98">
        <f t="shared" si="3"/>
        <v>0</v>
      </c>
      <c r="AJ14" s="98">
        <f t="shared" si="4"/>
        <v>1</v>
      </c>
      <c r="AK14" s="98">
        <f t="shared" si="5"/>
        <v>91</v>
      </c>
      <c r="AL14" s="98">
        <v>0</v>
      </c>
      <c r="AM14" s="98">
        <v>1</v>
      </c>
      <c r="AN14" s="98">
        <v>0</v>
      </c>
      <c r="AO14" s="98">
        <v>1</v>
      </c>
      <c r="AP14" s="98">
        <v>0</v>
      </c>
      <c r="AQ14" s="98" t="s">
        <v>615</v>
      </c>
      <c r="AR14" s="98"/>
    </row>
    <row r="15" spans="1:44" ht="14.4" x14ac:dyDescent="0.3">
      <c r="A15" s="103">
        <v>1</v>
      </c>
      <c r="B15" s="104" t="s">
        <v>70</v>
      </c>
      <c r="C15" s="104" t="s">
        <v>614</v>
      </c>
      <c r="D15" s="104" t="s">
        <v>613</v>
      </c>
      <c r="E15" s="98" t="s">
        <v>612</v>
      </c>
      <c r="F15" s="104">
        <v>85.273342</v>
      </c>
      <c r="G15" s="104">
        <v>28.106691000000001</v>
      </c>
      <c r="H15" s="98">
        <v>2</v>
      </c>
      <c r="I15" s="98">
        <v>2</v>
      </c>
      <c r="J15" s="98">
        <v>0</v>
      </c>
      <c r="K15" s="98">
        <f t="shared" si="6"/>
        <v>4</v>
      </c>
      <c r="L15" s="98" t="s">
        <v>608</v>
      </c>
      <c r="M15" s="98">
        <v>2048683</v>
      </c>
      <c r="N15" s="98">
        <v>11</v>
      </c>
      <c r="O15" s="98"/>
      <c r="P15" s="98">
        <v>290.69900000000001</v>
      </c>
      <c r="Q15" s="98">
        <v>99.851799999999997</v>
      </c>
      <c r="R15" s="98">
        <v>1</v>
      </c>
      <c r="S15" s="98">
        <v>1</v>
      </c>
      <c r="T15" s="98">
        <v>3</v>
      </c>
      <c r="U15" s="98">
        <v>15</v>
      </c>
      <c r="V15" s="98">
        <v>162</v>
      </c>
      <c r="W15" s="98"/>
      <c r="X15" s="98"/>
      <c r="Y15" s="98"/>
      <c r="Z15" s="98">
        <v>5</v>
      </c>
      <c r="AA15" s="98">
        <v>18</v>
      </c>
      <c r="AB15" s="98">
        <v>214</v>
      </c>
      <c r="AC15" s="98">
        <v>1</v>
      </c>
      <c r="AD15" s="98">
        <v>6</v>
      </c>
      <c r="AE15" s="98">
        <v>202</v>
      </c>
      <c r="AF15" s="98">
        <f t="shared" si="0"/>
        <v>8</v>
      </c>
      <c r="AG15" s="98">
        <f t="shared" si="1"/>
        <v>33</v>
      </c>
      <c r="AH15" s="98">
        <f t="shared" si="2"/>
        <v>376</v>
      </c>
      <c r="AI15" s="98">
        <f t="shared" si="3"/>
        <v>1</v>
      </c>
      <c r="AJ15" s="98">
        <f t="shared" si="4"/>
        <v>6</v>
      </c>
      <c r="AK15" s="98">
        <f t="shared" si="5"/>
        <v>202</v>
      </c>
      <c r="AL15" s="98">
        <v>0</v>
      </c>
      <c r="AM15" s="98">
        <v>1</v>
      </c>
      <c r="AN15" s="98">
        <v>1</v>
      </c>
      <c r="AO15" s="98">
        <v>1</v>
      </c>
      <c r="AP15" s="98">
        <v>1</v>
      </c>
      <c r="AQ15" s="98"/>
      <c r="AR15" s="98"/>
    </row>
    <row r="16" spans="1:44" ht="14.4" x14ac:dyDescent="0.3">
      <c r="A16" s="103">
        <v>1</v>
      </c>
      <c r="B16" s="104" t="s">
        <v>70</v>
      </c>
      <c r="C16" s="104" t="s">
        <v>611</v>
      </c>
      <c r="D16" s="104" t="s">
        <v>610</v>
      </c>
      <c r="E16" s="104" t="s">
        <v>609</v>
      </c>
      <c r="F16" s="104">
        <v>84.172261000000006</v>
      </c>
      <c r="G16" s="104">
        <v>27.960417</v>
      </c>
      <c r="H16" s="98">
        <v>1</v>
      </c>
      <c r="I16" s="98">
        <v>2</v>
      </c>
      <c r="J16" s="98">
        <v>0</v>
      </c>
      <c r="K16" s="98">
        <f t="shared" si="6"/>
        <v>3</v>
      </c>
      <c r="L16" s="98" t="s">
        <v>608</v>
      </c>
      <c r="M16" s="98">
        <v>2049348</v>
      </c>
      <c r="N16" s="98">
        <v>12</v>
      </c>
      <c r="O16" s="98"/>
      <c r="P16" s="98">
        <v>144.90899999999999</v>
      </c>
      <c r="Q16" s="98">
        <v>97.644480000000001</v>
      </c>
      <c r="R16" s="98">
        <v>1</v>
      </c>
      <c r="S16" s="98">
        <v>1</v>
      </c>
      <c r="T16" s="98"/>
      <c r="U16" s="98"/>
      <c r="V16" s="98"/>
      <c r="W16" s="98"/>
      <c r="X16" s="98"/>
      <c r="Y16" s="98"/>
      <c r="Z16" s="98"/>
      <c r="AA16" s="98"/>
      <c r="AB16" s="98"/>
      <c r="AC16" s="98">
        <v>5</v>
      </c>
      <c r="AD16" s="98">
        <v>20</v>
      </c>
      <c r="AE16" s="98">
        <v>217</v>
      </c>
      <c r="AF16" s="98">
        <f t="shared" si="0"/>
        <v>0</v>
      </c>
      <c r="AG16" s="98">
        <f t="shared" si="1"/>
        <v>0</v>
      </c>
      <c r="AH16" s="98">
        <f t="shared" si="2"/>
        <v>0</v>
      </c>
      <c r="AI16" s="98">
        <f t="shared" si="3"/>
        <v>5</v>
      </c>
      <c r="AJ16" s="98">
        <f t="shared" si="4"/>
        <v>20</v>
      </c>
      <c r="AK16" s="98">
        <f t="shared" si="5"/>
        <v>217</v>
      </c>
      <c r="AL16" s="98">
        <v>0</v>
      </c>
      <c r="AM16" s="98">
        <v>1</v>
      </c>
      <c r="AN16" s="98">
        <v>0</v>
      </c>
      <c r="AO16" s="98">
        <v>1</v>
      </c>
      <c r="AP16" s="98">
        <v>0</v>
      </c>
      <c r="AQ16" s="98"/>
      <c r="AR16" s="98"/>
    </row>
    <row r="17" spans="1:44" ht="14.4" x14ac:dyDescent="0.3">
      <c r="A17" s="103">
        <v>1</v>
      </c>
      <c r="B17" s="104" t="s">
        <v>607</v>
      </c>
      <c r="C17" s="104" t="s">
        <v>606</v>
      </c>
      <c r="D17" s="104" t="s">
        <v>606</v>
      </c>
      <c r="E17" s="104" t="s">
        <v>605</v>
      </c>
      <c r="F17" s="104">
        <v>160.072532</v>
      </c>
      <c r="G17" s="104">
        <v>-9.5562719999999999</v>
      </c>
      <c r="H17" s="105">
        <v>0</v>
      </c>
      <c r="I17" s="105">
        <v>0</v>
      </c>
      <c r="J17" s="105">
        <v>0</v>
      </c>
      <c r="K17" s="98">
        <f t="shared" si="6"/>
        <v>0</v>
      </c>
      <c r="L17" s="105"/>
      <c r="M17" s="105">
        <v>2575826</v>
      </c>
      <c r="N17" s="98">
        <v>13</v>
      </c>
      <c r="O17" s="105"/>
      <c r="P17" s="105">
        <v>39.834000000000003</v>
      </c>
      <c r="Q17" s="105">
        <v>99.963049999999996</v>
      </c>
      <c r="R17" s="105">
        <v>1</v>
      </c>
      <c r="S17" s="98">
        <v>1</v>
      </c>
      <c r="T17" s="105"/>
      <c r="U17" s="105"/>
      <c r="V17" s="105">
        <v>69</v>
      </c>
      <c r="W17" s="105"/>
      <c r="X17" s="105"/>
      <c r="Y17" s="105">
        <v>59</v>
      </c>
      <c r="Z17" s="105"/>
      <c r="AA17" s="105"/>
      <c r="AB17" s="105">
        <v>84</v>
      </c>
      <c r="AC17" s="105">
        <v>5</v>
      </c>
      <c r="AD17" s="105">
        <v>21</v>
      </c>
      <c r="AE17" s="105">
        <v>282</v>
      </c>
      <c r="AF17" s="98">
        <f t="shared" si="0"/>
        <v>0</v>
      </c>
      <c r="AG17" s="98">
        <f t="shared" si="1"/>
        <v>0</v>
      </c>
      <c r="AH17" s="98">
        <f t="shared" si="2"/>
        <v>153</v>
      </c>
      <c r="AI17" s="98">
        <f t="shared" si="3"/>
        <v>5</v>
      </c>
      <c r="AJ17" s="98">
        <f t="shared" si="4"/>
        <v>21</v>
      </c>
      <c r="AK17" s="98">
        <f t="shared" si="5"/>
        <v>341</v>
      </c>
      <c r="AL17" s="98">
        <v>0</v>
      </c>
      <c r="AM17" s="98">
        <v>1</v>
      </c>
      <c r="AN17" s="98">
        <v>0</v>
      </c>
      <c r="AO17" s="98">
        <v>1</v>
      </c>
      <c r="AP17" s="98">
        <v>0</v>
      </c>
      <c r="AQ17" s="98"/>
      <c r="AR17" s="98"/>
    </row>
    <row r="18" spans="1:44" ht="14.4" x14ac:dyDescent="0.3">
      <c r="A18" s="103">
        <v>1</v>
      </c>
      <c r="B18" s="104" t="s">
        <v>98</v>
      </c>
      <c r="C18" s="104" t="s">
        <v>433</v>
      </c>
      <c r="D18" s="104" t="s">
        <v>351</v>
      </c>
      <c r="E18" s="104" t="s">
        <v>748</v>
      </c>
      <c r="F18" s="85">
        <v>73.573111999999995</v>
      </c>
      <c r="G18" s="85">
        <v>33.768554999999999</v>
      </c>
      <c r="H18" s="78">
        <v>1</v>
      </c>
      <c r="I18" s="78">
        <v>1</v>
      </c>
      <c r="J18" s="78">
        <v>1</v>
      </c>
      <c r="K18" s="98">
        <f t="shared" si="6"/>
        <v>3</v>
      </c>
      <c r="L18" s="78" t="s">
        <v>362</v>
      </c>
      <c r="M18" s="78">
        <v>1989240</v>
      </c>
      <c r="N18" s="78"/>
      <c r="O18" s="78"/>
      <c r="P18" s="78">
        <v>864.774</v>
      </c>
      <c r="Q18" s="78">
        <v>71.488849999999999</v>
      </c>
      <c r="R18" s="78">
        <v>3</v>
      </c>
      <c r="S18" s="78">
        <v>0</v>
      </c>
      <c r="T18" s="78"/>
      <c r="U18" s="78"/>
      <c r="V18" s="78"/>
      <c r="W18" s="78"/>
      <c r="X18" s="78"/>
      <c r="Y18" s="78"/>
      <c r="Z18" s="78"/>
      <c r="AA18" s="78"/>
      <c r="AB18" s="78"/>
      <c r="AC18" s="78"/>
      <c r="AD18" s="78">
        <v>1</v>
      </c>
      <c r="AE18" s="78">
        <v>33</v>
      </c>
      <c r="AF18" s="98">
        <f t="shared" si="0"/>
        <v>0</v>
      </c>
      <c r="AG18" s="98">
        <f t="shared" si="1"/>
        <v>0</v>
      </c>
      <c r="AH18" s="78">
        <f>V18+AB18</f>
        <v>0</v>
      </c>
      <c r="AI18" s="78">
        <f>W18+AC18</f>
        <v>0</v>
      </c>
      <c r="AJ18" s="98">
        <f t="shared" si="4"/>
        <v>1</v>
      </c>
      <c r="AK18" s="98">
        <f t="shared" si="5"/>
        <v>33</v>
      </c>
      <c r="AL18" s="98">
        <v>1</v>
      </c>
      <c r="AM18" s="98">
        <v>0</v>
      </c>
      <c r="AN18" s="98">
        <v>0</v>
      </c>
      <c r="AO18" s="98">
        <v>1</v>
      </c>
      <c r="AP18" s="98">
        <v>0</v>
      </c>
      <c r="AQ18" s="105"/>
      <c r="AR18" s="98"/>
    </row>
    <row r="19" spans="1:44" ht="14.4" x14ac:dyDescent="0.3">
      <c r="A19" s="103">
        <v>1</v>
      </c>
      <c r="B19" s="104" t="s">
        <v>98</v>
      </c>
      <c r="C19" s="104" t="s">
        <v>161</v>
      </c>
      <c r="D19" s="104" t="s">
        <v>351</v>
      </c>
      <c r="E19" s="104" t="s">
        <v>748</v>
      </c>
      <c r="F19" s="85">
        <v>73.602082999999993</v>
      </c>
      <c r="G19" s="85">
        <v>33.602083</v>
      </c>
      <c r="H19" s="78">
        <v>1</v>
      </c>
      <c r="I19" s="78">
        <v>1</v>
      </c>
      <c r="J19" s="78">
        <v>1</v>
      </c>
      <c r="K19" s="98">
        <f t="shared" si="6"/>
        <v>3</v>
      </c>
      <c r="L19" s="78" t="s">
        <v>362</v>
      </c>
      <c r="M19" s="78">
        <v>1989240</v>
      </c>
      <c r="N19" s="78">
        <v>14</v>
      </c>
      <c r="O19" s="78"/>
      <c r="P19" s="78">
        <v>864.774</v>
      </c>
      <c r="Q19" s="78">
        <v>71.252020000000002</v>
      </c>
      <c r="R19" s="78">
        <v>3</v>
      </c>
      <c r="S19" s="78">
        <v>0</v>
      </c>
      <c r="T19" s="78"/>
      <c r="U19" s="78"/>
      <c r="V19" s="78"/>
      <c r="W19" s="78"/>
      <c r="X19" s="78"/>
      <c r="Y19" s="78"/>
      <c r="Z19" s="78"/>
      <c r="AA19" s="78"/>
      <c r="AB19" s="78"/>
      <c r="AC19" s="78"/>
      <c r="AD19" s="78">
        <v>2</v>
      </c>
      <c r="AE19" s="78">
        <v>30</v>
      </c>
      <c r="AF19" s="98">
        <f t="shared" si="0"/>
        <v>0</v>
      </c>
      <c r="AG19" s="98">
        <f t="shared" si="1"/>
        <v>0</v>
      </c>
      <c r="AH19" s="78">
        <f>V19+AB19</f>
        <v>0</v>
      </c>
      <c r="AI19" s="78">
        <f>W19+AC19</f>
        <v>0</v>
      </c>
      <c r="AJ19" s="98">
        <f t="shared" si="4"/>
        <v>2</v>
      </c>
      <c r="AK19" s="98">
        <f t="shared" si="5"/>
        <v>30</v>
      </c>
      <c r="AL19" s="98">
        <v>1</v>
      </c>
      <c r="AM19" s="98">
        <v>0</v>
      </c>
      <c r="AN19" s="98">
        <v>0</v>
      </c>
      <c r="AO19" s="98">
        <v>1</v>
      </c>
      <c r="AP19" s="98">
        <v>0</v>
      </c>
      <c r="AQ19" s="98"/>
      <c r="AR19" s="98"/>
    </row>
    <row r="20" spans="1:44" ht="14.4" x14ac:dyDescent="0.3">
      <c r="A20" s="106">
        <f>SUM(A4:A19)</f>
        <v>16</v>
      </c>
      <c r="B20" s="98"/>
      <c r="C20" s="98"/>
      <c r="D20" s="98"/>
      <c r="E20" s="98"/>
      <c r="F20" s="98"/>
      <c r="G20" s="98"/>
      <c r="H20" s="98"/>
      <c r="I20" s="98"/>
      <c r="J20" s="98"/>
      <c r="K20" s="98"/>
      <c r="L20" s="98"/>
      <c r="M20" s="98"/>
      <c r="N20" s="98"/>
      <c r="O20" s="98"/>
      <c r="P20" s="98"/>
      <c r="Q20" s="98"/>
      <c r="R20" s="98"/>
      <c r="S20" s="98">
        <f>SUM(S4:S17)</f>
        <v>8</v>
      </c>
      <c r="T20" s="98">
        <f t="shared" ref="T20:AE20" si="7">SUM(T4:T10)</f>
        <v>11</v>
      </c>
      <c r="U20" s="98">
        <f t="shared" si="7"/>
        <v>30</v>
      </c>
      <c r="V20" s="98">
        <f t="shared" si="7"/>
        <v>260</v>
      </c>
      <c r="W20" s="98">
        <f t="shared" si="7"/>
        <v>1</v>
      </c>
      <c r="X20" s="98">
        <f t="shared" si="7"/>
        <v>7</v>
      </c>
      <c r="Y20" s="98">
        <f t="shared" si="7"/>
        <v>185</v>
      </c>
      <c r="Z20" s="98">
        <f t="shared" si="7"/>
        <v>9</v>
      </c>
      <c r="AA20" s="98">
        <f t="shared" si="7"/>
        <v>25</v>
      </c>
      <c r="AB20" s="98">
        <f t="shared" si="7"/>
        <v>248</v>
      </c>
      <c r="AC20" s="98">
        <f t="shared" si="7"/>
        <v>13</v>
      </c>
      <c r="AD20" s="98">
        <f t="shared" si="7"/>
        <v>52</v>
      </c>
      <c r="AE20" s="98">
        <f t="shared" si="7"/>
        <v>1029</v>
      </c>
      <c r="AF20" s="106">
        <f>SUM(AF4:AF19)</f>
        <v>28</v>
      </c>
      <c r="AG20" s="106">
        <f t="shared" ref="AG20:AK20" si="8">SUM(AG4:AG19)</f>
        <v>88</v>
      </c>
      <c r="AH20" s="106">
        <f t="shared" si="8"/>
        <v>1037</v>
      </c>
      <c r="AI20" s="106">
        <f t="shared" si="8"/>
        <v>31</v>
      </c>
      <c r="AJ20" s="106">
        <f t="shared" si="8"/>
        <v>131</v>
      </c>
      <c r="AK20" s="106">
        <f t="shared" si="8"/>
        <v>2487</v>
      </c>
      <c r="AL20" s="106">
        <f>SUM(AL4:AL19)</f>
        <v>8</v>
      </c>
      <c r="AM20" s="106">
        <f>SUM(AM4:AM19)</f>
        <v>8</v>
      </c>
      <c r="AN20" s="106">
        <f>SUM(AN4:AN19)</f>
        <v>4</v>
      </c>
      <c r="AO20" s="106">
        <f>SUM(AO4:AO19)</f>
        <v>14</v>
      </c>
      <c r="AP20" s="106">
        <f>SUM(AP4:AP19)</f>
        <v>6</v>
      </c>
      <c r="AQ20" s="98"/>
      <c r="AR20" s="98"/>
    </row>
  </sheetData>
  <mergeCells count="10">
    <mergeCell ref="AL2:AP2"/>
    <mergeCell ref="AC2:AE2"/>
    <mergeCell ref="AF2:AH2"/>
    <mergeCell ref="AI2:AK2"/>
    <mergeCell ref="A2:G2"/>
    <mergeCell ref="T2:V2"/>
    <mergeCell ref="W2:Y2"/>
    <mergeCell ref="Z2:AB2"/>
    <mergeCell ref="H2:K2"/>
    <mergeCell ref="L2:S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82141-43EE-4726-AAF8-2D8C83B6BC93}">
  <dimension ref="A1:R59"/>
  <sheetViews>
    <sheetView workbookViewId="0">
      <selection activeCell="C17" sqref="C17"/>
    </sheetView>
  </sheetViews>
  <sheetFormatPr defaultRowHeight="14.4" x14ac:dyDescent="0.3"/>
  <cols>
    <col min="1" max="1" width="19.109375" style="44" customWidth="1"/>
    <col min="2" max="16384" width="8.88671875" style="44"/>
  </cols>
  <sheetData>
    <row r="1" spans="1:18" ht="15.6" x14ac:dyDescent="0.3">
      <c r="A1" s="40" t="s">
        <v>797</v>
      </c>
    </row>
    <row r="2" spans="1:18" ht="15.6" x14ac:dyDescent="0.3">
      <c r="A2" s="120"/>
    </row>
    <row r="3" spans="1:18" x14ac:dyDescent="0.3">
      <c r="A3" s="44" t="s">
        <v>796</v>
      </c>
      <c r="I3" s="44" t="s">
        <v>761</v>
      </c>
      <c r="P3" s="44" t="s">
        <v>765</v>
      </c>
    </row>
    <row r="4" spans="1:18" ht="15" thickBot="1" x14ac:dyDescent="0.35"/>
    <row r="5" spans="1:18" x14ac:dyDescent="0.3">
      <c r="A5" s="44" t="s">
        <v>791</v>
      </c>
      <c r="I5" s="30"/>
      <c r="J5" s="30" t="s">
        <v>749</v>
      </c>
      <c r="K5" s="30" t="s">
        <v>750</v>
      </c>
      <c r="P5" s="30"/>
      <c r="Q5" s="30" t="s">
        <v>749</v>
      </c>
      <c r="R5" s="30" t="s">
        <v>750</v>
      </c>
    </row>
    <row r="6" spans="1:18" x14ac:dyDescent="0.3">
      <c r="B6" s="7" t="s">
        <v>789</v>
      </c>
      <c r="C6" s="7" t="s">
        <v>790</v>
      </c>
      <c r="I6" s="107" t="s">
        <v>751</v>
      </c>
      <c r="J6" s="107">
        <v>2.7083333333333335</v>
      </c>
      <c r="K6" s="107">
        <v>1.75</v>
      </c>
      <c r="P6" s="107" t="s">
        <v>751</v>
      </c>
      <c r="Q6" s="107">
        <v>2.125</v>
      </c>
      <c r="R6" s="107">
        <v>1.9375</v>
      </c>
    </row>
    <row r="7" spans="1:18" x14ac:dyDescent="0.3">
      <c r="A7" s="31" t="s">
        <v>788</v>
      </c>
      <c r="B7" s="44">
        <v>14</v>
      </c>
      <c r="C7" s="44">
        <v>12</v>
      </c>
      <c r="D7" s="31">
        <f>SUM(B7:C7)</f>
        <v>26</v>
      </c>
      <c r="I7" s="107" t="s">
        <v>752</v>
      </c>
      <c r="J7" s="107">
        <v>11.019503546099292</v>
      </c>
      <c r="K7" s="107">
        <v>9.9333333333333336</v>
      </c>
      <c r="P7" s="107" t="s">
        <v>752</v>
      </c>
      <c r="Q7" s="107">
        <v>3.9414893617021276</v>
      </c>
      <c r="R7" s="107">
        <v>5.6624999999999996</v>
      </c>
    </row>
    <row r="8" spans="1:18" x14ac:dyDescent="0.3">
      <c r="A8" s="31" t="s">
        <v>773</v>
      </c>
      <c r="B8" s="44">
        <v>8</v>
      </c>
      <c r="C8" s="44">
        <v>6</v>
      </c>
      <c r="D8" s="31">
        <f>SUM(B8:C8)</f>
        <v>14</v>
      </c>
      <c r="I8" s="107" t="s">
        <v>753</v>
      </c>
      <c r="J8" s="107">
        <v>48</v>
      </c>
      <c r="K8" s="107">
        <v>16</v>
      </c>
      <c r="P8" s="107" t="s">
        <v>753</v>
      </c>
      <c r="Q8" s="107">
        <v>48</v>
      </c>
      <c r="R8" s="107">
        <v>16</v>
      </c>
    </row>
    <row r="9" spans="1:18" x14ac:dyDescent="0.3">
      <c r="B9" s="31">
        <f>SUM(B7:B8)</f>
        <v>22</v>
      </c>
      <c r="C9" s="31">
        <f>SUM(C7:C8)</f>
        <v>18</v>
      </c>
      <c r="D9" s="31">
        <f>SUM(D7:D8)</f>
        <v>40</v>
      </c>
      <c r="I9" s="107" t="s">
        <v>754</v>
      </c>
      <c r="J9" s="107">
        <v>0</v>
      </c>
      <c r="K9" s="107"/>
      <c r="P9" s="107" t="s">
        <v>754</v>
      </c>
      <c r="Q9" s="107">
        <v>0</v>
      </c>
      <c r="R9" s="107"/>
    </row>
    <row r="10" spans="1:18" x14ac:dyDescent="0.3">
      <c r="I10" s="107" t="s">
        <v>755</v>
      </c>
      <c r="J10" s="107">
        <v>27</v>
      </c>
      <c r="K10" s="107"/>
      <c r="P10" s="107" t="s">
        <v>755</v>
      </c>
      <c r="Q10" s="107">
        <v>22</v>
      </c>
      <c r="R10" s="107"/>
    </row>
    <row r="11" spans="1:18" x14ac:dyDescent="0.3">
      <c r="A11" s="44" t="s">
        <v>792</v>
      </c>
      <c r="I11" s="107" t="s">
        <v>756</v>
      </c>
      <c r="J11" s="107">
        <v>1.0392100875841641</v>
      </c>
      <c r="K11" s="107"/>
      <c r="P11" s="107" t="s">
        <v>756</v>
      </c>
      <c r="Q11" s="107">
        <v>0.28395385044182858</v>
      </c>
      <c r="R11" s="107"/>
    </row>
    <row r="12" spans="1:18" x14ac:dyDescent="0.3">
      <c r="B12" s="7" t="s">
        <v>789</v>
      </c>
      <c r="C12" s="7" t="s">
        <v>790</v>
      </c>
      <c r="I12" s="107" t="s">
        <v>757</v>
      </c>
      <c r="J12" s="107">
        <v>0.15396217122108047</v>
      </c>
      <c r="K12" s="107"/>
      <c r="P12" s="107" t="s">
        <v>757</v>
      </c>
      <c r="Q12" s="107">
        <v>0.38955051758634829</v>
      </c>
      <c r="R12" s="107"/>
    </row>
    <row r="13" spans="1:18" x14ac:dyDescent="0.3">
      <c r="A13" s="31" t="s">
        <v>788</v>
      </c>
      <c r="B13" s="45">
        <f>(B9*D7)/D9</f>
        <v>14.3</v>
      </c>
      <c r="C13" s="45">
        <f>(C9*D7)/D9</f>
        <v>11.7</v>
      </c>
      <c r="D13" s="46">
        <f>SUM(B13:C13)</f>
        <v>26</v>
      </c>
      <c r="I13" s="107" t="s">
        <v>758</v>
      </c>
      <c r="J13" s="107">
        <v>1.7032884457221271</v>
      </c>
      <c r="K13" s="107"/>
      <c r="P13" s="107" t="s">
        <v>758</v>
      </c>
      <c r="Q13" s="107">
        <v>1.7171443743802424</v>
      </c>
      <c r="R13" s="107"/>
    </row>
    <row r="14" spans="1:18" x14ac:dyDescent="0.3">
      <c r="A14" s="31" t="s">
        <v>773</v>
      </c>
      <c r="B14" s="45">
        <f>(B9*D8)/D9</f>
        <v>7.7</v>
      </c>
      <c r="C14" s="45">
        <f>(C9*D8)/D9</f>
        <v>6.3</v>
      </c>
      <c r="D14" s="46">
        <f>SUM(B14:C14)</f>
        <v>14</v>
      </c>
      <c r="I14" s="107" t="s">
        <v>759</v>
      </c>
      <c r="J14" s="107">
        <v>0.30792434244216094</v>
      </c>
      <c r="K14" s="107"/>
      <c r="P14" s="107" t="s">
        <v>759</v>
      </c>
      <c r="Q14" s="107">
        <v>0.77910103517269658</v>
      </c>
      <c r="R14" s="107"/>
    </row>
    <row r="15" spans="1:18" ht="15" thickBot="1" x14ac:dyDescent="0.35">
      <c r="B15" s="46">
        <f>SUM(B13:B14)</f>
        <v>22</v>
      </c>
      <c r="C15" s="46">
        <f>SUM(C13:C14)</f>
        <v>18</v>
      </c>
      <c r="D15" s="46">
        <f>SUM(D13:D14)</f>
        <v>40</v>
      </c>
      <c r="I15" s="108" t="s">
        <v>760</v>
      </c>
      <c r="J15" s="108">
        <v>2.0518305164802859</v>
      </c>
      <c r="K15" s="108"/>
      <c r="P15" s="108" t="s">
        <v>760</v>
      </c>
      <c r="Q15" s="108">
        <v>2.0738730679040258</v>
      </c>
      <c r="R15" s="108"/>
    </row>
    <row r="17" spans="1:18" x14ac:dyDescent="0.3">
      <c r="A17" s="31" t="s">
        <v>793</v>
      </c>
      <c r="B17" s="44">
        <f>_xlfn.CHISQ.TEST(B7:C8,B13:C14)</f>
        <v>0.84155873183381125</v>
      </c>
    </row>
    <row r="18" spans="1:18" x14ac:dyDescent="0.3">
      <c r="I18" s="44" t="s">
        <v>762</v>
      </c>
      <c r="P18" s="44" t="s">
        <v>766</v>
      </c>
    </row>
    <row r="19" spans="1:18" ht="15" thickBot="1" x14ac:dyDescent="0.35"/>
    <row r="20" spans="1:18" x14ac:dyDescent="0.3">
      <c r="A20" s="30"/>
      <c r="B20" s="30" t="s">
        <v>749</v>
      </c>
      <c r="C20" s="30" t="s">
        <v>750</v>
      </c>
      <c r="D20" s="56"/>
      <c r="I20" s="30"/>
      <c r="J20" s="30" t="s">
        <v>749</v>
      </c>
      <c r="K20" s="30" t="s">
        <v>750</v>
      </c>
      <c r="P20" s="30"/>
      <c r="Q20" s="30" t="s">
        <v>749</v>
      </c>
      <c r="R20" s="30" t="s">
        <v>750</v>
      </c>
    </row>
    <row r="21" spans="1:18" x14ac:dyDescent="0.3">
      <c r="A21" s="107" t="s">
        <v>751</v>
      </c>
      <c r="B21" s="107">
        <v>3.1666666666666665</v>
      </c>
      <c r="C21" s="107">
        <v>4.125</v>
      </c>
      <c r="D21" s="56"/>
      <c r="I21" s="107" t="s">
        <v>751</v>
      </c>
      <c r="J21" s="107">
        <v>11.5625</v>
      </c>
      <c r="K21" s="107">
        <v>5.5</v>
      </c>
      <c r="P21" s="107" t="s">
        <v>751</v>
      </c>
      <c r="Q21" s="107">
        <v>11.875</v>
      </c>
      <c r="R21" s="107">
        <v>8.1875</v>
      </c>
    </row>
    <row r="22" spans="1:18" x14ac:dyDescent="0.3">
      <c r="A22" s="107" t="s">
        <v>752</v>
      </c>
      <c r="B22" s="107">
        <v>13.758865248226952</v>
      </c>
      <c r="C22" s="107">
        <v>16.25</v>
      </c>
      <c r="D22" s="56"/>
      <c r="I22" s="107" t="s">
        <v>752</v>
      </c>
      <c r="J22" s="107">
        <v>206.20877659574469</v>
      </c>
      <c r="K22" s="107">
        <v>110.26666666666667</v>
      </c>
      <c r="P22" s="107" t="s">
        <v>752</v>
      </c>
      <c r="Q22" s="107">
        <v>74.962765957446805</v>
      </c>
      <c r="R22" s="107">
        <v>78.029166666666669</v>
      </c>
    </row>
    <row r="23" spans="1:18" x14ac:dyDescent="0.3">
      <c r="A23" s="107" t="s">
        <v>753</v>
      </c>
      <c r="B23" s="107">
        <v>48</v>
      </c>
      <c r="C23" s="107">
        <v>16</v>
      </c>
      <c r="D23" s="56"/>
      <c r="I23" s="107" t="s">
        <v>753</v>
      </c>
      <c r="J23" s="107">
        <v>48</v>
      </c>
      <c r="K23" s="107">
        <v>16</v>
      </c>
      <c r="P23" s="107" t="s">
        <v>753</v>
      </c>
      <c r="Q23" s="107">
        <v>48</v>
      </c>
      <c r="R23" s="107">
        <v>16</v>
      </c>
    </row>
    <row r="24" spans="1:18" x14ac:dyDescent="0.3">
      <c r="A24" s="107" t="s">
        <v>754</v>
      </c>
      <c r="B24" s="107">
        <v>0</v>
      </c>
      <c r="C24" s="107"/>
      <c r="D24" s="56"/>
      <c r="I24" s="107" t="s">
        <v>754</v>
      </c>
      <c r="J24" s="107">
        <v>0</v>
      </c>
      <c r="K24" s="107"/>
      <c r="P24" s="107" t="s">
        <v>754</v>
      </c>
      <c r="Q24" s="107">
        <v>0</v>
      </c>
      <c r="R24" s="107"/>
    </row>
    <row r="25" spans="1:18" x14ac:dyDescent="0.3">
      <c r="A25" s="107" t="s">
        <v>755</v>
      </c>
      <c r="B25" s="107">
        <v>24</v>
      </c>
      <c r="C25" s="107"/>
      <c r="D25" s="56"/>
      <c r="I25" s="107" t="s">
        <v>755</v>
      </c>
      <c r="J25" s="107">
        <v>35</v>
      </c>
      <c r="K25" s="107"/>
      <c r="P25" s="107" t="s">
        <v>755</v>
      </c>
      <c r="Q25" s="107">
        <v>25</v>
      </c>
      <c r="R25" s="107"/>
    </row>
    <row r="26" spans="1:18" x14ac:dyDescent="0.3">
      <c r="A26" s="107" t="s">
        <v>756</v>
      </c>
      <c r="B26" s="107">
        <v>-0.83978169796745428</v>
      </c>
      <c r="C26" s="107"/>
      <c r="D26" s="56"/>
      <c r="I26" s="107" t="s">
        <v>756</v>
      </c>
      <c r="J26" s="107">
        <v>1.8125152883322253</v>
      </c>
      <c r="K26" s="107"/>
      <c r="P26" s="107" t="s">
        <v>756</v>
      </c>
      <c r="Q26" s="107">
        <v>1.4532424884402844</v>
      </c>
      <c r="R26" s="107"/>
    </row>
    <row r="27" spans="1:18" x14ac:dyDescent="0.3">
      <c r="A27" s="107" t="s">
        <v>757</v>
      </c>
      <c r="B27" s="107">
        <v>0.20465938166798181</v>
      </c>
      <c r="C27" s="107"/>
      <c r="D27" s="56"/>
      <c r="I27" s="107" t="s">
        <v>757</v>
      </c>
      <c r="J27" s="107">
        <v>3.9246081725437983E-2</v>
      </c>
      <c r="K27" s="107"/>
      <c r="P27" s="107" t="s">
        <v>757</v>
      </c>
      <c r="Q27" s="107">
        <v>7.9297379114648736E-2</v>
      </c>
      <c r="R27" s="107"/>
    </row>
    <row r="28" spans="1:18" x14ac:dyDescent="0.3">
      <c r="A28" s="107" t="s">
        <v>758</v>
      </c>
      <c r="B28" s="107">
        <v>1.7108820799094284</v>
      </c>
      <c r="C28" s="107"/>
      <c r="D28" s="56"/>
      <c r="I28" s="107" t="s">
        <v>758</v>
      </c>
      <c r="J28" s="107">
        <v>1.6895724577802647</v>
      </c>
      <c r="K28" s="107"/>
      <c r="P28" s="107" t="s">
        <v>758</v>
      </c>
      <c r="Q28" s="107">
        <v>1.7081407612518986</v>
      </c>
      <c r="R28" s="107"/>
    </row>
    <row r="29" spans="1:18" x14ac:dyDescent="0.3">
      <c r="A29" s="107" t="s">
        <v>759</v>
      </c>
      <c r="B29" s="107">
        <v>0.40931876333596362</v>
      </c>
      <c r="C29" s="107"/>
      <c r="D29" s="56"/>
      <c r="I29" s="107" t="s">
        <v>759</v>
      </c>
      <c r="J29" s="107">
        <v>7.8492163450875965E-2</v>
      </c>
      <c r="K29" s="107"/>
      <c r="P29" s="107" t="s">
        <v>759</v>
      </c>
      <c r="Q29" s="107">
        <v>0.15859475822929747</v>
      </c>
      <c r="R29" s="107"/>
    </row>
    <row r="30" spans="1:18" ht="15" thickBot="1" x14ac:dyDescent="0.35">
      <c r="A30" s="108" t="s">
        <v>760</v>
      </c>
      <c r="B30" s="108">
        <v>2.0638985616280254</v>
      </c>
      <c r="C30" s="108"/>
      <c r="D30" s="56"/>
      <c r="I30" s="108" t="s">
        <v>760</v>
      </c>
      <c r="J30" s="108">
        <v>2.0301079282503438</v>
      </c>
      <c r="K30" s="108"/>
      <c r="P30" s="108" t="s">
        <v>760</v>
      </c>
      <c r="Q30" s="108">
        <v>2.0595385527532977</v>
      </c>
      <c r="R30" s="108"/>
    </row>
    <row r="31" spans="1:18" x14ac:dyDescent="0.3">
      <c r="A31" s="56"/>
      <c r="B31" s="56"/>
      <c r="C31" s="56"/>
      <c r="D31" s="56"/>
    </row>
    <row r="32" spans="1:18" x14ac:dyDescent="0.3">
      <c r="A32" s="56"/>
      <c r="B32" s="56"/>
      <c r="C32" s="56"/>
      <c r="D32" s="56"/>
    </row>
    <row r="33" spans="1:18" x14ac:dyDescent="0.3">
      <c r="A33" s="56"/>
      <c r="B33" s="56"/>
      <c r="C33" s="56"/>
      <c r="D33" s="56"/>
      <c r="I33" s="44" t="s">
        <v>763</v>
      </c>
      <c r="P33" s="44" t="s">
        <v>764</v>
      </c>
    </row>
    <row r="34" spans="1:18" ht="15" thickBot="1" x14ac:dyDescent="0.35">
      <c r="A34" s="56"/>
      <c r="B34" s="56"/>
      <c r="C34" s="56"/>
      <c r="D34" s="56"/>
    </row>
    <row r="35" spans="1:18" x14ac:dyDescent="0.3">
      <c r="A35" s="43"/>
      <c r="B35" s="43"/>
      <c r="C35" s="43"/>
      <c r="D35" s="56"/>
      <c r="I35" s="30"/>
      <c r="J35" s="30" t="s">
        <v>749</v>
      </c>
      <c r="K35" s="30" t="s">
        <v>750</v>
      </c>
      <c r="P35" s="30"/>
      <c r="Q35" s="30" t="s">
        <v>749</v>
      </c>
      <c r="R35" s="30" t="s">
        <v>750</v>
      </c>
    </row>
    <row r="36" spans="1:18" x14ac:dyDescent="0.3">
      <c r="A36" s="107"/>
      <c r="B36" s="107"/>
      <c r="C36" s="107"/>
      <c r="D36" s="56"/>
      <c r="I36" s="107" t="s">
        <v>751</v>
      </c>
      <c r="J36" s="107">
        <v>157.85416666666666</v>
      </c>
      <c r="K36" s="107">
        <v>64.8125</v>
      </c>
      <c r="P36" s="107" t="s">
        <v>751</v>
      </c>
      <c r="Q36" s="107">
        <v>220</v>
      </c>
      <c r="R36" s="107">
        <v>155.4375</v>
      </c>
    </row>
    <row r="37" spans="1:18" x14ac:dyDescent="0.3">
      <c r="A37" s="107"/>
      <c r="B37" s="107"/>
      <c r="C37" s="107"/>
      <c r="D37" s="56"/>
      <c r="I37" s="107" t="s">
        <v>752</v>
      </c>
      <c r="J37" s="107">
        <v>50061.105939716319</v>
      </c>
      <c r="K37" s="107">
        <v>13414.295833333334</v>
      </c>
      <c r="P37" s="107" t="s">
        <v>752</v>
      </c>
      <c r="Q37" s="107">
        <v>16926.638297872341</v>
      </c>
      <c r="R37" s="107">
        <v>12664.6625</v>
      </c>
    </row>
    <row r="38" spans="1:18" x14ac:dyDescent="0.3">
      <c r="A38" s="107"/>
      <c r="B38" s="107"/>
      <c r="C38" s="107"/>
      <c r="D38" s="56"/>
      <c r="I38" s="107" t="s">
        <v>753</v>
      </c>
      <c r="J38" s="107">
        <v>48</v>
      </c>
      <c r="K38" s="107">
        <v>16</v>
      </c>
      <c r="P38" s="107" t="s">
        <v>753</v>
      </c>
      <c r="Q38" s="107">
        <v>48</v>
      </c>
      <c r="R38" s="107">
        <v>16</v>
      </c>
    </row>
    <row r="39" spans="1:18" x14ac:dyDescent="0.3">
      <c r="A39" s="107"/>
      <c r="B39" s="107"/>
      <c r="C39" s="107"/>
      <c r="D39" s="56"/>
      <c r="I39" s="107" t="s">
        <v>754</v>
      </c>
      <c r="J39" s="107">
        <v>0</v>
      </c>
      <c r="K39" s="107"/>
      <c r="P39" s="107" t="s">
        <v>754</v>
      </c>
      <c r="Q39" s="107">
        <v>0</v>
      </c>
      <c r="R39" s="107"/>
    </row>
    <row r="40" spans="1:18" x14ac:dyDescent="0.3">
      <c r="A40" s="107"/>
      <c r="B40" s="107"/>
      <c r="C40" s="107"/>
      <c r="D40" s="56"/>
      <c r="I40" s="107" t="s">
        <v>755</v>
      </c>
      <c r="J40" s="107">
        <v>51</v>
      </c>
      <c r="K40" s="107"/>
      <c r="P40" s="107" t="s">
        <v>755</v>
      </c>
      <c r="Q40" s="107">
        <v>29</v>
      </c>
      <c r="R40" s="107"/>
    </row>
    <row r="41" spans="1:18" x14ac:dyDescent="0.3">
      <c r="A41" s="107"/>
      <c r="B41" s="107"/>
      <c r="C41" s="107"/>
      <c r="D41" s="56"/>
      <c r="I41" s="107" t="s">
        <v>756</v>
      </c>
      <c r="J41" s="107">
        <v>2.1450855727994798</v>
      </c>
      <c r="K41" s="107"/>
      <c r="P41" s="107" t="s">
        <v>756</v>
      </c>
      <c r="Q41" s="107">
        <v>1.9086804225892495</v>
      </c>
      <c r="R41" s="107"/>
    </row>
    <row r="42" spans="1:18" x14ac:dyDescent="0.3">
      <c r="A42" s="107"/>
      <c r="B42" s="107"/>
      <c r="C42" s="107"/>
      <c r="D42" s="56"/>
      <c r="I42" s="107" t="s">
        <v>757</v>
      </c>
      <c r="J42" s="107">
        <v>1.8365444025988203E-2</v>
      </c>
      <c r="K42" s="107"/>
      <c r="P42" s="107" t="s">
        <v>757</v>
      </c>
      <c r="Q42" s="107">
        <v>3.3122589103831042E-2</v>
      </c>
      <c r="R42" s="107"/>
    </row>
    <row r="43" spans="1:18" x14ac:dyDescent="0.3">
      <c r="A43" s="107"/>
      <c r="B43" s="107"/>
      <c r="C43" s="107"/>
      <c r="D43" s="56"/>
      <c r="I43" s="107" t="s">
        <v>758</v>
      </c>
      <c r="J43" s="107">
        <v>1.6752849504249088</v>
      </c>
      <c r="K43" s="107"/>
      <c r="P43" s="107" t="s">
        <v>758</v>
      </c>
      <c r="Q43" s="107">
        <v>1.6991270265334986</v>
      </c>
      <c r="R43" s="107"/>
    </row>
    <row r="44" spans="1:18" x14ac:dyDescent="0.3">
      <c r="A44" s="107"/>
      <c r="B44" s="107"/>
      <c r="C44" s="107"/>
      <c r="D44" s="56"/>
      <c r="I44" s="107" t="s">
        <v>759</v>
      </c>
      <c r="J44" s="107">
        <v>3.6730888051976406E-2</v>
      </c>
      <c r="K44" s="107"/>
      <c r="P44" s="107" t="s">
        <v>759</v>
      </c>
      <c r="Q44" s="107">
        <v>6.6245178207662084E-2</v>
      </c>
      <c r="R44" s="107"/>
    </row>
    <row r="45" spans="1:18" ht="15" thickBot="1" x14ac:dyDescent="0.35">
      <c r="A45" s="107"/>
      <c r="B45" s="107"/>
      <c r="C45" s="107"/>
      <c r="D45" s="56"/>
      <c r="I45" s="108" t="s">
        <v>760</v>
      </c>
      <c r="J45" s="108">
        <v>2.007583770315835</v>
      </c>
      <c r="K45" s="108"/>
      <c r="P45" s="108" t="s">
        <v>760</v>
      </c>
      <c r="Q45" s="108">
        <v>2.0452296421327048</v>
      </c>
      <c r="R45" s="108"/>
    </row>
    <row r="46" spans="1:18" x14ac:dyDescent="0.3">
      <c r="A46" s="56"/>
      <c r="B46" s="56"/>
      <c r="C46" s="56"/>
      <c r="D46" s="56"/>
    </row>
    <row r="47" spans="1:18" x14ac:dyDescent="0.3">
      <c r="A47" s="56"/>
      <c r="B47" s="56"/>
      <c r="C47" s="56"/>
      <c r="D47" s="56"/>
    </row>
    <row r="48" spans="1:18" x14ac:dyDescent="0.3">
      <c r="A48" s="56"/>
      <c r="B48" s="56"/>
      <c r="C48" s="56"/>
      <c r="D48" s="56"/>
    </row>
    <row r="49" spans="1:4" x14ac:dyDescent="0.3">
      <c r="A49" s="43"/>
      <c r="B49" s="43"/>
      <c r="C49" s="43"/>
      <c r="D49" s="56"/>
    </row>
    <row r="50" spans="1:4" x14ac:dyDescent="0.3">
      <c r="A50" s="107"/>
      <c r="B50" s="107"/>
      <c r="C50" s="107"/>
      <c r="D50" s="56"/>
    </row>
    <row r="51" spans="1:4" x14ac:dyDescent="0.3">
      <c r="A51" s="107"/>
      <c r="B51" s="107"/>
      <c r="C51" s="107"/>
      <c r="D51" s="56"/>
    </row>
    <row r="52" spans="1:4" x14ac:dyDescent="0.3">
      <c r="A52" s="107"/>
      <c r="B52" s="107"/>
      <c r="C52" s="107"/>
      <c r="D52" s="56"/>
    </row>
    <row r="53" spans="1:4" x14ac:dyDescent="0.3">
      <c r="A53" s="107"/>
      <c r="B53" s="107"/>
      <c r="C53" s="107"/>
      <c r="D53" s="56"/>
    </row>
    <row r="54" spans="1:4" x14ac:dyDescent="0.3">
      <c r="A54" s="107"/>
      <c r="B54" s="107"/>
      <c r="C54" s="107"/>
      <c r="D54" s="56"/>
    </row>
    <row r="55" spans="1:4" x14ac:dyDescent="0.3">
      <c r="A55" s="107"/>
      <c r="B55" s="107"/>
      <c r="C55" s="107"/>
      <c r="D55" s="56"/>
    </row>
    <row r="56" spans="1:4" x14ac:dyDescent="0.3">
      <c r="A56" s="107"/>
      <c r="B56" s="107"/>
      <c r="C56" s="107"/>
      <c r="D56" s="56"/>
    </row>
    <row r="57" spans="1:4" x14ac:dyDescent="0.3">
      <c r="A57" s="107"/>
      <c r="B57" s="107"/>
      <c r="C57" s="107"/>
      <c r="D57" s="56"/>
    </row>
    <row r="58" spans="1:4" x14ac:dyDescent="0.3">
      <c r="A58" s="107"/>
      <c r="B58" s="107"/>
      <c r="C58" s="107"/>
      <c r="D58" s="56"/>
    </row>
    <row r="59" spans="1:4" x14ac:dyDescent="0.3">
      <c r="A59" s="107"/>
      <c r="B59" s="107"/>
      <c r="C59" s="107"/>
      <c r="D59" s="5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64333-3D8F-443B-9296-34E1BBDB916B}">
  <dimension ref="A1:C204"/>
  <sheetViews>
    <sheetView workbookViewId="0">
      <selection activeCell="B2" sqref="B2"/>
    </sheetView>
  </sheetViews>
  <sheetFormatPr defaultRowHeight="13.2" x14ac:dyDescent="0.25"/>
  <cols>
    <col min="1" max="1" width="32.109375" style="122" customWidth="1"/>
    <col min="2" max="2" width="29.77734375" style="122" customWidth="1"/>
    <col min="3" max="3" width="16" style="124" customWidth="1"/>
    <col min="4" max="227" width="8.88671875" style="122"/>
    <col min="228" max="228" width="22.77734375" style="122" customWidth="1"/>
    <col min="229" max="233" width="8.88671875" style="122"/>
    <col min="234" max="234" width="29.77734375" style="122" customWidth="1"/>
    <col min="235" max="483" width="8.88671875" style="122"/>
    <col min="484" max="484" width="22.77734375" style="122" customWidth="1"/>
    <col min="485" max="489" width="8.88671875" style="122"/>
    <col min="490" max="490" width="29.77734375" style="122" customWidth="1"/>
    <col min="491" max="739" width="8.88671875" style="122"/>
    <col min="740" max="740" width="22.77734375" style="122" customWidth="1"/>
    <col min="741" max="745" width="8.88671875" style="122"/>
    <col min="746" max="746" width="29.77734375" style="122" customWidth="1"/>
    <col min="747" max="995" width="8.88671875" style="122"/>
    <col min="996" max="996" width="22.77734375" style="122" customWidth="1"/>
    <col min="997" max="1001" width="8.88671875" style="122"/>
    <col min="1002" max="1002" width="29.77734375" style="122" customWidth="1"/>
    <col min="1003" max="1251" width="8.88671875" style="122"/>
    <col min="1252" max="1252" width="22.77734375" style="122" customWidth="1"/>
    <col min="1253" max="1257" width="8.88671875" style="122"/>
    <col min="1258" max="1258" width="29.77734375" style="122" customWidth="1"/>
    <col min="1259" max="1507" width="8.88671875" style="122"/>
    <col min="1508" max="1508" width="22.77734375" style="122" customWidth="1"/>
    <col min="1509" max="1513" width="8.88671875" style="122"/>
    <col min="1514" max="1514" width="29.77734375" style="122" customWidth="1"/>
    <col min="1515" max="1763" width="8.88671875" style="122"/>
    <col min="1764" max="1764" width="22.77734375" style="122" customWidth="1"/>
    <col min="1765" max="1769" width="8.88671875" style="122"/>
    <col min="1770" max="1770" width="29.77734375" style="122" customWidth="1"/>
    <col min="1771" max="2019" width="8.88671875" style="122"/>
    <col min="2020" max="2020" width="22.77734375" style="122" customWidth="1"/>
    <col min="2021" max="2025" width="8.88671875" style="122"/>
    <col min="2026" max="2026" width="29.77734375" style="122" customWidth="1"/>
    <col min="2027" max="2275" width="8.88671875" style="122"/>
    <col min="2276" max="2276" width="22.77734375" style="122" customWidth="1"/>
    <col min="2277" max="2281" width="8.88671875" style="122"/>
    <col min="2282" max="2282" width="29.77734375" style="122" customWidth="1"/>
    <col min="2283" max="2531" width="8.88671875" style="122"/>
    <col min="2532" max="2532" width="22.77734375" style="122" customWidth="1"/>
    <col min="2533" max="2537" width="8.88671875" style="122"/>
    <col min="2538" max="2538" width="29.77734375" style="122" customWidth="1"/>
    <col min="2539" max="2787" width="8.88671875" style="122"/>
    <col min="2788" max="2788" width="22.77734375" style="122" customWidth="1"/>
    <col min="2789" max="2793" width="8.88671875" style="122"/>
    <col min="2794" max="2794" width="29.77734375" style="122" customWidth="1"/>
    <col min="2795" max="3043" width="8.88671875" style="122"/>
    <col min="3044" max="3044" width="22.77734375" style="122" customWidth="1"/>
    <col min="3045" max="3049" width="8.88671875" style="122"/>
    <col min="3050" max="3050" width="29.77734375" style="122" customWidth="1"/>
    <col min="3051" max="3299" width="8.88671875" style="122"/>
    <col min="3300" max="3300" width="22.77734375" style="122" customWidth="1"/>
    <col min="3301" max="3305" width="8.88671875" style="122"/>
    <col min="3306" max="3306" width="29.77734375" style="122" customWidth="1"/>
    <col min="3307" max="3555" width="8.88671875" style="122"/>
    <col min="3556" max="3556" width="22.77734375" style="122" customWidth="1"/>
    <col min="3557" max="3561" width="8.88671875" style="122"/>
    <col min="3562" max="3562" width="29.77734375" style="122" customWidth="1"/>
    <col min="3563" max="3811" width="8.88671875" style="122"/>
    <col min="3812" max="3812" width="22.77734375" style="122" customWidth="1"/>
    <col min="3813" max="3817" width="8.88671875" style="122"/>
    <col min="3818" max="3818" width="29.77734375" style="122" customWidth="1"/>
    <col min="3819" max="4067" width="8.88671875" style="122"/>
    <col min="4068" max="4068" width="22.77734375" style="122" customWidth="1"/>
    <col min="4069" max="4073" width="8.88671875" style="122"/>
    <col min="4074" max="4074" width="29.77734375" style="122" customWidth="1"/>
    <col min="4075" max="4323" width="8.88671875" style="122"/>
    <col min="4324" max="4324" width="22.77734375" style="122" customWidth="1"/>
    <col min="4325" max="4329" width="8.88671875" style="122"/>
    <col min="4330" max="4330" width="29.77734375" style="122" customWidth="1"/>
    <col min="4331" max="4579" width="8.88671875" style="122"/>
    <col min="4580" max="4580" width="22.77734375" style="122" customWidth="1"/>
    <col min="4581" max="4585" width="8.88671875" style="122"/>
    <col min="4586" max="4586" width="29.77734375" style="122" customWidth="1"/>
    <col min="4587" max="4835" width="8.88671875" style="122"/>
    <col min="4836" max="4836" width="22.77734375" style="122" customWidth="1"/>
    <col min="4837" max="4841" width="8.88671875" style="122"/>
    <col min="4842" max="4842" width="29.77734375" style="122" customWidth="1"/>
    <col min="4843" max="5091" width="8.88671875" style="122"/>
    <col min="5092" max="5092" width="22.77734375" style="122" customWidth="1"/>
    <col min="5093" max="5097" width="8.88671875" style="122"/>
    <col min="5098" max="5098" width="29.77734375" style="122" customWidth="1"/>
    <col min="5099" max="5347" width="8.88671875" style="122"/>
    <col min="5348" max="5348" width="22.77734375" style="122" customWidth="1"/>
    <col min="5349" max="5353" width="8.88671875" style="122"/>
    <col min="5354" max="5354" width="29.77734375" style="122" customWidth="1"/>
    <col min="5355" max="5603" width="8.88671875" style="122"/>
    <col min="5604" max="5604" width="22.77734375" style="122" customWidth="1"/>
    <col min="5605" max="5609" width="8.88671875" style="122"/>
    <col min="5610" max="5610" width="29.77734375" style="122" customWidth="1"/>
    <col min="5611" max="5859" width="8.88671875" style="122"/>
    <col min="5860" max="5860" width="22.77734375" style="122" customWidth="1"/>
    <col min="5861" max="5865" width="8.88671875" style="122"/>
    <col min="5866" max="5866" width="29.77734375" style="122" customWidth="1"/>
    <col min="5867" max="6115" width="8.88671875" style="122"/>
    <col min="6116" max="6116" width="22.77734375" style="122" customWidth="1"/>
    <col min="6117" max="6121" width="8.88671875" style="122"/>
    <col min="6122" max="6122" width="29.77734375" style="122" customWidth="1"/>
    <col min="6123" max="6371" width="8.88671875" style="122"/>
    <col min="6372" max="6372" width="22.77734375" style="122" customWidth="1"/>
    <col min="6373" max="6377" width="8.88671875" style="122"/>
    <col min="6378" max="6378" width="29.77734375" style="122" customWidth="1"/>
    <col min="6379" max="6627" width="8.88671875" style="122"/>
    <col min="6628" max="6628" width="22.77734375" style="122" customWidth="1"/>
    <col min="6629" max="6633" width="8.88671875" style="122"/>
    <col min="6634" max="6634" width="29.77734375" style="122" customWidth="1"/>
    <col min="6635" max="6883" width="8.88671875" style="122"/>
    <col min="6884" max="6884" width="22.77734375" style="122" customWidth="1"/>
    <col min="6885" max="6889" width="8.88671875" style="122"/>
    <col min="6890" max="6890" width="29.77734375" style="122" customWidth="1"/>
    <col min="6891" max="7139" width="8.88671875" style="122"/>
    <col min="7140" max="7140" width="22.77734375" style="122" customWidth="1"/>
    <col min="7141" max="7145" width="8.88671875" style="122"/>
    <col min="7146" max="7146" width="29.77734375" style="122" customWidth="1"/>
    <col min="7147" max="7395" width="8.88671875" style="122"/>
    <col min="7396" max="7396" width="22.77734375" style="122" customWidth="1"/>
    <col min="7397" max="7401" width="8.88671875" style="122"/>
    <col min="7402" max="7402" width="29.77734375" style="122" customWidth="1"/>
    <col min="7403" max="7651" width="8.88671875" style="122"/>
    <col min="7652" max="7652" width="22.77734375" style="122" customWidth="1"/>
    <col min="7653" max="7657" width="8.88671875" style="122"/>
    <col min="7658" max="7658" width="29.77734375" style="122" customWidth="1"/>
    <col min="7659" max="7907" width="8.88671875" style="122"/>
    <col min="7908" max="7908" width="22.77734375" style="122" customWidth="1"/>
    <col min="7909" max="7913" width="8.88671875" style="122"/>
    <col min="7914" max="7914" width="29.77734375" style="122" customWidth="1"/>
    <col min="7915" max="8163" width="8.88671875" style="122"/>
    <col min="8164" max="8164" width="22.77734375" style="122" customWidth="1"/>
    <col min="8165" max="8169" width="8.88671875" style="122"/>
    <col min="8170" max="8170" width="29.77734375" style="122" customWidth="1"/>
    <col min="8171" max="8419" width="8.88671875" style="122"/>
    <col min="8420" max="8420" width="22.77734375" style="122" customWidth="1"/>
    <col min="8421" max="8425" width="8.88671875" style="122"/>
    <col min="8426" max="8426" width="29.77734375" style="122" customWidth="1"/>
    <col min="8427" max="8675" width="8.88671875" style="122"/>
    <col min="8676" max="8676" width="22.77734375" style="122" customWidth="1"/>
    <col min="8677" max="8681" width="8.88671875" style="122"/>
    <col min="8682" max="8682" width="29.77734375" style="122" customWidth="1"/>
    <col min="8683" max="8931" width="8.88671875" style="122"/>
    <col min="8932" max="8932" width="22.77734375" style="122" customWidth="1"/>
    <col min="8933" max="8937" width="8.88671875" style="122"/>
    <col min="8938" max="8938" width="29.77734375" style="122" customWidth="1"/>
    <col min="8939" max="9187" width="8.88671875" style="122"/>
    <col min="9188" max="9188" width="22.77734375" style="122" customWidth="1"/>
    <col min="9189" max="9193" width="8.88671875" style="122"/>
    <col min="9194" max="9194" width="29.77734375" style="122" customWidth="1"/>
    <col min="9195" max="9443" width="8.88671875" style="122"/>
    <col min="9444" max="9444" width="22.77734375" style="122" customWidth="1"/>
    <col min="9445" max="9449" width="8.88671875" style="122"/>
    <col min="9450" max="9450" width="29.77734375" style="122" customWidth="1"/>
    <col min="9451" max="9699" width="8.88671875" style="122"/>
    <col min="9700" max="9700" width="22.77734375" style="122" customWidth="1"/>
    <col min="9701" max="9705" width="8.88671875" style="122"/>
    <col min="9706" max="9706" width="29.77734375" style="122" customWidth="1"/>
    <col min="9707" max="9955" width="8.88671875" style="122"/>
    <col min="9956" max="9956" width="22.77734375" style="122" customWidth="1"/>
    <col min="9957" max="9961" width="8.88671875" style="122"/>
    <col min="9962" max="9962" width="29.77734375" style="122" customWidth="1"/>
    <col min="9963" max="10211" width="8.88671875" style="122"/>
    <col min="10212" max="10212" width="22.77734375" style="122" customWidth="1"/>
    <col min="10213" max="10217" width="8.88671875" style="122"/>
    <col min="10218" max="10218" width="29.77734375" style="122" customWidth="1"/>
    <col min="10219" max="10467" width="8.88671875" style="122"/>
    <col min="10468" max="10468" width="22.77734375" style="122" customWidth="1"/>
    <col min="10469" max="10473" width="8.88671875" style="122"/>
    <col min="10474" max="10474" width="29.77734375" style="122" customWidth="1"/>
    <col min="10475" max="10723" width="8.88671875" style="122"/>
    <col min="10724" max="10724" width="22.77734375" style="122" customWidth="1"/>
    <col min="10725" max="10729" width="8.88671875" style="122"/>
    <col min="10730" max="10730" width="29.77734375" style="122" customWidth="1"/>
    <col min="10731" max="10979" width="8.88671875" style="122"/>
    <col min="10980" max="10980" width="22.77734375" style="122" customWidth="1"/>
    <col min="10981" max="10985" width="8.88671875" style="122"/>
    <col min="10986" max="10986" width="29.77734375" style="122" customWidth="1"/>
    <col min="10987" max="11235" width="8.88671875" style="122"/>
    <col min="11236" max="11236" width="22.77734375" style="122" customWidth="1"/>
    <col min="11237" max="11241" width="8.88671875" style="122"/>
    <col min="11242" max="11242" width="29.77734375" style="122" customWidth="1"/>
    <col min="11243" max="11491" width="8.88671875" style="122"/>
    <col min="11492" max="11492" width="22.77734375" style="122" customWidth="1"/>
    <col min="11493" max="11497" width="8.88671875" style="122"/>
    <col min="11498" max="11498" width="29.77734375" style="122" customWidth="1"/>
    <col min="11499" max="11747" width="8.88671875" style="122"/>
    <col min="11748" max="11748" width="22.77734375" style="122" customWidth="1"/>
    <col min="11749" max="11753" width="8.88671875" style="122"/>
    <col min="11754" max="11754" width="29.77734375" style="122" customWidth="1"/>
    <col min="11755" max="12003" width="8.88671875" style="122"/>
    <col min="12004" max="12004" width="22.77734375" style="122" customWidth="1"/>
    <col min="12005" max="12009" width="8.88671875" style="122"/>
    <col min="12010" max="12010" width="29.77734375" style="122" customWidth="1"/>
    <col min="12011" max="12259" width="8.88671875" style="122"/>
    <col min="12260" max="12260" width="22.77734375" style="122" customWidth="1"/>
    <col min="12261" max="12265" width="8.88671875" style="122"/>
    <col min="12266" max="12266" width="29.77734375" style="122" customWidth="1"/>
    <col min="12267" max="12515" width="8.88671875" style="122"/>
    <col min="12516" max="12516" width="22.77734375" style="122" customWidth="1"/>
    <col min="12517" max="12521" width="8.88671875" style="122"/>
    <col min="12522" max="12522" width="29.77734375" style="122" customWidth="1"/>
    <col min="12523" max="12771" width="8.88671875" style="122"/>
    <col min="12772" max="12772" width="22.77734375" style="122" customWidth="1"/>
    <col min="12773" max="12777" width="8.88671875" style="122"/>
    <col min="12778" max="12778" width="29.77734375" style="122" customWidth="1"/>
    <col min="12779" max="13027" width="8.88671875" style="122"/>
    <col min="13028" max="13028" width="22.77734375" style="122" customWidth="1"/>
    <col min="13029" max="13033" width="8.88671875" style="122"/>
    <col min="13034" max="13034" width="29.77734375" style="122" customWidth="1"/>
    <col min="13035" max="13283" width="8.88671875" style="122"/>
    <col min="13284" max="13284" width="22.77734375" style="122" customWidth="1"/>
    <col min="13285" max="13289" width="8.88671875" style="122"/>
    <col min="13290" max="13290" width="29.77734375" style="122" customWidth="1"/>
    <col min="13291" max="13539" width="8.88671875" style="122"/>
    <col min="13540" max="13540" width="22.77734375" style="122" customWidth="1"/>
    <col min="13541" max="13545" width="8.88671875" style="122"/>
    <col min="13546" max="13546" width="29.77734375" style="122" customWidth="1"/>
    <col min="13547" max="13795" width="8.88671875" style="122"/>
    <col min="13796" max="13796" width="22.77734375" style="122" customWidth="1"/>
    <col min="13797" max="13801" width="8.88671875" style="122"/>
    <col min="13802" max="13802" width="29.77734375" style="122" customWidth="1"/>
    <col min="13803" max="14051" width="8.88671875" style="122"/>
    <col min="14052" max="14052" width="22.77734375" style="122" customWidth="1"/>
    <col min="14053" max="14057" width="8.88671875" style="122"/>
    <col min="14058" max="14058" width="29.77734375" style="122" customWidth="1"/>
    <col min="14059" max="14307" width="8.88671875" style="122"/>
    <col min="14308" max="14308" width="22.77734375" style="122" customWidth="1"/>
    <col min="14309" max="14313" width="8.88671875" style="122"/>
    <col min="14314" max="14314" width="29.77734375" style="122" customWidth="1"/>
    <col min="14315" max="14563" width="8.88671875" style="122"/>
    <col min="14564" max="14564" width="22.77734375" style="122" customWidth="1"/>
    <col min="14565" max="14569" width="8.88671875" style="122"/>
    <col min="14570" max="14570" width="29.77734375" style="122" customWidth="1"/>
    <col min="14571" max="14819" width="8.88671875" style="122"/>
    <col min="14820" max="14820" width="22.77734375" style="122" customWidth="1"/>
    <col min="14821" max="14825" width="8.88671875" style="122"/>
    <col min="14826" max="14826" width="29.77734375" style="122" customWidth="1"/>
    <col min="14827" max="15075" width="8.88671875" style="122"/>
    <col min="15076" max="15076" width="22.77734375" style="122" customWidth="1"/>
    <col min="15077" max="15081" width="8.88671875" style="122"/>
    <col min="15082" max="15082" width="29.77734375" style="122" customWidth="1"/>
    <col min="15083" max="15331" width="8.88671875" style="122"/>
    <col min="15332" max="15332" width="22.77734375" style="122" customWidth="1"/>
    <col min="15333" max="15337" width="8.88671875" style="122"/>
    <col min="15338" max="15338" width="29.77734375" style="122" customWidth="1"/>
    <col min="15339" max="15587" width="8.88671875" style="122"/>
    <col min="15588" max="15588" width="22.77734375" style="122" customWidth="1"/>
    <col min="15589" max="15593" width="8.88671875" style="122"/>
    <col min="15594" max="15594" width="29.77734375" style="122" customWidth="1"/>
    <col min="15595" max="15843" width="8.88671875" style="122"/>
    <col min="15844" max="15844" width="22.77734375" style="122" customWidth="1"/>
    <col min="15845" max="15849" width="8.88671875" style="122"/>
    <col min="15850" max="15850" width="29.77734375" style="122" customWidth="1"/>
    <col min="15851" max="16099" width="8.88671875" style="122"/>
    <col min="16100" max="16100" width="22.77734375" style="122" customWidth="1"/>
    <col min="16101" max="16105" width="8.88671875" style="122"/>
    <col min="16106" max="16106" width="29.77734375" style="122" customWidth="1"/>
    <col min="16107" max="16384" width="8.88671875" style="122"/>
  </cols>
  <sheetData>
    <row r="1" spans="1:3" ht="15.6" x14ac:dyDescent="0.3">
      <c r="A1" s="125" t="s">
        <v>887</v>
      </c>
      <c r="B1" s="96"/>
      <c r="C1" s="126"/>
    </row>
    <row r="2" spans="1:3" ht="14.4" x14ac:dyDescent="0.3">
      <c r="A2" s="99" t="s">
        <v>27</v>
      </c>
      <c r="B2" s="99" t="s">
        <v>941</v>
      </c>
      <c r="C2" s="99" t="s">
        <v>885</v>
      </c>
    </row>
    <row r="3" spans="1:3" ht="14.4" x14ac:dyDescent="0.3">
      <c r="A3" s="104" t="s">
        <v>687</v>
      </c>
      <c r="B3" s="104" t="s">
        <v>852</v>
      </c>
      <c r="C3" s="127" t="s">
        <v>667</v>
      </c>
    </row>
    <row r="4" spans="1:3" ht="14.4" x14ac:dyDescent="0.3">
      <c r="A4" s="104" t="s">
        <v>687</v>
      </c>
      <c r="B4" s="104" t="s">
        <v>855</v>
      </c>
      <c r="C4" s="127" t="s">
        <v>667</v>
      </c>
    </row>
    <row r="5" spans="1:3" ht="14.4" x14ac:dyDescent="0.3">
      <c r="A5" s="104" t="s">
        <v>433</v>
      </c>
      <c r="B5" s="104" t="s">
        <v>837</v>
      </c>
      <c r="C5" s="127" t="s">
        <v>665</v>
      </c>
    </row>
    <row r="6" spans="1:3" ht="14.4" x14ac:dyDescent="0.3">
      <c r="A6" s="104" t="s">
        <v>433</v>
      </c>
      <c r="B6" s="104" t="s">
        <v>877</v>
      </c>
      <c r="C6" s="127" t="s">
        <v>666</v>
      </c>
    </row>
    <row r="7" spans="1:3" ht="14.4" x14ac:dyDescent="0.3">
      <c r="A7" s="104" t="s">
        <v>433</v>
      </c>
      <c r="B7" s="104" t="s">
        <v>880</v>
      </c>
      <c r="C7" s="127" t="s">
        <v>667</v>
      </c>
    </row>
    <row r="8" spans="1:3" ht="14.4" x14ac:dyDescent="0.3">
      <c r="A8" s="104" t="s">
        <v>52</v>
      </c>
      <c r="B8" s="104" t="s">
        <v>813</v>
      </c>
      <c r="C8" s="127" t="s">
        <v>666</v>
      </c>
    </row>
    <row r="9" spans="1:3" ht="14.4" x14ac:dyDescent="0.3">
      <c r="A9" s="104" t="s">
        <v>52</v>
      </c>
      <c r="B9" s="104" t="s">
        <v>814</v>
      </c>
      <c r="C9" s="127" t="s">
        <v>666</v>
      </c>
    </row>
    <row r="10" spans="1:3" ht="14.4" x14ac:dyDescent="0.3">
      <c r="A10" s="104" t="s">
        <v>52</v>
      </c>
      <c r="B10" s="104" t="s">
        <v>838</v>
      </c>
      <c r="C10" s="127" t="s">
        <v>667</v>
      </c>
    </row>
    <row r="11" spans="1:3" ht="14.4" x14ac:dyDescent="0.3">
      <c r="A11" s="104" t="s">
        <v>52</v>
      </c>
      <c r="B11" s="104" t="s">
        <v>874</v>
      </c>
      <c r="C11" s="127" t="s">
        <v>666</v>
      </c>
    </row>
    <row r="12" spans="1:3" ht="14.4" x14ac:dyDescent="0.3">
      <c r="A12" s="104" t="s">
        <v>75</v>
      </c>
      <c r="B12" s="104" t="s">
        <v>620</v>
      </c>
      <c r="C12" s="127" t="s">
        <v>620</v>
      </c>
    </row>
    <row r="13" spans="1:3" ht="14.4" x14ac:dyDescent="0.3">
      <c r="A13" s="104" t="s">
        <v>690</v>
      </c>
      <c r="B13" s="104" t="s">
        <v>858</v>
      </c>
      <c r="C13" s="127" t="s">
        <v>667</v>
      </c>
    </row>
    <row r="14" spans="1:3" ht="14.4" x14ac:dyDescent="0.3">
      <c r="A14" s="104" t="s">
        <v>365</v>
      </c>
      <c r="B14" s="104" t="s">
        <v>880</v>
      </c>
      <c r="C14" s="127" t="s">
        <v>667</v>
      </c>
    </row>
    <row r="15" spans="1:3" ht="14.4" x14ac:dyDescent="0.3">
      <c r="A15" s="104" t="s">
        <v>682</v>
      </c>
      <c r="B15" s="104" t="s">
        <v>620</v>
      </c>
      <c r="C15" s="127" t="s">
        <v>620</v>
      </c>
    </row>
    <row r="16" spans="1:3" ht="14.4" x14ac:dyDescent="0.3">
      <c r="A16" s="104" t="s">
        <v>120</v>
      </c>
      <c r="B16" s="104" t="s">
        <v>828</v>
      </c>
      <c r="C16" s="127" t="s">
        <v>667</v>
      </c>
    </row>
    <row r="17" spans="1:3" ht="14.4" x14ac:dyDescent="0.3">
      <c r="A17" s="104" t="s">
        <v>489</v>
      </c>
      <c r="B17" s="104" t="s">
        <v>815</v>
      </c>
      <c r="C17" s="127" t="s">
        <v>667</v>
      </c>
    </row>
    <row r="18" spans="1:3" ht="14.4" x14ac:dyDescent="0.3">
      <c r="A18" s="104" t="s">
        <v>489</v>
      </c>
      <c r="B18" s="104" t="s">
        <v>825</v>
      </c>
      <c r="C18" s="127" t="s">
        <v>667</v>
      </c>
    </row>
    <row r="19" spans="1:3" ht="14.4" x14ac:dyDescent="0.3">
      <c r="A19" s="104" t="s">
        <v>489</v>
      </c>
      <c r="B19" s="104" t="s">
        <v>834</v>
      </c>
      <c r="C19" s="127" t="s">
        <v>667</v>
      </c>
    </row>
    <row r="20" spans="1:3" ht="14.4" x14ac:dyDescent="0.3">
      <c r="A20" s="104" t="s">
        <v>131</v>
      </c>
      <c r="B20" s="104" t="s">
        <v>836</v>
      </c>
      <c r="C20" s="127" t="s">
        <v>667</v>
      </c>
    </row>
    <row r="21" spans="1:3" ht="14.4" x14ac:dyDescent="0.3">
      <c r="A21" s="104" t="s">
        <v>131</v>
      </c>
      <c r="B21" s="104" t="s">
        <v>880</v>
      </c>
      <c r="C21" s="127" t="s">
        <v>667</v>
      </c>
    </row>
    <row r="22" spans="1:3" ht="14.4" x14ac:dyDescent="0.3">
      <c r="A22" s="104" t="s">
        <v>131</v>
      </c>
      <c r="B22" s="104" t="s">
        <v>884</v>
      </c>
      <c r="C22" s="127" t="s">
        <v>667</v>
      </c>
    </row>
    <row r="23" spans="1:3" ht="14.4" x14ac:dyDescent="0.3">
      <c r="A23" s="104" t="s">
        <v>138</v>
      </c>
      <c r="B23" s="104" t="s">
        <v>880</v>
      </c>
      <c r="C23" s="127" t="s">
        <v>667</v>
      </c>
    </row>
    <row r="24" spans="1:3" ht="14.4" x14ac:dyDescent="0.3">
      <c r="A24" s="104" t="s">
        <v>693</v>
      </c>
      <c r="B24" s="104" t="s">
        <v>858</v>
      </c>
      <c r="C24" s="127" t="s">
        <v>667</v>
      </c>
    </row>
    <row r="25" spans="1:3" ht="14.4" x14ac:dyDescent="0.3">
      <c r="A25" s="104" t="s">
        <v>693</v>
      </c>
      <c r="B25" s="104" t="s">
        <v>859</v>
      </c>
      <c r="C25" s="127" t="s">
        <v>667</v>
      </c>
    </row>
    <row r="26" spans="1:3" ht="14.4" x14ac:dyDescent="0.3">
      <c r="A26" s="104" t="s">
        <v>693</v>
      </c>
      <c r="B26" s="104" t="s">
        <v>860</v>
      </c>
      <c r="C26" s="127" t="s">
        <v>665</v>
      </c>
    </row>
    <row r="27" spans="1:3" ht="14.4" x14ac:dyDescent="0.3">
      <c r="A27" s="104" t="s">
        <v>161</v>
      </c>
      <c r="B27" s="104" t="s">
        <v>837</v>
      </c>
      <c r="C27" s="127" t="s">
        <v>665</v>
      </c>
    </row>
    <row r="28" spans="1:3" ht="14.4" x14ac:dyDescent="0.3">
      <c r="A28" s="104" t="s">
        <v>161</v>
      </c>
      <c r="B28" s="104" t="s">
        <v>877</v>
      </c>
      <c r="C28" s="127" t="s">
        <v>666</v>
      </c>
    </row>
    <row r="29" spans="1:3" ht="14.4" x14ac:dyDescent="0.3">
      <c r="A29" s="104" t="s">
        <v>161</v>
      </c>
      <c r="B29" s="104" t="s">
        <v>880</v>
      </c>
      <c r="C29" s="127" t="s">
        <v>667</v>
      </c>
    </row>
    <row r="30" spans="1:3" ht="14.4" x14ac:dyDescent="0.3">
      <c r="A30" s="104" t="s">
        <v>162</v>
      </c>
      <c r="B30" s="104" t="s">
        <v>843</v>
      </c>
      <c r="C30" s="127" t="s">
        <v>665</v>
      </c>
    </row>
    <row r="31" spans="1:3" ht="14.4" x14ac:dyDescent="0.3">
      <c r="A31" s="104" t="s">
        <v>162</v>
      </c>
      <c r="B31" s="104" t="s">
        <v>861</v>
      </c>
      <c r="C31" s="127" t="s">
        <v>665</v>
      </c>
    </row>
    <row r="32" spans="1:3" ht="14.4" x14ac:dyDescent="0.3">
      <c r="A32" s="104" t="s">
        <v>350</v>
      </c>
      <c r="B32" s="104" t="s">
        <v>837</v>
      </c>
      <c r="C32" s="127" t="s">
        <v>665</v>
      </c>
    </row>
    <row r="33" spans="1:3" ht="14.4" x14ac:dyDescent="0.3">
      <c r="A33" s="104" t="s">
        <v>350</v>
      </c>
      <c r="B33" s="104" t="s">
        <v>877</v>
      </c>
      <c r="C33" s="127" t="s">
        <v>666</v>
      </c>
    </row>
    <row r="34" spans="1:3" ht="14.4" x14ac:dyDescent="0.3">
      <c r="A34" s="104" t="s">
        <v>350</v>
      </c>
      <c r="B34" s="104" t="s">
        <v>880</v>
      </c>
      <c r="C34" s="127" t="s">
        <v>667</v>
      </c>
    </row>
    <row r="35" spans="1:3" ht="14.4" x14ac:dyDescent="0.3">
      <c r="A35" s="104" t="s">
        <v>807</v>
      </c>
      <c r="B35" s="104" t="s">
        <v>808</v>
      </c>
      <c r="C35" s="127" t="s">
        <v>667</v>
      </c>
    </row>
    <row r="36" spans="1:3" ht="14.4" x14ac:dyDescent="0.3">
      <c r="A36" s="104" t="s">
        <v>807</v>
      </c>
      <c r="B36" s="104" t="s">
        <v>826</v>
      </c>
      <c r="C36" s="127" t="s">
        <v>667</v>
      </c>
    </row>
    <row r="37" spans="1:3" ht="14.4" x14ac:dyDescent="0.3">
      <c r="A37" s="104" t="s">
        <v>807</v>
      </c>
      <c r="B37" s="104" t="s">
        <v>827</v>
      </c>
      <c r="C37" s="127" t="s">
        <v>667</v>
      </c>
    </row>
    <row r="38" spans="1:3" ht="14.4" x14ac:dyDescent="0.3">
      <c r="A38" s="104" t="s">
        <v>807</v>
      </c>
      <c r="B38" s="104" t="s">
        <v>828</v>
      </c>
      <c r="C38" s="127" t="s">
        <v>667</v>
      </c>
    </row>
    <row r="39" spans="1:3" ht="14.4" x14ac:dyDescent="0.3">
      <c r="A39" s="104" t="s">
        <v>807</v>
      </c>
      <c r="B39" s="104" t="s">
        <v>829</v>
      </c>
      <c r="C39" s="127" t="s">
        <v>667</v>
      </c>
    </row>
    <row r="40" spans="1:3" ht="14.4" x14ac:dyDescent="0.3">
      <c r="A40" s="104" t="s">
        <v>807</v>
      </c>
      <c r="B40" s="104" t="s">
        <v>830</v>
      </c>
      <c r="C40" s="127" t="s">
        <v>667</v>
      </c>
    </row>
    <row r="41" spans="1:3" ht="14.4" x14ac:dyDescent="0.3">
      <c r="A41" s="104" t="s">
        <v>807</v>
      </c>
      <c r="B41" s="104" t="s">
        <v>831</v>
      </c>
      <c r="C41" s="127" t="s">
        <v>667</v>
      </c>
    </row>
    <row r="42" spans="1:3" ht="14.4" x14ac:dyDescent="0.3">
      <c r="A42" s="104" t="s">
        <v>807</v>
      </c>
      <c r="B42" s="104" t="s">
        <v>833</v>
      </c>
      <c r="C42" s="127" t="s">
        <v>667</v>
      </c>
    </row>
    <row r="43" spans="1:3" ht="14.4" x14ac:dyDescent="0.3">
      <c r="A43" s="104" t="s">
        <v>807</v>
      </c>
      <c r="B43" s="104" t="s">
        <v>846</v>
      </c>
      <c r="C43" s="127" t="s">
        <v>667</v>
      </c>
    </row>
    <row r="44" spans="1:3" ht="14.4" x14ac:dyDescent="0.3">
      <c r="A44" s="104" t="s">
        <v>807</v>
      </c>
      <c r="B44" s="104" t="s">
        <v>871</v>
      </c>
      <c r="C44" s="127" t="s">
        <v>667</v>
      </c>
    </row>
    <row r="45" spans="1:3" ht="14.4" x14ac:dyDescent="0.3">
      <c r="A45" s="104" t="s">
        <v>821</v>
      </c>
      <c r="B45" s="104" t="s">
        <v>822</v>
      </c>
      <c r="C45" s="127" t="s">
        <v>667</v>
      </c>
    </row>
    <row r="46" spans="1:3" ht="14.4" x14ac:dyDescent="0.3">
      <c r="A46" s="104" t="s">
        <v>821</v>
      </c>
      <c r="B46" s="104" t="s">
        <v>880</v>
      </c>
      <c r="C46" s="127" t="s">
        <v>667</v>
      </c>
    </row>
    <row r="47" spans="1:3" ht="14.4" x14ac:dyDescent="0.3">
      <c r="A47" s="104" t="s">
        <v>175</v>
      </c>
      <c r="B47" s="104" t="s">
        <v>880</v>
      </c>
      <c r="C47" s="127" t="s">
        <v>667</v>
      </c>
    </row>
    <row r="48" spans="1:3" ht="14.4" x14ac:dyDescent="0.3">
      <c r="A48" s="104" t="s">
        <v>176</v>
      </c>
      <c r="B48" s="104" t="s">
        <v>880</v>
      </c>
      <c r="C48" s="127" t="s">
        <v>667</v>
      </c>
    </row>
    <row r="49" spans="1:3" ht="14.4" x14ac:dyDescent="0.3">
      <c r="A49" s="104" t="s">
        <v>182</v>
      </c>
      <c r="B49" s="104" t="s">
        <v>812</v>
      </c>
      <c r="C49" s="127" t="s">
        <v>667</v>
      </c>
    </row>
    <row r="50" spans="1:3" ht="14.4" x14ac:dyDescent="0.3">
      <c r="A50" s="104" t="s">
        <v>182</v>
      </c>
      <c r="B50" s="104" t="s">
        <v>816</v>
      </c>
      <c r="C50" s="127" t="s">
        <v>665</v>
      </c>
    </row>
    <row r="51" spans="1:3" ht="14.4" x14ac:dyDescent="0.3">
      <c r="A51" s="104" t="s">
        <v>182</v>
      </c>
      <c r="B51" s="104" t="s">
        <v>818</v>
      </c>
      <c r="C51" s="127" t="s">
        <v>667</v>
      </c>
    </row>
    <row r="52" spans="1:3" ht="14.4" x14ac:dyDescent="0.3">
      <c r="A52" s="104" t="s">
        <v>182</v>
      </c>
      <c r="B52" s="104" t="s">
        <v>820</v>
      </c>
      <c r="C52" s="127" t="s">
        <v>667</v>
      </c>
    </row>
    <row r="53" spans="1:3" ht="14.4" x14ac:dyDescent="0.3">
      <c r="A53" s="104" t="s">
        <v>182</v>
      </c>
      <c r="B53" s="104" t="s">
        <v>832</v>
      </c>
      <c r="C53" s="127" t="s">
        <v>667</v>
      </c>
    </row>
    <row r="54" spans="1:3" ht="14.4" x14ac:dyDescent="0.3">
      <c r="A54" s="104" t="s">
        <v>182</v>
      </c>
      <c r="B54" s="104" t="s">
        <v>841</v>
      </c>
      <c r="C54" s="127" t="s">
        <v>667</v>
      </c>
    </row>
    <row r="55" spans="1:3" ht="14.4" x14ac:dyDescent="0.3">
      <c r="A55" s="104" t="s">
        <v>182</v>
      </c>
      <c r="B55" s="104" t="s">
        <v>842</v>
      </c>
      <c r="C55" s="127" t="s">
        <v>667</v>
      </c>
    </row>
    <row r="56" spans="1:3" ht="14.4" x14ac:dyDescent="0.3">
      <c r="A56" s="104" t="s">
        <v>182</v>
      </c>
      <c r="B56" s="104" t="s">
        <v>848</v>
      </c>
      <c r="C56" s="127" t="s">
        <v>666</v>
      </c>
    </row>
    <row r="57" spans="1:3" ht="14.4" x14ac:dyDescent="0.3">
      <c r="A57" s="104" t="s">
        <v>182</v>
      </c>
      <c r="B57" s="104" t="s">
        <v>862</v>
      </c>
      <c r="C57" s="127" t="s">
        <v>667</v>
      </c>
    </row>
    <row r="58" spans="1:3" ht="14.4" x14ac:dyDescent="0.3">
      <c r="A58" s="104" t="s">
        <v>182</v>
      </c>
      <c r="B58" s="104" t="s">
        <v>863</v>
      </c>
      <c r="C58" s="127" t="s">
        <v>667</v>
      </c>
    </row>
    <row r="59" spans="1:3" ht="14.4" x14ac:dyDescent="0.3">
      <c r="A59" s="104" t="s">
        <v>182</v>
      </c>
      <c r="B59" s="104" t="s">
        <v>865</v>
      </c>
      <c r="C59" s="127" t="s">
        <v>666</v>
      </c>
    </row>
    <row r="60" spans="1:3" ht="14.4" x14ac:dyDescent="0.3">
      <c r="A60" s="104" t="s">
        <v>182</v>
      </c>
      <c r="B60" s="104" t="s">
        <v>866</v>
      </c>
      <c r="C60" s="127" t="s">
        <v>667</v>
      </c>
    </row>
    <row r="61" spans="1:3" ht="14.4" x14ac:dyDescent="0.3">
      <c r="A61" s="104" t="s">
        <v>182</v>
      </c>
      <c r="B61" s="104" t="s">
        <v>867</v>
      </c>
      <c r="C61" s="127" t="s">
        <v>665</v>
      </c>
    </row>
    <row r="62" spans="1:3" ht="14.4" x14ac:dyDescent="0.3">
      <c r="A62" s="104" t="s">
        <v>182</v>
      </c>
      <c r="B62" s="104" t="s">
        <v>868</v>
      </c>
      <c r="C62" s="127" t="s">
        <v>665</v>
      </c>
    </row>
    <row r="63" spans="1:3" ht="14.4" x14ac:dyDescent="0.3">
      <c r="A63" s="104" t="s">
        <v>182</v>
      </c>
      <c r="B63" s="104" t="s">
        <v>869</v>
      </c>
      <c r="C63" s="127" t="s">
        <v>666</v>
      </c>
    </row>
    <row r="64" spans="1:3" ht="14.4" x14ac:dyDescent="0.3">
      <c r="A64" s="104" t="s">
        <v>182</v>
      </c>
      <c r="B64" s="104" t="s">
        <v>873</v>
      </c>
      <c r="C64" s="127" t="s">
        <v>667</v>
      </c>
    </row>
    <row r="65" spans="1:3" ht="14.4" x14ac:dyDescent="0.3">
      <c r="A65" s="104" t="s">
        <v>182</v>
      </c>
      <c r="B65" s="104" t="s">
        <v>878</v>
      </c>
      <c r="C65" s="127" t="s">
        <v>667</v>
      </c>
    </row>
    <row r="66" spans="1:3" ht="14.4" x14ac:dyDescent="0.3">
      <c r="A66" s="104" t="s">
        <v>182</v>
      </c>
      <c r="B66" s="104" t="s">
        <v>880</v>
      </c>
      <c r="C66" s="127" t="s">
        <v>667</v>
      </c>
    </row>
    <row r="67" spans="1:3" ht="14.4" x14ac:dyDescent="0.3">
      <c r="A67" s="104" t="s">
        <v>190</v>
      </c>
      <c r="B67" s="104" t="s">
        <v>837</v>
      </c>
      <c r="C67" s="127" t="s">
        <v>665</v>
      </c>
    </row>
    <row r="68" spans="1:3" ht="14.4" x14ac:dyDescent="0.3">
      <c r="A68" s="104" t="s">
        <v>190</v>
      </c>
      <c r="B68" s="104" t="s">
        <v>877</v>
      </c>
      <c r="C68" s="127" t="s">
        <v>666</v>
      </c>
    </row>
    <row r="69" spans="1:3" ht="14.4" x14ac:dyDescent="0.3">
      <c r="A69" s="104" t="s">
        <v>190</v>
      </c>
      <c r="B69" s="104" t="s">
        <v>880</v>
      </c>
      <c r="C69" s="127" t="s">
        <v>667</v>
      </c>
    </row>
    <row r="70" spans="1:3" ht="14.4" x14ac:dyDescent="0.3">
      <c r="A70" s="104" t="s">
        <v>191</v>
      </c>
      <c r="B70" s="104" t="s">
        <v>810</v>
      </c>
      <c r="C70" s="127" t="s">
        <v>666</v>
      </c>
    </row>
    <row r="71" spans="1:3" ht="14.4" x14ac:dyDescent="0.3">
      <c r="A71" s="104" t="s">
        <v>191</v>
      </c>
      <c r="B71" s="104" t="s">
        <v>817</v>
      </c>
      <c r="C71" s="127" t="s">
        <v>667</v>
      </c>
    </row>
    <row r="72" spans="1:3" ht="14.4" x14ac:dyDescent="0.3">
      <c r="A72" s="104" t="s">
        <v>191</v>
      </c>
      <c r="B72" s="104" t="s">
        <v>853</v>
      </c>
      <c r="C72" s="127" t="s">
        <v>667</v>
      </c>
    </row>
    <row r="73" spans="1:3" ht="14.4" x14ac:dyDescent="0.3">
      <c r="A73" s="104" t="s">
        <v>823</v>
      </c>
      <c r="B73" s="104" t="s">
        <v>822</v>
      </c>
      <c r="C73" s="127" t="s">
        <v>667</v>
      </c>
    </row>
    <row r="74" spans="1:3" ht="14.4" x14ac:dyDescent="0.3">
      <c r="A74" s="104" t="s">
        <v>823</v>
      </c>
      <c r="B74" s="104" t="s">
        <v>880</v>
      </c>
      <c r="C74" s="127" t="s">
        <v>667</v>
      </c>
    </row>
    <row r="75" spans="1:3" ht="14.4" x14ac:dyDescent="0.3">
      <c r="A75" s="104" t="s">
        <v>217</v>
      </c>
      <c r="B75" s="104" t="s">
        <v>880</v>
      </c>
      <c r="C75" s="127" t="s">
        <v>667</v>
      </c>
    </row>
    <row r="76" spans="1:3" ht="14.4" x14ac:dyDescent="0.3">
      <c r="A76" s="104" t="s">
        <v>229</v>
      </c>
      <c r="B76" s="104" t="s">
        <v>812</v>
      </c>
      <c r="C76" s="127" t="s">
        <v>667</v>
      </c>
    </row>
    <row r="77" spans="1:3" ht="14.4" x14ac:dyDescent="0.3">
      <c r="A77" s="104" t="s">
        <v>229</v>
      </c>
      <c r="B77" s="104" t="s">
        <v>818</v>
      </c>
      <c r="C77" s="127" t="s">
        <v>667</v>
      </c>
    </row>
    <row r="78" spans="1:3" ht="14.4" x14ac:dyDescent="0.3">
      <c r="A78" s="104" t="s">
        <v>229</v>
      </c>
      <c r="B78" s="104" t="s">
        <v>840</v>
      </c>
      <c r="C78" s="127" t="s">
        <v>667</v>
      </c>
    </row>
    <row r="79" spans="1:3" ht="14.4" x14ac:dyDescent="0.3">
      <c r="A79" s="104" t="s">
        <v>229</v>
      </c>
      <c r="B79" s="104" t="s">
        <v>862</v>
      </c>
      <c r="C79" s="127" t="s">
        <v>667</v>
      </c>
    </row>
    <row r="80" spans="1:3" ht="14.4" x14ac:dyDescent="0.3">
      <c r="A80" s="104" t="s">
        <v>229</v>
      </c>
      <c r="B80" s="104" t="s">
        <v>863</v>
      </c>
      <c r="C80" s="127" t="s">
        <v>667</v>
      </c>
    </row>
    <row r="81" spans="1:3" ht="14.4" x14ac:dyDescent="0.3">
      <c r="A81" s="104" t="s">
        <v>229</v>
      </c>
      <c r="B81" s="104" t="s">
        <v>866</v>
      </c>
      <c r="C81" s="127" t="s">
        <v>667</v>
      </c>
    </row>
    <row r="82" spans="1:3" ht="14.4" x14ac:dyDescent="0.3">
      <c r="A82" s="104" t="s">
        <v>229</v>
      </c>
      <c r="B82" s="104" t="s">
        <v>867</v>
      </c>
      <c r="C82" s="127" t="s">
        <v>665</v>
      </c>
    </row>
    <row r="83" spans="1:3" ht="14.4" x14ac:dyDescent="0.3">
      <c r="A83" s="104" t="s">
        <v>229</v>
      </c>
      <c r="B83" s="104" t="s">
        <v>870</v>
      </c>
      <c r="C83" s="127" t="s">
        <v>667</v>
      </c>
    </row>
    <row r="84" spans="1:3" ht="14.4" x14ac:dyDescent="0.3">
      <c r="A84" s="104" t="s">
        <v>229</v>
      </c>
      <c r="B84" s="104" t="s">
        <v>875</v>
      </c>
      <c r="C84" s="127" t="s">
        <v>667</v>
      </c>
    </row>
    <row r="85" spans="1:3" ht="14.4" x14ac:dyDescent="0.3">
      <c r="A85" s="104" t="s">
        <v>229</v>
      </c>
      <c r="B85" s="104" t="s">
        <v>878</v>
      </c>
      <c r="C85" s="127" t="s">
        <v>667</v>
      </c>
    </row>
    <row r="86" spans="1:3" ht="14.4" x14ac:dyDescent="0.3">
      <c r="A86" s="104" t="s">
        <v>229</v>
      </c>
      <c r="B86" s="104" t="s">
        <v>880</v>
      </c>
      <c r="C86" s="127" t="s">
        <v>667</v>
      </c>
    </row>
    <row r="87" spans="1:3" ht="14.4" x14ac:dyDescent="0.3">
      <c r="A87" s="104" t="s">
        <v>391</v>
      </c>
      <c r="B87" s="104" t="s">
        <v>805</v>
      </c>
      <c r="C87" s="127" t="s">
        <v>665</v>
      </c>
    </row>
    <row r="88" spans="1:3" ht="14.4" x14ac:dyDescent="0.3">
      <c r="A88" s="104" t="s">
        <v>391</v>
      </c>
      <c r="B88" s="104" t="s">
        <v>812</v>
      </c>
      <c r="C88" s="127" t="s">
        <v>667</v>
      </c>
    </row>
    <row r="89" spans="1:3" ht="14.4" x14ac:dyDescent="0.3">
      <c r="A89" s="104" t="s">
        <v>391</v>
      </c>
      <c r="B89" s="104" t="s">
        <v>851</v>
      </c>
      <c r="C89" s="127" t="s">
        <v>666</v>
      </c>
    </row>
    <row r="90" spans="1:3" ht="14.4" x14ac:dyDescent="0.3">
      <c r="A90" s="104" t="s">
        <v>391</v>
      </c>
      <c r="B90" s="104" t="s">
        <v>864</v>
      </c>
      <c r="C90" s="127" t="s">
        <v>665</v>
      </c>
    </row>
    <row r="91" spans="1:3" ht="14.4" x14ac:dyDescent="0.3">
      <c r="A91" s="104" t="s">
        <v>391</v>
      </c>
      <c r="B91" s="104" t="s">
        <v>866</v>
      </c>
      <c r="C91" s="127" t="s">
        <v>667</v>
      </c>
    </row>
    <row r="92" spans="1:3" ht="14.4" x14ac:dyDescent="0.3">
      <c r="A92" s="104" t="s">
        <v>391</v>
      </c>
      <c r="B92" s="104" t="s">
        <v>867</v>
      </c>
      <c r="C92" s="127" t="s">
        <v>665</v>
      </c>
    </row>
    <row r="93" spans="1:3" ht="14.4" x14ac:dyDescent="0.3">
      <c r="A93" s="104" t="s">
        <v>391</v>
      </c>
      <c r="B93" s="104" t="s">
        <v>868</v>
      </c>
      <c r="C93" s="127" t="s">
        <v>665</v>
      </c>
    </row>
    <row r="94" spans="1:3" ht="14.4" x14ac:dyDescent="0.3">
      <c r="A94" s="104" t="s">
        <v>391</v>
      </c>
      <c r="B94" s="104" t="s">
        <v>870</v>
      </c>
      <c r="C94" s="127" t="s">
        <v>667</v>
      </c>
    </row>
    <row r="95" spans="1:3" ht="14.4" x14ac:dyDescent="0.3">
      <c r="A95" s="104" t="s">
        <v>391</v>
      </c>
      <c r="B95" s="104" t="s">
        <v>875</v>
      </c>
      <c r="C95" s="127" t="s">
        <v>667</v>
      </c>
    </row>
    <row r="96" spans="1:3" ht="14.4" x14ac:dyDescent="0.3">
      <c r="A96" s="104" t="s">
        <v>391</v>
      </c>
      <c r="B96" s="104" t="s">
        <v>878</v>
      </c>
      <c r="C96" s="127" t="s">
        <v>667</v>
      </c>
    </row>
    <row r="97" spans="1:3" ht="14.4" x14ac:dyDescent="0.3">
      <c r="A97" s="104" t="s">
        <v>391</v>
      </c>
      <c r="B97" s="104" t="s">
        <v>880</v>
      </c>
      <c r="C97" s="127" t="s">
        <v>667</v>
      </c>
    </row>
    <row r="98" spans="1:3" ht="14.4" x14ac:dyDescent="0.3">
      <c r="A98" s="104" t="s">
        <v>394</v>
      </c>
      <c r="B98" s="104" t="s">
        <v>851</v>
      </c>
      <c r="C98" s="127" t="s">
        <v>666</v>
      </c>
    </row>
    <row r="99" spans="1:3" ht="14.4" x14ac:dyDescent="0.3">
      <c r="A99" s="104" t="s">
        <v>394</v>
      </c>
      <c r="B99" s="104" t="s">
        <v>867</v>
      </c>
      <c r="C99" s="127" t="s">
        <v>665</v>
      </c>
    </row>
    <row r="100" spans="1:3" ht="14.4" x14ac:dyDescent="0.3">
      <c r="A100" s="104" t="s">
        <v>394</v>
      </c>
      <c r="B100" s="104" t="s">
        <v>870</v>
      </c>
      <c r="C100" s="127" t="s">
        <v>667</v>
      </c>
    </row>
    <row r="101" spans="1:3" ht="14.4" x14ac:dyDescent="0.3">
      <c r="A101" s="104" t="s">
        <v>394</v>
      </c>
      <c r="B101" s="104" t="s">
        <v>878</v>
      </c>
      <c r="C101" s="127" t="s">
        <v>667</v>
      </c>
    </row>
    <row r="102" spans="1:3" ht="14.4" x14ac:dyDescent="0.3">
      <c r="A102" s="104" t="s">
        <v>394</v>
      </c>
      <c r="B102" s="104" t="s">
        <v>880</v>
      </c>
      <c r="C102" s="127" t="s">
        <v>667</v>
      </c>
    </row>
    <row r="103" spans="1:3" ht="14.4" x14ac:dyDescent="0.3">
      <c r="A103" s="104" t="s">
        <v>395</v>
      </c>
      <c r="B103" s="104" t="s">
        <v>851</v>
      </c>
      <c r="C103" s="127" t="s">
        <v>666</v>
      </c>
    </row>
    <row r="104" spans="1:3" ht="14.4" x14ac:dyDescent="0.3">
      <c r="A104" s="104" t="s">
        <v>395</v>
      </c>
      <c r="B104" s="104" t="s">
        <v>856</v>
      </c>
      <c r="C104" s="127" t="s">
        <v>667</v>
      </c>
    </row>
    <row r="105" spans="1:3" ht="14.4" x14ac:dyDescent="0.3">
      <c r="A105" s="104" t="s">
        <v>395</v>
      </c>
      <c r="B105" s="104" t="s">
        <v>870</v>
      </c>
      <c r="C105" s="127" t="s">
        <v>667</v>
      </c>
    </row>
    <row r="106" spans="1:3" ht="14.4" x14ac:dyDescent="0.3">
      <c r="A106" s="104" t="s">
        <v>395</v>
      </c>
      <c r="B106" s="104" t="s">
        <v>878</v>
      </c>
      <c r="C106" s="127" t="s">
        <v>667</v>
      </c>
    </row>
    <row r="107" spans="1:3" ht="14.4" x14ac:dyDescent="0.3">
      <c r="A107" s="104" t="s">
        <v>395</v>
      </c>
      <c r="B107" s="104" t="s">
        <v>880</v>
      </c>
      <c r="C107" s="127" t="s">
        <v>667</v>
      </c>
    </row>
    <row r="108" spans="1:3" ht="14.4" x14ac:dyDescent="0.3">
      <c r="A108" s="104" t="s">
        <v>396</v>
      </c>
      <c r="B108" s="104" t="s">
        <v>851</v>
      </c>
      <c r="C108" s="127" t="s">
        <v>666</v>
      </c>
    </row>
    <row r="109" spans="1:3" ht="14.4" x14ac:dyDescent="0.3">
      <c r="A109" s="104" t="s">
        <v>396</v>
      </c>
      <c r="B109" s="104" t="s">
        <v>856</v>
      </c>
      <c r="C109" s="127" t="s">
        <v>667</v>
      </c>
    </row>
    <row r="110" spans="1:3" ht="14.4" x14ac:dyDescent="0.3">
      <c r="A110" s="104" t="s">
        <v>396</v>
      </c>
      <c r="B110" s="104" t="s">
        <v>870</v>
      </c>
      <c r="C110" s="127" t="s">
        <v>667</v>
      </c>
    </row>
    <row r="111" spans="1:3" ht="14.4" x14ac:dyDescent="0.3">
      <c r="A111" s="104" t="s">
        <v>396</v>
      </c>
      <c r="B111" s="104" t="s">
        <v>878</v>
      </c>
      <c r="C111" s="127" t="s">
        <v>667</v>
      </c>
    </row>
    <row r="112" spans="1:3" ht="14.4" x14ac:dyDescent="0.3">
      <c r="A112" s="104" t="s">
        <v>396</v>
      </c>
      <c r="B112" s="104" t="s">
        <v>880</v>
      </c>
      <c r="C112" s="127" t="s">
        <v>667</v>
      </c>
    </row>
    <row r="113" spans="1:3" ht="14.4" x14ac:dyDescent="0.3">
      <c r="A113" s="104" t="s">
        <v>238</v>
      </c>
      <c r="B113" s="104" t="s">
        <v>835</v>
      </c>
      <c r="C113" s="127" t="s">
        <v>667</v>
      </c>
    </row>
    <row r="114" spans="1:3" ht="14.4" x14ac:dyDescent="0.3">
      <c r="A114" s="104" t="s">
        <v>238</v>
      </c>
      <c r="B114" s="104" t="s">
        <v>880</v>
      </c>
      <c r="C114" s="127" t="s">
        <v>667</v>
      </c>
    </row>
    <row r="115" spans="1:3" ht="14.4" x14ac:dyDescent="0.3">
      <c r="A115" s="104" t="s">
        <v>239</v>
      </c>
      <c r="B115" s="104" t="s">
        <v>835</v>
      </c>
      <c r="C115" s="127" t="s">
        <v>667</v>
      </c>
    </row>
    <row r="116" spans="1:3" ht="14.4" x14ac:dyDescent="0.3">
      <c r="A116" s="104" t="s">
        <v>239</v>
      </c>
      <c r="B116" s="104" t="s">
        <v>880</v>
      </c>
      <c r="C116" s="127" t="s">
        <v>667</v>
      </c>
    </row>
    <row r="117" spans="1:3" ht="14.4" x14ac:dyDescent="0.3">
      <c r="A117" s="104" t="s">
        <v>824</v>
      </c>
      <c r="B117" s="104" t="s">
        <v>822</v>
      </c>
      <c r="C117" s="127" t="s">
        <v>667</v>
      </c>
    </row>
    <row r="118" spans="1:3" ht="14.4" x14ac:dyDescent="0.3">
      <c r="A118" s="104" t="s">
        <v>824</v>
      </c>
      <c r="B118" s="104" t="s">
        <v>880</v>
      </c>
      <c r="C118" s="127" t="s">
        <v>667</v>
      </c>
    </row>
    <row r="119" spans="1:3" ht="14.4" x14ac:dyDescent="0.3">
      <c r="A119" s="104" t="s">
        <v>243</v>
      </c>
      <c r="B119" s="104" t="s">
        <v>839</v>
      </c>
      <c r="C119" s="127" t="s">
        <v>666</v>
      </c>
    </row>
    <row r="120" spans="1:3" ht="14.4" x14ac:dyDescent="0.3">
      <c r="A120" s="104" t="s">
        <v>243</v>
      </c>
      <c r="B120" s="104" t="s">
        <v>843</v>
      </c>
      <c r="C120" s="127" t="s">
        <v>665</v>
      </c>
    </row>
    <row r="121" spans="1:3" ht="14.4" x14ac:dyDescent="0.3">
      <c r="A121" s="104" t="s">
        <v>243</v>
      </c>
      <c r="B121" s="104" t="s">
        <v>844</v>
      </c>
      <c r="C121" s="127" t="s">
        <v>667</v>
      </c>
    </row>
    <row r="122" spans="1:3" ht="14.4" x14ac:dyDescent="0.3">
      <c r="A122" s="104" t="s">
        <v>243</v>
      </c>
      <c r="B122" s="104" t="s">
        <v>847</v>
      </c>
      <c r="C122" s="127" t="s">
        <v>665</v>
      </c>
    </row>
    <row r="123" spans="1:3" ht="14.4" x14ac:dyDescent="0.3">
      <c r="A123" s="104" t="s">
        <v>243</v>
      </c>
      <c r="B123" s="104" t="s">
        <v>876</v>
      </c>
      <c r="C123" s="127" t="s">
        <v>667</v>
      </c>
    </row>
    <row r="124" spans="1:3" ht="14.4" x14ac:dyDescent="0.3">
      <c r="A124" s="104" t="s">
        <v>243</v>
      </c>
      <c r="B124" s="104" t="s">
        <v>879</v>
      </c>
      <c r="C124" s="127" t="s">
        <v>665</v>
      </c>
    </row>
    <row r="125" spans="1:3" ht="14.4" x14ac:dyDescent="0.3">
      <c r="A125" s="104" t="s">
        <v>245</v>
      </c>
      <c r="B125" s="104" t="s">
        <v>805</v>
      </c>
      <c r="C125" s="127" t="s">
        <v>665</v>
      </c>
    </row>
    <row r="126" spans="1:3" ht="14.4" x14ac:dyDescent="0.3">
      <c r="A126" s="104" t="s">
        <v>245</v>
      </c>
      <c r="B126" s="104" t="s">
        <v>812</v>
      </c>
      <c r="C126" s="127" t="s">
        <v>667</v>
      </c>
    </row>
    <row r="127" spans="1:3" ht="14.4" x14ac:dyDescent="0.3">
      <c r="A127" s="104" t="s">
        <v>245</v>
      </c>
      <c r="B127" s="104" t="s">
        <v>818</v>
      </c>
      <c r="C127" s="127" t="s">
        <v>667</v>
      </c>
    </row>
    <row r="128" spans="1:3" ht="14.4" x14ac:dyDescent="0.3">
      <c r="A128" s="104" t="s">
        <v>245</v>
      </c>
      <c r="B128" s="104" t="s">
        <v>836</v>
      </c>
      <c r="C128" s="127" t="s">
        <v>667</v>
      </c>
    </row>
    <row r="129" spans="1:3" ht="14.4" x14ac:dyDescent="0.3">
      <c r="A129" s="104" t="s">
        <v>245</v>
      </c>
      <c r="B129" s="104" t="s">
        <v>851</v>
      </c>
      <c r="C129" s="127" t="s">
        <v>666</v>
      </c>
    </row>
    <row r="130" spans="1:3" ht="14.4" x14ac:dyDescent="0.3">
      <c r="A130" s="104" t="s">
        <v>245</v>
      </c>
      <c r="B130" s="104" t="s">
        <v>856</v>
      </c>
      <c r="C130" s="127" t="s">
        <v>667</v>
      </c>
    </row>
    <row r="131" spans="1:3" ht="14.4" x14ac:dyDescent="0.3">
      <c r="A131" s="104" t="s">
        <v>245</v>
      </c>
      <c r="B131" s="104" t="s">
        <v>864</v>
      </c>
      <c r="C131" s="127" t="s">
        <v>665</v>
      </c>
    </row>
    <row r="132" spans="1:3" ht="14.4" x14ac:dyDescent="0.3">
      <c r="A132" s="104" t="s">
        <v>245</v>
      </c>
      <c r="B132" s="104" t="s">
        <v>867</v>
      </c>
      <c r="C132" s="127" t="s">
        <v>665</v>
      </c>
    </row>
    <row r="133" spans="1:3" ht="14.4" x14ac:dyDescent="0.3">
      <c r="A133" s="104" t="s">
        <v>245</v>
      </c>
      <c r="B133" s="104" t="s">
        <v>868</v>
      </c>
      <c r="C133" s="127" t="s">
        <v>665</v>
      </c>
    </row>
    <row r="134" spans="1:3" ht="14.4" x14ac:dyDescent="0.3">
      <c r="A134" s="104" t="s">
        <v>245</v>
      </c>
      <c r="B134" s="104" t="s">
        <v>870</v>
      </c>
      <c r="C134" s="127" t="s">
        <v>667</v>
      </c>
    </row>
    <row r="135" spans="1:3" ht="14.4" x14ac:dyDescent="0.3">
      <c r="A135" s="104" t="s">
        <v>245</v>
      </c>
      <c r="B135" s="104" t="s">
        <v>875</v>
      </c>
      <c r="C135" s="127" t="s">
        <v>667</v>
      </c>
    </row>
    <row r="136" spans="1:3" ht="14.4" x14ac:dyDescent="0.3">
      <c r="A136" s="104" t="s">
        <v>245</v>
      </c>
      <c r="B136" s="104" t="s">
        <v>878</v>
      </c>
      <c r="C136" s="127" t="s">
        <v>667</v>
      </c>
    </row>
    <row r="137" spans="1:3" ht="14.4" x14ac:dyDescent="0.3">
      <c r="A137" s="104" t="s">
        <v>245</v>
      </c>
      <c r="B137" s="104" t="s">
        <v>880</v>
      </c>
      <c r="C137" s="127" t="s">
        <v>667</v>
      </c>
    </row>
    <row r="138" spans="1:3" ht="14.4" x14ac:dyDescent="0.3">
      <c r="A138" s="104" t="s">
        <v>470</v>
      </c>
      <c r="B138" s="104" t="s">
        <v>805</v>
      </c>
      <c r="C138" s="127" t="s">
        <v>665</v>
      </c>
    </row>
    <row r="139" spans="1:3" ht="14.4" x14ac:dyDescent="0.3">
      <c r="A139" s="104" t="s">
        <v>470</v>
      </c>
      <c r="B139" s="104" t="s">
        <v>812</v>
      </c>
      <c r="C139" s="127" t="s">
        <v>667</v>
      </c>
    </row>
    <row r="140" spans="1:3" ht="14.4" x14ac:dyDescent="0.3">
      <c r="A140" s="104" t="s">
        <v>470</v>
      </c>
      <c r="B140" s="104" t="s">
        <v>816</v>
      </c>
      <c r="C140" s="127" t="s">
        <v>665</v>
      </c>
    </row>
    <row r="141" spans="1:3" ht="14.4" x14ac:dyDescent="0.3">
      <c r="A141" s="104" t="s">
        <v>470</v>
      </c>
      <c r="B141" s="104" t="s">
        <v>818</v>
      </c>
      <c r="C141" s="127" t="s">
        <v>667</v>
      </c>
    </row>
    <row r="142" spans="1:3" ht="14.4" x14ac:dyDescent="0.3">
      <c r="A142" s="104" t="s">
        <v>470</v>
      </c>
      <c r="B142" s="104" t="s">
        <v>836</v>
      </c>
      <c r="C142" s="127" t="s">
        <v>667</v>
      </c>
    </row>
    <row r="143" spans="1:3" ht="14.4" x14ac:dyDescent="0.3">
      <c r="A143" s="104" t="s">
        <v>470</v>
      </c>
      <c r="B143" s="104" t="s">
        <v>848</v>
      </c>
      <c r="C143" s="127" t="s">
        <v>666</v>
      </c>
    </row>
    <row r="144" spans="1:3" ht="14.4" x14ac:dyDescent="0.3">
      <c r="A144" s="104" t="s">
        <v>470</v>
      </c>
      <c r="B144" s="104" t="s">
        <v>862</v>
      </c>
      <c r="C144" s="127" t="s">
        <v>667</v>
      </c>
    </row>
    <row r="145" spans="1:3" ht="14.4" x14ac:dyDescent="0.3">
      <c r="A145" s="104" t="s">
        <v>470</v>
      </c>
      <c r="B145" s="104" t="s">
        <v>863</v>
      </c>
      <c r="C145" s="127" t="s">
        <v>667</v>
      </c>
    </row>
    <row r="146" spans="1:3" ht="14.4" x14ac:dyDescent="0.3">
      <c r="A146" s="104" t="s">
        <v>470</v>
      </c>
      <c r="B146" s="104" t="s">
        <v>864</v>
      </c>
      <c r="C146" s="127" t="s">
        <v>665</v>
      </c>
    </row>
    <row r="147" spans="1:3" ht="14.4" x14ac:dyDescent="0.3">
      <c r="A147" s="104" t="s">
        <v>470</v>
      </c>
      <c r="B147" s="104" t="s">
        <v>865</v>
      </c>
      <c r="C147" s="127" t="s">
        <v>666</v>
      </c>
    </row>
    <row r="148" spans="1:3" ht="14.4" x14ac:dyDescent="0.3">
      <c r="A148" s="104" t="s">
        <v>470</v>
      </c>
      <c r="B148" s="104" t="s">
        <v>866</v>
      </c>
      <c r="C148" s="127" t="s">
        <v>667</v>
      </c>
    </row>
    <row r="149" spans="1:3" ht="14.4" x14ac:dyDescent="0.3">
      <c r="A149" s="104" t="s">
        <v>470</v>
      </c>
      <c r="B149" s="104" t="s">
        <v>867</v>
      </c>
      <c r="C149" s="127" t="s">
        <v>665</v>
      </c>
    </row>
    <row r="150" spans="1:3" ht="14.4" x14ac:dyDescent="0.3">
      <c r="A150" s="104" t="s">
        <v>470</v>
      </c>
      <c r="B150" s="104" t="s">
        <v>868</v>
      </c>
      <c r="C150" s="127" t="s">
        <v>665</v>
      </c>
    </row>
    <row r="151" spans="1:3" ht="14.4" x14ac:dyDescent="0.3">
      <c r="A151" s="104" t="s">
        <v>470</v>
      </c>
      <c r="B151" s="104" t="s">
        <v>870</v>
      </c>
      <c r="C151" s="127" t="s">
        <v>667</v>
      </c>
    </row>
    <row r="152" spans="1:3" ht="14.4" x14ac:dyDescent="0.3">
      <c r="A152" s="104" t="s">
        <v>470</v>
      </c>
      <c r="B152" s="104" t="s">
        <v>872</v>
      </c>
      <c r="C152" s="127" t="s">
        <v>667</v>
      </c>
    </row>
    <row r="153" spans="1:3" ht="14.4" x14ac:dyDescent="0.3">
      <c r="A153" s="104" t="s">
        <v>470</v>
      </c>
      <c r="B153" s="104" t="s">
        <v>875</v>
      </c>
      <c r="C153" s="127" t="s">
        <v>667</v>
      </c>
    </row>
    <row r="154" spans="1:3" ht="14.4" x14ac:dyDescent="0.3">
      <c r="A154" s="104" t="s">
        <v>470</v>
      </c>
      <c r="B154" s="104" t="s">
        <v>878</v>
      </c>
      <c r="C154" s="127" t="s">
        <v>667</v>
      </c>
    </row>
    <row r="155" spans="1:3" ht="14.4" x14ac:dyDescent="0.3">
      <c r="A155" s="104" t="s">
        <v>470</v>
      </c>
      <c r="B155" s="104" t="s">
        <v>880</v>
      </c>
      <c r="C155" s="127" t="s">
        <v>667</v>
      </c>
    </row>
    <row r="156" spans="1:3" ht="14.4" x14ac:dyDescent="0.3">
      <c r="A156" s="104" t="s">
        <v>881</v>
      </c>
      <c r="B156" s="104" t="s">
        <v>880</v>
      </c>
      <c r="C156" s="127" t="s">
        <v>667</v>
      </c>
    </row>
    <row r="157" spans="1:3" ht="14.4" x14ac:dyDescent="0.3">
      <c r="A157" s="104" t="s">
        <v>882</v>
      </c>
      <c r="B157" s="104" t="s">
        <v>880</v>
      </c>
      <c r="C157" s="127" t="s">
        <v>667</v>
      </c>
    </row>
    <row r="158" spans="1:3" ht="14.4" x14ac:dyDescent="0.3">
      <c r="A158" s="104" t="s">
        <v>421</v>
      </c>
      <c r="B158" s="104" t="s">
        <v>880</v>
      </c>
      <c r="C158" s="127" t="s">
        <v>667</v>
      </c>
    </row>
    <row r="159" spans="1:3" ht="14.4" x14ac:dyDescent="0.3">
      <c r="A159" s="104" t="s">
        <v>249</v>
      </c>
      <c r="B159" s="104" t="s">
        <v>620</v>
      </c>
      <c r="C159" s="127" t="s">
        <v>620</v>
      </c>
    </row>
    <row r="160" spans="1:3" ht="14.4" x14ac:dyDescent="0.3">
      <c r="A160" s="104" t="s">
        <v>251</v>
      </c>
      <c r="B160" s="104" t="s">
        <v>880</v>
      </c>
      <c r="C160" s="127" t="s">
        <v>667</v>
      </c>
    </row>
    <row r="161" spans="1:3" ht="14.4" x14ac:dyDescent="0.3">
      <c r="A161" s="104" t="s">
        <v>254</v>
      </c>
      <c r="B161" s="104" t="s">
        <v>857</v>
      </c>
      <c r="C161" s="127" t="s">
        <v>666</v>
      </c>
    </row>
    <row r="162" spans="1:3" ht="14.4" x14ac:dyDescent="0.3">
      <c r="A162" s="104" t="s">
        <v>256</v>
      </c>
      <c r="B162" s="104" t="s">
        <v>809</v>
      </c>
      <c r="C162" s="127" t="s">
        <v>667</v>
      </c>
    </row>
    <row r="163" spans="1:3" ht="14.4" x14ac:dyDescent="0.3">
      <c r="A163" s="104" t="s">
        <v>256</v>
      </c>
      <c r="B163" s="104" t="s">
        <v>811</v>
      </c>
      <c r="C163" s="127" t="s">
        <v>667</v>
      </c>
    </row>
    <row r="164" spans="1:3" ht="14.4" x14ac:dyDescent="0.3">
      <c r="A164" s="104" t="s">
        <v>258</v>
      </c>
      <c r="B164" s="104" t="s">
        <v>805</v>
      </c>
      <c r="C164" s="127" t="s">
        <v>665</v>
      </c>
    </row>
    <row r="165" spans="1:3" ht="14.4" x14ac:dyDescent="0.3">
      <c r="A165" s="104" t="s">
        <v>258</v>
      </c>
      <c r="B165" s="104" t="s">
        <v>812</v>
      </c>
      <c r="C165" s="127" t="s">
        <v>667</v>
      </c>
    </row>
    <row r="166" spans="1:3" ht="14.4" x14ac:dyDescent="0.3">
      <c r="A166" s="104" t="s">
        <v>258</v>
      </c>
      <c r="B166" s="104" t="s">
        <v>816</v>
      </c>
      <c r="C166" s="127" t="s">
        <v>665</v>
      </c>
    </row>
    <row r="167" spans="1:3" ht="14.4" x14ac:dyDescent="0.3">
      <c r="A167" s="104" t="s">
        <v>258</v>
      </c>
      <c r="B167" s="104" t="s">
        <v>818</v>
      </c>
      <c r="C167" s="127" t="s">
        <v>667</v>
      </c>
    </row>
    <row r="168" spans="1:3" ht="14.4" x14ac:dyDescent="0.3">
      <c r="A168" s="104" t="s">
        <v>258</v>
      </c>
      <c r="B168" s="104" t="s">
        <v>836</v>
      </c>
      <c r="C168" s="127" t="s">
        <v>667</v>
      </c>
    </row>
    <row r="169" spans="1:3" ht="14.4" x14ac:dyDescent="0.3">
      <c r="A169" s="104" t="s">
        <v>258</v>
      </c>
      <c r="B169" s="104" t="s">
        <v>848</v>
      </c>
      <c r="C169" s="127" t="s">
        <v>666</v>
      </c>
    </row>
    <row r="170" spans="1:3" ht="14.4" x14ac:dyDescent="0.3">
      <c r="A170" s="104" t="s">
        <v>258</v>
      </c>
      <c r="B170" s="104" t="s">
        <v>862</v>
      </c>
      <c r="C170" s="127" t="s">
        <v>667</v>
      </c>
    </row>
    <row r="171" spans="1:3" ht="14.4" x14ac:dyDescent="0.3">
      <c r="A171" s="104" t="s">
        <v>258</v>
      </c>
      <c r="B171" s="104" t="s">
        <v>863</v>
      </c>
      <c r="C171" s="127" t="s">
        <v>667</v>
      </c>
    </row>
    <row r="172" spans="1:3" ht="14.4" x14ac:dyDescent="0.3">
      <c r="A172" s="104" t="s">
        <v>258</v>
      </c>
      <c r="B172" s="104" t="s">
        <v>864</v>
      </c>
      <c r="C172" s="127" t="s">
        <v>665</v>
      </c>
    </row>
    <row r="173" spans="1:3" ht="14.4" x14ac:dyDescent="0.3">
      <c r="A173" s="104" t="s">
        <v>258</v>
      </c>
      <c r="B173" s="104" t="s">
        <v>865</v>
      </c>
      <c r="C173" s="127" t="s">
        <v>666</v>
      </c>
    </row>
    <row r="174" spans="1:3" ht="14.4" x14ac:dyDescent="0.3">
      <c r="A174" s="104" t="s">
        <v>258</v>
      </c>
      <c r="B174" s="104" t="s">
        <v>866</v>
      </c>
      <c r="C174" s="127" t="s">
        <v>667</v>
      </c>
    </row>
    <row r="175" spans="1:3" ht="14.4" x14ac:dyDescent="0.3">
      <c r="A175" s="104" t="s">
        <v>258</v>
      </c>
      <c r="B175" s="104" t="s">
        <v>867</v>
      </c>
      <c r="C175" s="127" t="s">
        <v>665</v>
      </c>
    </row>
    <row r="176" spans="1:3" ht="14.4" x14ac:dyDescent="0.3">
      <c r="A176" s="104" t="s">
        <v>258</v>
      </c>
      <c r="B176" s="104" t="s">
        <v>868</v>
      </c>
      <c r="C176" s="127" t="s">
        <v>665</v>
      </c>
    </row>
    <row r="177" spans="1:3" ht="14.4" x14ac:dyDescent="0.3">
      <c r="A177" s="104" t="s">
        <v>258</v>
      </c>
      <c r="B177" s="104" t="s">
        <v>870</v>
      </c>
      <c r="C177" s="127" t="s">
        <v>667</v>
      </c>
    </row>
    <row r="178" spans="1:3" ht="14.4" x14ac:dyDescent="0.3">
      <c r="A178" s="104" t="s">
        <v>258</v>
      </c>
      <c r="B178" s="104" t="s">
        <v>872</v>
      </c>
      <c r="C178" s="127" t="s">
        <v>667</v>
      </c>
    </row>
    <row r="179" spans="1:3" ht="14.4" x14ac:dyDescent="0.3">
      <c r="A179" s="104" t="s">
        <v>258</v>
      </c>
      <c r="B179" s="104" t="s">
        <v>875</v>
      </c>
      <c r="C179" s="127" t="s">
        <v>667</v>
      </c>
    </row>
    <row r="180" spans="1:3" ht="14.4" x14ac:dyDescent="0.3">
      <c r="A180" s="104" t="s">
        <v>258</v>
      </c>
      <c r="B180" s="104" t="s">
        <v>878</v>
      </c>
      <c r="C180" s="127" t="s">
        <v>667</v>
      </c>
    </row>
    <row r="181" spans="1:3" ht="14.4" x14ac:dyDescent="0.3">
      <c r="A181" s="104" t="s">
        <v>258</v>
      </c>
      <c r="B181" s="104" t="s">
        <v>880</v>
      </c>
      <c r="C181" s="127" t="s">
        <v>667</v>
      </c>
    </row>
    <row r="182" spans="1:3" ht="14.4" x14ac:dyDescent="0.3">
      <c r="A182" s="104" t="s">
        <v>262</v>
      </c>
      <c r="B182" s="104" t="s">
        <v>819</v>
      </c>
      <c r="C182" s="127" t="s">
        <v>667</v>
      </c>
    </row>
    <row r="183" spans="1:3" ht="14.4" x14ac:dyDescent="0.3">
      <c r="A183" s="104" t="s">
        <v>262</v>
      </c>
      <c r="B183" s="104" t="s">
        <v>880</v>
      </c>
      <c r="C183" s="127" t="s">
        <v>667</v>
      </c>
    </row>
    <row r="184" spans="1:3" ht="14.4" x14ac:dyDescent="0.3">
      <c r="A184" s="104" t="s">
        <v>265</v>
      </c>
      <c r="B184" s="104" t="s">
        <v>806</v>
      </c>
      <c r="C184" s="127" t="s">
        <v>667</v>
      </c>
    </row>
    <row r="185" spans="1:3" ht="14.4" x14ac:dyDescent="0.3">
      <c r="A185" s="104" t="s">
        <v>265</v>
      </c>
      <c r="B185" s="104" t="s">
        <v>833</v>
      </c>
      <c r="C185" s="127" t="s">
        <v>667</v>
      </c>
    </row>
    <row r="186" spans="1:3" ht="14.4" x14ac:dyDescent="0.3">
      <c r="A186" s="104" t="s">
        <v>265</v>
      </c>
      <c r="B186" s="104" t="s">
        <v>845</v>
      </c>
      <c r="C186" s="127" t="s">
        <v>667</v>
      </c>
    </row>
    <row r="187" spans="1:3" ht="14.4" x14ac:dyDescent="0.3">
      <c r="A187" s="104" t="s">
        <v>265</v>
      </c>
      <c r="B187" s="104" t="s">
        <v>849</v>
      </c>
      <c r="C187" s="127" t="s">
        <v>667</v>
      </c>
    </row>
    <row r="188" spans="1:3" ht="14.4" x14ac:dyDescent="0.3">
      <c r="A188" s="104" t="s">
        <v>265</v>
      </c>
      <c r="B188" s="104" t="s">
        <v>850</v>
      </c>
      <c r="C188" s="127" t="s">
        <v>667</v>
      </c>
    </row>
    <row r="189" spans="1:3" ht="14.4" x14ac:dyDescent="0.3">
      <c r="A189" s="104" t="s">
        <v>265</v>
      </c>
      <c r="B189" s="104" t="s">
        <v>854</v>
      </c>
      <c r="C189" s="127" t="s">
        <v>667</v>
      </c>
    </row>
    <row r="190" spans="1:3" ht="14.4" x14ac:dyDescent="0.3">
      <c r="A190" s="104" t="s">
        <v>277</v>
      </c>
      <c r="B190" s="104" t="s">
        <v>837</v>
      </c>
      <c r="C190" s="127" t="s">
        <v>665</v>
      </c>
    </row>
    <row r="191" spans="1:3" ht="14.4" x14ac:dyDescent="0.3">
      <c r="A191" s="104" t="s">
        <v>277</v>
      </c>
      <c r="B191" s="104" t="s">
        <v>877</v>
      </c>
      <c r="C191" s="127" t="s">
        <v>666</v>
      </c>
    </row>
    <row r="192" spans="1:3" ht="14.4" x14ac:dyDescent="0.3">
      <c r="A192" s="104" t="s">
        <v>277</v>
      </c>
      <c r="B192" s="104" t="s">
        <v>880</v>
      </c>
      <c r="C192" s="127" t="s">
        <v>667</v>
      </c>
    </row>
    <row r="193" spans="1:3" ht="14.4" x14ac:dyDescent="0.3">
      <c r="A193" s="104" t="s">
        <v>278</v>
      </c>
      <c r="B193" s="104" t="s">
        <v>856</v>
      </c>
      <c r="C193" s="127" t="s">
        <v>667</v>
      </c>
    </row>
    <row r="194" spans="1:3" ht="14.4" x14ac:dyDescent="0.3">
      <c r="A194" s="104" t="s">
        <v>278</v>
      </c>
      <c r="B194" s="104" t="s">
        <v>870</v>
      </c>
      <c r="C194" s="127" t="s">
        <v>667</v>
      </c>
    </row>
    <row r="195" spans="1:3" ht="14.4" x14ac:dyDescent="0.3">
      <c r="A195" s="104" t="s">
        <v>278</v>
      </c>
      <c r="B195" s="104" t="s">
        <v>878</v>
      </c>
      <c r="C195" s="127" t="s">
        <v>667</v>
      </c>
    </row>
    <row r="196" spans="1:3" ht="14.4" x14ac:dyDescent="0.3">
      <c r="A196" s="104" t="s">
        <v>278</v>
      </c>
      <c r="B196" s="104" t="s">
        <v>880</v>
      </c>
      <c r="C196" s="127" t="s">
        <v>667</v>
      </c>
    </row>
    <row r="197" spans="1:3" ht="14.4" x14ac:dyDescent="0.3">
      <c r="A197" s="104" t="s">
        <v>883</v>
      </c>
      <c r="B197" s="104" t="s">
        <v>880</v>
      </c>
      <c r="C197" s="127" t="s">
        <v>667</v>
      </c>
    </row>
    <row r="198" spans="1:3" ht="14.4" x14ac:dyDescent="0.3">
      <c r="A198" s="104" t="s">
        <v>303</v>
      </c>
      <c r="B198" s="104" t="s">
        <v>880</v>
      </c>
      <c r="C198" s="127" t="s">
        <v>667</v>
      </c>
    </row>
    <row r="199" spans="1:3" ht="14.4" x14ac:dyDescent="0.3">
      <c r="A199" s="104" t="s">
        <v>411</v>
      </c>
      <c r="B199" s="104" t="s">
        <v>836</v>
      </c>
      <c r="C199" s="127" t="s">
        <v>667</v>
      </c>
    </row>
    <row r="200" spans="1:3" ht="14.4" x14ac:dyDescent="0.3">
      <c r="A200" s="104" t="s">
        <v>411</v>
      </c>
      <c r="B200" s="104" t="s">
        <v>880</v>
      </c>
      <c r="C200" s="127" t="s">
        <v>667</v>
      </c>
    </row>
    <row r="201" spans="1:3" ht="14.4" x14ac:dyDescent="0.3">
      <c r="A201" s="104" t="s">
        <v>411</v>
      </c>
      <c r="B201" s="104" t="s">
        <v>884</v>
      </c>
      <c r="C201" s="127" t="s">
        <v>667</v>
      </c>
    </row>
    <row r="204" spans="1:3" x14ac:dyDescent="0.25">
      <c r="B204" s="123">
        <f>SUM(IF(FREQUENCY(MATCH(B6:B201,B6:B201,0),MATCH(B6:B201,B6:B201,0))&gt;0,1))</f>
        <v>72</v>
      </c>
    </row>
  </sheetData>
  <autoFilter ref="A2:C201" xr:uid="{4A86EF7C-5026-437A-9237-80B41B15F361}"/>
  <sortState xmlns:xlrd2="http://schemas.microsoft.com/office/spreadsheetml/2017/richdata2" ref="A3:C201">
    <sortCondition ref="A3:A201"/>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A4BEB-0228-4587-8EDD-5A3449DB2011}">
  <dimension ref="A1:E39"/>
  <sheetViews>
    <sheetView workbookViewId="0">
      <selection activeCell="F16" sqref="F16"/>
    </sheetView>
  </sheetViews>
  <sheetFormatPr defaultRowHeight="14.4" x14ac:dyDescent="0.3"/>
  <cols>
    <col min="1" max="1" width="30.77734375" style="96" customWidth="1"/>
    <col min="2" max="2" width="26.5546875" style="96" customWidth="1"/>
    <col min="3" max="3" width="16.44140625" style="126" customWidth="1"/>
    <col min="4" max="16384" width="8.88671875" style="96"/>
  </cols>
  <sheetData>
    <row r="1" spans="1:5" ht="15.6" x14ac:dyDescent="0.3">
      <c r="A1" s="125" t="s">
        <v>889</v>
      </c>
    </row>
    <row r="2" spans="1:5" x14ac:dyDescent="0.3">
      <c r="A2" s="99" t="s">
        <v>27</v>
      </c>
      <c r="B2" s="99" t="s">
        <v>886</v>
      </c>
      <c r="C2" s="99" t="s">
        <v>888</v>
      </c>
    </row>
    <row r="3" spans="1:5" x14ac:dyDescent="0.3">
      <c r="A3" s="104" t="s">
        <v>433</v>
      </c>
      <c r="B3" s="104" t="s">
        <v>837</v>
      </c>
      <c r="C3" s="127" t="s">
        <v>665</v>
      </c>
    </row>
    <row r="4" spans="1:5" x14ac:dyDescent="0.3">
      <c r="A4" s="104" t="s">
        <v>693</v>
      </c>
      <c r="B4" s="104" t="s">
        <v>860</v>
      </c>
      <c r="C4" s="127" t="s">
        <v>665</v>
      </c>
    </row>
    <row r="5" spans="1:5" x14ac:dyDescent="0.3">
      <c r="A5" s="104" t="s">
        <v>161</v>
      </c>
      <c r="B5" s="104" t="s">
        <v>837</v>
      </c>
      <c r="C5" s="127" t="s">
        <v>665</v>
      </c>
    </row>
    <row r="6" spans="1:5" x14ac:dyDescent="0.3">
      <c r="A6" s="104" t="s">
        <v>162</v>
      </c>
      <c r="B6" s="104" t="s">
        <v>843</v>
      </c>
      <c r="C6" s="127" t="s">
        <v>665</v>
      </c>
    </row>
    <row r="7" spans="1:5" x14ac:dyDescent="0.3">
      <c r="A7" s="104" t="s">
        <v>162</v>
      </c>
      <c r="B7" s="104" t="s">
        <v>861</v>
      </c>
      <c r="C7" s="127" t="s">
        <v>665</v>
      </c>
    </row>
    <row r="8" spans="1:5" x14ac:dyDescent="0.3">
      <c r="A8" s="104" t="s">
        <v>350</v>
      </c>
      <c r="B8" s="104" t="s">
        <v>837</v>
      </c>
      <c r="C8" s="127" t="s">
        <v>665</v>
      </c>
    </row>
    <row r="9" spans="1:5" x14ac:dyDescent="0.3">
      <c r="A9" s="104" t="s">
        <v>182</v>
      </c>
      <c r="B9" s="104" t="s">
        <v>816</v>
      </c>
      <c r="C9" s="127" t="s">
        <v>665</v>
      </c>
    </row>
    <row r="10" spans="1:5" x14ac:dyDescent="0.3">
      <c r="A10" s="104" t="s">
        <v>182</v>
      </c>
      <c r="B10" s="104" t="s">
        <v>867</v>
      </c>
      <c r="C10" s="127" t="s">
        <v>665</v>
      </c>
    </row>
    <row r="11" spans="1:5" x14ac:dyDescent="0.3">
      <c r="A11" s="104" t="s">
        <v>182</v>
      </c>
      <c r="B11" s="104" t="s">
        <v>868</v>
      </c>
      <c r="C11" s="127" t="s">
        <v>665</v>
      </c>
    </row>
    <row r="12" spans="1:5" x14ac:dyDescent="0.3">
      <c r="A12" s="104" t="s">
        <v>190</v>
      </c>
      <c r="B12" s="104" t="s">
        <v>837</v>
      </c>
      <c r="C12" s="127" t="s">
        <v>665</v>
      </c>
    </row>
    <row r="13" spans="1:5" x14ac:dyDescent="0.3">
      <c r="A13" s="104" t="s">
        <v>229</v>
      </c>
      <c r="B13" s="104" t="s">
        <v>867</v>
      </c>
      <c r="C13" s="127" t="s">
        <v>665</v>
      </c>
    </row>
    <row r="14" spans="1:5" x14ac:dyDescent="0.3">
      <c r="A14" s="104" t="s">
        <v>391</v>
      </c>
      <c r="B14" s="104" t="s">
        <v>805</v>
      </c>
      <c r="C14" s="127" t="s">
        <v>665</v>
      </c>
    </row>
    <row r="15" spans="1:5" x14ac:dyDescent="0.3">
      <c r="A15" s="104" t="s">
        <v>391</v>
      </c>
      <c r="B15" s="104" t="s">
        <v>864</v>
      </c>
      <c r="C15" s="127" t="s">
        <v>665</v>
      </c>
      <c r="E15" s="128"/>
    </row>
    <row r="16" spans="1:5" x14ac:dyDescent="0.3">
      <c r="A16" s="104" t="s">
        <v>391</v>
      </c>
      <c r="B16" s="104" t="s">
        <v>867</v>
      </c>
      <c r="C16" s="127" t="s">
        <v>665</v>
      </c>
    </row>
    <row r="17" spans="1:3" x14ac:dyDescent="0.3">
      <c r="A17" s="104" t="s">
        <v>391</v>
      </c>
      <c r="B17" s="104" t="s">
        <v>868</v>
      </c>
      <c r="C17" s="127" t="s">
        <v>665</v>
      </c>
    </row>
    <row r="18" spans="1:3" x14ac:dyDescent="0.3">
      <c r="A18" s="104" t="s">
        <v>394</v>
      </c>
      <c r="B18" s="104" t="s">
        <v>867</v>
      </c>
      <c r="C18" s="127" t="s">
        <v>665</v>
      </c>
    </row>
    <row r="19" spans="1:3" x14ac:dyDescent="0.3">
      <c r="A19" s="104" t="s">
        <v>243</v>
      </c>
      <c r="B19" s="104" t="s">
        <v>843</v>
      </c>
      <c r="C19" s="127" t="s">
        <v>665</v>
      </c>
    </row>
    <row r="20" spans="1:3" x14ac:dyDescent="0.3">
      <c r="A20" s="104" t="s">
        <v>243</v>
      </c>
      <c r="B20" s="104" t="s">
        <v>847</v>
      </c>
      <c r="C20" s="127" t="s">
        <v>665</v>
      </c>
    </row>
    <row r="21" spans="1:3" x14ac:dyDescent="0.3">
      <c r="A21" s="104" t="s">
        <v>243</v>
      </c>
      <c r="B21" s="104" t="s">
        <v>879</v>
      </c>
      <c r="C21" s="127" t="s">
        <v>665</v>
      </c>
    </row>
    <row r="22" spans="1:3" x14ac:dyDescent="0.3">
      <c r="A22" s="104" t="s">
        <v>245</v>
      </c>
      <c r="B22" s="104" t="s">
        <v>805</v>
      </c>
      <c r="C22" s="127" t="s">
        <v>665</v>
      </c>
    </row>
    <row r="23" spans="1:3" x14ac:dyDescent="0.3">
      <c r="A23" s="104" t="s">
        <v>245</v>
      </c>
      <c r="B23" s="104" t="s">
        <v>864</v>
      </c>
      <c r="C23" s="127" t="s">
        <v>665</v>
      </c>
    </row>
    <row r="24" spans="1:3" x14ac:dyDescent="0.3">
      <c r="A24" s="104" t="s">
        <v>245</v>
      </c>
      <c r="B24" s="104" t="s">
        <v>867</v>
      </c>
      <c r="C24" s="127" t="s">
        <v>665</v>
      </c>
    </row>
    <row r="25" spans="1:3" x14ac:dyDescent="0.3">
      <c r="A25" s="104" t="s">
        <v>245</v>
      </c>
      <c r="B25" s="104" t="s">
        <v>868</v>
      </c>
      <c r="C25" s="127" t="s">
        <v>665</v>
      </c>
    </row>
    <row r="26" spans="1:3" x14ac:dyDescent="0.3">
      <c r="A26" s="104" t="s">
        <v>470</v>
      </c>
      <c r="B26" s="104" t="s">
        <v>805</v>
      </c>
      <c r="C26" s="127" t="s">
        <v>665</v>
      </c>
    </row>
    <row r="27" spans="1:3" x14ac:dyDescent="0.3">
      <c r="A27" s="104" t="s">
        <v>470</v>
      </c>
      <c r="B27" s="104" t="s">
        <v>816</v>
      </c>
      <c r="C27" s="127" t="s">
        <v>665</v>
      </c>
    </row>
    <row r="28" spans="1:3" x14ac:dyDescent="0.3">
      <c r="A28" s="104" t="s">
        <v>470</v>
      </c>
      <c r="B28" s="104" t="s">
        <v>864</v>
      </c>
      <c r="C28" s="127" t="s">
        <v>665</v>
      </c>
    </row>
    <row r="29" spans="1:3" x14ac:dyDescent="0.3">
      <c r="A29" s="104" t="s">
        <v>470</v>
      </c>
      <c r="B29" s="104" t="s">
        <v>867</v>
      </c>
      <c r="C29" s="127" t="s">
        <v>665</v>
      </c>
    </row>
    <row r="30" spans="1:3" x14ac:dyDescent="0.3">
      <c r="A30" s="104" t="s">
        <v>470</v>
      </c>
      <c r="B30" s="104" t="s">
        <v>868</v>
      </c>
      <c r="C30" s="127" t="s">
        <v>665</v>
      </c>
    </row>
    <row r="31" spans="1:3" x14ac:dyDescent="0.3">
      <c r="A31" s="104" t="s">
        <v>258</v>
      </c>
      <c r="B31" s="104" t="s">
        <v>805</v>
      </c>
      <c r="C31" s="127" t="s">
        <v>665</v>
      </c>
    </row>
    <row r="32" spans="1:3" x14ac:dyDescent="0.3">
      <c r="A32" s="104" t="s">
        <v>258</v>
      </c>
      <c r="B32" s="104" t="s">
        <v>816</v>
      </c>
      <c r="C32" s="127" t="s">
        <v>665</v>
      </c>
    </row>
    <row r="33" spans="1:3" x14ac:dyDescent="0.3">
      <c r="A33" s="104" t="s">
        <v>258</v>
      </c>
      <c r="B33" s="104" t="s">
        <v>864</v>
      </c>
      <c r="C33" s="127" t="s">
        <v>665</v>
      </c>
    </row>
    <row r="34" spans="1:3" x14ac:dyDescent="0.3">
      <c r="A34" s="104" t="s">
        <v>258</v>
      </c>
      <c r="B34" s="104" t="s">
        <v>867</v>
      </c>
      <c r="C34" s="127" t="s">
        <v>665</v>
      </c>
    </row>
    <row r="35" spans="1:3" x14ac:dyDescent="0.3">
      <c r="A35" s="104" t="s">
        <v>258</v>
      </c>
      <c r="B35" s="104" t="s">
        <v>868</v>
      </c>
      <c r="C35" s="127" t="s">
        <v>665</v>
      </c>
    </row>
    <row r="36" spans="1:3" x14ac:dyDescent="0.3">
      <c r="A36" s="104" t="s">
        <v>277</v>
      </c>
      <c r="B36" s="104" t="s">
        <v>837</v>
      </c>
      <c r="C36" s="127" t="s">
        <v>665</v>
      </c>
    </row>
    <row r="38" spans="1:3" x14ac:dyDescent="0.3">
      <c r="C38" s="129">
        <f>SUM(IF(FREQUENCY(MATCH(B3:B36,B3:B36,0),MATCH(B3:B36,B3:B36,0))&gt;0,1))</f>
        <v>11</v>
      </c>
    </row>
    <row r="39" spans="1:3" x14ac:dyDescent="0.3">
      <c r="B39" s="130">
        <f>SUM(IF(FREQUENCY(MATCH(B3:B36,B3:B36,0),MATCH(B3:B36,B3:B36,0))&gt;0,1))</f>
        <v>11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FD3F-8079-4DD5-B4A7-0A45D2CE315A}">
  <dimension ref="A1:C69"/>
  <sheetViews>
    <sheetView workbookViewId="0">
      <selection activeCell="D16" sqref="D16"/>
    </sheetView>
  </sheetViews>
  <sheetFormatPr defaultRowHeight="14.4" x14ac:dyDescent="0.3"/>
  <cols>
    <col min="1" max="1" width="29.88671875" style="89" customWidth="1"/>
    <col min="2" max="2" width="39.109375" style="89" customWidth="1"/>
    <col min="3" max="3" width="21.77734375" style="89" customWidth="1"/>
    <col min="4" max="227" width="8.88671875" style="89"/>
    <col min="228" max="228" width="27.109375" style="89" customWidth="1"/>
    <col min="229" max="233" width="8.88671875" style="89"/>
    <col min="234" max="234" width="47.5546875" style="89" customWidth="1"/>
    <col min="235" max="483" width="8.88671875" style="89"/>
    <col min="484" max="484" width="27.109375" style="89" customWidth="1"/>
    <col min="485" max="489" width="8.88671875" style="89"/>
    <col min="490" max="490" width="47.5546875" style="89" customWidth="1"/>
    <col min="491" max="739" width="8.88671875" style="89"/>
    <col min="740" max="740" width="27.109375" style="89" customWidth="1"/>
    <col min="741" max="745" width="8.88671875" style="89"/>
    <col min="746" max="746" width="47.5546875" style="89" customWidth="1"/>
    <col min="747" max="995" width="8.88671875" style="89"/>
    <col min="996" max="996" width="27.109375" style="89" customWidth="1"/>
    <col min="997" max="1001" width="8.88671875" style="89"/>
    <col min="1002" max="1002" width="47.5546875" style="89" customWidth="1"/>
    <col min="1003" max="1251" width="8.88671875" style="89"/>
    <col min="1252" max="1252" width="27.109375" style="89" customWidth="1"/>
    <col min="1253" max="1257" width="8.88671875" style="89"/>
    <col min="1258" max="1258" width="47.5546875" style="89" customWidth="1"/>
    <col min="1259" max="1507" width="8.88671875" style="89"/>
    <col min="1508" max="1508" width="27.109375" style="89" customWidth="1"/>
    <col min="1509" max="1513" width="8.88671875" style="89"/>
    <col min="1514" max="1514" width="47.5546875" style="89" customWidth="1"/>
    <col min="1515" max="1763" width="8.88671875" style="89"/>
    <col min="1764" max="1764" width="27.109375" style="89" customWidth="1"/>
    <col min="1765" max="1769" width="8.88671875" style="89"/>
    <col min="1770" max="1770" width="47.5546875" style="89" customWidth="1"/>
    <col min="1771" max="2019" width="8.88671875" style="89"/>
    <col min="2020" max="2020" width="27.109375" style="89" customWidth="1"/>
    <col min="2021" max="2025" width="8.88671875" style="89"/>
    <col min="2026" max="2026" width="47.5546875" style="89" customWidth="1"/>
    <col min="2027" max="2275" width="8.88671875" style="89"/>
    <col min="2276" max="2276" width="27.109375" style="89" customWidth="1"/>
    <col min="2277" max="2281" width="8.88671875" style="89"/>
    <col min="2282" max="2282" width="47.5546875" style="89" customWidth="1"/>
    <col min="2283" max="2531" width="8.88671875" style="89"/>
    <col min="2532" max="2532" width="27.109375" style="89" customWidth="1"/>
    <col min="2533" max="2537" width="8.88671875" style="89"/>
    <col min="2538" max="2538" width="47.5546875" style="89" customWidth="1"/>
    <col min="2539" max="2787" width="8.88671875" style="89"/>
    <col min="2788" max="2788" width="27.109375" style="89" customWidth="1"/>
    <col min="2789" max="2793" width="8.88671875" style="89"/>
    <col min="2794" max="2794" width="47.5546875" style="89" customWidth="1"/>
    <col min="2795" max="3043" width="8.88671875" style="89"/>
    <col min="3044" max="3044" width="27.109375" style="89" customWidth="1"/>
    <col min="3045" max="3049" width="8.88671875" style="89"/>
    <col min="3050" max="3050" width="47.5546875" style="89" customWidth="1"/>
    <col min="3051" max="3299" width="8.88671875" style="89"/>
    <col min="3300" max="3300" width="27.109375" style="89" customWidth="1"/>
    <col min="3301" max="3305" width="8.88671875" style="89"/>
    <col min="3306" max="3306" width="47.5546875" style="89" customWidth="1"/>
    <col min="3307" max="3555" width="8.88671875" style="89"/>
    <col min="3556" max="3556" width="27.109375" style="89" customWidth="1"/>
    <col min="3557" max="3561" width="8.88671875" style="89"/>
    <col min="3562" max="3562" width="47.5546875" style="89" customWidth="1"/>
    <col min="3563" max="3811" width="8.88671875" style="89"/>
    <col min="3812" max="3812" width="27.109375" style="89" customWidth="1"/>
    <col min="3813" max="3817" width="8.88671875" style="89"/>
    <col min="3818" max="3818" width="47.5546875" style="89" customWidth="1"/>
    <col min="3819" max="4067" width="8.88671875" style="89"/>
    <col min="4068" max="4068" width="27.109375" style="89" customWidth="1"/>
    <col min="4069" max="4073" width="8.88671875" style="89"/>
    <col min="4074" max="4074" width="47.5546875" style="89" customWidth="1"/>
    <col min="4075" max="4323" width="8.88671875" style="89"/>
    <col min="4324" max="4324" width="27.109375" style="89" customWidth="1"/>
    <col min="4325" max="4329" width="8.88671875" style="89"/>
    <col min="4330" max="4330" width="47.5546875" style="89" customWidth="1"/>
    <col min="4331" max="4579" width="8.88671875" style="89"/>
    <col min="4580" max="4580" width="27.109375" style="89" customWidth="1"/>
    <col min="4581" max="4585" width="8.88671875" style="89"/>
    <col min="4586" max="4586" width="47.5546875" style="89" customWidth="1"/>
    <col min="4587" max="4835" width="8.88671875" style="89"/>
    <col min="4836" max="4836" width="27.109375" style="89" customWidth="1"/>
    <col min="4837" max="4841" width="8.88671875" style="89"/>
    <col min="4842" max="4842" width="47.5546875" style="89" customWidth="1"/>
    <col min="4843" max="5091" width="8.88671875" style="89"/>
    <col min="5092" max="5092" width="27.109375" style="89" customWidth="1"/>
    <col min="5093" max="5097" width="8.88671875" style="89"/>
    <col min="5098" max="5098" width="47.5546875" style="89" customWidth="1"/>
    <col min="5099" max="5347" width="8.88671875" style="89"/>
    <col min="5348" max="5348" width="27.109375" style="89" customWidth="1"/>
    <col min="5349" max="5353" width="8.88671875" style="89"/>
    <col min="5354" max="5354" width="47.5546875" style="89" customWidth="1"/>
    <col min="5355" max="5603" width="8.88671875" style="89"/>
    <col min="5604" max="5604" width="27.109375" style="89" customWidth="1"/>
    <col min="5605" max="5609" width="8.88671875" style="89"/>
    <col min="5610" max="5610" width="47.5546875" style="89" customWidth="1"/>
    <col min="5611" max="5859" width="8.88671875" style="89"/>
    <col min="5860" max="5860" width="27.109375" style="89" customWidth="1"/>
    <col min="5861" max="5865" width="8.88671875" style="89"/>
    <col min="5866" max="5866" width="47.5546875" style="89" customWidth="1"/>
    <col min="5867" max="6115" width="8.88671875" style="89"/>
    <col min="6116" max="6116" width="27.109375" style="89" customWidth="1"/>
    <col min="6117" max="6121" width="8.88671875" style="89"/>
    <col min="6122" max="6122" width="47.5546875" style="89" customWidth="1"/>
    <col min="6123" max="6371" width="8.88671875" style="89"/>
    <col min="6372" max="6372" width="27.109375" style="89" customWidth="1"/>
    <col min="6373" max="6377" width="8.88671875" style="89"/>
    <col min="6378" max="6378" width="47.5546875" style="89" customWidth="1"/>
    <col min="6379" max="6627" width="8.88671875" style="89"/>
    <col min="6628" max="6628" width="27.109375" style="89" customWidth="1"/>
    <col min="6629" max="6633" width="8.88671875" style="89"/>
    <col min="6634" max="6634" width="47.5546875" style="89" customWidth="1"/>
    <col min="6635" max="6883" width="8.88671875" style="89"/>
    <col min="6884" max="6884" width="27.109375" style="89" customWidth="1"/>
    <col min="6885" max="6889" width="8.88671875" style="89"/>
    <col min="6890" max="6890" width="47.5546875" style="89" customWidth="1"/>
    <col min="6891" max="7139" width="8.88671875" style="89"/>
    <col min="7140" max="7140" width="27.109375" style="89" customWidth="1"/>
    <col min="7141" max="7145" width="8.88671875" style="89"/>
    <col min="7146" max="7146" width="47.5546875" style="89" customWidth="1"/>
    <col min="7147" max="7395" width="8.88671875" style="89"/>
    <col min="7396" max="7396" width="27.109375" style="89" customWidth="1"/>
    <col min="7397" max="7401" width="8.88671875" style="89"/>
    <col min="7402" max="7402" width="47.5546875" style="89" customWidth="1"/>
    <col min="7403" max="7651" width="8.88671875" style="89"/>
    <col min="7652" max="7652" width="27.109375" style="89" customWidth="1"/>
    <col min="7653" max="7657" width="8.88671875" style="89"/>
    <col min="7658" max="7658" width="47.5546875" style="89" customWidth="1"/>
    <col min="7659" max="7907" width="8.88671875" style="89"/>
    <col min="7908" max="7908" width="27.109375" style="89" customWidth="1"/>
    <col min="7909" max="7913" width="8.88671875" style="89"/>
    <col min="7914" max="7914" width="47.5546875" style="89" customWidth="1"/>
    <col min="7915" max="8163" width="8.88671875" style="89"/>
    <col min="8164" max="8164" width="27.109375" style="89" customWidth="1"/>
    <col min="8165" max="8169" width="8.88671875" style="89"/>
    <col min="8170" max="8170" width="47.5546875" style="89" customWidth="1"/>
    <col min="8171" max="8419" width="8.88671875" style="89"/>
    <col min="8420" max="8420" width="27.109375" style="89" customWidth="1"/>
    <col min="8421" max="8425" width="8.88671875" style="89"/>
    <col min="8426" max="8426" width="47.5546875" style="89" customWidth="1"/>
    <col min="8427" max="8675" width="8.88671875" style="89"/>
    <col min="8676" max="8676" width="27.109375" style="89" customWidth="1"/>
    <col min="8677" max="8681" width="8.88671875" style="89"/>
    <col min="8682" max="8682" width="47.5546875" style="89" customWidth="1"/>
    <col min="8683" max="8931" width="8.88671875" style="89"/>
    <col min="8932" max="8932" width="27.109375" style="89" customWidth="1"/>
    <col min="8933" max="8937" width="8.88671875" style="89"/>
    <col min="8938" max="8938" width="47.5546875" style="89" customWidth="1"/>
    <col min="8939" max="9187" width="8.88671875" style="89"/>
    <col min="9188" max="9188" width="27.109375" style="89" customWidth="1"/>
    <col min="9189" max="9193" width="8.88671875" style="89"/>
    <col min="9194" max="9194" width="47.5546875" style="89" customWidth="1"/>
    <col min="9195" max="9443" width="8.88671875" style="89"/>
    <col min="9444" max="9444" width="27.109375" style="89" customWidth="1"/>
    <col min="9445" max="9449" width="8.88671875" style="89"/>
    <col min="9450" max="9450" width="47.5546875" style="89" customWidth="1"/>
    <col min="9451" max="9699" width="8.88671875" style="89"/>
    <col min="9700" max="9700" width="27.109375" style="89" customWidth="1"/>
    <col min="9701" max="9705" width="8.88671875" style="89"/>
    <col min="9706" max="9706" width="47.5546875" style="89" customWidth="1"/>
    <col min="9707" max="9955" width="8.88671875" style="89"/>
    <col min="9956" max="9956" width="27.109375" style="89" customWidth="1"/>
    <col min="9957" max="9961" width="8.88671875" style="89"/>
    <col min="9962" max="9962" width="47.5546875" style="89" customWidth="1"/>
    <col min="9963" max="10211" width="8.88671875" style="89"/>
    <col min="10212" max="10212" width="27.109375" style="89" customWidth="1"/>
    <col min="10213" max="10217" width="8.88671875" style="89"/>
    <col min="10218" max="10218" width="47.5546875" style="89" customWidth="1"/>
    <col min="10219" max="10467" width="8.88671875" style="89"/>
    <col min="10468" max="10468" width="27.109375" style="89" customWidth="1"/>
    <col min="10469" max="10473" width="8.88671875" style="89"/>
    <col min="10474" max="10474" width="47.5546875" style="89" customWidth="1"/>
    <col min="10475" max="10723" width="8.88671875" style="89"/>
    <col min="10724" max="10724" width="27.109375" style="89" customWidth="1"/>
    <col min="10725" max="10729" width="8.88671875" style="89"/>
    <col min="10730" max="10730" width="47.5546875" style="89" customWidth="1"/>
    <col min="10731" max="10979" width="8.88671875" style="89"/>
    <col min="10980" max="10980" width="27.109375" style="89" customWidth="1"/>
    <col min="10981" max="10985" width="8.88671875" style="89"/>
    <col min="10986" max="10986" width="47.5546875" style="89" customWidth="1"/>
    <col min="10987" max="11235" width="8.88671875" style="89"/>
    <col min="11236" max="11236" width="27.109375" style="89" customWidth="1"/>
    <col min="11237" max="11241" width="8.88671875" style="89"/>
    <col min="11242" max="11242" width="47.5546875" style="89" customWidth="1"/>
    <col min="11243" max="11491" width="8.88671875" style="89"/>
    <col min="11492" max="11492" width="27.109375" style="89" customWidth="1"/>
    <col min="11493" max="11497" width="8.88671875" style="89"/>
    <col min="11498" max="11498" width="47.5546875" style="89" customWidth="1"/>
    <col min="11499" max="11747" width="8.88671875" style="89"/>
    <col min="11748" max="11748" width="27.109375" style="89" customWidth="1"/>
    <col min="11749" max="11753" width="8.88671875" style="89"/>
    <col min="11754" max="11754" width="47.5546875" style="89" customWidth="1"/>
    <col min="11755" max="12003" width="8.88671875" style="89"/>
    <col min="12004" max="12004" width="27.109375" style="89" customWidth="1"/>
    <col min="12005" max="12009" width="8.88671875" style="89"/>
    <col min="12010" max="12010" width="47.5546875" style="89" customWidth="1"/>
    <col min="12011" max="12259" width="8.88671875" style="89"/>
    <col min="12260" max="12260" width="27.109375" style="89" customWidth="1"/>
    <col min="12261" max="12265" width="8.88671875" style="89"/>
    <col min="12266" max="12266" width="47.5546875" style="89" customWidth="1"/>
    <col min="12267" max="12515" width="8.88671875" style="89"/>
    <col min="12516" max="12516" width="27.109375" style="89" customWidth="1"/>
    <col min="12517" max="12521" width="8.88671875" style="89"/>
    <col min="12522" max="12522" width="47.5546875" style="89" customWidth="1"/>
    <col min="12523" max="12771" width="8.88671875" style="89"/>
    <col min="12772" max="12772" width="27.109375" style="89" customWidth="1"/>
    <col min="12773" max="12777" width="8.88671875" style="89"/>
    <col min="12778" max="12778" width="47.5546875" style="89" customWidth="1"/>
    <col min="12779" max="13027" width="8.88671875" style="89"/>
    <col min="13028" max="13028" width="27.109375" style="89" customWidth="1"/>
    <col min="13029" max="13033" width="8.88671875" style="89"/>
    <col min="13034" max="13034" width="47.5546875" style="89" customWidth="1"/>
    <col min="13035" max="13283" width="8.88671875" style="89"/>
    <col min="13284" max="13284" width="27.109375" style="89" customWidth="1"/>
    <col min="13285" max="13289" width="8.88671875" style="89"/>
    <col min="13290" max="13290" width="47.5546875" style="89" customWidth="1"/>
    <col min="13291" max="13539" width="8.88671875" style="89"/>
    <col min="13540" max="13540" width="27.109375" style="89" customWidth="1"/>
    <col min="13541" max="13545" width="8.88671875" style="89"/>
    <col min="13546" max="13546" width="47.5546875" style="89" customWidth="1"/>
    <col min="13547" max="13795" width="8.88671875" style="89"/>
    <col min="13796" max="13796" width="27.109375" style="89" customWidth="1"/>
    <col min="13797" max="13801" width="8.88671875" style="89"/>
    <col min="13802" max="13802" width="47.5546875" style="89" customWidth="1"/>
    <col min="13803" max="14051" width="8.88671875" style="89"/>
    <col min="14052" max="14052" width="27.109375" style="89" customWidth="1"/>
    <col min="14053" max="14057" width="8.88671875" style="89"/>
    <col min="14058" max="14058" width="47.5546875" style="89" customWidth="1"/>
    <col min="14059" max="14307" width="8.88671875" style="89"/>
    <col min="14308" max="14308" width="27.109375" style="89" customWidth="1"/>
    <col min="14309" max="14313" width="8.88671875" style="89"/>
    <col min="14314" max="14314" width="47.5546875" style="89" customWidth="1"/>
    <col min="14315" max="14563" width="8.88671875" style="89"/>
    <col min="14564" max="14564" width="27.109375" style="89" customWidth="1"/>
    <col min="14565" max="14569" width="8.88671875" style="89"/>
    <col min="14570" max="14570" width="47.5546875" style="89" customWidth="1"/>
    <col min="14571" max="14819" width="8.88671875" style="89"/>
    <col min="14820" max="14820" width="27.109375" style="89" customWidth="1"/>
    <col min="14821" max="14825" width="8.88671875" style="89"/>
    <col min="14826" max="14826" width="47.5546875" style="89" customWidth="1"/>
    <col min="14827" max="15075" width="8.88671875" style="89"/>
    <col min="15076" max="15076" width="27.109375" style="89" customWidth="1"/>
    <col min="15077" max="15081" width="8.88671875" style="89"/>
    <col min="15082" max="15082" width="47.5546875" style="89" customWidth="1"/>
    <col min="15083" max="15331" width="8.88671875" style="89"/>
    <col min="15332" max="15332" width="27.109375" style="89" customWidth="1"/>
    <col min="15333" max="15337" width="8.88671875" style="89"/>
    <col min="15338" max="15338" width="47.5546875" style="89" customWidth="1"/>
    <col min="15339" max="15587" width="8.88671875" style="89"/>
    <col min="15588" max="15588" width="27.109375" style="89" customWidth="1"/>
    <col min="15589" max="15593" width="8.88671875" style="89"/>
    <col min="15594" max="15594" width="47.5546875" style="89" customWidth="1"/>
    <col min="15595" max="15843" width="8.88671875" style="89"/>
    <col min="15844" max="15844" width="27.109375" style="89" customWidth="1"/>
    <col min="15845" max="15849" width="8.88671875" style="89"/>
    <col min="15850" max="15850" width="47.5546875" style="89" customWidth="1"/>
    <col min="15851" max="16099" width="8.88671875" style="89"/>
    <col min="16100" max="16100" width="27.109375" style="89" customWidth="1"/>
    <col min="16101" max="16105" width="8.88671875" style="89"/>
    <col min="16106" max="16106" width="47.5546875" style="89" customWidth="1"/>
    <col min="16107" max="16384" width="8.88671875" style="89"/>
  </cols>
  <sheetData>
    <row r="1" spans="1:3" ht="15.6" x14ac:dyDescent="0.3">
      <c r="A1" s="132" t="s">
        <v>942</v>
      </c>
    </row>
    <row r="2" spans="1:3" x14ac:dyDescent="0.3">
      <c r="A2" s="79" t="s">
        <v>27</v>
      </c>
      <c r="B2" s="79" t="s">
        <v>941</v>
      </c>
      <c r="C2" s="79" t="s">
        <v>888</v>
      </c>
    </row>
    <row r="3" spans="1:3" x14ac:dyDescent="0.3">
      <c r="A3" s="85" t="s">
        <v>890</v>
      </c>
      <c r="B3" s="85" t="s">
        <v>620</v>
      </c>
      <c r="C3" s="85" t="s">
        <v>620</v>
      </c>
    </row>
    <row r="4" spans="1:3" x14ac:dyDescent="0.3">
      <c r="A4" s="85" t="s">
        <v>94</v>
      </c>
      <c r="B4" s="85" t="s">
        <v>620</v>
      </c>
      <c r="C4" s="85" t="s">
        <v>620</v>
      </c>
    </row>
    <row r="5" spans="1:3" x14ac:dyDescent="0.3">
      <c r="A5" s="85" t="s">
        <v>891</v>
      </c>
      <c r="B5" s="85" t="s">
        <v>620</v>
      </c>
      <c r="C5" s="85" t="s">
        <v>620</v>
      </c>
    </row>
    <row r="6" spans="1:3" x14ac:dyDescent="0.3">
      <c r="A6" s="85" t="s">
        <v>627</v>
      </c>
      <c r="B6" s="85" t="s">
        <v>892</v>
      </c>
      <c r="C6" s="85" t="s">
        <v>665</v>
      </c>
    </row>
    <row r="7" spans="1:3" x14ac:dyDescent="0.3">
      <c r="A7" s="85" t="s">
        <v>627</v>
      </c>
      <c r="B7" s="85" t="s">
        <v>893</v>
      </c>
      <c r="C7" s="85" t="s">
        <v>665</v>
      </c>
    </row>
    <row r="8" spans="1:3" x14ac:dyDescent="0.3">
      <c r="A8" s="85" t="s">
        <v>627</v>
      </c>
      <c r="B8" s="85" t="s">
        <v>894</v>
      </c>
      <c r="C8" s="85" t="s">
        <v>667</v>
      </c>
    </row>
    <row r="9" spans="1:3" x14ac:dyDescent="0.3">
      <c r="A9" s="85" t="s">
        <v>627</v>
      </c>
      <c r="B9" s="85" t="s">
        <v>895</v>
      </c>
      <c r="C9" s="85" t="s">
        <v>665</v>
      </c>
    </row>
    <row r="10" spans="1:3" x14ac:dyDescent="0.3">
      <c r="A10" s="85" t="s">
        <v>896</v>
      </c>
      <c r="B10" s="85" t="s">
        <v>897</v>
      </c>
      <c r="C10" s="85" t="s">
        <v>666</v>
      </c>
    </row>
    <row r="11" spans="1:3" x14ac:dyDescent="0.3">
      <c r="A11" s="85" t="s">
        <v>611</v>
      </c>
      <c r="B11" s="85" t="s">
        <v>897</v>
      </c>
      <c r="C11" s="85" t="s">
        <v>666</v>
      </c>
    </row>
    <row r="12" spans="1:3" x14ac:dyDescent="0.3">
      <c r="A12" s="85" t="s">
        <v>898</v>
      </c>
      <c r="B12" s="85" t="s">
        <v>897</v>
      </c>
      <c r="C12" s="85" t="s">
        <v>666</v>
      </c>
    </row>
    <row r="13" spans="1:3" x14ac:dyDescent="0.3">
      <c r="A13" s="85" t="s">
        <v>627</v>
      </c>
      <c r="B13" s="85" t="s">
        <v>899</v>
      </c>
      <c r="C13" s="85" t="s">
        <v>665</v>
      </c>
    </row>
    <row r="14" spans="1:3" x14ac:dyDescent="0.3">
      <c r="A14" s="85" t="s">
        <v>900</v>
      </c>
      <c r="B14" s="85" t="s">
        <v>901</v>
      </c>
      <c r="C14" s="85" t="s">
        <v>666</v>
      </c>
    </row>
    <row r="15" spans="1:3" x14ac:dyDescent="0.3">
      <c r="A15" s="85" t="s">
        <v>900</v>
      </c>
      <c r="B15" s="85" t="s">
        <v>902</v>
      </c>
      <c r="C15" s="85" t="s">
        <v>667</v>
      </c>
    </row>
    <row r="16" spans="1:3" x14ac:dyDescent="0.3">
      <c r="A16" s="85" t="s">
        <v>900</v>
      </c>
      <c r="B16" s="85" t="s">
        <v>903</v>
      </c>
      <c r="C16" s="85" t="s">
        <v>667</v>
      </c>
    </row>
    <row r="17" spans="1:3" x14ac:dyDescent="0.3">
      <c r="A17" s="85" t="s">
        <v>900</v>
      </c>
      <c r="B17" s="85" t="s">
        <v>904</v>
      </c>
      <c r="C17" s="85" t="s">
        <v>666</v>
      </c>
    </row>
    <row r="18" spans="1:3" x14ac:dyDescent="0.3">
      <c r="A18" s="85" t="s">
        <v>905</v>
      </c>
      <c r="B18" s="85" t="s">
        <v>906</v>
      </c>
      <c r="C18" s="85" t="s">
        <v>665</v>
      </c>
    </row>
    <row r="19" spans="1:3" x14ac:dyDescent="0.3">
      <c r="A19" s="85" t="s">
        <v>900</v>
      </c>
      <c r="B19" s="85" t="s">
        <v>907</v>
      </c>
      <c r="C19" s="85" t="s">
        <v>667</v>
      </c>
    </row>
    <row r="20" spans="1:3" x14ac:dyDescent="0.3">
      <c r="A20" s="85" t="s">
        <v>905</v>
      </c>
      <c r="B20" s="85" t="s">
        <v>908</v>
      </c>
      <c r="C20" s="85" t="s">
        <v>666</v>
      </c>
    </row>
    <row r="21" spans="1:3" x14ac:dyDescent="0.3">
      <c r="A21" s="85" t="s">
        <v>637</v>
      </c>
      <c r="B21" s="85" t="s">
        <v>909</v>
      </c>
      <c r="C21" s="85" t="s">
        <v>666</v>
      </c>
    </row>
    <row r="22" spans="1:3" x14ac:dyDescent="0.3">
      <c r="A22" s="85" t="s">
        <v>637</v>
      </c>
      <c r="B22" s="85" t="s">
        <v>910</v>
      </c>
      <c r="C22" s="85" t="s">
        <v>665</v>
      </c>
    </row>
    <row r="23" spans="1:3" x14ac:dyDescent="0.3">
      <c r="A23" s="85" t="s">
        <v>905</v>
      </c>
      <c r="B23" s="85" t="s">
        <v>911</v>
      </c>
      <c r="C23" s="85" t="s">
        <v>667</v>
      </c>
    </row>
    <row r="24" spans="1:3" x14ac:dyDescent="0.3">
      <c r="A24" s="85" t="s">
        <v>900</v>
      </c>
      <c r="B24" s="85" t="s">
        <v>912</v>
      </c>
      <c r="C24" s="85" t="s">
        <v>667</v>
      </c>
    </row>
    <row r="25" spans="1:3" x14ac:dyDescent="0.3">
      <c r="A25" s="85" t="s">
        <v>627</v>
      </c>
      <c r="B25" s="85" t="s">
        <v>913</v>
      </c>
      <c r="C25" s="85" t="s">
        <v>667</v>
      </c>
    </row>
    <row r="26" spans="1:3" x14ac:dyDescent="0.3">
      <c r="A26" s="85" t="s">
        <v>905</v>
      </c>
      <c r="B26" s="85" t="s">
        <v>914</v>
      </c>
      <c r="C26" s="85" t="s">
        <v>667</v>
      </c>
    </row>
    <row r="27" spans="1:3" x14ac:dyDescent="0.3">
      <c r="A27" s="85" t="s">
        <v>900</v>
      </c>
      <c r="B27" s="85" t="s">
        <v>915</v>
      </c>
      <c r="C27" s="85" t="s">
        <v>667</v>
      </c>
    </row>
    <row r="28" spans="1:3" x14ac:dyDescent="0.3">
      <c r="A28" s="85" t="s">
        <v>900</v>
      </c>
      <c r="B28" s="85" t="s">
        <v>916</v>
      </c>
      <c r="C28" s="85" t="s">
        <v>666</v>
      </c>
    </row>
    <row r="29" spans="1:3" x14ac:dyDescent="0.3">
      <c r="A29" s="85" t="s">
        <v>900</v>
      </c>
      <c r="B29" s="85" t="s">
        <v>917</v>
      </c>
      <c r="C29" s="85" t="s">
        <v>666</v>
      </c>
    </row>
    <row r="30" spans="1:3" x14ac:dyDescent="0.3">
      <c r="A30" s="85" t="s">
        <v>161</v>
      </c>
      <c r="B30" s="85" t="s">
        <v>837</v>
      </c>
      <c r="C30" s="85" t="s">
        <v>665</v>
      </c>
    </row>
    <row r="31" spans="1:3" x14ac:dyDescent="0.3">
      <c r="A31" s="85" t="s">
        <v>433</v>
      </c>
      <c r="B31" s="85" t="s">
        <v>837</v>
      </c>
      <c r="C31" s="85" t="s">
        <v>665</v>
      </c>
    </row>
    <row r="32" spans="1:3" x14ac:dyDescent="0.3">
      <c r="A32" s="85" t="s">
        <v>898</v>
      </c>
      <c r="B32" s="85" t="s">
        <v>918</v>
      </c>
      <c r="C32" s="85" t="s">
        <v>667</v>
      </c>
    </row>
    <row r="33" spans="1:3" x14ac:dyDescent="0.3">
      <c r="A33" s="85" t="s">
        <v>905</v>
      </c>
      <c r="B33" s="85" t="s">
        <v>919</v>
      </c>
      <c r="C33" s="85" t="s">
        <v>665</v>
      </c>
    </row>
    <row r="34" spans="1:3" x14ac:dyDescent="0.3">
      <c r="A34" s="85" t="s">
        <v>920</v>
      </c>
      <c r="B34" s="85" t="s">
        <v>843</v>
      </c>
      <c r="C34" s="85" t="s">
        <v>665</v>
      </c>
    </row>
    <row r="35" spans="1:3" x14ac:dyDescent="0.3">
      <c r="A35" s="85" t="s">
        <v>920</v>
      </c>
      <c r="B35" s="85" t="s">
        <v>844</v>
      </c>
      <c r="C35" s="85" t="s">
        <v>667</v>
      </c>
    </row>
    <row r="36" spans="1:3" x14ac:dyDescent="0.3">
      <c r="A36" s="85" t="s">
        <v>900</v>
      </c>
      <c r="B36" s="85" t="s">
        <v>921</v>
      </c>
      <c r="C36" s="85" t="s">
        <v>666</v>
      </c>
    </row>
    <row r="37" spans="1:3" x14ac:dyDescent="0.3">
      <c r="A37" s="85" t="s">
        <v>637</v>
      </c>
      <c r="B37" s="85" t="s">
        <v>922</v>
      </c>
      <c r="C37" s="85" t="s">
        <v>667</v>
      </c>
    </row>
    <row r="38" spans="1:3" x14ac:dyDescent="0.3">
      <c r="A38" s="85" t="s">
        <v>900</v>
      </c>
      <c r="B38" s="85" t="s">
        <v>923</v>
      </c>
      <c r="C38" s="85" t="s">
        <v>667</v>
      </c>
    </row>
    <row r="39" spans="1:3" x14ac:dyDescent="0.3">
      <c r="A39" s="85" t="s">
        <v>905</v>
      </c>
      <c r="B39" s="85" t="s">
        <v>924</v>
      </c>
      <c r="C39" s="85" t="s">
        <v>667</v>
      </c>
    </row>
    <row r="40" spans="1:3" x14ac:dyDescent="0.3">
      <c r="A40" s="85" t="s">
        <v>925</v>
      </c>
      <c r="B40" s="85" t="s">
        <v>926</v>
      </c>
      <c r="C40" s="85" t="s">
        <v>667</v>
      </c>
    </row>
    <row r="41" spans="1:3" x14ac:dyDescent="0.3">
      <c r="A41" s="85" t="s">
        <v>927</v>
      </c>
      <c r="B41" s="85" t="s">
        <v>926</v>
      </c>
      <c r="C41" s="85" t="s">
        <v>667</v>
      </c>
    </row>
    <row r="42" spans="1:3" x14ac:dyDescent="0.3">
      <c r="A42" s="85" t="s">
        <v>900</v>
      </c>
      <c r="B42" s="85" t="s">
        <v>928</v>
      </c>
      <c r="C42" s="85" t="s">
        <v>667</v>
      </c>
    </row>
    <row r="43" spans="1:3" x14ac:dyDescent="0.3">
      <c r="A43" s="85" t="s">
        <v>905</v>
      </c>
      <c r="B43" s="85" t="s">
        <v>929</v>
      </c>
      <c r="C43" s="85" t="s">
        <v>667</v>
      </c>
    </row>
    <row r="44" spans="1:3" x14ac:dyDescent="0.3">
      <c r="A44" s="85" t="s">
        <v>905</v>
      </c>
      <c r="B44" s="85" t="s">
        <v>930</v>
      </c>
      <c r="C44" s="85" t="s">
        <v>665</v>
      </c>
    </row>
    <row r="45" spans="1:3" x14ac:dyDescent="0.3">
      <c r="A45" s="85" t="s">
        <v>905</v>
      </c>
      <c r="B45" s="85" t="s">
        <v>931</v>
      </c>
      <c r="C45" s="85" t="s">
        <v>665</v>
      </c>
    </row>
    <row r="46" spans="1:3" x14ac:dyDescent="0.3">
      <c r="A46" s="85" t="s">
        <v>905</v>
      </c>
      <c r="B46" s="85" t="s">
        <v>932</v>
      </c>
      <c r="C46" s="85" t="s">
        <v>665</v>
      </c>
    </row>
    <row r="47" spans="1:3" x14ac:dyDescent="0.3">
      <c r="A47" s="85" t="s">
        <v>920</v>
      </c>
      <c r="B47" s="85" t="s">
        <v>861</v>
      </c>
      <c r="C47" s="85" t="s">
        <v>665</v>
      </c>
    </row>
    <row r="48" spans="1:3" x14ac:dyDescent="0.3">
      <c r="A48" s="85" t="s">
        <v>920</v>
      </c>
      <c r="B48" s="85" t="s">
        <v>933</v>
      </c>
      <c r="C48" s="85" t="s">
        <v>666</v>
      </c>
    </row>
    <row r="49" spans="1:3" x14ac:dyDescent="0.3">
      <c r="A49" s="85" t="s">
        <v>900</v>
      </c>
      <c r="B49" s="85" t="s">
        <v>934</v>
      </c>
      <c r="C49" s="85" t="s">
        <v>666</v>
      </c>
    </row>
    <row r="50" spans="1:3" x14ac:dyDescent="0.3">
      <c r="A50" s="85" t="s">
        <v>905</v>
      </c>
      <c r="B50" s="85" t="s">
        <v>935</v>
      </c>
      <c r="C50" s="85" t="s">
        <v>667</v>
      </c>
    </row>
    <row r="51" spans="1:3" x14ac:dyDescent="0.3">
      <c r="A51" s="85" t="s">
        <v>905</v>
      </c>
      <c r="B51" s="85" t="s">
        <v>936</v>
      </c>
      <c r="C51" s="85" t="s">
        <v>667</v>
      </c>
    </row>
    <row r="52" spans="1:3" x14ac:dyDescent="0.3">
      <c r="A52" s="85" t="s">
        <v>896</v>
      </c>
      <c r="B52" s="85" t="s">
        <v>937</v>
      </c>
      <c r="C52" s="85" t="s">
        <v>667</v>
      </c>
    </row>
    <row r="53" spans="1:3" x14ac:dyDescent="0.3">
      <c r="A53" s="85" t="s">
        <v>905</v>
      </c>
      <c r="B53" s="85" t="s">
        <v>938</v>
      </c>
      <c r="C53" s="85" t="s">
        <v>665</v>
      </c>
    </row>
    <row r="54" spans="1:3" x14ac:dyDescent="0.3">
      <c r="A54" s="85" t="s">
        <v>920</v>
      </c>
      <c r="B54" s="85" t="s">
        <v>876</v>
      </c>
      <c r="C54" s="85" t="s">
        <v>667</v>
      </c>
    </row>
    <row r="55" spans="1:3" x14ac:dyDescent="0.3">
      <c r="A55" s="85" t="s">
        <v>161</v>
      </c>
      <c r="B55" s="85" t="s">
        <v>877</v>
      </c>
      <c r="C55" s="85" t="s">
        <v>666</v>
      </c>
    </row>
    <row r="56" spans="1:3" x14ac:dyDescent="0.3">
      <c r="A56" s="85" t="s">
        <v>433</v>
      </c>
      <c r="B56" s="85" t="s">
        <v>877</v>
      </c>
      <c r="C56" s="85" t="s">
        <v>666</v>
      </c>
    </row>
    <row r="57" spans="1:3" x14ac:dyDescent="0.3">
      <c r="A57" s="85" t="s">
        <v>896</v>
      </c>
      <c r="B57" s="85" t="s">
        <v>877</v>
      </c>
      <c r="C57" s="85" t="s">
        <v>666</v>
      </c>
    </row>
    <row r="58" spans="1:3" x14ac:dyDescent="0.3">
      <c r="A58" s="85" t="s">
        <v>611</v>
      </c>
      <c r="B58" s="85" t="s">
        <v>877</v>
      </c>
      <c r="C58" s="85" t="s">
        <v>666</v>
      </c>
    </row>
    <row r="59" spans="1:3" x14ac:dyDescent="0.3">
      <c r="A59" s="85" t="s">
        <v>898</v>
      </c>
      <c r="B59" s="85" t="s">
        <v>877</v>
      </c>
      <c r="C59" s="85" t="s">
        <v>666</v>
      </c>
    </row>
    <row r="60" spans="1:3" x14ac:dyDescent="0.3">
      <c r="A60" s="85" t="s">
        <v>905</v>
      </c>
      <c r="B60" s="85" t="s">
        <v>939</v>
      </c>
      <c r="C60" s="85" t="s">
        <v>666</v>
      </c>
    </row>
    <row r="61" spans="1:3" x14ac:dyDescent="0.3">
      <c r="A61" s="85" t="s">
        <v>637</v>
      </c>
      <c r="B61" s="85" t="s">
        <v>940</v>
      </c>
      <c r="C61" s="85" t="s">
        <v>667</v>
      </c>
    </row>
    <row r="62" spans="1:3" x14ac:dyDescent="0.3">
      <c r="A62" s="85" t="s">
        <v>161</v>
      </c>
      <c r="B62" s="85" t="s">
        <v>880</v>
      </c>
      <c r="C62" s="85" t="s">
        <v>667</v>
      </c>
    </row>
    <row r="63" spans="1:3" x14ac:dyDescent="0.3">
      <c r="A63" s="85" t="s">
        <v>433</v>
      </c>
      <c r="B63" s="85" t="s">
        <v>880</v>
      </c>
      <c r="C63" s="85" t="s">
        <v>667</v>
      </c>
    </row>
    <row r="64" spans="1:3" x14ac:dyDescent="0.3">
      <c r="A64" s="85" t="s">
        <v>896</v>
      </c>
      <c r="B64" s="85" t="s">
        <v>880</v>
      </c>
      <c r="C64" s="85" t="s">
        <v>667</v>
      </c>
    </row>
    <row r="65" spans="1:3" x14ac:dyDescent="0.3">
      <c r="A65" s="85" t="s">
        <v>611</v>
      </c>
      <c r="B65" s="85" t="s">
        <v>880</v>
      </c>
      <c r="C65" s="85" t="s">
        <v>667</v>
      </c>
    </row>
    <row r="66" spans="1:3" x14ac:dyDescent="0.3">
      <c r="A66" s="85" t="s">
        <v>898</v>
      </c>
      <c r="B66" s="85" t="s">
        <v>880</v>
      </c>
      <c r="C66" s="85" t="s">
        <v>667</v>
      </c>
    </row>
    <row r="69" spans="1:3" x14ac:dyDescent="0.3">
      <c r="B69" s="89">
        <f>SUM(IF(FREQUENCY(MATCH(B6:B66,B6:B66,0),MATCH(B6:B66,B6:B66,0))&gt;0,1))</f>
        <v>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AB0D3-6DBC-4E3D-984C-8ACD44A33BB0}">
  <dimension ref="A1:C20"/>
  <sheetViews>
    <sheetView workbookViewId="0">
      <selection activeCell="G24" sqref="G24"/>
    </sheetView>
  </sheetViews>
  <sheetFormatPr defaultRowHeight="13.2" x14ac:dyDescent="0.25"/>
  <cols>
    <col min="1" max="1" width="30.88671875" style="131" customWidth="1"/>
    <col min="2" max="2" width="23.77734375" style="131" customWidth="1"/>
    <col min="3" max="3" width="22.77734375" style="131" customWidth="1"/>
    <col min="4" max="16384" width="8.88671875" style="131"/>
  </cols>
  <sheetData>
    <row r="1" spans="1:3" ht="15.6" x14ac:dyDescent="0.3">
      <c r="A1" s="132" t="s">
        <v>943</v>
      </c>
      <c r="B1" s="89"/>
      <c r="C1" s="89"/>
    </row>
    <row r="2" spans="1:3" ht="14.4" x14ac:dyDescent="0.3">
      <c r="A2" s="79" t="s">
        <v>27</v>
      </c>
      <c r="B2" s="79" t="s">
        <v>941</v>
      </c>
      <c r="C2" s="79" t="s">
        <v>888</v>
      </c>
    </row>
    <row r="3" spans="1:3" ht="14.4" x14ac:dyDescent="0.3">
      <c r="A3" s="85" t="s">
        <v>627</v>
      </c>
      <c r="B3" s="85" t="s">
        <v>892</v>
      </c>
      <c r="C3" s="134" t="s">
        <v>665</v>
      </c>
    </row>
    <row r="4" spans="1:3" ht="14.4" x14ac:dyDescent="0.3">
      <c r="A4" s="85" t="s">
        <v>627</v>
      </c>
      <c r="B4" s="85" t="s">
        <v>893</v>
      </c>
      <c r="C4" s="134" t="s">
        <v>665</v>
      </c>
    </row>
    <row r="5" spans="1:3" ht="14.4" x14ac:dyDescent="0.3">
      <c r="A5" s="85" t="s">
        <v>627</v>
      </c>
      <c r="B5" s="85" t="s">
        <v>895</v>
      </c>
      <c r="C5" s="134" t="s">
        <v>665</v>
      </c>
    </row>
    <row r="6" spans="1:3" ht="14.4" x14ac:dyDescent="0.3">
      <c r="A6" s="85" t="s">
        <v>627</v>
      </c>
      <c r="B6" s="85" t="s">
        <v>899</v>
      </c>
      <c r="C6" s="134" t="s">
        <v>665</v>
      </c>
    </row>
    <row r="7" spans="1:3" ht="14.4" x14ac:dyDescent="0.3">
      <c r="A7" s="85" t="s">
        <v>905</v>
      </c>
      <c r="B7" s="85" t="s">
        <v>906</v>
      </c>
      <c r="C7" s="134" t="s">
        <v>665</v>
      </c>
    </row>
    <row r="8" spans="1:3" ht="14.4" x14ac:dyDescent="0.3">
      <c r="A8" s="85" t="s">
        <v>637</v>
      </c>
      <c r="B8" s="85" t="s">
        <v>910</v>
      </c>
      <c r="C8" s="134" t="s">
        <v>665</v>
      </c>
    </row>
    <row r="9" spans="1:3" ht="14.4" x14ac:dyDescent="0.3">
      <c r="A9" s="85" t="s">
        <v>161</v>
      </c>
      <c r="B9" s="85" t="s">
        <v>837</v>
      </c>
      <c r="C9" s="134" t="s">
        <v>665</v>
      </c>
    </row>
    <row r="10" spans="1:3" ht="14.4" x14ac:dyDescent="0.3">
      <c r="A10" s="85" t="s">
        <v>433</v>
      </c>
      <c r="B10" s="85" t="s">
        <v>837</v>
      </c>
      <c r="C10" s="134" t="s">
        <v>665</v>
      </c>
    </row>
    <row r="11" spans="1:3" ht="14.4" x14ac:dyDescent="0.3">
      <c r="A11" s="85" t="s">
        <v>905</v>
      </c>
      <c r="B11" s="85" t="s">
        <v>919</v>
      </c>
      <c r="C11" s="134" t="s">
        <v>665</v>
      </c>
    </row>
    <row r="12" spans="1:3" ht="14.4" x14ac:dyDescent="0.3">
      <c r="A12" s="85" t="s">
        <v>920</v>
      </c>
      <c r="B12" s="85" t="s">
        <v>843</v>
      </c>
      <c r="C12" s="134" t="s">
        <v>665</v>
      </c>
    </row>
    <row r="13" spans="1:3" ht="14.4" x14ac:dyDescent="0.3">
      <c r="A13" s="85" t="s">
        <v>905</v>
      </c>
      <c r="B13" s="85" t="s">
        <v>930</v>
      </c>
      <c r="C13" s="134" t="s">
        <v>665</v>
      </c>
    </row>
    <row r="14" spans="1:3" ht="14.4" x14ac:dyDescent="0.3">
      <c r="A14" s="85" t="s">
        <v>905</v>
      </c>
      <c r="B14" s="85" t="s">
        <v>931</v>
      </c>
      <c r="C14" s="134" t="s">
        <v>665</v>
      </c>
    </row>
    <row r="15" spans="1:3" ht="14.4" x14ac:dyDescent="0.3">
      <c r="A15" s="85" t="s">
        <v>905</v>
      </c>
      <c r="B15" s="85" t="s">
        <v>932</v>
      </c>
      <c r="C15" s="134" t="s">
        <v>665</v>
      </c>
    </row>
    <row r="16" spans="1:3" ht="14.4" x14ac:dyDescent="0.3">
      <c r="A16" s="85" t="s">
        <v>920</v>
      </c>
      <c r="B16" s="85" t="s">
        <v>861</v>
      </c>
      <c r="C16" s="134" t="s">
        <v>665</v>
      </c>
    </row>
    <row r="17" spans="1:3" ht="14.4" x14ac:dyDescent="0.3">
      <c r="A17" s="85" t="s">
        <v>905</v>
      </c>
      <c r="B17" s="85" t="s">
        <v>938</v>
      </c>
      <c r="C17" s="134" t="s">
        <v>665</v>
      </c>
    </row>
    <row r="20" spans="1:3" ht="15" x14ac:dyDescent="0.25">
      <c r="B20" s="133">
        <f>SUM(IF(FREQUENCY(MATCH(B3:B17,B3:B17,0),MATCH(B3:B17,B3:B17,0))&gt;0,1))</f>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SI Figures</vt:lpstr>
      <vt:lpstr>SI Table 1</vt:lpstr>
      <vt:lpstr>SI Table 2</vt:lpstr>
      <vt:lpstr>SI Table 3</vt:lpstr>
      <vt:lpstr>SI Table 4</vt:lpstr>
      <vt:lpstr>SI Table 5</vt:lpstr>
      <vt:lpstr>SI Table 6</vt:lpstr>
      <vt:lpstr>SI Table 7</vt:lpstr>
      <vt:lpstr>SI Table 8</vt:lpstr>
      <vt:lpstr>SI Table 9</vt:lpstr>
      <vt:lpstr>SI Table 10</vt:lpstr>
      <vt:lpstr>SI Table 11</vt:lpstr>
      <vt:lpstr>SI Table 12</vt:lpstr>
      <vt:lpstr>SI Table 13</vt:lpstr>
      <vt:lpstr>SI Table 14</vt:lpstr>
      <vt:lpstr>SI Table 15</vt:lpstr>
      <vt:lpstr>SI Table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Divya Narain</dc:creator>
  <cp:lastModifiedBy>Divya Narain</cp:lastModifiedBy>
  <dcterms:created xsi:type="dcterms:W3CDTF">2015-06-05T18:17:20Z</dcterms:created>
  <dcterms:modified xsi:type="dcterms:W3CDTF">2021-08-03T11:35:10Z</dcterms:modified>
</cp:coreProperties>
</file>