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39b569911c36d1/デスクトップ/論文原稿/CAA とＡ40/最終原稿/"/>
    </mc:Choice>
  </mc:AlternateContent>
  <xr:revisionPtr revIDLastSave="443" documentId="8_{07DD791E-FD5B-4A96-BE82-45EAF3B15E37}" xr6:coauthVersionLast="47" xr6:coauthVersionMax="47" xr10:uidLastSave="{03C69452-C60D-42ED-87C0-DB74CFFA404C}"/>
  <bookViews>
    <workbookView xWindow="-120" yWindow="-120" windowWidth="29040" windowHeight="15840" xr2:uid="{E3E5995F-0E20-48A5-AD63-5CC1416F5EF3}"/>
  </bookViews>
  <sheets>
    <sheet name="Supplmentaly Figure用" sheetId="2" r:id="rId1"/>
    <sheet name="Sheet1" sheetId="1" r:id="rId2"/>
  </sheets>
  <definedNames>
    <definedName name="_xlnm._FilterDatabase" localSheetId="0" hidden="1">'Supplmentaly Figure用'!$B$1:$W$37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17" i="2"/>
  <c r="S38" i="2"/>
  <c r="S17" i="2"/>
  <c r="Q38" i="2"/>
  <c r="Q17" i="2"/>
  <c r="T38" i="2"/>
  <c r="R38" i="2"/>
  <c r="P38" i="2"/>
  <c r="T17" i="2"/>
  <c r="R17" i="2"/>
  <c r="P17" i="2"/>
  <c r="O38" i="2"/>
  <c r="O17" i="2"/>
  <c r="N41" i="2"/>
  <c r="H41" i="2"/>
  <c r="G41" i="2"/>
  <c r="F41" i="2"/>
  <c r="E41" i="2"/>
  <c r="D41" i="2"/>
  <c r="B41" i="2"/>
  <c r="N40" i="2"/>
  <c r="H40" i="2"/>
  <c r="G40" i="2"/>
  <c r="F40" i="2"/>
  <c r="E40" i="2"/>
  <c r="D40" i="2"/>
  <c r="B40" i="2"/>
  <c r="N20" i="2"/>
  <c r="H20" i="2"/>
  <c r="G20" i="2"/>
  <c r="F20" i="2"/>
  <c r="E20" i="2"/>
  <c r="D20" i="2"/>
  <c r="B20" i="2"/>
  <c r="N19" i="2"/>
  <c r="H19" i="2"/>
  <c r="G19" i="2"/>
  <c r="F19" i="2"/>
  <c r="E19" i="2"/>
  <c r="D19" i="2"/>
  <c r="B19" i="2"/>
  <c r="N39" i="2"/>
  <c r="H39" i="2"/>
  <c r="G39" i="2"/>
  <c r="F39" i="2"/>
  <c r="E39" i="2"/>
  <c r="D39" i="2"/>
  <c r="N38" i="2"/>
  <c r="H38" i="2"/>
  <c r="G38" i="2"/>
  <c r="F38" i="2"/>
  <c r="E38" i="2"/>
  <c r="D38" i="2"/>
  <c r="B38" i="2"/>
  <c r="B39" i="2"/>
  <c r="N18" i="2" l="1"/>
  <c r="N17" i="2"/>
  <c r="H18" i="2"/>
  <c r="G18" i="2"/>
  <c r="F18" i="2"/>
  <c r="E18" i="2"/>
  <c r="D18" i="2"/>
  <c r="H17" i="2"/>
  <c r="G17" i="2"/>
  <c r="F17" i="2"/>
  <c r="E17" i="2"/>
  <c r="D17" i="2"/>
  <c r="B18" i="2"/>
  <c r="B17" i="2"/>
  <c r="M16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<sst xmlns="http://schemas.openxmlformats.org/spreadsheetml/2006/main" count="299" uniqueCount="37">
  <si>
    <t>F</t>
  </si>
  <si>
    <t>M</t>
  </si>
  <si>
    <t>CDR</t>
  </si>
  <si>
    <t>MMSE</t>
  </si>
  <si>
    <t>Clinical Diagnosis</t>
  </si>
  <si>
    <t>p-tau</t>
  </si>
  <si>
    <t>Age</t>
    <phoneticPr fontId="1"/>
  </si>
  <si>
    <t>Aβ42</t>
    <phoneticPr fontId="1"/>
  </si>
  <si>
    <r>
      <t>A</t>
    </r>
    <r>
      <rPr>
        <sz val="11"/>
        <color theme="1"/>
        <rFont val="Arial"/>
        <family val="2"/>
        <charset val="161"/>
      </rPr>
      <t>β</t>
    </r>
    <r>
      <rPr>
        <sz val="11"/>
        <color theme="1"/>
        <rFont val="Arial"/>
        <family val="2"/>
      </rPr>
      <t>40</t>
    </r>
    <phoneticPr fontId="1"/>
  </si>
  <si>
    <r>
      <t>A</t>
    </r>
    <r>
      <rPr>
        <sz val="11"/>
        <color theme="1"/>
        <rFont val="Arial"/>
        <family val="2"/>
        <charset val="161"/>
      </rPr>
      <t>β</t>
    </r>
    <r>
      <rPr>
        <sz val="11"/>
        <color theme="1"/>
        <rFont val="Arial"/>
        <family val="2"/>
      </rPr>
      <t>42x40 product</t>
    </r>
    <phoneticPr fontId="1"/>
  </si>
  <si>
    <t>Aβ42/40 ratio</t>
  </si>
  <si>
    <t>Low grade</t>
    <phoneticPr fontId="1"/>
  </si>
  <si>
    <t>High grade</t>
    <phoneticPr fontId="1"/>
  </si>
  <si>
    <t>Gender</t>
    <phoneticPr fontId="1"/>
  </si>
  <si>
    <t>M</t>
    <phoneticPr fontId="1"/>
  </si>
  <si>
    <t>Mean</t>
    <phoneticPr fontId="1"/>
  </si>
  <si>
    <t>SD</t>
    <phoneticPr fontId="1"/>
  </si>
  <si>
    <t>Min</t>
    <phoneticPr fontId="1"/>
  </si>
  <si>
    <t>Max</t>
    <phoneticPr fontId="1"/>
  </si>
  <si>
    <t>(Number of MCI cases)</t>
    <phoneticPr fontId="1"/>
  </si>
  <si>
    <t>ApoE  carriers</t>
    <phoneticPr fontId="1"/>
  </si>
  <si>
    <t>ApoE haplotype</t>
    <phoneticPr fontId="1"/>
  </si>
  <si>
    <t>(-)</t>
  </si>
  <si>
    <t>(+)</t>
  </si>
  <si>
    <t>Stroke</t>
    <phoneticPr fontId="1"/>
  </si>
  <si>
    <t>ARIA E/H within 6 month treatment</t>
    <phoneticPr fontId="1"/>
  </si>
  <si>
    <t>Low degree group</t>
    <phoneticPr fontId="1"/>
  </si>
  <si>
    <t>High degree group</t>
    <phoneticPr fontId="1"/>
  </si>
  <si>
    <t>CSO-PVS</t>
    <phoneticPr fontId="1"/>
  </si>
  <si>
    <t>CSO-PVS counts by TK</t>
    <phoneticPr fontId="1"/>
  </si>
  <si>
    <t>CSO-PVS counts by KA</t>
    <phoneticPr fontId="1"/>
  </si>
  <si>
    <t>(Number of Female participants)</t>
    <phoneticPr fontId="1"/>
  </si>
  <si>
    <t>Dyslipidemia</t>
    <phoneticPr fontId="1"/>
  </si>
  <si>
    <t>Hypertention</t>
    <phoneticPr fontId="1"/>
  </si>
  <si>
    <t>Diabetes</t>
    <phoneticPr fontId="1"/>
  </si>
  <si>
    <t>Atrial fibrilation</t>
    <phoneticPr fontId="1"/>
  </si>
  <si>
    <t>Note:  Participants may be identifiable because of small-scale, single institute study. Therefore, ApoE haplotype of the participants cannot be disclosed.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</si>
</sst>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61"/>
    </font>
    <font>
      <sz val="11"/>
      <color theme="1"/>
      <name val="游ゴシック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3">
    <cellStyle name="標準" xfId="0" builtinId="0"/>
    <cellStyle name="標準 2" xfId="1" xr:uid="{D0969C03-CED1-4D87-8AE2-31F81A16B38C}"/>
    <cellStyle name="標準 2 2" xfId="2" xr:uid="{A2D53063-8136-457A-9742-2FB628E96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CC71-D55C-469A-8BFA-E1AC9FFFF58F}">
  <dimension ref="A1:W43"/>
  <sheetViews>
    <sheetView tabSelected="1" topLeftCell="A16" workbookViewId="0">
      <selection activeCell="A43" sqref="A43"/>
    </sheetView>
  </sheetViews>
  <sheetFormatPr defaultRowHeight="18.75" x14ac:dyDescent="0.4"/>
  <cols>
    <col min="1" max="1" width="17.625" customWidth="1"/>
    <col min="2" max="3" width="11" customWidth="1"/>
    <col min="9" max="9" width="12" customWidth="1"/>
    <col min="10" max="10" width="20.25" customWidth="1"/>
    <col min="11" max="11" width="20.375" customWidth="1"/>
    <col min="13" max="13" width="17.875" customWidth="1"/>
    <col min="20" max="20" width="14.875" customWidth="1"/>
    <col min="22" max="22" width="14.75" customWidth="1"/>
    <col min="23" max="23" width="12.875" customWidth="1"/>
  </cols>
  <sheetData>
    <row r="1" spans="1:23" s="2" customFormat="1" ht="15" x14ac:dyDescent="0.4">
      <c r="A1" s="7" t="s">
        <v>26</v>
      </c>
      <c r="B1" s="2" t="s">
        <v>6</v>
      </c>
      <c r="C1" s="2" t="s">
        <v>13</v>
      </c>
      <c r="D1" s="2" t="s">
        <v>7</v>
      </c>
      <c r="E1" s="2" t="s">
        <v>8</v>
      </c>
      <c r="F1" s="2" t="s">
        <v>5</v>
      </c>
      <c r="G1" s="2" t="s">
        <v>10</v>
      </c>
      <c r="H1" s="2" t="s">
        <v>9</v>
      </c>
      <c r="I1" s="2" t="s">
        <v>28</v>
      </c>
      <c r="J1" s="6" t="s">
        <v>29</v>
      </c>
      <c r="K1" s="6" t="s">
        <v>30</v>
      </c>
      <c r="L1" s="2" t="s">
        <v>2</v>
      </c>
      <c r="M1" s="2" t="s">
        <v>4</v>
      </c>
      <c r="N1" s="2" t="s">
        <v>3</v>
      </c>
      <c r="O1" s="2" t="s">
        <v>33</v>
      </c>
      <c r="P1" s="2" t="s">
        <v>32</v>
      </c>
      <c r="Q1" s="2" t="s">
        <v>34</v>
      </c>
      <c r="R1" s="2" t="s">
        <v>35</v>
      </c>
      <c r="S1" s="2" t="s">
        <v>24</v>
      </c>
      <c r="T1" s="2" t="s">
        <v>25</v>
      </c>
      <c r="U1" s="2" t="s">
        <v>2</v>
      </c>
      <c r="V1" s="2" t="s">
        <v>21</v>
      </c>
      <c r="W1" s="2" t="s">
        <v>20</v>
      </c>
    </row>
    <row r="2" spans="1:23" x14ac:dyDescent="0.4">
      <c r="B2">
        <v>78</v>
      </c>
      <c r="C2" t="s">
        <v>14</v>
      </c>
      <c r="D2">
        <v>649</v>
      </c>
      <c r="E2">
        <v>14735</v>
      </c>
      <c r="F2">
        <v>101</v>
      </c>
      <c r="G2">
        <v>4.3999999999999997E-2</v>
      </c>
      <c r="H2">
        <v>9563015</v>
      </c>
      <c r="I2" t="s">
        <v>11</v>
      </c>
      <c r="J2" s="5">
        <v>0</v>
      </c>
      <c r="K2" s="5">
        <v>0</v>
      </c>
      <c r="L2">
        <v>0.5</v>
      </c>
      <c r="M2" t="str">
        <f>IF(L2=0.5,"MCI due to AD","mild AD")</f>
        <v>MCI due to AD</v>
      </c>
      <c r="N2">
        <v>20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>
        <v>0.5</v>
      </c>
      <c r="V2" s="10"/>
      <c r="W2" s="11"/>
    </row>
    <row r="3" spans="1:23" x14ac:dyDescent="0.4">
      <c r="B3">
        <v>75</v>
      </c>
      <c r="C3" t="s">
        <v>1</v>
      </c>
      <c r="D3">
        <v>1008</v>
      </c>
      <c r="E3">
        <v>21818</v>
      </c>
      <c r="F3">
        <v>124</v>
      </c>
      <c r="G3">
        <v>4.5999999999999999E-2</v>
      </c>
      <c r="H3">
        <v>21992544</v>
      </c>
      <c r="I3" t="s">
        <v>11</v>
      </c>
      <c r="J3" s="5">
        <v>0</v>
      </c>
      <c r="K3" s="5">
        <v>0</v>
      </c>
      <c r="L3">
        <v>1</v>
      </c>
      <c r="M3" t="str">
        <f t="shared" ref="M3:M37" si="0">IF(L3=0.5,"MCI due to AD","mild AD")</f>
        <v>mild AD</v>
      </c>
      <c r="N3">
        <v>23</v>
      </c>
      <c r="O3" t="s">
        <v>23</v>
      </c>
      <c r="P3" t="s">
        <v>23</v>
      </c>
      <c r="Q3" t="s">
        <v>22</v>
      </c>
      <c r="R3" t="s">
        <v>22</v>
      </c>
      <c r="S3" t="s">
        <v>22</v>
      </c>
      <c r="T3" t="s">
        <v>22</v>
      </c>
      <c r="U3">
        <v>1</v>
      </c>
      <c r="V3" s="11"/>
      <c r="W3" s="11"/>
    </row>
    <row r="4" spans="1:23" x14ac:dyDescent="0.4">
      <c r="B4">
        <v>72</v>
      </c>
      <c r="C4" t="s">
        <v>1</v>
      </c>
      <c r="D4">
        <v>565</v>
      </c>
      <c r="E4">
        <v>13601</v>
      </c>
      <c r="F4">
        <v>188</v>
      </c>
      <c r="G4">
        <v>4.2000000000000003E-2</v>
      </c>
      <c r="H4">
        <v>7684565</v>
      </c>
      <c r="I4" t="s">
        <v>11</v>
      </c>
      <c r="J4" s="5">
        <v>1</v>
      </c>
      <c r="K4" s="5">
        <v>1</v>
      </c>
      <c r="L4">
        <v>0.5</v>
      </c>
      <c r="M4" t="str">
        <f t="shared" si="0"/>
        <v>MCI due to AD</v>
      </c>
      <c r="N4">
        <v>26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>
        <v>0.5</v>
      </c>
      <c r="V4" s="11"/>
      <c r="W4" s="11"/>
    </row>
    <row r="5" spans="1:23" x14ac:dyDescent="0.4">
      <c r="B5">
        <v>67</v>
      </c>
      <c r="C5" t="s">
        <v>0</v>
      </c>
      <c r="D5">
        <v>1296</v>
      </c>
      <c r="E5">
        <v>20848</v>
      </c>
      <c r="F5">
        <v>111</v>
      </c>
      <c r="G5">
        <v>6.2E-2</v>
      </c>
      <c r="H5">
        <v>27019008</v>
      </c>
      <c r="I5" t="s">
        <v>11</v>
      </c>
      <c r="J5" s="5">
        <v>2</v>
      </c>
      <c r="K5" s="5">
        <v>5</v>
      </c>
      <c r="L5">
        <v>0.5</v>
      </c>
      <c r="M5" t="str">
        <f t="shared" si="0"/>
        <v>MCI due to AD</v>
      </c>
      <c r="N5">
        <v>26</v>
      </c>
      <c r="O5" t="s">
        <v>22</v>
      </c>
      <c r="P5" t="s">
        <v>23</v>
      </c>
      <c r="Q5" t="s">
        <v>22</v>
      </c>
      <c r="R5" t="s">
        <v>22</v>
      </c>
      <c r="S5" t="s">
        <v>22</v>
      </c>
      <c r="T5" t="s">
        <v>22</v>
      </c>
      <c r="U5">
        <v>0.5</v>
      </c>
      <c r="V5" s="11"/>
      <c r="W5" s="11"/>
    </row>
    <row r="6" spans="1:23" x14ac:dyDescent="0.4">
      <c r="B6">
        <v>61</v>
      </c>
      <c r="C6" t="s">
        <v>1</v>
      </c>
      <c r="D6">
        <v>525</v>
      </c>
      <c r="E6">
        <v>10287</v>
      </c>
      <c r="F6">
        <v>80.2</v>
      </c>
      <c r="G6">
        <v>5.0999999999999997E-2</v>
      </c>
      <c r="H6">
        <v>5400675</v>
      </c>
      <c r="I6" t="s">
        <v>11</v>
      </c>
      <c r="J6" s="5">
        <v>2</v>
      </c>
      <c r="K6" s="5">
        <v>4</v>
      </c>
      <c r="L6">
        <v>0.5</v>
      </c>
      <c r="M6" t="str">
        <f t="shared" si="0"/>
        <v>MCI due to AD</v>
      </c>
      <c r="N6">
        <v>25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>
        <v>0.5</v>
      </c>
      <c r="V6" s="11"/>
      <c r="W6" s="11"/>
    </row>
    <row r="7" spans="1:23" x14ac:dyDescent="0.4">
      <c r="B7">
        <v>73</v>
      </c>
      <c r="C7" t="s">
        <v>1</v>
      </c>
      <c r="D7">
        <v>725</v>
      </c>
      <c r="E7">
        <v>12863</v>
      </c>
      <c r="F7">
        <v>99.2</v>
      </c>
      <c r="G7">
        <v>5.6000000000000001E-2</v>
      </c>
      <c r="H7">
        <v>9325675</v>
      </c>
      <c r="I7" t="s">
        <v>11</v>
      </c>
      <c r="J7" s="5">
        <v>4</v>
      </c>
      <c r="K7" s="5">
        <v>6</v>
      </c>
      <c r="L7">
        <v>0.5</v>
      </c>
      <c r="M7" t="str">
        <f t="shared" si="0"/>
        <v>MCI due to AD</v>
      </c>
      <c r="N7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>
        <v>0.5</v>
      </c>
      <c r="V7" s="11"/>
      <c r="W7" s="11"/>
    </row>
    <row r="8" spans="1:23" x14ac:dyDescent="0.4">
      <c r="B8">
        <v>70</v>
      </c>
      <c r="C8" t="s">
        <v>0</v>
      </c>
      <c r="D8">
        <v>869</v>
      </c>
      <c r="E8">
        <v>21173</v>
      </c>
      <c r="F8">
        <v>164</v>
      </c>
      <c r="G8">
        <v>4.1000000000000002E-2</v>
      </c>
      <c r="H8">
        <v>18399337</v>
      </c>
      <c r="I8" t="s">
        <v>11</v>
      </c>
      <c r="J8" s="5">
        <v>5</v>
      </c>
      <c r="K8" s="5">
        <v>8</v>
      </c>
      <c r="L8">
        <v>0.5</v>
      </c>
      <c r="M8" t="str">
        <f t="shared" si="0"/>
        <v>MCI due to AD</v>
      </c>
      <c r="N8">
        <v>22</v>
      </c>
      <c r="O8" t="s">
        <v>22</v>
      </c>
      <c r="P8" t="s">
        <v>22</v>
      </c>
      <c r="Q8" t="s">
        <v>23</v>
      </c>
      <c r="R8" t="s">
        <v>22</v>
      </c>
      <c r="S8" t="s">
        <v>22</v>
      </c>
      <c r="T8" t="s">
        <v>22</v>
      </c>
      <c r="U8">
        <v>0.5</v>
      </c>
      <c r="V8" s="11"/>
      <c r="W8" s="11"/>
    </row>
    <row r="9" spans="1:23" x14ac:dyDescent="0.4">
      <c r="B9">
        <v>81</v>
      </c>
      <c r="C9" t="s">
        <v>0</v>
      </c>
      <c r="D9">
        <v>925</v>
      </c>
      <c r="E9">
        <v>17975</v>
      </c>
      <c r="F9">
        <v>143</v>
      </c>
      <c r="G9">
        <v>5.0999999999999997E-2</v>
      </c>
      <c r="H9">
        <v>16626875</v>
      </c>
      <c r="I9" t="s">
        <v>11</v>
      </c>
      <c r="J9" s="5">
        <v>5</v>
      </c>
      <c r="K9" s="5">
        <v>9</v>
      </c>
      <c r="L9">
        <v>0.5</v>
      </c>
      <c r="M9" t="str">
        <f t="shared" si="0"/>
        <v>MCI due to AD</v>
      </c>
      <c r="N9">
        <v>28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>
        <v>0.5</v>
      </c>
      <c r="V9" s="11"/>
      <c r="W9" s="11"/>
    </row>
    <row r="10" spans="1:23" x14ac:dyDescent="0.4">
      <c r="B10">
        <v>75</v>
      </c>
      <c r="C10" t="s">
        <v>1</v>
      </c>
      <c r="D10">
        <v>753</v>
      </c>
      <c r="E10">
        <v>17244</v>
      </c>
      <c r="F10">
        <v>93.9</v>
      </c>
      <c r="G10">
        <v>4.3999999999999997E-2</v>
      </c>
      <c r="H10">
        <v>12984732</v>
      </c>
      <c r="I10" t="s">
        <v>11</v>
      </c>
      <c r="J10" s="5">
        <v>7</v>
      </c>
      <c r="K10" s="5">
        <v>9</v>
      </c>
      <c r="L10">
        <v>0.5</v>
      </c>
      <c r="M10" t="str">
        <f t="shared" si="0"/>
        <v>MCI due to AD</v>
      </c>
      <c r="N10">
        <v>20</v>
      </c>
      <c r="O10" t="s">
        <v>23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>
        <v>0.5</v>
      </c>
      <c r="V10" s="11"/>
      <c r="W10" s="11"/>
    </row>
    <row r="11" spans="1:23" x14ac:dyDescent="0.4">
      <c r="B11">
        <v>78</v>
      </c>
      <c r="C11" t="s">
        <v>0</v>
      </c>
      <c r="D11">
        <v>607</v>
      </c>
      <c r="E11">
        <v>14870</v>
      </c>
      <c r="F11">
        <v>68.8</v>
      </c>
      <c r="G11">
        <v>4.1000000000000002E-2</v>
      </c>
      <c r="H11">
        <v>9026090</v>
      </c>
      <c r="I11" t="s">
        <v>11</v>
      </c>
      <c r="J11" s="5">
        <v>8</v>
      </c>
      <c r="K11" s="5">
        <v>2</v>
      </c>
      <c r="L11">
        <v>0.5</v>
      </c>
      <c r="M11" t="str">
        <f t="shared" si="0"/>
        <v>MCI due to AD</v>
      </c>
      <c r="N11">
        <v>25</v>
      </c>
      <c r="O11" t="s">
        <v>23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>
        <v>0.5</v>
      </c>
      <c r="V11" s="11"/>
      <c r="W11" s="11"/>
    </row>
    <row r="12" spans="1:23" x14ac:dyDescent="0.4">
      <c r="B12">
        <v>75</v>
      </c>
      <c r="C12" t="s">
        <v>0</v>
      </c>
      <c r="D12">
        <v>721</v>
      </c>
      <c r="E12">
        <v>23650</v>
      </c>
      <c r="F12">
        <v>219</v>
      </c>
      <c r="G12">
        <v>0.03</v>
      </c>
      <c r="H12">
        <v>17051650</v>
      </c>
      <c r="I12" t="s">
        <v>11</v>
      </c>
      <c r="J12" s="5">
        <v>8</v>
      </c>
      <c r="K12" s="5">
        <v>8</v>
      </c>
      <c r="L12">
        <v>0.5</v>
      </c>
      <c r="M12" t="str">
        <f t="shared" si="0"/>
        <v>MCI due to AD</v>
      </c>
      <c r="N12">
        <v>23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>
        <v>0.5</v>
      </c>
      <c r="V12" s="11"/>
      <c r="W12" s="11"/>
    </row>
    <row r="13" spans="1:23" x14ac:dyDescent="0.4">
      <c r="B13">
        <v>83</v>
      </c>
      <c r="C13" t="s">
        <v>0</v>
      </c>
      <c r="D13">
        <v>1156</v>
      </c>
      <c r="E13">
        <v>18410</v>
      </c>
      <c r="F13">
        <v>52.7</v>
      </c>
      <c r="G13">
        <v>6.3E-2</v>
      </c>
      <c r="H13">
        <v>21281960</v>
      </c>
      <c r="I13" t="s">
        <v>11</v>
      </c>
      <c r="J13" s="5">
        <v>8</v>
      </c>
      <c r="K13" s="5">
        <v>13</v>
      </c>
      <c r="L13">
        <v>0.5</v>
      </c>
      <c r="M13" t="str">
        <f t="shared" si="0"/>
        <v>MCI due to AD</v>
      </c>
      <c r="N13">
        <v>27</v>
      </c>
      <c r="O13" t="s">
        <v>22</v>
      </c>
      <c r="P13" t="s">
        <v>22</v>
      </c>
      <c r="Q13" t="s">
        <v>22</v>
      </c>
      <c r="R13" t="s">
        <v>22</v>
      </c>
      <c r="S13" t="s">
        <v>23</v>
      </c>
      <c r="T13" t="s">
        <v>22</v>
      </c>
      <c r="U13">
        <v>0.5</v>
      </c>
      <c r="V13" s="11"/>
      <c r="W13" s="11"/>
    </row>
    <row r="14" spans="1:23" x14ac:dyDescent="0.4">
      <c r="B14">
        <v>82</v>
      </c>
      <c r="C14" t="s">
        <v>0</v>
      </c>
      <c r="D14">
        <v>789</v>
      </c>
      <c r="E14">
        <v>13892</v>
      </c>
      <c r="F14">
        <v>57</v>
      </c>
      <c r="G14">
        <v>5.7000000000000002E-2</v>
      </c>
      <c r="H14">
        <v>10960788</v>
      </c>
      <c r="I14" t="s">
        <v>11</v>
      </c>
      <c r="J14" s="5">
        <v>9</v>
      </c>
      <c r="K14" s="5">
        <v>6</v>
      </c>
      <c r="L14">
        <v>0.5</v>
      </c>
      <c r="M14" t="str">
        <f t="shared" si="0"/>
        <v>MCI due to AD</v>
      </c>
      <c r="N14">
        <v>23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>
        <v>0.5</v>
      </c>
      <c r="V14" s="11"/>
      <c r="W14" s="11"/>
    </row>
    <row r="15" spans="1:23" x14ac:dyDescent="0.4">
      <c r="B15">
        <v>76</v>
      </c>
      <c r="C15" t="s">
        <v>0</v>
      </c>
      <c r="D15">
        <v>768</v>
      </c>
      <c r="E15">
        <v>17608</v>
      </c>
      <c r="F15">
        <v>78.599999999999994</v>
      </c>
      <c r="G15">
        <v>4.3999999999999997E-2</v>
      </c>
      <c r="H15">
        <v>13522944</v>
      </c>
      <c r="I15" t="s">
        <v>11</v>
      </c>
      <c r="J15" s="5">
        <v>9</v>
      </c>
      <c r="K15" s="5">
        <v>6</v>
      </c>
      <c r="L15">
        <v>1</v>
      </c>
      <c r="M15" t="str">
        <f t="shared" si="0"/>
        <v>mild AD</v>
      </c>
      <c r="N15">
        <v>21</v>
      </c>
      <c r="O15" t="s">
        <v>23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>
        <v>1</v>
      </c>
      <c r="V15" s="11"/>
      <c r="W15" s="11"/>
    </row>
    <row r="16" spans="1:23" x14ac:dyDescent="0.4">
      <c r="B16">
        <v>70</v>
      </c>
      <c r="C16" t="s">
        <v>1</v>
      </c>
      <c r="D16">
        <v>580</v>
      </c>
      <c r="E16">
        <v>16486</v>
      </c>
      <c r="F16">
        <v>165</v>
      </c>
      <c r="G16">
        <v>3.5000000000000003E-2</v>
      </c>
      <c r="H16">
        <v>9561880</v>
      </c>
      <c r="I16" t="s">
        <v>11</v>
      </c>
      <c r="J16" s="5">
        <v>9</v>
      </c>
      <c r="K16" s="5">
        <v>6</v>
      </c>
      <c r="L16">
        <v>0.5</v>
      </c>
      <c r="M16" t="str">
        <f t="shared" si="0"/>
        <v>MCI due to AD</v>
      </c>
      <c r="N16">
        <v>23</v>
      </c>
      <c r="O16" t="s">
        <v>23</v>
      </c>
      <c r="P16" t="s">
        <v>23</v>
      </c>
      <c r="Q16" t="s">
        <v>22</v>
      </c>
      <c r="R16" t="s">
        <v>22</v>
      </c>
      <c r="S16" t="s">
        <v>22</v>
      </c>
      <c r="T16" t="s">
        <v>23</v>
      </c>
      <c r="U16">
        <v>0.5</v>
      </c>
      <c r="V16" s="11"/>
      <c r="W16" s="11"/>
    </row>
    <row r="17" spans="1:23" x14ac:dyDescent="0.4">
      <c r="A17" s="3" t="s">
        <v>15</v>
      </c>
      <c r="B17" s="3">
        <f>AVERAGE(B2:B16)</f>
        <v>74.400000000000006</v>
      </c>
      <c r="C17" s="3">
        <f>COUNTIF(C2:C16,"F")</f>
        <v>8</v>
      </c>
      <c r="D17" s="3">
        <f t="shared" ref="D17:H17" si="1">AVERAGE(D2:D16)</f>
        <v>795.73333333333335</v>
      </c>
      <c r="E17" s="3">
        <f t="shared" si="1"/>
        <v>17030.666666666668</v>
      </c>
      <c r="F17" s="3">
        <f t="shared" si="1"/>
        <v>116.36</v>
      </c>
      <c r="G17" s="3">
        <f t="shared" si="1"/>
        <v>4.713333333333334E-2</v>
      </c>
      <c r="H17" s="3">
        <f t="shared" si="1"/>
        <v>14026782.533333333</v>
      </c>
      <c r="I17" s="3"/>
      <c r="J17" s="4"/>
      <c r="K17" s="4"/>
      <c r="L17" s="8">
        <v>13</v>
      </c>
      <c r="M17" s="9"/>
      <c r="N17" s="3">
        <f>AVERAGE(N2:N16)</f>
        <v>23.6</v>
      </c>
      <c r="O17" s="3">
        <f>COUNTIF(O2:O16,"(+)")</f>
        <v>5</v>
      </c>
      <c r="P17" s="3">
        <f t="shared" ref="P17:T17" si="2">COUNTIF(P2:P16,"(+)")</f>
        <v>3</v>
      </c>
      <c r="Q17" s="3">
        <f t="shared" si="2"/>
        <v>1</v>
      </c>
      <c r="R17" s="3">
        <f t="shared" si="2"/>
        <v>0</v>
      </c>
      <c r="S17" s="3">
        <f t="shared" si="2"/>
        <v>1</v>
      </c>
      <c r="T17" s="3">
        <f t="shared" si="2"/>
        <v>1</v>
      </c>
      <c r="U17" s="3"/>
      <c r="V17" s="3"/>
      <c r="W17" s="3">
        <v>9</v>
      </c>
    </row>
    <row r="18" spans="1:23" x14ac:dyDescent="0.4">
      <c r="A18" s="3" t="s">
        <v>16</v>
      </c>
      <c r="B18" s="3">
        <f>_xlfn.STDEV.P(B2:B16)</f>
        <v>5.6897568782271657</v>
      </c>
      <c r="C18" s="3" t="s">
        <v>31</v>
      </c>
      <c r="D18" s="3">
        <f t="shared" ref="D18:H18" si="3">_xlfn.STDEV.P(D2:D16)</f>
        <v>214.57693776876914</v>
      </c>
      <c r="E18" s="3">
        <f t="shared" si="3"/>
        <v>3617.8612405059921</v>
      </c>
      <c r="F18" s="3">
        <f t="shared" si="3"/>
        <v>48.10116838497791</v>
      </c>
      <c r="G18" s="3">
        <f t="shared" si="3"/>
        <v>9.135036337578957E-3</v>
      </c>
      <c r="H18" s="3">
        <f t="shared" si="3"/>
        <v>5956843.8373410562</v>
      </c>
      <c r="I18" s="3"/>
      <c r="J18" s="4"/>
      <c r="K18" s="4"/>
      <c r="L18" s="8" t="s">
        <v>19</v>
      </c>
      <c r="M18" s="9"/>
      <c r="N18" s="3">
        <f>_xlfn.STDEV.P(N2:N16)</f>
        <v>2.3888630489558556</v>
      </c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4">
      <c r="A19" s="3" t="s">
        <v>17</v>
      </c>
      <c r="B19" s="3">
        <f>MIN(B2:B16)</f>
        <v>61</v>
      </c>
      <c r="C19" s="3"/>
      <c r="D19" s="3">
        <f t="shared" ref="D19:H19" si="4">MIN(D2:D16)</f>
        <v>525</v>
      </c>
      <c r="E19" s="3">
        <f t="shared" si="4"/>
        <v>10287</v>
      </c>
      <c r="F19" s="3">
        <f t="shared" si="4"/>
        <v>52.7</v>
      </c>
      <c r="G19" s="3">
        <f t="shared" si="4"/>
        <v>0.03</v>
      </c>
      <c r="H19" s="3">
        <f t="shared" si="4"/>
        <v>5400675</v>
      </c>
      <c r="I19" s="3"/>
      <c r="J19" s="4"/>
      <c r="K19" s="4"/>
      <c r="L19" s="3"/>
      <c r="M19" s="3"/>
      <c r="N19" s="3">
        <f>MIN(N2:N16)</f>
        <v>20</v>
      </c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4">
      <c r="A20" s="3" t="s">
        <v>18</v>
      </c>
      <c r="B20" s="3">
        <f>MAX(B2:B16)</f>
        <v>83</v>
      </c>
      <c r="C20" s="3"/>
      <c r="D20" s="3">
        <f t="shared" ref="D20:H20" si="5">MAX(D2:D16)</f>
        <v>1296</v>
      </c>
      <c r="E20" s="3">
        <f t="shared" si="5"/>
        <v>23650</v>
      </c>
      <c r="F20" s="3">
        <f t="shared" si="5"/>
        <v>219</v>
      </c>
      <c r="G20" s="3">
        <f t="shared" si="5"/>
        <v>6.3E-2</v>
      </c>
      <c r="H20" s="3">
        <f t="shared" si="5"/>
        <v>27019008</v>
      </c>
      <c r="I20" s="3"/>
      <c r="J20" s="4"/>
      <c r="K20" s="4"/>
      <c r="L20" s="3"/>
      <c r="M20" s="3"/>
      <c r="N20" s="3">
        <f>MAX(N2:N16)</f>
        <v>28</v>
      </c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4">
      <c r="J21" s="5"/>
      <c r="K21" s="5"/>
    </row>
    <row r="22" spans="1:23" x14ac:dyDescent="0.4">
      <c r="A22" s="7" t="s">
        <v>27</v>
      </c>
      <c r="B22" s="2" t="s">
        <v>6</v>
      </c>
      <c r="C22" s="2" t="s">
        <v>13</v>
      </c>
      <c r="D22" s="2" t="s">
        <v>7</v>
      </c>
      <c r="E22" s="2" t="s">
        <v>8</v>
      </c>
      <c r="F22" s="2" t="s">
        <v>5</v>
      </c>
      <c r="G22" s="2" t="s">
        <v>10</v>
      </c>
      <c r="H22" s="2" t="s">
        <v>9</v>
      </c>
      <c r="I22" s="2" t="s">
        <v>28</v>
      </c>
      <c r="J22" s="6" t="s">
        <v>29</v>
      </c>
      <c r="K22" s="6" t="s">
        <v>30</v>
      </c>
      <c r="L22" s="2" t="s">
        <v>2</v>
      </c>
      <c r="M22" s="2" t="s">
        <v>4</v>
      </c>
      <c r="N22" s="2" t="s">
        <v>3</v>
      </c>
      <c r="O22" s="2" t="s">
        <v>33</v>
      </c>
      <c r="P22" s="2" t="s">
        <v>32</v>
      </c>
      <c r="Q22" s="2" t="s">
        <v>34</v>
      </c>
      <c r="R22" s="2" t="s">
        <v>35</v>
      </c>
      <c r="S22" s="2" t="s">
        <v>24</v>
      </c>
      <c r="T22" s="2" t="s">
        <v>25</v>
      </c>
      <c r="U22" s="2" t="s">
        <v>2</v>
      </c>
      <c r="V22" s="2" t="s">
        <v>21</v>
      </c>
      <c r="W22" s="2" t="s">
        <v>20</v>
      </c>
    </row>
    <row r="23" spans="1:23" x14ac:dyDescent="0.4">
      <c r="B23">
        <v>75</v>
      </c>
      <c r="C23" t="s">
        <v>0</v>
      </c>
      <c r="D23">
        <v>646</v>
      </c>
      <c r="E23">
        <v>16377</v>
      </c>
      <c r="F23">
        <v>94.8</v>
      </c>
      <c r="G23">
        <v>3.9E-2</v>
      </c>
      <c r="H23">
        <v>10579542</v>
      </c>
      <c r="I23" s="1" t="s">
        <v>12</v>
      </c>
      <c r="J23" s="5">
        <v>9</v>
      </c>
      <c r="K23" s="5">
        <v>11</v>
      </c>
      <c r="L23">
        <v>0.5</v>
      </c>
      <c r="M23" t="str">
        <f t="shared" si="0"/>
        <v>MCI due to AD</v>
      </c>
      <c r="N23">
        <v>24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>
        <v>0.5</v>
      </c>
      <c r="V23" s="12"/>
      <c r="W23" s="12"/>
    </row>
    <row r="24" spans="1:23" x14ac:dyDescent="0.4">
      <c r="B24">
        <v>79</v>
      </c>
      <c r="C24" t="s">
        <v>0</v>
      </c>
      <c r="D24">
        <v>673</v>
      </c>
      <c r="E24">
        <v>13678</v>
      </c>
      <c r="F24">
        <v>129</v>
      </c>
      <c r="G24">
        <v>4.9000000000000002E-2</v>
      </c>
      <c r="H24">
        <v>9205294</v>
      </c>
      <c r="I24" s="1" t="s">
        <v>12</v>
      </c>
      <c r="J24" s="5">
        <v>10</v>
      </c>
      <c r="K24" s="5">
        <v>13</v>
      </c>
      <c r="L24">
        <v>0.5</v>
      </c>
      <c r="M24" t="str">
        <f t="shared" si="0"/>
        <v>MCI due to AD</v>
      </c>
      <c r="N24">
        <v>23</v>
      </c>
      <c r="O24" t="s">
        <v>23</v>
      </c>
      <c r="P24" t="s">
        <v>22</v>
      </c>
      <c r="Q24" t="s">
        <v>22</v>
      </c>
      <c r="R24" t="s">
        <v>22</v>
      </c>
      <c r="S24" t="s">
        <v>23</v>
      </c>
      <c r="T24" t="s">
        <v>22</v>
      </c>
      <c r="U24">
        <v>0.5</v>
      </c>
      <c r="V24" s="12"/>
      <c r="W24" s="12"/>
    </row>
    <row r="25" spans="1:23" x14ac:dyDescent="0.4">
      <c r="B25">
        <v>81</v>
      </c>
      <c r="C25" t="s">
        <v>0</v>
      </c>
      <c r="D25">
        <v>522</v>
      </c>
      <c r="E25">
        <v>15112</v>
      </c>
      <c r="F25">
        <v>68.3</v>
      </c>
      <c r="G25">
        <v>3.5000000000000003E-2</v>
      </c>
      <c r="H25">
        <v>7888464</v>
      </c>
      <c r="I25" s="1" t="s">
        <v>12</v>
      </c>
      <c r="J25" s="5">
        <v>10</v>
      </c>
      <c r="K25" s="5">
        <v>10</v>
      </c>
      <c r="L25">
        <v>1</v>
      </c>
      <c r="M25" t="str">
        <f t="shared" si="0"/>
        <v>mild AD</v>
      </c>
      <c r="N25">
        <v>26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23</v>
      </c>
      <c r="U25">
        <v>1</v>
      </c>
      <c r="V25" s="12"/>
      <c r="W25" s="12"/>
    </row>
    <row r="26" spans="1:23" x14ac:dyDescent="0.4">
      <c r="B26">
        <v>78</v>
      </c>
      <c r="C26" t="s">
        <v>0</v>
      </c>
      <c r="D26">
        <v>774</v>
      </c>
      <c r="E26">
        <v>13264</v>
      </c>
      <c r="F26">
        <v>44.7</v>
      </c>
      <c r="G26">
        <v>5.8000000000000003E-2</v>
      </c>
      <c r="H26">
        <v>10266336</v>
      </c>
      <c r="I26" s="1" t="s">
        <v>12</v>
      </c>
      <c r="J26" s="5">
        <v>11</v>
      </c>
      <c r="K26" s="5">
        <v>1</v>
      </c>
      <c r="L26">
        <v>0.5</v>
      </c>
      <c r="M26" t="str">
        <f t="shared" si="0"/>
        <v>MCI due to AD</v>
      </c>
      <c r="N26">
        <v>24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>
        <v>0.5</v>
      </c>
      <c r="V26" s="12"/>
      <c r="W26" s="12"/>
    </row>
    <row r="27" spans="1:23" x14ac:dyDescent="0.4">
      <c r="B27">
        <v>66</v>
      </c>
      <c r="C27" t="s">
        <v>0</v>
      </c>
      <c r="D27">
        <v>767</v>
      </c>
      <c r="E27">
        <v>15668</v>
      </c>
      <c r="F27">
        <v>76.3</v>
      </c>
      <c r="G27">
        <v>4.9000000000000002E-2</v>
      </c>
      <c r="H27">
        <v>12017356</v>
      </c>
      <c r="I27" s="1" t="s">
        <v>12</v>
      </c>
      <c r="J27" s="5">
        <v>11</v>
      </c>
      <c r="K27" s="5">
        <v>10</v>
      </c>
      <c r="L27">
        <v>0.5</v>
      </c>
      <c r="M27" t="str">
        <f t="shared" si="0"/>
        <v>MCI due to AD</v>
      </c>
      <c r="N27">
        <v>29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>
        <v>0.5</v>
      </c>
      <c r="V27" s="12"/>
      <c r="W27" s="12"/>
    </row>
    <row r="28" spans="1:23" x14ac:dyDescent="0.4">
      <c r="B28">
        <v>70</v>
      </c>
      <c r="C28" t="s">
        <v>0</v>
      </c>
      <c r="D28">
        <v>681</v>
      </c>
      <c r="E28">
        <v>18251</v>
      </c>
      <c r="F28">
        <v>123</v>
      </c>
      <c r="G28">
        <v>3.6999999999999998E-2</v>
      </c>
      <c r="H28">
        <v>12428931</v>
      </c>
      <c r="I28" s="1" t="s">
        <v>12</v>
      </c>
      <c r="J28" s="5">
        <v>11</v>
      </c>
      <c r="K28" s="5">
        <v>13</v>
      </c>
      <c r="L28">
        <v>1</v>
      </c>
      <c r="M28" t="str">
        <f t="shared" si="0"/>
        <v>mild AD</v>
      </c>
      <c r="N28">
        <v>23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23</v>
      </c>
      <c r="U28">
        <v>1</v>
      </c>
      <c r="V28" s="12"/>
      <c r="W28" s="12"/>
    </row>
    <row r="29" spans="1:23" x14ac:dyDescent="0.4">
      <c r="B29">
        <v>77</v>
      </c>
      <c r="C29" t="s">
        <v>0</v>
      </c>
      <c r="D29">
        <v>863</v>
      </c>
      <c r="E29">
        <v>12636</v>
      </c>
      <c r="F29">
        <v>46.1</v>
      </c>
      <c r="G29">
        <v>6.8000000000000005E-2</v>
      </c>
      <c r="H29">
        <v>10904868</v>
      </c>
      <c r="I29" s="1" t="s">
        <v>12</v>
      </c>
      <c r="J29" s="5">
        <v>12</v>
      </c>
      <c r="K29" s="5">
        <v>7</v>
      </c>
      <c r="L29">
        <v>1</v>
      </c>
      <c r="M29" t="str">
        <f t="shared" si="0"/>
        <v>mild AD</v>
      </c>
      <c r="N29">
        <v>27</v>
      </c>
      <c r="O29" t="s">
        <v>23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>
        <v>1</v>
      </c>
      <c r="V29" s="12"/>
      <c r="W29" s="12"/>
    </row>
    <row r="30" spans="1:23" x14ac:dyDescent="0.4">
      <c r="B30">
        <v>79</v>
      </c>
      <c r="C30" t="s">
        <v>1</v>
      </c>
      <c r="D30">
        <v>483</v>
      </c>
      <c r="E30">
        <v>9520</v>
      </c>
      <c r="F30">
        <v>43.6</v>
      </c>
      <c r="G30">
        <v>5.0999999999999997E-2</v>
      </c>
      <c r="H30">
        <v>4598160</v>
      </c>
      <c r="I30" s="1" t="s">
        <v>12</v>
      </c>
      <c r="J30" s="5">
        <v>13</v>
      </c>
      <c r="K30" s="5">
        <v>9</v>
      </c>
      <c r="L30">
        <v>1</v>
      </c>
      <c r="M30" t="str">
        <f t="shared" si="0"/>
        <v>mild AD</v>
      </c>
      <c r="N30">
        <v>26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>
        <v>1</v>
      </c>
      <c r="V30" s="12"/>
      <c r="W30" s="12"/>
    </row>
    <row r="31" spans="1:23" x14ac:dyDescent="0.4">
      <c r="B31">
        <v>81</v>
      </c>
      <c r="C31" t="s">
        <v>1</v>
      </c>
      <c r="D31">
        <v>600</v>
      </c>
      <c r="E31">
        <v>11972</v>
      </c>
      <c r="F31">
        <v>80.8</v>
      </c>
      <c r="G31">
        <v>0.05</v>
      </c>
      <c r="H31">
        <v>7183200</v>
      </c>
      <c r="I31" s="1" t="s">
        <v>12</v>
      </c>
      <c r="J31" s="5">
        <v>15</v>
      </c>
      <c r="K31" s="5">
        <v>17</v>
      </c>
      <c r="L31">
        <v>0.5</v>
      </c>
      <c r="M31" t="str">
        <f t="shared" si="0"/>
        <v>MCI due to AD</v>
      </c>
      <c r="N31">
        <v>23</v>
      </c>
      <c r="O31" t="s">
        <v>23</v>
      </c>
      <c r="P31" t="s">
        <v>22</v>
      </c>
      <c r="Q31" t="s">
        <v>22</v>
      </c>
      <c r="R31" t="s">
        <v>23</v>
      </c>
      <c r="S31" t="s">
        <v>22</v>
      </c>
      <c r="T31" t="s">
        <v>22</v>
      </c>
      <c r="U31">
        <v>0.5</v>
      </c>
      <c r="V31" s="12"/>
      <c r="W31" s="12"/>
    </row>
    <row r="32" spans="1:23" x14ac:dyDescent="0.4">
      <c r="B32">
        <v>70</v>
      </c>
      <c r="C32" t="s">
        <v>0</v>
      </c>
      <c r="D32">
        <v>397</v>
      </c>
      <c r="E32">
        <v>11650</v>
      </c>
      <c r="F32">
        <v>52.2</v>
      </c>
      <c r="G32">
        <v>3.4000000000000002E-2</v>
      </c>
      <c r="H32">
        <v>4625050</v>
      </c>
      <c r="I32" s="1" t="s">
        <v>12</v>
      </c>
      <c r="J32" s="5">
        <v>15</v>
      </c>
      <c r="K32" s="5">
        <v>20</v>
      </c>
      <c r="L32">
        <v>0.5</v>
      </c>
      <c r="M32" t="str">
        <f t="shared" si="0"/>
        <v>MCI due to AD</v>
      </c>
      <c r="N32">
        <v>29</v>
      </c>
      <c r="O32" t="s">
        <v>22</v>
      </c>
      <c r="P32" t="s">
        <v>23</v>
      </c>
      <c r="Q32" t="s">
        <v>22</v>
      </c>
      <c r="R32" t="s">
        <v>22</v>
      </c>
      <c r="S32" t="s">
        <v>22</v>
      </c>
      <c r="T32" t="s">
        <v>23</v>
      </c>
      <c r="U32">
        <v>0.5</v>
      </c>
      <c r="V32" s="12"/>
      <c r="W32" s="12"/>
    </row>
    <row r="33" spans="1:23" x14ac:dyDescent="0.4">
      <c r="B33">
        <v>74</v>
      </c>
      <c r="C33" t="s">
        <v>1</v>
      </c>
      <c r="D33">
        <v>730</v>
      </c>
      <c r="E33">
        <v>17987</v>
      </c>
      <c r="F33">
        <v>92.8</v>
      </c>
      <c r="G33">
        <v>4.1000000000000002E-2</v>
      </c>
      <c r="H33">
        <v>13130510</v>
      </c>
      <c r="I33" s="1" t="s">
        <v>12</v>
      </c>
      <c r="J33" s="5">
        <v>15</v>
      </c>
      <c r="K33" s="5">
        <v>10</v>
      </c>
      <c r="L33">
        <v>0.5</v>
      </c>
      <c r="M33" t="str">
        <f t="shared" si="0"/>
        <v>MCI due to AD</v>
      </c>
      <c r="N33">
        <v>24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>
        <v>0.5</v>
      </c>
      <c r="V33" s="12"/>
      <c r="W33" s="12"/>
    </row>
    <row r="34" spans="1:23" x14ac:dyDescent="0.4">
      <c r="B34">
        <v>57</v>
      </c>
      <c r="C34" t="s">
        <v>0</v>
      </c>
      <c r="D34">
        <v>735</v>
      </c>
      <c r="E34">
        <v>14369</v>
      </c>
      <c r="F34">
        <v>92.1</v>
      </c>
      <c r="G34">
        <v>5.0999999999999997E-2</v>
      </c>
      <c r="H34">
        <v>10561215</v>
      </c>
      <c r="I34" s="1" t="s">
        <v>12</v>
      </c>
      <c r="J34" s="5">
        <v>16</v>
      </c>
      <c r="K34" s="5">
        <v>13</v>
      </c>
      <c r="L34">
        <v>0.5</v>
      </c>
      <c r="M34" t="str">
        <f t="shared" si="0"/>
        <v>MCI due to AD</v>
      </c>
      <c r="N34">
        <v>23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>
        <v>0.5</v>
      </c>
      <c r="V34" s="12"/>
      <c r="W34" s="12"/>
    </row>
    <row r="35" spans="1:23" x14ac:dyDescent="0.4">
      <c r="B35">
        <v>71</v>
      </c>
      <c r="C35" t="s">
        <v>1</v>
      </c>
      <c r="D35">
        <v>349</v>
      </c>
      <c r="E35">
        <v>12127</v>
      </c>
      <c r="F35">
        <v>67.8</v>
      </c>
      <c r="G35">
        <v>2.9000000000000001E-2</v>
      </c>
      <c r="H35">
        <v>4232323</v>
      </c>
      <c r="I35" s="1" t="s">
        <v>12</v>
      </c>
      <c r="J35" s="5">
        <v>17</v>
      </c>
      <c r="K35" s="5">
        <v>12</v>
      </c>
      <c r="L35">
        <v>0.5</v>
      </c>
      <c r="M35" t="str">
        <f t="shared" si="0"/>
        <v>MCI due to AD</v>
      </c>
      <c r="N35">
        <v>24</v>
      </c>
      <c r="O35" t="s">
        <v>23</v>
      </c>
      <c r="P35" t="s">
        <v>23</v>
      </c>
      <c r="Q35" t="s">
        <v>22</v>
      </c>
      <c r="R35" t="s">
        <v>22</v>
      </c>
      <c r="S35" t="s">
        <v>22</v>
      </c>
      <c r="T35" t="s">
        <v>22</v>
      </c>
      <c r="U35">
        <v>0.5</v>
      </c>
      <c r="V35" s="12"/>
      <c r="W35" s="12"/>
    </row>
    <row r="36" spans="1:23" x14ac:dyDescent="0.4">
      <c r="B36">
        <v>74</v>
      </c>
      <c r="C36" t="s">
        <v>0</v>
      </c>
      <c r="D36">
        <v>739</v>
      </c>
      <c r="E36">
        <v>14024</v>
      </c>
      <c r="F36">
        <v>73.099999999999994</v>
      </c>
      <c r="G36">
        <v>5.2999999999999999E-2</v>
      </c>
      <c r="H36">
        <v>10363736</v>
      </c>
      <c r="I36" s="1" t="s">
        <v>12</v>
      </c>
      <c r="J36" s="5">
        <v>20</v>
      </c>
      <c r="K36" s="5">
        <v>16</v>
      </c>
      <c r="L36">
        <v>0.5</v>
      </c>
      <c r="M36" t="str">
        <f t="shared" si="0"/>
        <v>MCI due to AD</v>
      </c>
      <c r="N36">
        <v>29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>
        <v>0.5</v>
      </c>
      <c r="V36" s="12"/>
      <c r="W36" s="12"/>
    </row>
    <row r="37" spans="1:23" x14ac:dyDescent="0.4">
      <c r="B37">
        <v>72</v>
      </c>
      <c r="C37" t="s">
        <v>1</v>
      </c>
      <c r="D37">
        <v>508</v>
      </c>
      <c r="E37">
        <v>13763</v>
      </c>
      <c r="F37">
        <v>113</v>
      </c>
      <c r="G37">
        <v>3.6999999999999998E-2</v>
      </c>
      <c r="H37">
        <v>6991604</v>
      </c>
      <c r="I37" s="1" t="s">
        <v>12</v>
      </c>
      <c r="J37" s="5">
        <v>25</v>
      </c>
      <c r="K37" s="5">
        <v>26</v>
      </c>
      <c r="L37">
        <v>0.5</v>
      </c>
      <c r="M37" t="str">
        <f t="shared" si="0"/>
        <v>MCI due to AD</v>
      </c>
      <c r="N37">
        <v>29</v>
      </c>
      <c r="O37" t="s">
        <v>23</v>
      </c>
      <c r="P37" t="s">
        <v>23</v>
      </c>
      <c r="Q37" t="s">
        <v>22</v>
      </c>
      <c r="R37" t="s">
        <v>22</v>
      </c>
      <c r="S37" t="s">
        <v>22</v>
      </c>
      <c r="T37" t="s">
        <v>22</v>
      </c>
      <c r="U37">
        <v>0.5</v>
      </c>
      <c r="V37" s="12"/>
      <c r="W37" s="12"/>
    </row>
    <row r="38" spans="1:23" x14ac:dyDescent="0.4">
      <c r="A38" s="3" t="s">
        <v>15</v>
      </c>
      <c r="B38" s="3">
        <f>AVERAGE(B23:B37)</f>
        <v>73.599999999999994</v>
      </c>
      <c r="C38" s="3">
        <f>COUNTIF(C23:C37,"F")</f>
        <v>10</v>
      </c>
      <c r="D38" s="3">
        <f t="shared" ref="D38" si="6">AVERAGE(D23:D37)</f>
        <v>631.13333333333333</v>
      </c>
      <c r="E38" s="3">
        <f t="shared" ref="E38" si="7">AVERAGE(E23:E37)</f>
        <v>14026.533333333333</v>
      </c>
      <c r="F38" s="3">
        <f t="shared" ref="F38" si="8">AVERAGE(F23:F37)</f>
        <v>79.839999999999989</v>
      </c>
      <c r="G38" s="3">
        <f t="shared" ref="G38" si="9">AVERAGE(G23:G37)</f>
        <v>4.540000000000001E-2</v>
      </c>
      <c r="H38" s="3">
        <f t="shared" ref="H38" si="10">AVERAGE(H23:H37)</f>
        <v>8998439.2666666675</v>
      </c>
      <c r="I38" s="3"/>
      <c r="J38" s="3"/>
      <c r="K38" s="3"/>
      <c r="L38" s="8">
        <v>11</v>
      </c>
      <c r="M38" s="9"/>
      <c r="N38" s="3">
        <f>AVERAGE(N23:N37)</f>
        <v>25.533333333333335</v>
      </c>
      <c r="O38" s="3">
        <f>COUNTIF(O23:O37,"(+)")</f>
        <v>5</v>
      </c>
      <c r="P38" s="3">
        <f t="shared" ref="P38:T38" si="11">COUNTIF(P23:P37,"(+)")</f>
        <v>3</v>
      </c>
      <c r="Q38" s="3">
        <f t="shared" si="11"/>
        <v>0</v>
      </c>
      <c r="R38" s="3">
        <f t="shared" si="11"/>
        <v>1</v>
      </c>
      <c r="S38" s="3">
        <f t="shared" si="11"/>
        <v>1</v>
      </c>
      <c r="T38" s="3">
        <f t="shared" si="11"/>
        <v>3</v>
      </c>
      <c r="U38" s="3"/>
      <c r="V38" s="3"/>
      <c r="W38" s="3">
        <v>11</v>
      </c>
    </row>
    <row r="39" spans="1:23" x14ac:dyDescent="0.4">
      <c r="A39" s="3" t="s">
        <v>16</v>
      </c>
      <c r="B39" s="3">
        <f>_xlfn.STDEV.P(B23:B37)</f>
        <v>6.1622506710887164</v>
      </c>
      <c r="C39" s="3" t="s">
        <v>31</v>
      </c>
      <c r="D39" s="3">
        <f t="shared" ref="D39:H39" si="12">_xlfn.STDEV.P(D23:D37)</f>
        <v>144.61298543199899</v>
      </c>
      <c r="E39" s="3">
        <f t="shared" si="12"/>
        <v>2302.7244984052163</v>
      </c>
      <c r="F39" s="3">
        <f t="shared" si="12"/>
        <v>26.719126732236852</v>
      </c>
      <c r="G39" s="3">
        <f t="shared" si="12"/>
        <v>1.0150862032359589E-2</v>
      </c>
      <c r="H39" s="3">
        <f t="shared" si="12"/>
        <v>2826146.1734341923</v>
      </c>
      <c r="I39" s="3"/>
      <c r="J39" s="3"/>
      <c r="K39" s="3"/>
      <c r="L39" s="8" t="s">
        <v>19</v>
      </c>
      <c r="M39" s="9"/>
      <c r="N39" s="3">
        <f>_xlfn.STDEV.P(N23:N37)</f>
        <v>2.3907228102721478</v>
      </c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4">
      <c r="A40" s="3" t="s">
        <v>17</v>
      </c>
      <c r="B40" s="3">
        <f>MIN(B23:B37)</f>
        <v>57</v>
      </c>
      <c r="C40" s="3"/>
      <c r="D40" s="3">
        <f t="shared" ref="D40:H40" si="13">MIN(D23:D37)</f>
        <v>349</v>
      </c>
      <c r="E40" s="3">
        <f t="shared" si="13"/>
        <v>9520</v>
      </c>
      <c r="F40" s="3">
        <f t="shared" si="13"/>
        <v>43.6</v>
      </c>
      <c r="G40" s="3">
        <f t="shared" si="13"/>
        <v>2.9000000000000001E-2</v>
      </c>
      <c r="H40" s="3">
        <f t="shared" si="13"/>
        <v>4232323</v>
      </c>
      <c r="I40" s="3"/>
      <c r="J40" s="3"/>
      <c r="K40" s="3"/>
      <c r="L40" s="3"/>
      <c r="M40" s="3"/>
      <c r="N40" s="3">
        <f>MIN(N23:N37)</f>
        <v>23</v>
      </c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4">
      <c r="A41" s="3" t="s">
        <v>18</v>
      </c>
      <c r="B41" s="3">
        <f>MAX(B23:B37)</f>
        <v>81</v>
      </c>
      <c r="C41" s="3"/>
      <c r="D41" s="3">
        <f t="shared" ref="D41:H41" si="14">MAX(D23:D37)</f>
        <v>863</v>
      </c>
      <c r="E41" s="3">
        <f t="shared" si="14"/>
        <v>18251</v>
      </c>
      <c r="F41" s="3">
        <f t="shared" si="14"/>
        <v>129</v>
      </c>
      <c r="G41" s="3">
        <f t="shared" si="14"/>
        <v>6.8000000000000005E-2</v>
      </c>
      <c r="H41" s="3">
        <f t="shared" si="14"/>
        <v>13130510</v>
      </c>
      <c r="I41" s="3"/>
      <c r="J41" s="3"/>
      <c r="K41" s="3"/>
      <c r="L41" s="3"/>
      <c r="M41" s="3"/>
      <c r="N41" s="3">
        <f>MAX(N23:N37)</f>
        <v>29</v>
      </c>
      <c r="O41" s="3"/>
      <c r="P41" s="3"/>
      <c r="Q41" s="3"/>
      <c r="R41" s="3"/>
      <c r="S41" s="3"/>
      <c r="T41" s="3"/>
      <c r="U41" s="3"/>
      <c r="V41" s="3"/>
      <c r="W41" s="3"/>
    </row>
    <row r="43" spans="1:23" x14ac:dyDescent="0.4">
      <c r="A43" s="13" t="s">
        <v>36</v>
      </c>
    </row>
  </sheetData>
  <mergeCells count="6">
    <mergeCell ref="L17:M17"/>
    <mergeCell ref="L18:M18"/>
    <mergeCell ref="L38:M38"/>
    <mergeCell ref="L39:M39"/>
    <mergeCell ref="V2:W16"/>
    <mergeCell ref="V23:W3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EBD4-49EE-4B44-8076-67163AB16D4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Supplmentaly Figure用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高士 笠井</dc:creator>
  <cp:lastModifiedBy>高士 笠井</cp:lastModifiedBy>
  <dcterms:created xsi:type="dcterms:W3CDTF">2025-06-02T05:58:18Z</dcterms:created>
  <dcterms:modified xsi:type="dcterms:W3CDTF">2025-08-16T05:49:59Z</dcterms:modified>
</cp:coreProperties>
</file>