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nowledge Production Factory\Course on CLINICAL RIALS\8th Compreh Courses of 3 STEPS on TRIALS\Course-2_Trial Conducting and Data Analysis\"/>
    </mc:Choice>
  </mc:AlternateContent>
  <xr:revisionPtr revIDLastSave="0" documentId="13_ncr:1_{88497EAE-18FE-455D-999F-D19F66672058}" xr6:coauthVersionLast="47" xr6:coauthVersionMax="47" xr10:uidLastSave="{00000000-0000-0000-0000-000000000000}"/>
  <bookViews>
    <workbookView xWindow="-110" yWindow="-110" windowWidth="19420" windowHeight="10420" xr2:uid="{49724B90-AC7C-4859-AD12-AE3A369CCC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 s="1"/>
  <c r="D14" i="1" s="1"/>
  <c r="D12" i="1"/>
  <c r="D3" i="1"/>
  <c r="D4" i="1"/>
  <c r="D5" i="1"/>
  <c r="D6" i="1"/>
  <c r="D7" i="1"/>
  <c r="D8" i="1"/>
  <c r="D9" i="1"/>
  <c r="D10" i="1"/>
  <c r="D11" i="1"/>
  <c r="D2" i="1"/>
  <c r="B12" i="1"/>
  <c r="C17" i="1" l="1"/>
  <c r="C18" i="1"/>
  <c r="C16" i="1"/>
</calcChain>
</file>

<file path=xl/sharedStrings.xml><?xml version="1.0" encoding="utf-8"?>
<sst xmlns="http://schemas.openxmlformats.org/spreadsheetml/2006/main" count="12" uniqueCount="12">
  <si>
    <t>set</t>
  </si>
  <si>
    <t>var</t>
  </si>
  <si>
    <t>Var(w)</t>
  </si>
  <si>
    <t>Var(B)</t>
  </si>
  <si>
    <t>Var(T)</t>
  </si>
  <si>
    <t>Point estimate ES</t>
  </si>
  <si>
    <t>Lower Limit ES</t>
  </si>
  <si>
    <t>Upper Limit ES</t>
  </si>
  <si>
    <t>MD</t>
  </si>
  <si>
    <t>SE</t>
  </si>
  <si>
    <t>Pooled MD</t>
  </si>
  <si>
    <t>SE(pooled)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</si>
</sst>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" fillId="0" borderId="0" xfId="0" applyFont="1"/>
    <xf numFmtId="0" fontId="1" fillId="3" borderId="0" xfId="0" applyFont="1" applyFill="1"/>
    <xf numFmtId="0" fontId="1" fillId="2" borderId="0" xfId="0" applyFont="1" applyFill="1"/>
    <xf numFmtId="0" fontId="3" fillId="4" borderId="0" xfId="0" applyFont="1" applyFill="1"/>
    <xf numFmtId="0" fontId="0" fillId="7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250371</xdr:colOff>
      <xdr:row>1</xdr:row>
      <xdr:rowOff>44450</xdr:rowOff>
    </xdr:from>
    <xdr:to>
      <xdr:col>10</xdr:col>
      <xdr:colOff>587830</xdr:colOff>
      <xdr:row>9</xdr:row>
      <xdr:rowOff>81642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250311-7B8E-2955-FF32-E105DB3810F4}"/>
            </a:ext>
          </a:extLst>
        </xdr:cNvPr>
        <xdr:cNvSpPr/>
      </xdr:nvSpPr>
      <xdr:spPr>
        <a:xfrm>
          <a:off x="4935764" y="230414"/>
          <a:ext cx="3376387" cy="152490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200" b="1">
              <a:solidFill>
                <a:srgbClr val="FF0000"/>
              </a:solidFill>
              <a:cs typeface="2  Mitra" panose="00000400000000000000" pitchFamily="2" charset="-78"/>
            </a:rPr>
            <a:t>دقت فرمایید که خانه</a:t>
          </a:r>
          <a:r>
            <a:rPr lang="fa-IR" sz="1200" b="1" baseline="0">
              <a:solidFill>
                <a:srgbClr val="FF0000"/>
              </a:solidFill>
              <a:cs typeface="2  Mitra" panose="00000400000000000000" pitchFamily="2" charset="-78"/>
            </a:rPr>
            <a:t> های مشخص شده با پس زمینه رنگ سبز کمرنگ (ستون </a:t>
          </a:r>
          <a:r>
            <a:rPr lang="en-US" sz="1200" b="1" baseline="0">
              <a:solidFill>
                <a:srgbClr val="FF0000"/>
              </a:solidFill>
              <a:cs typeface="2  Mitra" panose="00000400000000000000" pitchFamily="2" charset="-78"/>
            </a:rPr>
            <a:t>MD</a:t>
          </a:r>
          <a:r>
            <a:rPr lang="fa-IR" sz="1200" b="1" baseline="0">
              <a:solidFill>
                <a:srgbClr val="FF0000"/>
              </a:solidFill>
              <a:cs typeface="2  Mitra" panose="00000400000000000000" pitchFamily="2" charset="-78"/>
            </a:rPr>
            <a:t> و ستون </a:t>
          </a:r>
          <a:r>
            <a:rPr lang="en-US" sz="1200" b="1" baseline="0">
              <a:solidFill>
                <a:srgbClr val="FF0000"/>
              </a:solidFill>
              <a:cs typeface="2  Mitra" panose="00000400000000000000" pitchFamily="2" charset="-78"/>
            </a:rPr>
            <a:t>SE</a:t>
          </a:r>
          <a:r>
            <a:rPr lang="fa-IR" sz="1200" b="1" baseline="0">
              <a:solidFill>
                <a:srgbClr val="FF0000"/>
              </a:solidFill>
              <a:cs typeface="2  Mitra" panose="00000400000000000000" pitchFamily="2" charset="-78"/>
            </a:rPr>
            <a:t>) برای هر یک از 10 ست دیتای تحلیل شده را وارد نموده و در نهایت نتیجه جلوی عبارتهای </a:t>
          </a:r>
          <a:r>
            <a:rPr lang="en-US" sz="1200" b="1" baseline="0">
              <a:solidFill>
                <a:srgbClr val="FF0000"/>
              </a:solidFill>
              <a:cs typeface="2  Mitra" panose="00000400000000000000" pitchFamily="2" charset="-78"/>
            </a:rPr>
            <a:t>Pooled MD</a:t>
          </a:r>
          <a:r>
            <a:rPr lang="fa-IR" sz="1200" b="1" baseline="0">
              <a:solidFill>
                <a:srgbClr val="FF0000"/>
              </a:solidFill>
              <a:cs typeface="2  Mitra" panose="00000400000000000000" pitchFamily="2" charset="-78"/>
            </a:rPr>
            <a:t> و </a:t>
          </a:r>
          <a:r>
            <a:rPr lang="en-US" sz="1200" b="1" baseline="0">
              <a:solidFill>
                <a:srgbClr val="FF0000"/>
              </a:solidFill>
              <a:cs typeface="2  Mitra" panose="00000400000000000000" pitchFamily="2" charset="-78"/>
            </a:rPr>
            <a:t>SE(pooled)</a:t>
          </a:r>
          <a:r>
            <a:rPr lang="fa-IR" sz="1200" b="1" baseline="0">
              <a:solidFill>
                <a:srgbClr val="FF0000"/>
              </a:solidFill>
              <a:cs typeface="2  Mitra" panose="00000400000000000000" pitchFamily="2" charset="-78"/>
            </a:rPr>
            <a:t> را یادداشت نموده و میتوانید با فرمول عمومی محاسبه فاصله اطمینان، </a:t>
          </a:r>
          <a:r>
            <a:rPr lang="en-US" sz="1200" b="1" baseline="0">
              <a:solidFill>
                <a:srgbClr val="FF0000"/>
              </a:solidFill>
              <a:cs typeface="2  Mitra" panose="00000400000000000000" pitchFamily="2" charset="-78"/>
            </a:rPr>
            <a:t>95% CI</a:t>
          </a:r>
          <a:r>
            <a:rPr lang="fa-IR" sz="1200" b="1" baseline="0">
              <a:solidFill>
                <a:srgbClr val="FF0000"/>
              </a:solidFill>
              <a:cs typeface="2  Mitra" panose="00000400000000000000" pitchFamily="2" charset="-78"/>
            </a:rPr>
            <a:t> برای </a:t>
          </a:r>
          <a:r>
            <a:rPr lang="en-US" sz="1200" b="1" baseline="0">
              <a:solidFill>
                <a:srgbClr val="FF0000"/>
              </a:solidFill>
              <a:cs typeface="2  Mitra" panose="00000400000000000000" pitchFamily="2" charset="-78"/>
            </a:rPr>
            <a:t>MD</a:t>
          </a:r>
          <a:r>
            <a:rPr lang="fa-IR" sz="1200" b="1" baseline="0">
              <a:solidFill>
                <a:srgbClr val="FF0000"/>
              </a:solidFill>
              <a:cs typeface="2  Mitra" panose="00000400000000000000" pitchFamily="2" charset="-78"/>
            </a:rPr>
            <a:t> نیز محاسبه فرمایید</a:t>
          </a:r>
          <a:endParaRPr lang="en-US" sz="1200" b="1">
            <a:solidFill>
              <a:srgbClr val="FF0000"/>
            </a:solidFill>
            <a:cs typeface="2  Mitra" panose="0000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246D-429C-45AC-9C96-7CDC6536A1BD}">
  <dimension ref="A1:H18"/>
  <sheetViews>
    <sheetView tabSelected="1" zoomScale="140" zoomScaleNormal="140" workbookViewId="0">
      <selection activeCell="E7" sqref="E7"/>
    </sheetView>
  </sheetViews>
  <sheetFormatPr defaultRowHeight="14.5" x14ac:dyDescent="0.35"/>
  <cols>
    <col min="1" max="1" width="11.36328125" customWidth="1"/>
    <col min="2" max="2" width="12.453125" customWidth="1"/>
    <col min="3" max="3" width="13.54296875" customWidth="1"/>
    <col min="4" max="4" width="14" customWidth="1"/>
    <col min="5" max="5" width="15.6328125" customWidth="1"/>
  </cols>
  <sheetData>
    <row r="1" spans="1:8" x14ac:dyDescent="0.35">
      <c r="A1" s="2" t="s">
        <v>0</v>
      </c>
      <c r="B1" s="2" t="s">
        <v>8</v>
      </c>
      <c r="C1" s="2" t="s">
        <v>9</v>
      </c>
      <c r="D1" s="2" t="s">
        <v>1</v>
      </c>
      <c r="E1" s="2"/>
      <c r="F1" s="2"/>
      <c r="G1" s="3"/>
      <c r="H1" s="3"/>
    </row>
    <row r="2" spans="1:8" x14ac:dyDescent="0.35">
      <c r="A2" s="3">
        <v>1</v>
      </c>
      <c r="B2" s="12">
        <v>1.7405029999999999</v>
      </c>
      <c r="C2" s="12">
        <v>0.2349723</v>
      </c>
      <c r="D2" s="3">
        <f>C2^2</f>
        <v>5.5211981767289996E-2</v>
      </c>
      <c r="E2" s="3"/>
      <c r="F2" s="3"/>
      <c r="G2" s="3"/>
      <c r="H2" s="3"/>
    </row>
    <row r="3" spans="1:8" x14ac:dyDescent="0.35">
      <c r="A3" s="3">
        <v>2</v>
      </c>
      <c r="B3" s="12">
        <v>1.622026</v>
      </c>
      <c r="C3" s="12">
        <v>0.22855780000000001</v>
      </c>
      <c r="D3" s="3">
        <f t="shared" ref="D3:D11" si="0">C3^2</f>
        <v>5.2238667940840006E-2</v>
      </c>
      <c r="E3" s="3"/>
      <c r="F3" s="3"/>
      <c r="G3" s="3"/>
      <c r="H3" s="3"/>
    </row>
    <row r="4" spans="1:8" x14ac:dyDescent="0.35">
      <c r="A4" s="3">
        <v>3</v>
      </c>
      <c r="B4" s="12">
        <v>1.5380799999999999</v>
      </c>
      <c r="C4" s="12">
        <v>0.24213080000000001</v>
      </c>
      <c r="D4" s="3">
        <f t="shared" si="0"/>
        <v>5.8627324308640004E-2</v>
      </c>
      <c r="E4" s="3"/>
      <c r="F4" s="3"/>
      <c r="G4" s="3"/>
      <c r="H4" s="3"/>
    </row>
    <row r="5" spans="1:8" x14ac:dyDescent="0.35">
      <c r="A5" s="3">
        <v>4</v>
      </c>
      <c r="B5" s="12">
        <v>1.7096629999999999</v>
      </c>
      <c r="C5" s="12">
        <v>0.23136190000000001</v>
      </c>
      <c r="D5" s="3">
        <f t="shared" si="0"/>
        <v>5.3528328771610005E-2</v>
      </c>
      <c r="E5" s="3"/>
      <c r="F5" s="3"/>
      <c r="G5" s="3"/>
      <c r="H5" s="3"/>
    </row>
    <row r="6" spans="1:8" x14ac:dyDescent="0.35">
      <c r="A6" s="3">
        <v>5</v>
      </c>
      <c r="B6" s="12">
        <v>1.637572</v>
      </c>
      <c r="C6" s="12">
        <v>0.256936</v>
      </c>
      <c r="D6" s="3">
        <f t="shared" si="0"/>
        <v>6.6016108096000004E-2</v>
      </c>
      <c r="E6" s="3"/>
      <c r="F6" s="3"/>
      <c r="G6" s="3"/>
      <c r="H6" s="3"/>
    </row>
    <row r="7" spans="1:8" x14ac:dyDescent="0.35">
      <c r="A7" s="3">
        <v>6</v>
      </c>
      <c r="B7" s="12">
        <v>1.5203869999999999</v>
      </c>
      <c r="C7" s="12">
        <v>0.2335885</v>
      </c>
      <c r="D7" s="3">
        <f t="shared" si="0"/>
        <v>5.4563587332250002E-2</v>
      </c>
      <c r="E7" s="3"/>
      <c r="F7" s="3"/>
      <c r="G7" s="3"/>
      <c r="H7" s="3"/>
    </row>
    <row r="8" spans="1:8" x14ac:dyDescent="0.35">
      <c r="A8" s="3">
        <v>7</v>
      </c>
      <c r="B8" s="12">
        <v>1.69421</v>
      </c>
      <c r="C8" s="12">
        <v>0.23576829999999999</v>
      </c>
      <c r="D8" s="3">
        <f t="shared" si="0"/>
        <v>5.5586691284889994E-2</v>
      </c>
      <c r="E8" s="3"/>
      <c r="F8" s="3"/>
      <c r="G8" s="3"/>
      <c r="H8" s="3"/>
    </row>
    <row r="9" spans="1:8" x14ac:dyDescent="0.35">
      <c r="A9" s="3">
        <v>8</v>
      </c>
      <c r="B9" s="12">
        <v>1.3307150000000001</v>
      </c>
      <c r="C9" s="12">
        <v>0.25801499999999999</v>
      </c>
      <c r="D9" s="3">
        <f t="shared" si="0"/>
        <v>6.6571740224999995E-2</v>
      </c>
      <c r="E9" s="3"/>
      <c r="F9" s="3"/>
      <c r="G9" s="3"/>
      <c r="H9" s="3"/>
    </row>
    <row r="10" spans="1:8" x14ac:dyDescent="0.35">
      <c r="A10" s="3">
        <v>9</v>
      </c>
      <c r="B10" s="12">
        <v>2.0185330000000001</v>
      </c>
      <c r="C10" s="12">
        <v>0.24453759999999999</v>
      </c>
      <c r="D10" s="3">
        <f t="shared" si="0"/>
        <v>5.9798637813759999E-2</v>
      </c>
      <c r="E10" s="3"/>
      <c r="F10" s="3"/>
      <c r="G10" s="3"/>
      <c r="H10" s="3"/>
    </row>
    <row r="11" spans="1:8" x14ac:dyDescent="0.35">
      <c r="A11" s="3">
        <v>10</v>
      </c>
      <c r="B11" s="12">
        <v>1.6497440000000001</v>
      </c>
      <c r="C11" s="12">
        <v>0.2276512</v>
      </c>
      <c r="D11" s="3">
        <f t="shared" si="0"/>
        <v>5.1825068861439998E-2</v>
      </c>
      <c r="E11" s="3"/>
      <c r="F11" s="3"/>
      <c r="G11" s="3"/>
      <c r="H11" s="3"/>
    </row>
    <row r="12" spans="1:8" x14ac:dyDescent="0.35">
      <c r="A12" s="4" t="s">
        <v>10</v>
      </c>
      <c r="B12" s="4">
        <f>AVERAGE(B2:B11)</f>
        <v>1.6461432999999999</v>
      </c>
      <c r="C12" s="4"/>
      <c r="D12" s="5">
        <f>AVERAGE(D2:D11)</f>
        <v>5.7396813640172004E-2</v>
      </c>
      <c r="E12" s="1"/>
      <c r="F12" s="1"/>
    </row>
    <row r="13" spans="1:8" x14ac:dyDescent="0.35">
      <c r="A13" s="5" t="s">
        <v>3</v>
      </c>
      <c r="B13" s="5">
        <f>_xlfn.VAR.S(B2:B11)</f>
        <v>3.1286490467567298E-2</v>
      </c>
      <c r="C13" s="3"/>
      <c r="D13" s="5" t="s">
        <v>2</v>
      </c>
    </row>
    <row r="14" spans="1:8" x14ac:dyDescent="0.35">
      <c r="A14" s="6" t="s">
        <v>4</v>
      </c>
      <c r="B14" s="6">
        <f>D12+B13+(B13/10)</f>
        <v>9.1811953154496043E-2</v>
      </c>
      <c r="C14" s="7" t="s">
        <v>11</v>
      </c>
      <c r="D14" s="7">
        <f>SQRT(B14)</f>
        <v>0.30300487315305019</v>
      </c>
    </row>
    <row r="16" spans="1:8" x14ac:dyDescent="0.35">
      <c r="B16" s="8" t="s">
        <v>5</v>
      </c>
      <c r="C16" s="9">
        <f>B12</f>
        <v>1.6461432999999999</v>
      </c>
    </row>
    <row r="17" spans="2:3" x14ac:dyDescent="0.35">
      <c r="B17" s="8" t="s">
        <v>6</v>
      </c>
      <c r="C17" s="10">
        <f>B12-(1.96*$D$14)</f>
        <v>1.0522537486200214</v>
      </c>
    </row>
    <row r="18" spans="2:3" x14ac:dyDescent="0.35">
      <c r="B18" s="8" t="s">
        <v>7</v>
      </c>
      <c r="C18" s="11">
        <f>B12+(1.96*$D$14)</f>
        <v>2.2400328513799783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</dc:creator>
  <cp:lastModifiedBy>Abbas Keshtkar</cp:lastModifiedBy>
  <dcterms:created xsi:type="dcterms:W3CDTF">2023-08-28T20:39:39Z</dcterms:created>
  <dcterms:modified xsi:type="dcterms:W3CDTF">2025-03-10T21:23:07Z</dcterms:modified>
</cp:coreProperties>
</file>