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seybeel/Google Drive/Manuscripts/Nat Geo Sci - Fluvial Energy/SI_Datafiles/"/>
    </mc:Choice>
  </mc:AlternateContent>
  <xr:revisionPtr revIDLastSave="0" documentId="13_ncr:1_{6A07F75A-4A09-5C41-BC6E-EFDDD27AD692}" xr6:coauthVersionLast="45" xr6:coauthVersionMax="45" xr10:uidLastSave="{00000000-0000-0000-0000-000000000000}"/>
  <bookViews>
    <workbookView xWindow="2040" yWindow="1360" windowWidth="32600" windowHeight="18440" xr2:uid="{A8E1ABF6-FB17-A747-BD47-2F56396641CE}"/>
  </bookViews>
  <sheets>
    <sheet name="All_Rainfall_Events" sheetId="16" r:id="rId1"/>
    <sheet name="GS" sheetId="10" r:id="rId2"/>
    <sheet name="PT" sheetId="13" r:id="rId3"/>
    <sheet name="WR" sheetId="14" r:id="rId4"/>
    <sheet name="ER" sheetId="15" r:id="rId5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1" i="16" l="1"/>
  <c r="C98" i="16"/>
  <c r="C97" i="16"/>
  <c r="C93" i="16"/>
  <c r="D88" i="16"/>
  <c r="E74" i="16"/>
  <c r="N34" i="15" l="1"/>
  <c r="M34" i="15"/>
  <c r="N33" i="15"/>
  <c r="M33" i="15"/>
  <c r="N32" i="15"/>
  <c r="M32" i="15"/>
  <c r="N31" i="15"/>
  <c r="M31" i="15"/>
  <c r="N30" i="15"/>
  <c r="M30" i="15"/>
  <c r="N29" i="15"/>
  <c r="M29" i="15"/>
  <c r="N28" i="15"/>
  <c r="M28" i="15"/>
  <c r="N27" i="15"/>
  <c r="M27" i="15"/>
  <c r="N26" i="15"/>
  <c r="M26" i="15"/>
  <c r="N22" i="15"/>
  <c r="M22" i="15"/>
  <c r="N21" i="15"/>
  <c r="M21" i="15"/>
  <c r="O20" i="15"/>
  <c r="N20" i="15"/>
  <c r="M20" i="15"/>
  <c r="O19" i="15"/>
  <c r="N19" i="15"/>
  <c r="M19" i="15"/>
  <c r="O18" i="15"/>
  <c r="N18" i="15"/>
  <c r="M18" i="15"/>
  <c r="O16" i="15"/>
  <c r="N16" i="15"/>
  <c r="M16" i="15"/>
  <c r="O15" i="15"/>
  <c r="N15" i="15"/>
  <c r="M15" i="15"/>
  <c r="O14" i="15"/>
  <c r="N14" i="15"/>
  <c r="M14" i="15"/>
  <c r="O12" i="15"/>
  <c r="N12" i="15"/>
  <c r="M12" i="15"/>
  <c r="O11" i="15"/>
  <c r="N11" i="15"/>
  <c r="M11" i="15"/>
  <c r="O10" i="15"/>
  <c r="N10" i="15"/>
  <c r="M10" i="15"/>
  <c r="O9" i="15"/>
  <c r="N9" i="15"/>
  <c r="M9" i="15"/>
  <c r="O6" i="15"/>
  <c r="N6" i="15"/>
  <c r="M6" i="15"/>
  <c r="O5" i="15"/>
  <c r="N5" i="15"/>
  <c r="M5" i="15"/>
  <c r="O4" i="15"/>
  <c r="N4" i="15"/>
  <c r="M4" i="15"/>
  <c r="N3" i="15"/>
  <c r="M3" i="15"/>
  <c r="O35" i="14"/>
  <c r="N35" i="14"/>
  <c r="M35" i="14"/>
  <c r="O34" i="14"/>
  <c r="N34" i="14"/>
  <c r="M34" i="14"/>
  <c r="O33" i="14"/>
  <c r="N33" i="14"/>
  <c r="M33" i="14"/>
  <c r="O32" i="14"/>
  <c r="N32" i="14"/>
  <c r="M32" i="14"/>
  <c r="O31" i="14"/>
  <c r="N31" i="14"/>
  <c r="M31" i="14"/>
  <c r="O30" i="14"/>
  <c r="N30" i="14"/>
  <c r="M30" i="14"/>
  <c r="O28" i="14"/>
  <c r="N28" i="14"/>
  <c r="M28" i="14"/>
  <c r="O27" i="14"/>
  <c r="N27" i="14"/>
  <c r="M27" i="14"/>
  <c r="O26" i="14"/>
  <c r="N26" i="14"/>
  <c r="M26" i="14"/>
  <c r="O25" i="14"/>
  <c r="N25" i="14"/>
  <c r="M25" i="14"/>
  <c r="O24" i="14"/>
  <c r="N24" i="14"/>
  <c r="M24" i="14"/>
  <c r="O22" i="14"/>
  <c r="N22" i="14"/>
  <c r="M22" i="14"/>
  <c r="O21" i="14"/>
  <c r="N21" i="14"/>
  <c r="M21" i="14"/>
  <c r="N20" i="14"/>
  <c r="M20" i="14"/>
  <c r="O19" i="14"/>
  <c r="N19" i="14"/>
  <c r="M19" i="14"/>
  <c r="O16" i="14"/>
  <c r="N16" i="14"/>
  <c r="M16" i="14"/>
  <c r="O15" i="14"/>
  <c r="N15" i="14"/>
  <c r="M15" i="14"/>
  <c r="O14" i="14"/>
  <c r="N14" i="14"/>
  <c r="M14" i="14"/>
  <c r="O12" i="14"/>
  <c r="N12" i="14"/>
  <c r="M12" i="14"/>
  <c r="O11" i="14"/>
  <c r="N11" i="14"/>
  <c r="M11" i="14"/>
  <c r="O10" i="14"/>
  <c r="N10" i="14"/>
  <c r="M10" i="14"/>
  <c r="O9" i="14"/>
  <c r="N9" i="14"/>
  <c r="M9" i="14"/>
  <c r="O6" i="14"/>
  <c r="N6" i="14"/>
  <c r="M6" i="14"/>
  <c r="O5" i="14"/>
  <c r="N5" i="14"/>
  <c r="M5" i="14"/>
  <c r="N4" i="14"/>
  <c r="M4" i="14"/>
  <c r="N3" i="14"/>
  <c r="M3" i="14"/>
  <c r="M32" i="13"/>
  <c r="O32" i="13"/>
  <c r="N32" i="13"/>
  <c r="O30" i="13"/>
  <c r="N30" i="13"/>
  <c r="O22" i="13"/>
  <c r="N22" i="13"/>
  <c r="M22" i="13"/>
  <c r="N21" i="13"/>
  <c r="M21" i="13"/>
  <c r="O16" i="13"/>
  <c r="N16" i="13"/>
  <c r="M16" i="13"/>
  <c r="O14" i="13"/>
  <c r="N14" i="13"/>
  <c r="M14" i="13"/>
  <c r="N8" i="13"/>
  <c r="M8" i="13"/>
  <c r="O5" i="13"/>
  <c r="N5" i="13"/>
  <c r="M5" i="13"/>
  <c r="O4" i="13"/>
  <c r="N4" i="13"/>
  <c r="M4" i="13"/>
  <c r="O4" i="10"/>
  <c r="O5" i="10"/>
  <c r="O8" i="10"/>
  <c r="O14" i="10"/>
  <c r="O15" i="10"/>
  <c r="O16" i="10"/>
  <c r="O17" i="10"/>
  <c r="O19" i="10"/>
  <c r="O20" i="10"/>
  <c r="O21" i="10"/>
  <c r="O22" i="10"/>
  <c r="O24" i="10"/>
  <c r="O25" i="10"/>
  <c r="O30" i="10"/>
  <c r="O31" i="10"/>
  <c r="O32" i="10"/>
  <c r="N32" i="10" l="1"/>
  <c r="M32" i="10"/>
  <c r="N31" i="10"/>
  <c r="M31" i="10"/>
  <c r="N30" i="10"/>
  <c r="M30" i="10"/>
  <c r="N25" i="10"/>
  <c r="M25" i="10"/>
  <c r="N24" i="10"/>
  <c r="M24" i="10"/>
  <c r="N22" i="10"/>
  <c r="M22" i="10"/>
  <c r="N21" i="10"/>
  <c r="M21" i="10"/>
  <c r="N20" i="10"/>
  <c r="M20" i="10"/>
  <c r="N19" i="10"/>
  <c r="M19" i="10"/>
  <c r="N17" i="10"/>
  <c r="M17" i="10"/>
  <c r="N16" i="10"/>
  <c r="M16" i="10"/>
  <c r="N15" i="10"/>
  <c r="M15" i="10"/>
  <c r="N14" i="10"/>
  <c r="M14" i="10"/>
  <c r="N8" i="10"/>
  <c r="M8" i="10"/>
  <c r="N5" i="10"/>
  <c r="M5" i="10"/>
  <c r="N4" i="10"/>
  <c r="M4" i="10"/>
</calcChain>
</file>

<file path=xl/sharedStrings.xml><?xml version="1.0" encoding="utf-8"?>
<sst xmlns="http://schemas.openxmlformats.org/spreadsheetml/2006/main" count="174" uniqueCount="43">
  <si>
    <t>Year</t>
  </si>
  <si>
    <t>Date</t>
  </si>
  <si>
    <t>Rainfall (mm/hr)</t>
  </si>
  <si>
    <t>Duration (mins)</t>
  </si>
  <si>
    <t>Runoff (mm)</t>
  </si>
  <si>
    <t>SS (kg)</t>
  </si>
  <si>
    <t>DOC (kg)</t>
  </si>
  <si>
    <t>POC (kg)</t>
  </si>
  <si>
    <t>TDN (kg)</t>
  </si>
  <si>
    <t>Major ions (kg)</t>
  </si>
  <si>
    <t>DIN (kg)</t>
  </si>
  <si>
    <t>BIX</t>
  </si>
  <si>
    <t>FI</t>
  </si>
  <si>
    <t>HIX</t>
  </si>
  <si>
    <t>Inf</t>
  </si>
  <si>
    <t>POC:DOC</t>
  </si>
  <si>
    <t>DOC:TDN</t>
  </si>
  <si>
    <t>% DIN</t>
  </si>
  <si>
    <t>5-6 Aug</t>
  </si>
  <si>
    <t>14-15 Jun</t>
  </si>
  <si>
    <t>26-28 Jul</t>
  </si>
  <si>
    <t>17-21 Jul</t>
  </si>
  <si>
    <t>13-14 Jul</t>
  </si>
  <si>
    <t>9-10 Jul</t>
  </si>
  <si>
    <t>24-25 Jul</t>
  </si>
  <si>
    <t>30 Jul - 2 Aug</t>
  </si>
  <si>
    <t>Flux</t>
  </si>
  <si>
    <r>
      <t>α</t>
    </r>
    <r>
      <rPr>
        <b/>
        <vertAlign val="subscript"/>
        <sz val="12"/>
        <color theme="1"/>
        <rFont val="Calibri"/>
        <family val="2"/>
        <scheme val="minor"/>
      </rPr>
      <t>254</t>
    </r>
    <r>
      <rPr>
        <b/>
        <sz val="12"/>
        <color theme="1"/>
        <rFont val="Calibri"/>
        <family val="2"/>
        <scheme val="minor"/>
      </rPr>
      <t xml:space="preserve"> (m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</si>
  <si>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r>
      <t>α</t>
    </r>
    <r>
      <rPr>
        <b/>
        <vertAlign val="subscript"/>
        <sz val="12"/>
        <color theme="1"/>
        <rFont val="Calibri"/>
        <family val="2"/>
        <scheme val="minor"/>
      </rPr>
      <t>350</t>
    </r>
    <r>
      <rPr>
        <b/>
        <sz val="12"/>
        <color theme="1"/>
        <rFont val="Calibri"/>
        <family val="2"/>
        <scheme val="minor"/>
      </rPr>
      <t xml:space="preserve"> (m</t>
    </r>
    <r>
      <rPr>
        <b/>
        <vertAlign val="superscript"/>
        <sz val="12"/>
        <color theme="1"/>
        <rFont val="Calibri"/>
        <family val="2"/>
        <scheme val="minor"/>
      </rPr>
      <t>-1</t>
    </r>
    <r>
      <rPr>
        <b/>
        <sz val="12"/>
        <color theme="1"/>
        <rFont val="Calibri"/>
        <family val="2"/>
        <scheme val="minor"/>
      </rPr>
      <t>)</t>
    </r>
  </si>
  <si>
    <t xml:space="preserve">β:α </t>
  </si>
  <si>
    <t>Peak ratio A:T</t>
  </si>
  <si>
    <t>Peak ratio C:A</t>
  </si>
  <si>
    <t>Peak Ratio C:M</t>
  </si>
  <si>
    <t>Peak Ratio C:T</t>
  </si>
  <si>
    <r>
      <t>S</t>
    </r>
    <r>
      <rPr>
        <b/>
        <vertAlign val="subscript"/>
        <sz val="12"/>
        <color theme="1"/>
        <rFont val="Calibri"/>
        <family val="2"/>
        <scheme val="minor"/>
      </rPr>
      <t>R</t>
    </r>
  </si>
  <si>
    <r>
      <t>SUVA</t>
    </r>
    <r>
      <rPr>
        <b/>
        <vertAlign val="subscript"/>
        <sz val="12"/>
        <color theme="1"/>
        <rFont val="Calibri"/>
        <family val="2"/>
        <scheme val="minor"/>
      </rPr>
      <t>254</t>
    </r>
    <r>
      <rPr>
        <b/>
        <sz val="12"/>
        <color theme="1"/>
        <rFont val="Calibri"/>
        <family val="2"/>
        <scheme val="minor"/>
      </rPr>
      <t xml:space="preserve"> (L mg-C</t>
    </r>
    <r>
      <rPr>
        <b/>
        <vertAlign val="superscript"/>
        <sz val="12"/>
        <color theme="1"/>
        <rFont val="Calibri"/>
        <family val="2"/>
        <scheme val="minor"/>
      </rPr>
      <t>−1</t>
    </r>
    <r>
      <rPr>
        <b/>
        <sz val="12"/>
        <color theme="1"/>
        <rFont val="Calibri"/>
        <family val="2"/>
        <scheme val="minor"/>
      </rPr>
      <t xml:space="preserve"> m</t>
    </r>
    <r>
      <rPr>
        <b/>
        <vertAlign val="superscript"/>
        <sz val="12"/>
        <color theme="1"/>
        <rFont val="Calibri"/>
        <family val="2"/>
        <scheme val="minor"/>
      </rPr>
      <t>−1</t>
    </r>
    <r>
      <rPr>
        <b/>
        <sz val="12"/>
        <color theme="1"/>
        <rFont val="Calibri"/>
        <family val="2"/>
        <scheme val="minor"/>
      </rPr>
      <t>)</t>
    </r>
  </si>
  <si>
    <t>Stream Power (W)</t>
  </si>
  <si>
    <t>DOM optical properties</t>
  </si>
  <si>
    <t>End Date</t>
  </si>
  <si>
    <t>Duration (min)</t>
  </si>
  <si>
    <t>Duration (hr)</t>
  </si>
  <si>
    <t>intensity (mm/h)</t>
  </si>
  <si>
    <t>Total Rainfall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</si>
</sst>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2" fontId="0" fillId="0" borderId="0" xfId="0" applyNumberFormat="1" applyFill="1" applyAlignment="1">
      <alignment horizontal="right"/>
    </xf>
    <xf numFmtId="0" fontId="0" fillId="0" borderId="0" xfId="0" applyAlignment="1">
      <alignment horizontal="right"/>
    </xf>
    <xf numFmtId="16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applyAlignment="1"/>
    <xf numFmtId="2" fontId="0" fillId="0" borderId="0" xfId="0" applyNumberFormat="1" applyAlignment="1"/>
    <xf numFmtId="2" fontId="1" fillId="0" borderId="0" xfId="0" applyNumberFormat="1" applyFont="1" applyAlignment="1"/>
    <xf numFmtId="0" fontId="1" fillId="0" borderId="0" xfId="0" applyFont="1" applyAlignment="1"/>
    <xf numFmtId="0" fontId="0" fillId="0" borderId="0" xfId="0" applyFill="1"/>
    <xf numFmtId="16" fontId="0" fillId="0" borderId="0" xfId="0" applyNumberFormat="1" applyFill="1"/>
    <xf numFmtId="2" fontId="0" fillId="0" borderId="0" xfId="0" applyNumberFormat="1" applyFill="1"/>
    <xf numFmtId="16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C61B2-70B4-AE42-A2E7-8FB381DCD286}">
  <dimension ref="A1:F102"/>
  <sheetViews>
    <sheetView tabSelected="1" workbookViewId="0">
      <selection activeCell="H2" sqref="H2"/>
    </sheetView>
  </sheetViews>
  <sheetFormatPr baseColWidth="10" defaultRowHeight="16"/>
  <cols>
    <col min="1" max="2" width="10.83203125" style="9"/>
    <col min="3" max="3" width="17.83203125" style="9" customWidth="1"/>
    <col min="4" max="4" width="13.6640625" style="9" customWidth="1"/>
    <col min="5" max="5" width="13.1640625" style="9" customWidth="1"/>
    <col min="6" max="6" width="15.33203125" style="9" customWidth="1"/>
  </cols>
  <sheetData>
    <row r="1" spans="1:6">
      <c r="A1" s="9" t="s">
        <v>0</v>
      </c>
      <c r="B1" s="9" t="s">
        <v>38</v>
      </c>
      <c r="C1" s="9" t="s">
        <v>42</v>
      </c>
      <c r="D1" s="9" t="s">
        <v>39</v>
      </c>
      <c r="E1" s="9" t="s">
        <v>40</v>
      </c>
      <c r="F1" s="9" t="s">
        <v>41</v>
      </c>
    </row>
    <row r="2" spans="1:6">
      <c r="A2" s="9">
        <v>2003</v>
      </c>
      <c r="B2" s="10">
        <v>43999</v>
      </c>
      <c r="C2" s="9">
        <v>5.2</v>
      </c>
      <c r="D2" s="9">
        <v>1560</v>
      </c>
      <c r="E2" s="9">
        <v>26</v>
      </c>
      <c r="F2" s="9">
        <v>0.2</v>
      </c>
    </row>
    <row r="3" spans="1:6">
      <c r="A3" s="9">
        <v>2003</v>
      </c>
      <c r="B3" s="10">
        <v>44021</v>
      </c>
      <c r="C3" s="9">
        <v>0.8</v>
      </c>
      <c r="D3" s="9">
        <v>180</v>
      </c>
      <c r="E3" s="9">
        <v>3</v>
      </c>
      <c r="F3" s="9">
        <v>0.27</v>
      </c>
    </row>
    <row r="4" spans="1:6">
      <c r="A4" s="9">
        <v>2003</v>
      </c>
      <c r="B4" s="10">
        <v>44031</v>
      </c>
      <c r="C4" s="9">
        <v>8.1999999999999993</v>
      </c>
      <c r="D4" s="9">
        <v>3120</v>
      </c>
      <c r="E4" s="9">
        <v>52</v>
      </c>
      <c r="F4" s="9">
        <v>0.16</v>
      </c>
    </row>
    <row r="5" spans="1:6">
      <c r="A5" s="9">
        <v>2003</v>
      </c>
      <c r="B5" s="10">
        <v>44038</v>
      </c>
      <c r="C5" s="9">
        <v>8.4</v>
      </c>
      <c r="D5" s="9">
        <v>2760</v>
      </c>
      <c r="E5" s="9">
        <v>46</v>
      </c>
      <c r="F5" s="9">
        <v>0.18</v>
      </c>
    </row>
    <row r="6" spans="1:6">
      <c r="A6" s="9">
        <v>2003</v>
      </c>
      <c r="B6" s="10">
        <v>44040</v>
      </c>
      <c r="C6" s="9">
        <v>8.1999999999999993</v>
      </c>
      <c r="D6" s="9">
        <v>1080</v>
      </c>
      <c r="E6" s="9">
        <v>18</v>
      </c>
      <c r="F6" s="9">
        <v>0.46</v>
      </c>
    </row>
    <row r="7" spans="1:6">
      <c r="A7" s="9">
        <v>2003</v>
      </c>
      <c r="B7" s="10">
        <v>44069</v>
      </c>
      <c r="C7" s="9">
        <v>21.2</v>
      </c>
      <c r="D7" s="9">
        <v>4200</v>
      </c>
      <c r="E7" s="9">
        <v>70</v>
      </c>
      <c r="F7" s="9">
        <v>0.3</v>
      </c>
    </row>
    <row r="8" spans="1:6">
      <c r="A8" s="9">
        <v>2004</v>
      </c>
      <c r="B8" s="10">
        <v>44010</v>
      </c>
      <c r="C8" s="9">
        <v>4.8</v>
      </c>
      <c r="D8" s="9">
        <v>540</v>
      </c>
      <c r="E8" s="9">
        <v>9</v>
      </c>
      <c r="F8" s="9">
        <v>0.53</v>
      </c>
    </row>
    <row r="9" spans="1:6">
      <c r="A9" s="9">
        <v>2004</v>
      </c>
      <c r="B9" s="10">
        <v>44014</v>
      </c>
      <c r="C9" s="9">
        <v>2.6</v>
      </c>
      <c r="D9" s="9">
        <v>360</v>
      </c>
      <c r="E9" s="9">
        <v>6</v>
      </c>
      <c r="F9" s="9">
        <v>0.43</v>
      </c>
    </row>
    <row r="10" spans="1:6">
      <c r="A10" s="9">
        <v>2004</v>
      </c>
      <c r="B10" s="10">
        <v>44020</v>
      </c>
      <c r="C10" s="9">
        <v>8.1999999999999993</v>
      </c>
      <c r="D10" s="9">
        <v>1440</v>
      </c>
      <c r="E10" s="9">
        <v>24</v>
      </c>
      <c r="F10" s="9">
        <v>0.34</v>
      </c>
    </row>
    <row r="11" spans="1:6">
      <c r="A11" s="9">
        <v>2004</v>
      </c>
      <c r="B11" s="10">
        <v>44023</v>
      </c>
      <c r="C11" s="9">
        <v>1.6</v>
      </c>
      <c r="D11" s="9">
        <v>840</v>
      </c>
      <c r="E11" s="9">
        <v>14</v>
      </c>
      <c r="F11" s="9">
        <v>0.11</v>
      </c>
    </row>
    <row r="12" spans="1:6">
      <c r="A12" s="9">
        <v>2004</v>
      </c>
      <c r="B12" s="10">
        <v>44032</v>
      </c>
      <c r="C12" s="9">
        <v>2.4</v>
      </c>
      <c r="D12" s="9">
        <v>480</v>
      </c>
      <c r="E12" s="9">
        <v>8</v>
      </c>
      <c r="F12" s="9">
        <v>0.3</v>
      </c>
    </row>
    <row r="13" spans="1:6">
      <c r="A13" s="9">
        <v>2004</v>
      </c>
      <c r="B13" s="10">
        <v>44036</v>
      </c>
      <c r="C13" s="9">
        <v>1.6</v>
      </c>
      <c r="D13" s="9">
        <v>360</v>
      </c>
      <c r="E13" s="9">
        <v>6</v>
      </c>
      <c r="F13" s="9">
        <v>0.27</v>
      </c>
    </row>
    <row r="14" spans="1:6">
      <c r="A14" s="9">
        <v>2004</v>
      </c>
      <c r="B14" s="10">
        <v>44051</v>
      </c>
      <c r="C14" s="9">
        <v>8.4</v>
      </c>
      <c r="D14" s="9">
        <v>960</v>
      </c>
      <c r="E14" s="9">
        <v>16</v>
      </c>
      <c r="F14" s="9">
        <v>0.53</v>
      </c>
    </row>
    <row r="15" spans="1:6">
      <c r="A15" s="9">
        <v>2004</v>
      </c>
      <c r="B15" s="10">
        <v>44055</v>
      </c>
      <c r="C15" s="9">
        <v>4.5999999999999996</v>
      </c>
      <c r="D15" s="9">
        <v>3060</v>
      </c>
      <c r="E15" s="9">
        <v>51</v>
      </c>
      <c r="F15" s="9">
        <v>0.09</v>
      </c>
    </row>
    <row r="16" spans="1:6">
      <c r="A16" s="9">
        <v>2004</v>
      </c>
      <c r="B16" s="10">
        <v>44058</v>
      </c>
      <c r="C16" s="9">
        <v>13.6</v>
      </c>
      <c r="D16" s="9">
        <v>1860</v>
      </c>
      <c r="E16" s="9">
        <v>31</v>
      </c>
      <c r="F16" s="9">
        <v>0.44</v>
      </c>
    </row>
    <row r="17" spans="1:6">
      <c r="A17" s="9">
        <v>2005</v>
      </c>
      <c r="B17" s="10">
        <v>44003</v>
      </c>
      <c r="C17" s="9">
        <v>1.4</v>
      </c>
      <c r="D17" s="9">
        <v>300</v>
      </c>
      <c r="E17" s="9">
        <v>5</v>
      </c>
      <c r="F17" s="9">
        <v>0.28000000000000003</v>
      </c>
    </row>
    <row r="18" spans="1:6">
      <c r="A18" s="9">
        <v>2005</v>
      </c>
      <c r="B18" s="10">
        <v>44013</v>
      </c>
      <c r="C18" s="9">
        <v>5.2</v>
      </c>
      <c r="D18" s="9">
        <v>2820</v>
      </c>
      <c r="E18" s="9">
        <v>47</v>
      </c>
      <c r="F18" s="9">
        <v>0.11</v>
      </c>
    </row>
    <row r="19" spans="1:6">
      <c r="A19" s="9">
        <v>2005</v>
      </c>
      <c r="B19" s="10">
        <v>44017</v>
      </c>
      <c r="C19" s="9">
        <v>11.4</v>
      </c>
      <c r="D19" s="9">
        <v>1320</v>
      </c>
      <c r="E19" s="9">
        <v>22</v>
      </c>
      <c r="F19" s="9">
        <v>0.52</v>
      </c>
    </row>
    <row r="20" spans="1:6">
      <c r="A20" s="9">
        <v>2005</v>
      </c>
      <c r="B20" s="10">
        <v>44019</v>
      </c>
      <c r="C20" s="9">
        <v>2.8</v>
      </c>
      <c r="D20" s="9">
        <v>1020</v>
      </c>
      <c r="E20" s="9">
        <v>17</v>
      </c>
      <c r="F20" s="9">
        <v>0.16</v>
      </c>
    </row>
    <row r="21" spans="1:6">
      <c r="A21" s="9">
        <v>2005</v>
      </c>
      <c r="B21" s="10">
        <v>44023</v>
      </c>
      <c r="C21" s="9">
        <v>7.8</v>
      </c>
      <c r="D21" s="9">
        <v>1500</v>
      </c>
      <c r="E21" s="9">
        <v>25</v>
      </c>
      <c r="F21" s="9">
        <v>0.31</v>
      </c>
    </row>
    <row r="22" spans="1:6">
      <c r="A22" s="9">
        <v>2005</v>
      </c>
      <c r="B22" s="10">
        <v>44027</v>
      </c>
      <c r="C22" s="9">
        <v>8.4</v>
      </c>
      <c r="D22" s="9">
        <v>1440</v>
      </c>
      <c r="E22" s="9">
        <v>24</v>
      </c>
      <c r="F22" s="9">
        <v>0.35</v>
      </c>
    </row>
    <row r="23" spans="1:6">
      <c r="A23" s="9">
        <v>2005</v>
      </c>
      <c r="B23" s="10">
        <v>44031</v>
      </c>
      <c r="C23" s="9">
        <v>2.8</v>
      </c>
      <c r="D23" s="9">
        <v>900</v>
      </c>
      <c r="E23" s="9">
        <v>15</v>
      </c>
      <c r="F23" s="9">
        <v>0.19</v>
      </c>
    </row>
    <row r="24" spans="1:6">
      <c r="A24" s="9">
        <v>2005</v>
      </c>
      <c r="B24" s="10">
        <v>44034</v>
      </c>
      <c r="C24" s="9">
        <v>2.8</v>
      </c>
      <c r="D24" s="9">
        <v>360</v>
      </c>
      <c r="E24" s="9">
        <v>6</v>
      </c>
      <c r="F24" s="9">
        <v>0.47</v>
      </c>
    </row>
    <row r="25" spans="1:6">
      <c r="A25" s="9">
        <v>2005</v>
      </c>
      <c r="B25" s="10">
        <v>44060</v>
      </c>
      <c r="C25" s="9">
        <v>2</v>
      </c>
      <c r="D25" s="9">
        <v>660</v>
      </c>
      <c r="E25" s="9">
        <v>11</v>
      </c>
      <c r="F25" s="9">
        <v>0.18</v>
      </c>
    </row>
    <row r="26" spans="1:6">
      <c r="A26" s="9">
        <v>2005</v>
      </c>
      <c r="B26" s="10">
        <v>44071</v>
      </c>
      <c r="C26" s="9">
        <v>4</v>
      </c>
      <c r="D26" s="9">
        <v>420</v>
      </c>
      <c r="E26" s="9">
        <v>7</v>
      </c>
      <c r="F26" s="9">
        <v>0.56999999999999995</v>
      </c>
    </row>
    <row r="27" spans="1:6">
      <c r="A27" s="9">
        <v>2006</v>
      </c>
      <c r="B27" s="10">
        <v>44012</v>
      </c>
      <c r="C27" s="9">
        <v>12.2</v>
      </c>
      <c r="D27" s="9">
        <v>2280</v>
      </c>
      <c r="E27" s="9">
        <v>38</v>
      </c>
      <c r="F27" s="9">
        <v>0.32</v>
      </c>
    </row>
    <row r="28" spans="1:6">
      <c r="A28" s="9">
        <v>2006</v>
      </c>
      <c r="B28" s="10">
        <v>44014</v>
      </c>
      <c r="C28" s="9">
        <v>5.8</v>
      </c>
      <c r="D28" s="9">
        <v>4680</v>
      </c>
      <c r="E28" s="9">
        <v>78</v>
      </c>
      <c r="F28" s="9">
        <v>7.0000000000000007E-2</v>
      </c>
    </row>
    <row r="29" spans="1:6">
      <c r="A29" s="9">
        <v>2006</v>
      </c>
      <c r="B29" s="10">
        <v>44035</v>
      </c>
      <c r="C29" s="9">
        <v>1.4</v>
      </c>
      <c r="D29" s="9">
        <v>240</v>
      </c>
      <c r="E29" s="9">
        <v>4</v>
      </c>
      <c r="F29" s="9">
        <v>0.35</v>
      </c>
    </row>
    <row r="30" spans="1:6">
      <c r="A30" s="9">
        <v>2006</v>
      </c>
      <c r="B30" s="10">
        <v>44066</v>
      </c>
      <c r="C30" s="9">
        <v>2.6</v>
      </c>
      <c r="D30" s="9">
        <v>480</v>
      </c>
      <c r="E30" s="9">
        <v>8</v>
      </c>
      <c r="F30" s="9">
        <v>0.33</v>
      </c>
    </row>
    <row r="31" spans="1:6">
      <c r="A31" s="9">
        <v>2006</v>
      </c>
      <c r="B31" s="10">
        <v>44069</v>
      </c>
      <c r="C31" s="9">
        <v>4.8</v>
      </c>
      <c r="D31" s="9">
        <v>1560</v>
      </c>
      <c r="E31" s="9">
        <v>60</v>
      </c>
      <c r="F31" s="9">
        <v>0.08</v>
      </c>
    </row>
    <row r="32" spans="1:6">
      <c r="A32" s="9">
        <v>2007</v>
      </c>
      <c r="B32" s="10">
        <v>44005</v>
      </c>
      <c r="C32" s="9">
        <v>4.5999999999999996</v>
      </c>
      <c r="D32" s="9">
        <v>840</v>
      </c>
      <c r="E32" s="9">
        <v>14</v>
      </c>
      <c r="F32" s="9">
        <v>0.33</v>
      </c>
    </row>
    <row r="33" spans="1:6">
      <c r="A33" s="9">
        <v>2007</v>
      </c>
      <c r="B33" s="10">
        <v>44012</v>
      </c>
      <c r="C33" s="9">
        <v>10.4</v>
      </c>
      <c r="D33" s="9">
        <v>3240</v>
      </c>
      <c r="E33" s="9">
        <v>54</v>
      </c>
      <c r="F33" s="9">
        <v>0.19</v>
      </c>
    </row>
    <row r="34" spans="1:6">
      <c r="A34" s="9">
        <v>2007</v>
      </c>
      <c r="B34" s="10">
        <v>44034</v>
      </c>
      <c r="C34" s="9">
        <v>11.8</v>
      </c>
      <c r="D34" s="9">
        <v>2280</v>
      </c>
      <c r="E34" s="9">
        <v>38</v>
      </c>
      <c r="F34" s="9">
        <v>0.31</v>
      </c>
    </row>
    <row r="35" spans="1:6">
      <c r="A35" s="9">
        <v>2007</v>
      </c>
      <c r="B35" s="10">
        <v>44042</v>
      </c>
      <c r="C35" s="9">
        <v>2.6</v>
      </c>
      <c r="D35" s="9">
        <v>1680</v>
      </c>
      <c r="E35" s="9">
        <v>28</v>
      </c>
      <c r="F35" s="9">
        <v>0.09</v>
      </c>
    </row>
    <row r="36" spans="1:6">
      <c r="A36" s="9">
        <v>2007</v>
      </c>
      <c r="B36" s="10">
        <v>44044</v>
      </c>
      <c r="C36" s="9">
        <v>2.2000000000000002</v>
      </c>
      <c r="D36" s="9">
        <v>1560</v>
      </c>
      <c r="E36" s="9">
        <v>26</v>
      </c>
      <c r="F36" s="9">
        <v>0.08</v>
      </c>
    </row>
    <row r="37" spans="1:6">
      <c r="A37" s="9">
        <v>2008</v>
      </c>
      <c r="B37" s="10">
        <v>44010</v>
      </c>
      <c r="C37" s="9">
        <v>2</v>
      </c>
      <c r="D37" s="9">
        <v>480</v>
      </c>
      <c r="E37" s="9">
        <v>8</v>
      </c>
      <c r="F37" s="9">
        <v>0.25</v>
      </c>
    </row>
    <row r="38" spans="1:6">
      <c r="A38" s="9">
        <v>2008</v>
      </c>
      <c r="B38" s="10">
        <v>44033</v>
      </c>
      <c r="C38" s="9">
        <v>10</v>
      </c>
      <c r="D38" s="9">
        <v>960</v>
      </c>
      <c r="E38" s="9">
        <v>16</v>
      </c>
      <c r="F38" s="9">
        <v>0.63</v>
      </c>
    </row>
    <row r="39" spans="1:6">
      <c r="A39" s="9">
        <v>2008</v>
      </c>
      <c r="B39" s="10">
        <v>44043</v>
      </c>
      <c r="C39" s="9">
        <v>12</v>
      </c>
      <c r="D39" s="9">
        <v>720</v>
      </c>
      <c r="E39" s="9">
        <v>12</v>
      </c>
      <c r="F39" s="9">
        <v>1.02</v>
      </c>
    </row>
    <row r="40" spans="1:6">
      <c r="A40" s="9">
        <v>2008</v>
      </c>
      <c r="B40" s="10">
        <v>44045</v>
      </c>
      <c r="C40" s="9">
        <v>7.2</v>
      </c>
      <c r="D40" s="9">
        <v>1140</v>
      </c>
      <c r="E40" s="9">
        <v>19</v>
      </c>
      <c r="F40" s="9">
        <v>0.38</v>
      </c>
    </row>
    <row r="41" spans="1:6">
      <c r="A41" s="9">
        <v>2008</v>
      </c>
      <c r="B41" s="10">
        <v>44049</v>
      </c>
      <c r="C41" s="9">
        <v>6.6</v>
      </c>
      <c r="D41" s="9">
        <v>1380</v>
      </c>
      <c r="E41" s="9">
        <v>23</v>
      </c>
      <c r="F41" s="9">
        <v>0.28999999999999998</v>
      </c>
    </row>
    <row r="42" spans="1:6">
      <c r="A42" s="9">
        <v>2008</v>
      </c>
      <c r="B42" s="10">
        <v>44052</v>
      </c>
      <c r="C42" s="9">
        <v>9.1999999999999993</v>
      </c>
      <c r="D42" s="9">
        <v>2820</v>
      </c>
      <c r="E42" s="9">
        <v>47</v>
      </c>
      <c r="F42" s="9">
        <v>0.2</v>
      </c>
    </row>
    <row r="43" spans="1:6">
      <c r="A43" s="9">
        <v>2009</v>
      </c>
      <c r="B43" s="10">
        <v>44032</v>
      </c>
      <c r="C43" s="9">
        <v>28.2</v>
      </c>
      <c r="D43" s="9">
        <v>4500</v>
      </c>
      <c r="E43" s="9">
        <v>75</v>
      </c>
      <c r="F43" s="9">
        <v>0.38</v>
      </c>
    </row>
    <row r="44" spans="1:6">
      <c r="A44" s="9">
        <v>2009</v>
      </c>
      <c r="B44" s="10">
        <v>44035</v>
      </c>
      <c r="C44" s="9">
        <v>4.2</v>
      </c>
      <c r="D44" s="9">
        <v>2160</v>
      </c>
      <c r="E44" s="9">
        <v>36</v>
      </c>
      <c r="F44" s="9">
        <v>0.12</v>
      </c>
    </row>
    <row r="45" spans="1:6">
      <c r="A45" s="9">
        <v>2009</v>
      </c>
      <c r="B45" s="10">
        <v>44039</v>
      </c>
      <c r="C45" s="9">
        <v>12.8</v>
      </c>
      <c r="D45" s="9">
        <v>1980</v>
      </c>
      <c r="E45" s="9">
        <v>33</v>
      </c>
      <c r="F45" s="9">
        <v>0.39</v>
      </c>
    </row>
    <row r="46" spans="1:6">
      <c r="A46" s="9">
        <v>2009</v>
      </c>
      <c r="B46" s="10">
        <v>44074</v>
      </c>
      <c r="C46" s="9">
        <v>4</v>
      </c>
      <c r="D46" s="9">
        <v>2880</v>
      </c>
      <c r="E46" s="9">
        <v>48</v>
      </c>
      <c r="F46" s="9">
        <v>0.08</v>
      </c>
    </row>
    <row r="47" spans="1:6">
      <c r="A47" s="9">
        <v>2010</v>
      </c>
      <c r="B47" s="10">
        <v>43998</v>
      </c>
      <c r="C47" s="9">
        <v>4.8</v>
      </c>
      <c r="D47" s="9">
        <v>2460</v>
      </c>
      <c r="E47" s="9">
        <v>41</v>
      </c>
      <c r="F47" s="9">
        <v>0.12</v>
      </c>
    </row>
    <row r="48" spans="1:6">
      <c r="A48" s="9">
        <v>2010</v>
      </c>
      <c r="B48" s="10">
        <v>44020</v>
      </c>
      <c r="C48" s="9">
        <v>2</v>
      </c>
      <c r="D48" s="9">
        <v>780</v>
      </c>
      <c r="E48" s="9">
        <v>13</v>
      </c>
      <c r="F48" s="9">
        <v>0.15</v>
      </c>
    </row>
    <row r="49" spans="1:6">
      <c r="A49" s="9">
        <v>2010</v>
      </c>
      <c r="B49" s="10">
        <v>44026</v>
      </c>
      <c r="C49" s="9">
        <v>5.2</v>
      </c>
      <c r="D49" s="9">
        <v>2820</v>
      </c>
      <c r="E49" s="9">
        <v>47</v>
      </c>
      <c r="F49" s="9">
        <v>0.11</v>
      </c>
    </row>
    <row r="50" spans="1:6">
      <c r="A50" s="9">
        <v>2010</v>
      </c>
      <c r="B50" s="10">
        <v>44033</v>
      </c>
      <c r="C50" s="9">
        <v>2.4</v>
      </c>
      <c r="D50" s="9">
        <v>1440</v>
      </c>
      <c r="E50" s="9">
        <v>24</v>
      </c>
      <c r="F50" s="9">
        <v>0.1</v>
      </c>
    </row>
    <row r="51" spans="1:6">
      <c r="A51" s="9">
        <v>2010</v>
      </c>
      <c r="B51" s="10">
        <v>44046</v>
      </c>
      <c r="C51" s="9">
        <v>9</v>
      </c>
      <c r="D51" s="9">
        <v>1440</v>
      </c>
      <c r="E51" s="9">
        <v>24</v>
      </c>
      <c r="F51" s="9">
        <v>0.38</v>
      </c>
    </row>
    <row r="52" spans="1:6">
      <c r="A52" s="9">
        <v>2010</v>
      </c>
      <c r="B52" s="10">
        <v>44066</v>
      </c>
      <c r="C52" s="9">
        <v>4.2</v>
      </c>
      <c r="D52" s="9">
        <v>1620</v>
      </c>
      <c r="E52" s="9">
        <v>27</v>
      </c>
      <c r="F52" s="9">
        <v>0.16</v>
      </c>
    </row>
    <row r="53" spans="1:6">
      <c r="A53" s="9">
        <v>2010</v>
      </c>
      <c r="B53" s="10">
        <v>44074</v>
      </c>
      <c r="C53" s="9">
        <v>2.4</v>
      </c>
      <c r="D53" s="9">
        <v>720</v>
      </c>
      <c r="E53" s="9">
        <v>12</v>
      </c>
      <c r="F53" s="9">
        <v>0.2</v>
      </c>
    </row>
    <row r="54" spans="1:6">
      <c r="A54" s="9">
        <v>2011</v>
      </c>
      <c r="B54" s="10">
        <v>44010</v>
      </c>
      <c r="C54" s="9">
        <v>5.4</v>
      </c>
      <c r="D54" s="9">
        <v>1380</v>
      </c>
      <c r="E54" s="9">
        <v>23</v>
      </c>
      <c r="F54" s="9">
        <v>0.23</v>
      </c>
    </row>
    <row r="55" spans="1:6">
      <c r="A55" s="9">
        <v>2011</v>
      </c>
      <c r="B55" s="10">
        <v>44013</v>
      </c>
      <c r="C55" s="9">
        <v>10.8</v>
      </c>
      <c r="D55" s="9">
        <v>2520</v>
      </c>
      <c r="E55" s="9">
        <v>42</v>
      </c>
      <c r="F55" s="9">
        <v>0.26</v>
      </c>
    </row>
    <row r="56" spans="1:6">
      <c r="A56" s="9">
        <v>2011</v>
      </c>
      <c r="B56" s="10">
        <v>44063</v>
      </c>
      <c r="C56" s="9">
        <v>5</v>
      </c>
      <c r="D56" s="9">
        <v>1980</v>
      </c>
      <c r="E56" s="9">
        <v>33</v>
      </c>
      <c r="F56" s="9">
        <v>0.15</v>
      </c>
    </row>
    <row r="57" spans="1:6">
      <c r="A57" s="9">
        <v>2011</v>
      </c>
      <c r="B57" s="10">
        <v>44066</v>
      </c>
      <c r="C57" s="9">
        <v>3.2</v>
      </c>
      <c r="D57" s="9">
        <v>840</v>
      </c>
      <c r="E57" s="9">
        <v>14</v>
      </c>
      <c r="F57" s="9">
        <v>0.23</v>
      </c>
    </row>
    <row r="58" spans="1:6">
      <c r="A58" s="9">
        <v>2012</v>
      </c>
      <c r="B58" s="10">
        <v>44022</v>
      </c>
      <c r="C58" s="9">
        <v>9.4</v>
      </c>
      <c r="D58" s="9">
        <v>1500</v>
      </c>
      <c r="E58" s="9">
        <v>25</v>
      </c>
      <c r="F58" s="9">
        <v>0.38</v>
      </c>
    </row>
    <row r="59" spans="1:6">
      <c r="A59" s="9">
        <v>2012</v>
      </c>
      <c r="B59" s="10">
        <v>43665</v>
      </c>
      <c r="C59" s="9">
        <v>1.6</v>
      </c>
      <c r="D59" s="9">
        <v>1020</v>
      </c>
      <c r="E59" s="9">
        <v>17</v>
      </c>
      <c r="F59" s="9">
        <v>0.09</v>
      </c>
    </row>
    <row r="60" spans="1:6">
      <c r="A60" s="9">
        <v>2012</v>
      </c>
      <c r="B60" s="10">
        <v>44037</v>
      </c>
      <c r="C60" s="9">
        <v>6</v>
      </c>
      <c r="D60" s="9">
        <v>1260</v>
      </c>
      <c r="E60" s="9">
        <v>21</v>
      </c>
      <c r="F60" s="9">
        <v>0.28999999999999998</v>
      </c>
    </row>
    <row r="61" spans="1:6">
      <c r="A61" s="9">
        <v>2013</v>
      </c>
      <c r="B61" s="10">
        <v>44012</v>
      </c>
      <c r="C61" s="9">
        <v>5</v>
      </c>
      <c r="D61" s="9">
        <v>1560</v>
      </c>
      <c r="E61" s="9">
        <v>26</v>
      </c>
      <c r="F61" s="9">
        <v>0.19</v>
      </c>
    </row>
    <row r="62" spans="1:6">
      <c r="A62" s="9">
        <v>2013</v>
      </c>
      <c r="B62" s="10">
        <v>44020</v>
      </c>
      <c r="C62" s="9">
        <v>16.399999999999999</v>
      </c>
      <c r="D62" s="9">
        <v>1800</v>
      </c>
      <c r="E62" s="9">
        <v>30</v>
      </c>
      <c r="F62" s="9">
        <v>0.55000000000000004</v>
      </c>
    </row>
    <row r="63" spans="1:6">
      <c r="A63" s="9">
        <v>2013</v>
      </c>
      <c r="B63" s="10">
        <v>44037</v>
      </c>
      <c r="C63" s="9">
        <v>7.8</v>
      </c>
      <c r="D63" s="9">
        <v>1680</v>
      </c>
      <c r="E63" s="9">
        <v>28</v>
      </c>
      <c r="F63" s="9">
        <v>0.28000000000000003</v>
      </c>
    </row>
    <row r="64" spans="1:6">
      <c r="A64" s="9">
        <v>2013</v>
      </c>
      <c r="B64" s="10">
        <v>44050</v>
      </c>
      <c r="C64" s="9">
        <v>4.8</v>
      </c>
      <c r="D64" s="9">
        <v>960</v>
      </c>
      <c r="E64" s="9">
        <v>16</v>
      </c>
      <c r="F64" s="9">
        <v>0.3</v>
      </c>
    </row>
    <row r="65" spans="1:6">
      <c r="A65" s="9">
        <v>2013</v>
      </c>
      <c r="B65" s="10">
        <v>44057</v>
      </c>
      <c r="C65" s="9">
        <v>4.2</v>
      </c>
      <c r="D65" s="9">
        <v>660</v>
      </c>
      <c r="E65" s="9">
        <v>11</v>
      </c>
      <c r="F65" s="9">
        <v>0.38</v>
      </c>
    </row>
    <row r="66" spans="1:6">
      <c r="A66" s="9">
        <v>2014</v>
      </c>
      <c r="B66" s="10">
        <v>44025</v>
      </c>
      <c r="C66" s="9">
        <v>4</v>
      </c>
      <c r="D66" s="9">
        <v>3960</v>
      </c>
      <c r="E66" s="9">
        <v>66</v>
      </c>
      <c r="F66" s="9">
        <v>0.06</v>
      </c>
    </row>
    <row r="67" spans="1:6">
      <c r="A67" s="9">
        <v>2014</v>
      </c>
      <c r="B67" s="10">
        <v>44036</v>
      </c>
      <c r="C67" s="9">
        <v>2.8</v>
      </c>
      <c r="D67" s="9">
        <v>660</v>
      </c>
      <c r="E67" s="9">
        <v>11</v>
      </c>
      <c r="F67" s="9">
        <v>0.25</v>
      </c>
    </row>
    <row r="68" spans="1:6">
      <c r="A68" s="9">
        <v>2015</v>
      </c>
      <c r="B68" s="10">
        <v>44001</v>
      </c>
      <c r="C68" s="9">
        <v>2</v>
      </c>
      <c r="D68" s="9">
        <v>600</v>
      </c>
      <c r="E68" s="9">
        <v>10</v>
      </c>
      <c r="F68" s="9">
        <v>0.2</v>
      </c>
    </row>
    <row r="69" spans="1:6">
      <c r="A69" s="9">
        <v>2015</v>
      </c>
      <c r="B69" s="10">
        <v>44006</v>
      </c>
      <c r="C69" s="9">
        <v>9.6</v>
      </c>
      <c r="D69" s="9">
        <v>3840</v>
      </c>
      <c r="E69" s="9">
        <v>64</v>
      </c>
      <c r="F69" s="9">
        <v>0.15</v>
      </c>
    </row>
    <row r="70" spans="1:6">
      <c r="A70" s="9">
        <v>2015</v>
      </c>
      <c r="B70" s="10">
        <v>44037</v>
      </c>
      <c r="C70" s="9">
        <v>3.8</v>
      </c>
      <c r="D70" s="9">
        <v>660</v>
      </c>
      <c r="E70" s="9">
        <v>11</v>
      </c>
      <c r="F70" s="9">
        <v>0.35</v>
      </c>
    </row>
    <row r="71" spans="1:6">
      <c r="A71" s="9">
        <v>2015</v>
      </c>
      <c r="B71" s="10">
        <v>44045</v>
      </c>
      <c r="C71" s="9">
        <v>6</v>
      </c>
      <c r="D71" s="9">
        <v>2400</v>
      </c>
      <c r="E71" s="9">
        <v>40</v>
      </c>
      <c r="F71" s="9">
        <v>0.15</v>
      </c>
    </row>
    <row r="72" spans="1:6">
      <c r="A72" s="9">
        <v>2015</v>
      </c>
      <c r="B72" s="10">
        <v>44069</v>
      </c>
      <c r="C72" s="9">
        <v>4.8</v>
      </c>
      <c r="D72" s="9">
        <v>1680</v>
      </c>
      <c r="E72" s="9">
        <v>28</v>
      </c>
      <c r="F72" s="9">
        <v>0.17</v>
      </c>
    </row>
    <row r="73" spans="1:6">
      <c r="A73" s="9">
        <v>2016</v>
      </c>
      <c r="B73" s="10">
        <v>43988</v>
      </c>
      <c r="C73" s="9">
        <v>6.8</v>
      </c>
      <c r="D73" s="9">
        <v>1500</v>
      </c>
      <c r="E73" s="9">
        <v>25</v>
      </c>
      <c r="F73" s="11">
        <v>0.27200000000000002</v>
      </c>
    </row>
    <row r="74" spans="1:6">
      <c r="A74" s="9">
        <v>2016</v>
      </c>
      <c r="B74" s="10">
        <v>43993</v>
      </c>
      <c r="C74" s="12">
        <v>3.6</v>
      </c>
      <c r="D74" s="9">
        <v>420</v>
      </c>
      <c r="E74" s="9">
        <f>D74/60</f>
        <v>7</v>
      </c>
      <c r="F74" s="11">
        <v>0.51</v>
      </c>
    </row>
    <row r="75" spans="1:6">
      <c r="A75" s="9">
        <v>2016</v>
      </c>
      <c r="B75" s="10">
        <v>44016</v>
      </c>
      <c r="C75" s="9">
        <v>3.4</v>
      </c>
      <c r="D75" s="9">
        <v>1080</v>
      </c>
      <c r="E75" s="9">
        <v>18</v>
      </c>
      <c r="F75" s="11">
        <v>0.18888888888888888</v>
      </c>
    </row>
    <row r="76" spans="1:6">
      <c r="A76" s="9">
        <v>2016</v>
      </c>
      <c r="B76" s="10">
        <v>44026</v>
      </c>
      <c r="C76" s="9">
        <v>6.4</v>
      </c>
      <c r="D76" s="9">
        <v>2100</v>
      </c>
      <c r="E76" s="9">
        <v>35</v>
      </c>
      <c r="F76" s="11">
        <v>0.18285714285714286</v>
      </c>
    </row>
    <row r="77" spans="1:6">
      <c r="A77" s="9">
        <v>2016</v>
      </c>
      <c r="B77" s="10">
        <v>44031</v>
      </c>
      <c r="C77" s="9">
        <v>3.4</v>
      </c>
      <c r="D77" s="9">
        <v>2220</v>
      </c>
      <c r="E77" s="9">
        <v>37</v>
      </c>
      <c r="F77" s="11">
        <v>9.1891891891891883E-2</v>
      </c>
    </row>
    <row r="78" spans="1:6">
      <c r="A78" s="9">
        <v>2016</v>
      </c>
      <c r="B78" s="10">
        <v>44035</v>
      </c>
      <c r="C78" s="9">
        <v>8.4</v>
      </c>
      <c r="D78" s="9">
        <v>1500</v>
      </c>
      <c r="E78" s="9">
        <v>25</v>
      </c>
      <c r="F78" s="11">
        <v>0.33600000000000002</v>
      </c>
    </row>
    <row r="79" spans="1:6">
      <c r="A79" s="9">
        <v>2016</v>
      </c>
      <c r="B79" s="10">
        <v>44044</v>
      </c>
      <c r="C79" s="9">
        <v>9.6</v>
      </c>
      <c r="D79" s="9">
        <v>1680</v>
      </c>
      <c r="E79" s="9">
        <v>28</v>
      </c>
      <c r="F79" s="11">
        <v>0.34285714285714286</v>
      </c>
    </row>
    <row r="80" spans="1:6">
      <c r="A80" s="9">
        <v>2016</v>
      </c>
      <c r="B80" s="10">
        <v>44062</v>
      </c>
      <c r="C80" s="9">
        <v>4.2</v>
      </c>
      <c r="D80" s="9">
        <v>960</v>
      </c>
      <c r="E80" s="9">
        <v>16</v>
      </c>
      <c r="F80" s="11">
        <v>0.26250000000000001</v>
      </c>
    </row>
    <row r="81" spans="1:6">
      <c r="A81" s="9">
        <v>2017</v>
      </c>
      <c r="B81" s="10">
        <v>44033</v>
      </c>
      <c r="C81" s="9">
        <v>2.2000000000000002</v>
      </c>
      <c r="D81" s="9">
        <v>300</v>
      </c>
      <c r="E81" s="9">
        <v>5</v>
      </c>
      <c r="F81" s="11">
        <v>0.44</v>
      </c>
    </row>
    <row r="82" spans="1:6">
      <c r="A82" s="9">
        <v>2017</v>
      </c>
      <c r="B82" s="10">
        <v>44037</v>
      </c>
      <c r="C82" s="9">
        <v>3.4</v>
      </c>
      <c r="D82" s="9">
        <v>1320</v>
      </c>
      <c r="E82" s="9">
        <v>22</v>
      </c>
      <c r="F82" s="11">
        <v>0.15</v>
      </c>
    </row>
    <row r="83" spans="1:6">
      <c r="A83" s="9">
        <v>2017</v>
      </c>
      <c r="B83" s="10">
        <v>44041</v>
      </c>
      <c r="C83" s="9">
        <v>1.6</v>
      </c>
      <c r="D83" s="9">
        <v>1140</v>
      </c>
      <c r="E83" s="9">
        <v>19</v>
      </c>
      <c r="F83" s="11">
        <v>0.08</v>
      </c>
    </row>
    <row r="84" spans="1:6">
      <c r="A84" s="9">
        <v>2017</v>
      </c>
      <c r="B84" s="10">
        <v>44051</v>
      </c>
      <c r="C84" s="9">
        <v>1.2</v>
      </c>
      <c r="D84" s="9">
        <v>660</v>
      </c>
      <c r="E84" s="9">
        <v>11</v>
      </c>
      <c r="F84" s="11">
        <v>0.11</v>
      </c>
    </row>
    <row r="85" spans="1:6">
      <c r="A85" s="9">
        <v>2017</v>
      </c>
      <c r="B85" s="10">
        <v>44055</v>
      </c>
      <c r="C85" s="9">
        <v>9.4</v>
      </c>
      <c r="D85" s="9">
        <v>1020</v>
      </c>
      <c r="E85" s="9">
        <v>7</v>
      </c>
      <c r="F85" s="11">
        <v>0.55000000000000004</v>
      </c>
    </row>
    <row r="86" spans="1:6">
      <c r="A86" s="9">
        <v>2017</v>
      </c>
      <c r="B86" s="10">
        <v>44064</v>
      </c>
      <c r="C86" s="9">
        <v>5.8</v>
      </c>
      <c r="D86" s="9">
        <v>540</v>
      </c>
      <c r="E86" s="9">
        <v>9</v>
      </c>
      <c r="F86" s="11">
        <v>0.64</v>
      </c>
    </row>
    <row r="87" spans="1:6">
      <c r="A87" s="9">
        <v>2017</v>
      </c>
      <c r="B87" s="10">
        <v>44067</v>
      </c>
      <c r="C87" s="9">
        <v>5</v>
      </c>
      <c r="D87" s="9">
        <v>600</v>
      </c>
      <c r="E87" s="9">
        <v>10</v>
      </c>
      <c r="F87" s="11">
        <v>0.5</v>
      </c>
    </row>
    <row r="88" spans="1:6">
      <c r="A88" s="9">
        <v>2018</v>
      </c>
      <c r="B88" s="10">
        <v>43993</v>
      </c>
      <c r="C88" s="9">
        <v>2.8</v>
      </c>
      <c r="D88" s="9">
        <f>19*60</f>
        <v>1140</v>
      </c>
      <c r="E88" s="9">
        <v>19</v>
      </c>
      <c r="F88" s="9">
        <v>0.14000000000000001</v>
      </c>
    </row>
    <row r="89" spans="1:6">
      <c r="A89" s="9">
        <v>2018</v>
      </c>
      <c r="B89" s="10">
        <v>44011</v>
      </c>
      <c r="C89" s="9">
        <v>3.2</v>
      </c>
      <c r="D89" s="9">
        <v>900</v>
      </c>
      <c r="E89" s="9">
        <v>15</v>
      </c>
      <c r="F89" s="9">
        <v>0.21</v>
      </c>
    </row>
    <row r="90" spans="1:6">
      <c r="A90" s="9">
        <v>2018</v>
      </c>
      <c r="B90" s="10">
        <v>44026</v>
      </c>
      <c r="C90" s="9">
        <v>4</v>
      </c>
      <c r="D90" s="9">
        <v>420</v>
      </c>
      <c r="E90" s="9">
        <v>7</v>
      </c>
      <c r="F90" s="9">
        <v>0.56999999999999995</v>
      </c>
    </row>
    <row r="91" spans="1:6">
      <c r="A91" s="9">
        <v>2018</v>
      </c>
      <c r="B91" s="10">
        <v>44035</v>
      </c>
      <c r="C91" s="9">
        <v>6.2</v>
      </c>
      <c r="D91" s="9">
        <v>600</v>
      </c>
      <c r="E91" s="9">
        <v>10</v>
      </c>
      <c r="F91" s="9">
        <v>0.62</v>
      </c>
    </row>
    <row r="92" spans="1:6">
      <c r="A92" s="9">
        <v>2018</v>
      </c>
      <c r="B92" s="10">
        <v>44038</v>
      </c>
      <c r="C92" s="9">
        <v>5.2</v>
      </c>
      <c r="D92" s="9">
        <v>420</v>
      </c>
      <c r="E92" s="9">
        <v>7</v>
      </c>
      <c r="F92" s="9">
        <v>0.74</v>
      </c>
    </row>
    <row r="93" spans="1:6">
      <c r="A93" s="9">
        <v>2018</v>
      </c>
      <c r="B93" s="10">
        <v>44044</v>
      </c>
      <c r="C93" s="9">
        <f t="shared" ref="C93:C101" si="0">F93*E93</f>
        <v>15.600000000000001</v>
      </c>
      <c r="D93" s="9">
        <v>2400</v>
      </c>
      <c r="E93" s="9">
        <v>40</v>
      </c>
      <c r="F93" s="9">
        <v>0.39</v>
      </c>
    </row>
    <row r="94" spans="1:6">
      <c r="A94" s="9">
        <v>2018</v>
      </c>
      <c r="B94" s="10">
        <v>44051</v>
      </c>
      <c r="C94" s="9">
        <v>2.6</v>
      </c>
      <c r="D94" s="9">
        <v>960</v>
      </c>
      <c r="E94" s="9">
        <v>16</v>
      </c>
      <c r="F94" s="9">
        <v>0.16</v>
      </c>
    </row>
    <row r="95" spans="1:6">
      <c r="A95" s="9">
        <v>2018</v>
      </c>
      <c r="B95" s="10">
        <v>44057</v>
      </c>
      <c r="C95" s="9">
        <v>9.1999999999999993</v>
      </c>
      <c r="D95" s="9">
        <v>660</v>
      </c>
      <c r="E95" s="9">
        <v>11</v>
      </c>
      <c r="F95" s="9">
        <v>0.84</v>
      </c>
    </row>
    <row r="96" spans="1:6">
      <c r="A96" s="9">
        <v>2019</v>
      </c>
      <c r="B96" s="10">
        <v>43997</v>
      </c>
      <c r="C96" s="9">
        <v>3.2</v>
      </c>
      <c r="D96" s="9">
        <v>720</v>
      </c>
      <c r="E96" s="9">
        <v>12</v>
      </c>
      <c r="F96" s="9">
        <v>0.27</v>
      </c>
    </row>
    <row r="97" spans="1:6">
      <c r="A97" s="9">
        <v>2019</v>
      </c>
      <c r="B97" s="10">
        <v>44008</v>
      </c>
      <c r="C97" s="9">
        <f t="shared" si="0"/>
        <v>13</v>
      </c>
      <c r="D97" s="9">
        <v>3000</v>
      </c>
      <c r="E97" s="9">
        <v>50</v>
      </c>
      <c r="F97" s="9">
        <v>0.26</v>
      </c>
    </row>
    <row r="98" spans="1:6">
      <c r="A98" s="9">
        <v>2019</v>
      </c>
      <c r="B98" s="10">
        <v>44011</v>
      </c>
      <c r="C98" s="9">
        <f t="shared" si="0"/>
        <v>6</v>
      </c>
      <c r="D98" s="9">
        <v>1440</v>
      </c>
      <c r="E98" s="9">
        <v>24</v>
      </c>
      <c r="F98" s="9">
        <v>0.25</v>
      </c>
    </row>
    <row r="99" spans="1:6">
      <c r="A99" s="9">
        <v>2019</v>
      </c>
      <c r="B99" s="10">
        <v>44018</v>
      </c>
      <c r="C99" s="9">
        <v>3.2</v>
      </c>
      <c r="D99" s="9">
        <v>1320</v>
      </c>
      <c r="E99" s="9">
        <v>22</v>
      </c>
      <c r="F99" s="9">
        <v>0.15</v>
      </c>
    </row>
    <row r="100" spans="1:6">
      <c r="A100" s="9">
        <v>2019</v>
      </c>
      <c r="B100" s="10">
        <v>44028</v>
      </c>
      <c r="C100" s="9">
        <v>9.1999999999999993</v>
      </c>
      <c r="D100" s="9">
        <v>4980</v>
      </c>
      <c r="E100" s="9">
        <v>83</v>
      </c>
      <c r="F100" s="9">
        <v>0.11</v>
      </c>
    </row>
    <row r="101" spans="1:6">
      <c r="A101" s="9">
        <v>2019</v>
      </c>
      <c r="B101" s="10">
        <v>44043</v>
      </c>
      <c r="C101" s="9">
        <f t="shared" si="0"/>
        <v>11.200000000000001</v>
      </c>
      <c r="D101" s="9">
        <v>3360</v>
      </c>
      <c r="E101" s="9">
        <v>56</v>
      </c>
      <c r="F101" s="9">
        <v>0.2</v>
      </c>
    </row>
    <row r="102" spans="1:6">
      <c r="A102" s="9">
        <v>2019</v>
      </c>
      <c r="B102" s="10">
        <v>44049</v>
      </c>
      <c r="C102" s="9">
        <v>30.2</v>
      </c>
      <c r="D102" s="9">
        <v>3480</v>
      </c>
      <c r="E102" s="9">
        <v>58</v>
      </c>
      <c r="F102" s="9">
        <v>0.52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FCFE7-5F0F-424F-8ED4-42A6C4832272}">
  <dimension ref="A1:AA35"/>
  <sheetViews>
    <sheetView workbookViewId="0">
      <pane xSplit="1" topLeftCell="B1" activePane="topRight" state="frozen"/>
      <selection pane="topRight" activeCell="M4" sqref="M4:O4"/>
    </sheetView>
  </sheetViews>
  <sheetFormatPr baseColWidth="10" defaultRowHeight="16"/>
  <cols>
    <col min="2" max="2" width="12.83203125" style="2" customWidth="1"/>
    <col min="3" max="3" width="14.83203125" customWidth="1"/>
    <col min="4" max="4" width="14.33203125" customWidth="1"/>
    <col min="5" max="5" width="12" style="2" customWidth="1"/>
    <col min="6" max="6" width="16.5" style="4" customWidth="1"/>
    <col min="7" max="10" width="10.83203125" style="4"/>
    <col min="11" max="11" width="14.33203125" style="4" customWidth="1"/>
    <col min="12" max="16" width="10.83203125" style="4"/>
    <col min="17" max="17" width="10.5" style="4" customWidth="1"/>
    <col min="18" max="18" width="6.5" style="4" customWidth="1"/>
    <col min="19" max="19" width="6.6640625" style="4" customWidth="1"/>
    <col min="20" max="20" width="7.83203125" style="4" customWidth="1"/>
    <col min="21" max="21" width="7.6640625" style="4" customWidth="1"/>
    <col min="22" max="25" width="14.83203125" style="4" customWidth="1"/>
    <col min="26" max="26" width="6.5" style="4" customWidth="1"/>
    <col min="27" max="27" width="20.5" style="4" customWidth="1"/>
  </cols>
  <sheetData>
    <row r="1" spans="1:27" s="5" customFormat="1">
      <c r="F1" s="6"/>
      <c r="G1" s="7" t="s">
        <v>26</v>
      </c>
      <c r="H1" s="6"/>
      <c r="I1" s="6"/>
      <c r="J1" s="6"/>
      <c r="K1" s="6"/>
      <c r="L1" s="6"/>
      <c r="M1" s="6"/>
      <c r="N1" s="6"/>
      <c r="O1" s="6"/>
      <c r="P1" s="7" t="s">
        <v>37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s="8" customFormat="1" ht="20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7" t="s">
        <v>36</v>
      </c>
      <c r="G2" s="7" t="s">
        <v>5</v>
      </c>
      <c r="H2" s="7" t="s">
        <v>7</v>
      </c>
      <c r="I2" s="7" t="s">
        <v>6</v>
      </c>
      <c r="J2" s="7" t="s">
        <v>8</v>
      </c>
      <c r="K2" s="7" t="s">
        <v>9</v>
      </c>
      <c r="L2" s="7" t="s">
        <v>10</v>
      </c>
      <c r="M2" s="7" t="s">
        <v>15</v>
      </c>
      <c r="N2" s="7" t="s">
        <v>16</v>
      </c>
      <c r="O2" s="7" t="s">
        <v>17</v>
      </c>
      <c r="P2" s="7" t="s">
        <v>27</v>
      </c>
      <c r="Q2" s="7" t="s">
        <v>28</v>
      </c>
      <c r="R2" s="7" t="s">
        <v>11</v>
      </c>
      <c r="S2" s="7" t="s">
        <v>12</v>
      </c>
      <c r="T2" s="7" t="s">
        <v>29</v>
      </c>
      <c r="U2" s="7" t="s">
        <v>13</v>
      </c>
      <c r="V2" s="7" t="s">
        <v>30</v>
      </c>
      <c r="W2" s="7" t="s">
        <v>31</v>
      </c>
      <c r="X2" s="7" t="s">
        <v>32</v>
      </c>
      <c r="Y2" s="7" t="s">
        <v>33</v>
      </c>
      <c r="Z2" s="7" t="s">
        <v>34</v>
      </c>
      <c r="AA2" s="7" t="s">
        <v>35</v>
      </c>
    </row>
    <row r="3" spans="1:27">
      <c r="A3">
        <v>2006</v>
      </c>
      <c r="B3" s="3">
        <v>38898</v>
      </c>
      <c r="C3">
        <v>0.32</v>
      </c>
      <c r="D3">
        <v>2280</v>
      </c>
    </row>
    <row r="4" spans="1:27">
      <c r="A4">
        <v>2007</v>
      </c>
      <c r="B4" s="3">
        <v>39255</v>
      </c>
      <c r="C4">
        <v>0.33</v>
      </c>
      <c r="D4">
        <v>840</v>
      </c>
      <c r="E4" s="2">
        <v>1.6</v>
      </c>
      <c r="F4" s="4">
        <v>0.10785652664395959</v>
      </c>
      <c r="G4" s="4">
        <v>0.6</v>
      </c>
      <c r="H4" s="4">
        <v>0.01</v>
      </c>
      <c r="I4" s="4">
        <v>1</v>
      </c>
      <c r="J4" s="4">
        <v>0.05</v>
      </c>
      <c r="K4" s="4">
        <v>4.5999999999999996</v>
      </c>
      <c r="L4" s="4">
        <v>3.0000000000000001E-3</v>
      </c>
      <c r="M4" s="4">
        <f t="shared" ref="M4:N32" si="0">H4/I4</f>
        <v>0.01</v>
      </c>
      <c r="N4" s="4">
        <f t="shared" si="0"/>
        <v>20</v>
      </c>
      <c r="O4" s="4">
        <f t="shared" ref="O4:O32" si="1">(L4/J4)*100</f>
        <v>6</v>
      </c>
    </row>
    <row r="5" spans="1:27">
      <c r="A5">
        <v>2007</v>
      </c>
      <c r="B5" s="3">
        <v>39263</v>
      </c>
      <c r="C5">
        <v>0.19</v>
      </c>
      <c r="D5">
        <v>3240</v>
      </c>
      <c r="E5" s="2">
        <v>4.5</v>
      </c>
      <c r="F5" s="4">
        <v>0.1107315778301235</v>
      </c>
      <c r="G5" s="4">
        <v>1.4</v>
      </c>
      <c r="H5" s="4">
        <v>0.02</v>
      </c>
      <c r="I5" s="4">
        <v>2.9</v>
      </c>
      <c r="J5" s="4">
        <v>0.1</v>
      </c>
      <c r="K5" s="4">
        <v>11.7</v>
      </c>
      <c r="L5" s="4">
        <v>1E-3</v>
      </c>
      <c r="M5" s="4">
        <f t="shared" si="0"/>
        <v>6.8965517241379318E-3</v>
      </c>
      <c r="N5" s="4">
        <f t="shared" si="0"/>
        <v>28.999999999999996</v>
      </c>
      <c r="O5" s="4">
        <f t="shared" si="1"/>
        <v>1</v>
      </c>
    </row>
    <row r="6" spans="1:27">
      <c r="A6">
        <v>2007</v>
      </c>
      <c r="B6" s="3">
        <v>39283</v>
      </c>
      <c r="C6">
        <v>0.31</v>
      </c>
      <c r="D6">
        <v>2280</v>
      </c>
    </row>
    <row r="7" spans="1:27">
      <c r="A7">
        <v>2007</v>
      </c>
      <c r="B7" s="3">
        <v>39292</v>
      </c>
      <c r="C7">
        <v>0.31</v>
      </c>
      <c r="D7">
        <v>1800</v>
      </c>
    </row>
    <row r="8" spans="1:27">
      <c r="A8">
        <v>2008</v>
      </c>
      <c r="B8" s="3">
        <v>39623</v>
      </c>
      <c r="C8">
        <v>0.25</v>
      </c>
      <c r="D8">
        <v>480</v>
      </c>
      <c r="E8" s="2">
        <v>4.5</v>
      </c>
      <c r="G8" s="4">
        <v>1.01</v>
      </c>
      <c r="H8" s="4">
        <v>0.03</v>
      </c>
      <c r="I8" s="4">
        <v>3.19</v>
      </c>
      <c r="J8" s="4">
        <v>0.17</v>
      </c>
      <c r="K8" s="4">
        <v>24.84</v>
      </c>
      <c r="L8" s="4">
        <v>0.01</v>
      </c>
      <c r="M8" s="4">
        <f t="shared" si="0"/>
        <v>9.4043887147335428E-3</v>
      </c>
      <c r="N8" s="4">
        <f t="shared" si="0"/>
        <v>18.764705882352938</v>
      </c>
      <c r="O8" s="4">
        <f t="shared" si="1"/>
        <v>5.8823529411764701</v>
      </c>
    </row>
    <row r="9" spans="1:27">
      <c r="A9">
        <v>2008</v>
      </c>
      <c r="B9" s="3">
        <v>39650</v>
      </c>
      <c r="C9">
        <v>0.63</v>
      </c>
      <c r="D9">
        <v>960</v>
      </c>
    </row>
    <row r="10" spans="1:27">
      <c r="A10">
        <v>2008</v>
      </c>
      <c r="B10" s="3">
        <v>39660</v>
      </c>
      <c r="C10">
        <v>1.02</v>
      </c>
      <c r="D10">
        <v>720</v>
      </c>
    </row>
    <row r="11" spans="1:27">
      <c r="A11">
        <v>2008</v>
      </c>
      <c r="B11" s="3">
        <v>39662</v>
      </c>
      <c r="C11">
        <v>0.38</v>
      </c>
      <c r="D11">
        <v>1140</v>
      </c>
    </row>
    <row r="12" spans="1:27">
      <c r="A12">
        <v>2008</v>
      </c>
      <c r="B12" s="2" t="s">
        <v>18</v>
      </c>
      <c r="C12">
        <v>0.28999999999999998</v>
      </c>
      <c r="D12">
        <v>1380</v>
      </c>
    </row>
    <row r="13" spans="1:27">
      <c r="A13">
        <v>2008</v>
      </c>
      <c r="B13" s="3">
        <v>39667</v>
      </c>
      <c r="C13">
        <v>0.44</v>
      </c>
      <c r="D13">
        <v>840</v>
      </c>
    </row>
    <row r="14" spans="1:27">
      <c r="A14">
        <v>2009</v>
      </c>
      <c r="B14" s="2" t="s">
        <v>21</v>
      </c>
      <c r="C14">
        <v>0.38</v>
      </c>
      <c r="D14">
        <v>4500</v>
      </c>
      <c r="E14" s="2">
        <v>9.1999999999999993</v>
      </c>
      <c r="F14" s="4">
        <v>0.59479478817273002</v>
      </c>
      <c r="G14" s="4">
        <v>5.9</v>
      </c>
      <c r="H14" s="4">
        <v>0.1</v>
      </c>
      <c r="I14" s="4">
        <v>10.5</v>
      </c>
      <c r="J14" s="4">
        <v>0.4</v>
      </c>
      <c r="K14" s="4">
        <v>79.599999999999994</v>
      </c>
      <c r="L14" s="4">
        <v>4.0000000000000001E-3</v>
      </c>
      <c r="M14" s="4">
        <f t="shared" si="0"/>
        <v>9.5238095238095247E-3</v>
      </c>
      <c r="N14" s="4">
        <f t="shared" si="0"/>
        <v>26.25</v>
      </c>
      <c r="O14" s="4">
        <f t="shared" si="1"/>
        <v>1</v>
      </c>
    </row>
    <row r="15" spans="1:27">
      <c r="A15">
        <v>2009</v>
      </c>
      <c r="B15" s="3">
        <v>40018</v>
      </c>
      <c r="C15">
        <v>0.12</v>
      </c>
      <c r="D15">
        <v>2160</v>
      </c>
      <c r="E15" s="2">
        <v>1.4</v>
      </c>
      <c r="F15" s="4">
        <v>9.1573690983556361E-2</v>
      </c>
      <c r="G15" s="4">
        <v>0.14000000000000001</v>
      </c>
      <c r="H15" s="4">
        <v>2E-3</v>
      </c>
      <c r="I15" s="4">
        <v>1.9</v>
      </c>
      <c r="J15" s="4">
        <v>0.09</v>
      </c>
      <c r="K15" s="4">
        <v>15.33</v>
      </c>
      <c r="L15" s="4">
        <v>2E-3</v>
      </c>
      <c r="M15" s="4">
        <f t="shared" si="0"/>
        <v>1.0526315789473684E-3</v>
      </c>
      <c r="N15" s="4">
        <f t="shared" si="0"/>
        <v>21.111111111111111</v>
      </c>
      <c r="O15" s="4">
        <f t="shared" si="1"/>
        <v>2.2222222222222223</v>
      </c>
    </row>
    <row r="16" spans="1:27">
      <c r="A16">
        <v>2009</v>
      </c>
      <c r="B16" s="2" t="s">
        <v>20</v>
      </c>
      <c r="C16">
        <v>0.39</v>
      </c>
      <c r="D16">
        <v>1980</v>
      </c>
      <c r="E16" s="2">
        <v>8</v>
      </c>
      <c r="F16" s="4">
        <v>0.52052976923046379</v>
      </c>
      <c r="G16" s="4">
        <v>5.8</v>
      </c>
      <c r="H16" s="4">
        <v>0.1</v>
      </c>
      <c r="I16" s="4">
        <v>9.4</v>
      </c>
      <c r="J16" s="4">
        <v>0.4</v>
      </c>
      <c r="K16" s="4">
        <v>80.099999999999994</v>
      </c>
      <c r="L16" s="4">
        <v>1.0999999999999999E-2</v>
      </c>
      <c r="M16" s="4">
        <f t="shared" si="0"/>
        <v>1.0638297872340425E-2</v>
      </c>
      <c r="N16" s="4">
        <f t="shared" si="0"/>
        <v>23.5</v>
      </c>
      <c r="O16" s="4">
        <f t="shared" si="1"/>
        <v>2.7499999999999996</v>
      </c>
    </row>
    <row r="17" spans="1:27">
      <c r="A17">
        <v>2010</v>
      </c>
      <c r="B17" s="3" t="s">
        <v>19</v>
      </c>
      <c r="C17">
        <v>0.12</v>
      </c>
      <c r="D17">
        <v>2460</v>
      </c>
      <c r="E17" s="2">
        <v>7.7</v>
      </c>
      <c r="F17" s="4">
        <v>0.4988692723521686</v>
      </c>
      <c r="G17" s="4">
        <v>11.8</v>
      </c>
      <c r="H17" s="4">
        <v>0.1</v>
      </c>
      <c r="I17" s="4">
        <v>11.2</v>
      </c>
      <c r="J17" s="4">
        <v>0.6</v>
      </c>
      <c r="K17" s="4">
        <v>29</v>
      </c>
      <c r="L17" s="4">
        <v>2.5000000000000001E-2</v>
      </c>
      <c r="M17" s="4">
        <f t="shared" si="0"/>
        <v>8.9285714285714298E-3</v>
      </c>
      <c r="N17" s="4">
        <f t="shared" si="0"/>
        <v>18.666666666666668</v>
      </c>
      <c r="O17" s="4">
        <f t="shared" si="1"/>
        <v>4.166666666666667</v>
      </c>
    </row>
    <row r="18" spans="1:27">
      <c r="A18">
        <v>2010</v>
      </c>
      <c r="B18" s="3">
        <v>40367</v>
      </c>
      <c r="C18">
        <v>0.15</v>
      </c>
      <c r="D18">
        <v>780</v>
      </c>
    </row>
    <row r="19" spans="1:27">
      <c r="A19">
        <v>2010</v>
      </c>
      <c r="B19" s="2" t="s">
        <v>22</v>
      </c>
      <c r="C19">
        <v>0.11</v>
      </c>
      <c r="D19">
        <v>2820</v>
      </c>
      <c r="E19" s="2">
        <v>3.9</v>
      </c>
      <c r="F19" s="4">
        <v>0.25250089527002673</v>
      </c>
      <c r="G19" s="4">
        <v>2.54</v>
      </c>
      <c r="H19" s="4">
        <v>0.03</v>
      </c>
      <c r="I19" s="4">
        <v>4.2</v>
      </c>
      <c r="J19" s="4">
        <v>0.26</v>
      </c>
      <c r="K19" s="4">
        <v>12.98</v>
      </c>
      <c r="L19" s="4">
        <v>0.02</v>
      </c>
      <c r="M19" s="4">
        <f t="shared" si="0"/>
        <v>7.1428571428571426E-3</v>
      </c>
      <c r="N19" s="4">
        <f t="shared" si="0"/>
        <v>16.153846153846153</v>
      </c>
      <c r="O19" s="4">
        <f t="shared" si="1"/>
        <v>7.6923076923076925</v>
      </c>
    </row>
    <row r="20" spans="1:27">
      <c r="A20">
        <v>2010</v>
      </c>
      <c r="B20" s="3">
        <v>40380</v>
      </c>
      <c r="C20">
        <v>0.1</v>
      </c>
      <c r="D20">
        <v>1440</v>
      </c>
      <c r="E20" s="2">
        <v>1.2</v>
      </c>
      <c r="F20" s="4">
        <v>0.12624156892559033</v>
      </c>
      <c r="G20" s="4">
        <v>1.24</v>
      </c>
      <c r="H20" s="4">
        <v>0.02</v>
      </c>
      <c r="I20" s="4">
        <v>1.62</v>
      </c>
      <c r="J20" s="4">
        <v>0.1</v>
      </c>
      <c r="K20" s="4">
        <v>5.52</v>
      </c>
      <c r="L20" s="4">
        <v>0.01</v>
      </c>
      <c r="M20" s="4">
        <f t="shared" si="0"/>
        <v>1.2345679012345678E-2</v>
      </c>
      <c r="N20" s="4">
        <f t="shared" si="0"/>
        <v>16.2</v>
      </c>
      <c r="O20" s="4">
        <f t="shared" si="1"/>
        <v>10</v>
      </c>
    </row>
    <row r="21" spans="1:27">
      <c r="A21">
        <v>2012</v>
      </c>
      <c r="B21" s="2" t="s">
        <v>23</v>
      </c>
      <c r="C21">
        <v>0.38</v>
      </c>
      <c r="D21">
        <v>1500</v>
      </c>
      <c r="E21" s="2">
        <v>1.9</v>
      </c>
      <c r="F21" s="4">
        <v>0.1182503490843782</v>
      </c>
      <c r="G21" s="4">
        <v>278.8</v>
      </c>
      <c r="H21" s="4">
        <v>5.4</v>
      </c>
      <c r="I21" s="4">
        <v>43.6</v>
      </c>
      <c r="J21" s="4">
        <v>2.8</v>
      </c>
      <c r="K21" s="4">
        <v>1125.3</v>
      </c>
      <c r="L21" s="4">
        <v>0.7</v>
      </c>
      <c r="M21" s="4">
        <f t="shared" si="0"/>
        <v>0.12385321100917432</v>
      </c>
      <c r="N21" s="4">
        <f t="shared" si="0"/>
        <v>15.571428571428573</v>
      </c>
      <c r="O21" s="4">
        <f t="shared" si="1"/>
        <v>25</v>
      </c>
    </row>
    <row r="22" spans="1:27">
      <c r="A22">
        <v>2012</v>
      </c>
      <c r="B22" s="3">
        <v>41109</v>
      </c>
      <c r="C22">
        <v>0.09</v>
      </c>
      <c r="D22">
        <v>1020</v>
      </c>
      <c r="E22" s="2">
        <v>1.9</v>
      </c>
      <c r="F22" s="4">
        <v>0.10528046180335685</v>
      </c>
      <c r="G22" s="4">
        <v>76</v>
      </c>
      <c r="H22" s="4">
        <v>1.5</v>
      </c>
      <c r="I22" s="4">
        <v>36.6</v>
      </c>
      <c r="J22" s="4">
        <v>5.0999999999999996</v>
      </c>
      <c r="K22" s="4">
        <v>3882</v>
      </c>
      <c r="L22" s="4">
        <v>4.3</v>
      </c>
      <c r="M22" s="4">
        <f t="shared" si="0"/>
        <v>4.0983606557377046E-2</v>
      </c>
      <c r="N22" s="4">
        <f t="shared" si="0"/>
        <v>7.1764705882352953</v>
      </c>
      <c r="O22" s="4">
        <f t="shared" si="1"/>
        <v>84.313725490196077</v>
      </c>
    </row>
    <row r="23" spans="1:27">
      <c r="A23">
        <v>2012</v>
      </c>
      <c r="B23" s="2" t="s">
        <v>24</v>
      </c>
      <c r="C23">
        <v>0.28999999999999998</v>
      </c>
      <c r="D23">
        <v>1260</v>
      </c>
      <c r="E23" s="2">
        <v>4.3</v>
      </c>
      <c r="F23" s="4">
        <v>0.34322515040731633</v>
      </c>
      <c r="G23" s="4">
        <v>1307.0999999999999</v>
      </c>
      <c r="H23" s="4">
        <v>25.5</v>
      </c>
      <c r="K23" s="4">
        <v>7752.1</v>
      </c>
      <c r="L23" s="4">
        <v>2.5</v>
      </c>
    </row>
    <row r="24" spans="1:27">
      <c r="A24">
        <v>2014</v>
      </c>
      <c r="B24" s="3">
        <v>41833</v>
      </c>
      <c r="C24">
        <v>0.06</v>
      </c>
      <c r="D24">
        <v>3960</v>
      </c>
      <c r="E24" s="2">
        <v>8.3000000000000007</v>
      </c>
      <c r="G24" s="4">
        <v>2791.4</v>
      </c>
      <c r="H24" s="4">
        <v>59.7</v>
      </c>
      <c r="I24" s="4">
        <v>98.5</v>
      </c>
      <c r="J24" s="4">
        <v>5.5</v>
      </c>
      <c r="K24" s="4">
        <v>2684.6</v>
      </c>
      <c r="L24" s="4">
        <v>0.5</v>
      </c>
      <c r="M24" s="4">
        <f t="shared" si="0"/>
        <v>0.6060913705583757</v>
      </c>
      <c r="N24" s="4">
        <f t="shared" si="0"/>
        <v>17.90909090909091</v>
      </c>
      <c r="O24" s="4">
        <f t="shared" si="1"/>
        <v>9.0909090909090917</v>
      </c>
      <c r="P24" s="4">
        <v>9.9439930856170093</v>
      </c>
      <c r="Q24" s="4">
        <v>5.00494767888806</v>
      </c>
      <c r="R24" s="4">
        <v>0.53374493757930597</v>
      </c>
      <c r="S24" s="4">
        <v>1.4346283445010799</v>
      </c>
      <c r="T24" s="4">
        <v>0.53374493757930597</v>
      </c>
      <c r="U24" s="4">
        <v>0.93164026075191197</v>
      </c>
      <c r="V24" s="4" t="s">
        <v>14</v>
      </c>
      <c r="W24" s="4">
        <v>0.57404336607863404</v>
      </c>
      <c r="X24" s="4">
        <v>1.3516983232497299</v>
      </c>
      <c r="Y24" s="4" t="s">
        <v>14</v>
      </c>
      <c r="Z24" s="4">
        <v>0.41015647008805001</v>
      </c>
      <c r="AA24" s="4">
        <v>0.90634829662337713</v>
      </c>
    </row>
    <row r="25" spans="1:27">
      <c r="A25">
        <v>2014</v>
      </c>
      <c r="B25" s="3">
        <v>41845</v>
      </c>
      <c r="C25">
        <v>0.25</v>
      </c>
      <c r="D25">
        <v>660</v>
      </c>
      <c r="E25" s="2">
        <v>3</v>
      </c>
      <c r="G25" s="4">
        <v>766.4</v>
      </c>
      <c r="H25" s="4">
        <v>16.399999999999999</v>
      </c>
      <c r="I25" s="4">
        <v>34.700000000000003</v>
      </c>
      <c r="J25" s="4">
        <v>2</v>
      </c>
      <c r="K25" s="4">
        <v>1179.3</v>
      </c>
      <c r="L25" s="4">
        <v>0.1</v>
      </c>
      <c r="M25" s="4">
        <f t="shared" si="0"/>
        <v>0.47262247838616706</v>
      </c>
      <c r="N25" s="4">
        <f t="shared" si="0"/>
        <v>17.350000000000001</v>
      </c>
      <c r="O25" s="4">
        <f t="shared" si="1"/>
        <v>5</v>
      </c>
    </row>
    <row r="26" spans="1:27">
      <c r="A26">
        <v>2016</v>
      </c>
      <c r="B26" s="3">
        <v>42532</v>
      </c>
      <c r="C26">
        <v>0.51</v>
      </c>
      <c r="D26">
        <v>420</v>
      </c>
      <c r="P26" s="1">
        <v>6.3800820642889402</v>
      </c>
      <c r="Q26" s="1">
        <v>3.1249418962120004</v>
      </c>
      <c r="R26" s="1">
        <v>0.541396464409722</v>
      </c>
      <c r="S26" s="1">
        <v>1.45757770926029</v>
      </c>
      <c r="T26" s="1">
        <v>0.54127690174781995</v>
      </c>
      <c r="U26" s="1">
        <v>0.93851125413298397</v>
      </c>
      <c r="V26" s="1" t="s">
        <v>14</v>
      </c>
      <c r="W26" s="1">
        <v>0.55396799495655302</v>
      </c>
      <c r="X26" s="1">
        <v>1.3058912195244701</v>
      </c>
      <c r="Y26" s="1" t="s">
        <v>14</v>
      </c>
      <c r="Z26" s="1">
        <v>0.41552257501447898</v>
      </c>
      <c r="AA26" s="1">
        <v>0.53553745270681241</v>
      </c>
    </row>
    <row r="27" spans="1:27">
      <c r="A27">
        <v>2016</v>
      </c>
      <c r="B27" s="3">
        <v>42555</v>
      </c>
      <c r="C27">
        <v>0.19</v>
      </c>
      <c r="D27">
        <v>1080</v>
      </c>
      <c r="P27" s="4">
        <v>7.5396876442962606</v>
      </c>
      <c r="Q27" s="4">
        <v>3.5767397122891103</v>
      </c>
      <c r="R27" s="4">
        <v>0.57753617281772995</v>
      </c>
      <c r="S27" s="4">
        <v>1.43378814468666</v>
      </c>
      <c r="T27" s="4">
        <v>0.57009075298165302</v>
      </c>
      <c r="U27" s="4">
        <v>0.91759191329355005</v>
      </c>
      <c r="V27" s="4" t="s">
        <v>14</v>
      </c>
      <c r="W27" s="4">
        <v>0.562978870097393</v>
      </c>
      <c r="X27" s="4">
        <v>1.30127422585981</v>
      </c>
      <c r="Y27" s="4" t="s">
        <v>14</v>
      </c>
      <c r="Z27" s="4">
        <v>0.459057682383187</v>
      </c>
      <c r="AA27" s="4">
        <v>0.60582065457505629</v>
      </c>
    </row>
    <row r="28" spans="1:27">
      <c r="A28">
        <v>2016</v>
      </c>
      <c r="B28" s="3">
        <v>42565</v>
      </c>
      <c r="C28">
        <v>0.18</v>
      </c>
      <c r="D28">
        <v>2100</v>
      </c>
      <c r="P28" s="1">
        <v>10.765157826955699</v>
      </c>
      <c r="Q28" s="1">
        <v>5.5258306496552407</v>
      </c>
      <c r="R28" s="1">
        <v>0.60046344243863403</v>
      </c>
      <c r="S28" s="1">
        <v>1.45963494767709</v>
      </c>
      <c r="T28" s="1">
        <v>0.59519570149783496</v>
      </c>
      <c r="U28" s="1">
        <v>0.90966597379155201</v>
      </c>
      <c r="V28" s="1" t="s">
        <v>14</v>
      </c>
      <c r="W28" s="1">
        <v>0.54522441923437903</v>
      </c>
      <c r="X28" s="1">
        <v>1.22748931864753</v>
      </c>
      <c r="Y28" s="1" t="s">
        <v>14</v>
      </c>
      <c r="Z28" s="1">
        <v>0.39592573509455298</v>
      </c>
      <c r="AA28" s="1">
        <v>0.50316537688500562</v>
      </c>
    </row>
    <row r="29" spans="1:27">
      <c r="A29">
        <v>2016</v>
      </c>
      <c r="B29" s="3">
        <v>42571</v>
      </c>
      <c r="C29">
        <v>0.09</v>
      </c>
      <c r="D29">
        <v>2220</v>
      </c>
    </row>
    <row r="30" spans="1:27">
      <c r="A30">
        <v>2016</v>
      </c>
      <c r="B30" s="3">
        <v>42574</v>
      </c>
      <c r="C30">
        <v>0.34</v>
      </c>
      <c r="D30">
        <v>1500</v>
      </c>
      <c r="E30" s="2">
        <v>1.3</v>
      </c>
      <c r="F30" s="4">
        <v>8.4121616266258137E-2</v>
      </c>
      <c r="G30" s="4">
        <v>0.08</v>
      </c>
      <c r="H30" s="4">
        <v>3.0000000000000001E-3</v>
      </c>
      <c r="I30" s="4">
        <v>0.52</v>
      </c>
      <c r="J30" s="4">
        <v>0.02</v>
      </c>
      <c r="K30" s="4">
        <v>3.43</v>
      </c>
      <c r="L30" s="4">
        <v>0.01</v>
      </c>
      <c r="M30" s="4">
        <f t="shared" si="0"/>
        <v>5.7692307692307696E-3</v>
      </c>
      <c r="N30" s="4">
        <f t="shared" si="0"/>
        <v>26</v>
      </c>
      <c r="O30" s="4">
        <f t="shared" si="1"/>
        <v>50</v>
      </c>
      <c r="P30" s="4">
        <v>11.5805914245173</v>
      </c>
      <c r="Q30" s="4">
        <v>5.6339212787676605</v>
      </c>
      <c r="R30" s="4">
        <v>0.68086548892946297</v>
      </c>
      <c r="S30" s="4">
        <v>1.47808475006977</v>
      </c>
      <c r="T30" s="4">
        <v>0.62786719131301705</v>
      </c>
      <c r="U30" s="4">
        <v>0.92843897726834401</v>
      </c>
      <c r="V30" s="4" t="s">
        <v>14</v>
      </c>
      <c r="W30" s="4">
        <v>0.53380806377338197</v>
      </c>
      <c r="X30" s="4">
        <v>1.25265182954026</v>
      </c>
      <c r="Y30" s="4" t="s">
        <v>14</v>
      </c>
      <c r="Z30" s="4">
        <v>0.47490736384339899</v>
      </c>
      <c r="AA30" s="4">
        <v>0.63691967849393794</v>
      </c>
    </row>
    <row r="31" spans="1:27">
      <c r="A31">
        <v>2016</v>
      </c>
      <c r="B31" s="2" t="s">
        <v>25</v>
      </c>
      <c r="C31">
        <v>0.34</v>
      </c>
      <c r="D31">
        <v>1680</v>
      </c>
      <c r="E31" s="2">
        <v>5.5</v>
      </c>
      <c r="F31" s="4">
        <v>0.35653464143751251</v>
      </c>
      <c r="G31" s="4">
        <v>1.35</v>
      </c>
      <c r="H31" s="4">
        <v>0.02</v>
      </c>
      <c r="I31" s="4">
        <v>7.1</v>
      </c>
      <c r="J31" s="4">
        <v>0.33</v>
      </c>
      <c r="K31" s="4">
        <v>37.33</v>
      </c>
      <c r="L31" s="4">
        <v>0.04</v>
      </c>
      <c r="M31" s="4">
        <f t="shared" si="0"/>
        <v>2.8169014084507044E-3</v>
      </c>
      <c r="N31" s="4">
        <f t="shared" si="0"/>
        <v>21.515151515151512</v>
      </c>
      <c r="O31" s="4">
        <f t="shared" si="1"/>
        <v>12.121212121212121</v>
      </c>
      <c r="P31" s="4">
        <v>11.341933012148401</v>
      </c>
      <c r="Q31" s="4">
        <v>5.3698901294179402</v>
      </c>
      <c r="R31" s="4">
        <v>0.55687340913768302</v>
      </c>
      <c r="S31" s="4">
        <v>1.4575856352837999</v>
      </c>
      <c r="T31" s="4">
        <v>0.55342452940301201</v>
      </c>
      <c r="U31" s="4">
        <v>0.93097989597991604</v>
      </c>
      <c r="V31" s="4" t="s">
        <v>14</v>
      </c>
      <c r="W31" s="4">
        <v>0.54872325372822295</v>
      </c>
      <c r="X31" s="4">
        <v>1.32466796624233</v>
      </c>
      <c r="Y31" s="4" t="s">
        <v>14</v>
      </c>
      <c r="Z31" s="4">
        <v>0.44159083203213101</v>
      </c>
      <c r="AA31" s="4">
        <v>0.60725665885586433</v>
      </c>
    </row>
    <row r="32" spans="1:27">
      <c r="A32">
        <v>2017</v>
      </c>
      <c r="B32" s="3">
        <v>42937</v>
      </c>
      <c r="C32">
        <v>0.5</v>
      </c>
      <c r="D32">
        <v>240</v>
      </c>
      <c r="E32" s="2">
        <v>1.5</v>
      </c>
      <c r="G32" s="4">
        <v>3.4</v>
      </c>
      <c r="H32" s="4">
        <v>0.03</v>
      </c>
      <c r="I32" s="4">
        <v>1.2</v>
      </c>
      <c r="J32" s="4">
        <v>0.1</v>
      </c>
      <c r="K32" s="4">
        <v>10.199999999999999</v>
      </c>
      <c r="L32" s="4">
        <v>2.9999999999999997E-4</v>
      </c>
      <c r="M32" s="4">
        <f t="shared" si="0"/>
        <v>2.5000000000000001E-2</v>
      </c>
      <c r="N32" s="4">
        <f t="shared" si="0"/>
        <v>11.999999999999998</v>
      </c>
      <c r="O32" s="4">
        <f t="shared" si="1"/>
        <v>0.3</v>
      </c>
    </row>
    <row r="33" spans="1:4">
      <c r="A33">
        <v>2017</v>
      </c>
      <c r="B33" s="3">
        <v>42941</v>
      </c>
      <c r="C33">
        <v>0.15</v>
      </c>
      <c r="D33">
        <v>1320</v>
      </c>
    </row>
    <row r="34" spans="1:4">
      <c r="A34">
        <v>2017</v>
      </c>
      <c r="B34" s="3">
        <v>42955</v>
      </c>
      <c r="C34">
        <v>0.11</v>
      </c>
      <c r="D34">
        <v>660</v>
      </c>
    </row>
    <row r="35" spans="1:4">
      <c r="A35">
        <v>2017</v>
      </c>
      <c r="B35" s="3">
        <v>42959</v>
      </c>
      <c r="C35">
        <v>0.55000000000000004</v>
      </c>
      <c r="D35">
        <v>1020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83E0E-A6C0-644D-B91A-358486B01D00}">
  <dimension ref="A1:AA35"/>
  <sheetViews>
    <sheetView workbookViewId="0">
      <pane xSplit="1" topLeftCell="B1" activePane="topRight" state="frozen"/>
      <selection pane="topRight" activeCell="M4" sqref="M4:O4"/>
    </sheetView>
  </sheetViews>
  <sheetFormatPr baseColWidth="10" defaultRowHeight="16"/>
  <cols>
    <col min="2" max="2" width="12.83203125" style="2" customWidth="1"/>
    <col min="3" max="3" width="14.83203125" customWidth="1"/>
    <col min="4" max="4" width="14.33203125" customWidth="1"/>
    <col min="5" max="5" width="12" style="2" customWidth="1"/>
    <col min="6" max="6" width="16.5" style="4" customWidth="1"/>
    <col min="7" max="10" width="10.83203125" style="4"/>
    <col min="11" max="11" width="14.33203125" style="4" customWidth="1"/>
    <col min="12" max="16" width="10.83203125" style="4"/>
    <col min="17" max="17" width="10.5" style="4" customWidth="1"/>
    <col min="18" max="18" width="6.5" style="4" customWidth="1"/>
    <col min="19" max="19" width="6.6640625" style="4" customWidth="1"/>
    <col min="20" max="20" width="7.83203125" style="4" customWidth="1"/>
    <col min="21" max="21" width="7.6640625" style="4" customWidth="1"/>
    <col min="22" max="25" width="14.83203125" style="4" customWidth="1"/>
    <col min="26" max="26" width="6.5" style="4" customWidth="1"/>
    <col min="27" max="27" width="20.5" style="4" customWidth="1"/>
  </cols>
  <sheetData>
    <row r="1" spans="1:27" s="5" customFormat="1">
      <c r="F1" s="6"/>
      <c r="G1" s="7" t="s">
        <v>26</v>
      </c>
      <c r="H1" s="6"/>
      <c r="I1" s="6"/>
      <c r="J1" s="6"/>
      <c r="K1" s="6"/>
      <c r="L1" s="6"/>
      <c r="M1" s="6"/>
      <c r="N1" s="6"/>
      <c r="O1" s="6"/>
      <c r="P1" s="7" t="s">
        <v>37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s="8" customFormat="1" ht="20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7" t="s">
        <v>36</v>
      </c>
      <c r="G2" s="7" t="s">
        <v>5</v>
      </c>
      <c r="H2" s="7" t="s">
        <v>7</v>
      </c>
      <c r="I2" s="7" t="s">
        <v>6</v>
      </c>
      <c r="J2" s="7" t="s">
        <v>8</v>
      </c>
      <c r="K2" s="7" t="s">
        <v>9</v>
      </c>
      <c r="L2" s="7" t="s">
        <v>10</v>
      </c>
      <c r="M2" s="7" t="s">
        <v>15</v>
      </c>
      <c r="N2" s="7" t="s">
        <v>16</v>
      </c>
      <c r="O2" s="7" t="s">
        <v>17</v>
      </c>
      <c r="P2" s="7" t="s">
        <v>27</v>
      </c>
      <c r="Q2" s="7" t="s">
        <v>28</v>
      </c>
      <c r="R2" s="7" t="s">
        <v>11</v>
      </c>
      <c r="S2" s="7" t="s">
        <v>12</v>
      </c>
      <c r="T2" s="7" t="s">
        <v>29</v>
      </c>
      <c r="U2" s="7" t="s">
        <v>13</v>
      </c>
      <c r="V2" s="7" t="s">
        <v>30</v>
      </c>
      <c r="W2" s="7" t="s">
        <v>31</v>
      </c>
      <c r="X2" s="7" t="s">
        <v>32</v>
      </c>
      <c r="Y2" s="7" t="s">
        <v>33</v>
      </c>
      <c r="Z2" s="7" t="s">
        <v>34</v>
      </c>
      <c r="AA2" s="7" t="s">
        <v>35</v>
      </c>
    </row>
    <row r="3" spans="1:27">
      <c r="A3">
        <v>2006</v>
      </c>
      <c r="B3" s="3">
        <v>38898</v>
      </c>
      <c r="C3">
        <v>0.32</v>
      </c>
      <c r="D3">
        <v>2280</v>
      </c>
      <c r="E3"/>
    </row>
    <row r="4" spans="1:27">
      <c r="A4">
        <v>2007</v>
      </c>
      <c r="B4" s="3">
        <v>39255</v>
      </c>
      <c r="C4">
        <v>0.33</v>
      </c>
      <c r="D4">
        <v>840</v>
      </c>
      <c r="E4">
        <v>3.7</v>
      </c>
      <c r="F4" s="4">
        <v>0.34342981058046984</v>
      </c>
      <c r="G4" s="4">
        <v>22.1</v>
      </c>
      <c r="H4" s="4">
        <v>0.3</v>
      </c>
      <c r="I4" s="4">
        <v>1.9</v>
      </c>
      <c r="J4" s="4">
        <v>0.1</v>
      </c>
      <c r="K4" s="4">
        <v>26.3</v>
      </c>
      <c r="L4" s="4">
        <v>1.2999999999999999E-2</v>
      </c>
      <c r="M4" s="4">
        <f t="shared" ref="M4:N32" si="0">H4/I4</f>
        <v>0.15789473684210525</v>
      </c>
      <c r="N4" s="4">
        <f t="shared" si="0"/>
        <v>18.999999999999996</v>
      </c>
      <c r="O4" s="4">
        <f t="shared" ref="O4:O32" si="1">(L4/J4)*100</f>
        <v>12.999999999999998</v>
      </c>
    </row>
    <row r="5" spans="1:27">
      <c r="A5">
        <v>2007</v>
      </c>
      <c r="B5" s="3">
        <v>39263</v>
      </c>
      <c r="C5">
        <v>0.19</v>
      </c>
      <c r="D5">
        <v>3240</v>
      </c>
      <c r="E5">
        <v>11.6</v>
      </c>
      <c r="F5" s="4">
        <v>1.0878380850828353</v>
      </c>
      <c r="G5" s="4">
        <v>40.5</v>
      </c>
      <c r="H5" s="4">
        <v>0.5</v>
      </c>
      <c r="I5" s="4">
        <v>10.6</v>
      </c>
      <c r="J5" s="4">
        <v>0.6</v>
      </c>
      <c r="K5" s="4">
        <v>152</v>
      </c>
      <c r="L5" s="4">
        <v>4.0000000000000001E-3</v>
      </c>
      <c r="M5" s="4">
        <f t="shared" si="0"/>
        <v>4.716981132075472E-2</v>
      </c>
      <c r="N5" s="4">
        <f t="shared" si="0"/>
        <v>17.666666666666668</v>
      </c>
      <c r="O5" s="4">
        <f t="shared" si="1"/>
        <v>0.66666666666666674</v>
      </c>
    </row>
    <row r="6" spans="1:27">
      <c r="A6">
        <v>2007</v>
      </c>
      <c r="B6" s="3">
        <v>39283</v>
      </c>
      <c r="C6">
        <v>0.31</v>
      </c>
      <c r="D6">
        <v>2280</v>
      </c>
      <c r="E6"/>
    </row>
    <row r="7" spans="1:27">
      <c r="A7">
        <v>2007</v>
      </c>
      <c r="B7" s="3">
        <v>39292</v>
      </c>
      <c r="C7">
        <v>0.31</v>
      </c>
      <c r="D7">
        <v>1800</v>
      </c>
      <c r="E7"/>
    </row>
    <row r="8" spans="1:27">
      <c r="A8">
        <v>2008</v>
      </c>
      <c r="B8" s="3">
        <v>39623</v>
      </c>
      <c r="C8">
        <v>0.25</v>
      </c>
      <c r="D8">
        <v>480</v>
      </c>
      <c r="E8">
        <v>3.2</v>
      </c>
      <c r="F8" s="4">
        <v>0.25148884435044178</v>
      </c>
      <c r="G8" s="4">
        <v>956.3</v>
      </c>
      <c r="H8" s="4">
        <v>12.1</v>
      </c>
      <c r="I8" s="4">
        <v>1.6</v>
      </c>
      <c r="J8" s="4">
        <v>0.1</v>
      </c>
      <c r="K8" s="4">
        <v>76.099999999999994</v>
      </c>
      <c r="M8" s="4">
        <f t="shared" si="0"/>
        <v>7.5624999999999991</v>
      </c>
      <c r="N8" s="4">
        <f t="shared" si="0"/>
        <v>16</v>
      </c>
    </row>
    <row r="9" spans="1:27">
      <c r="A9">
        <v>2008</v>
      </c>
      <c r="B9" s="3">
        <v>39650</v>
      </c>
      <c r="C9">
        <v>0.63</v>
      </c>
      <c r="D9">
        <v>960</v>
      </c>
      <c r="E9"/>
    </row>
    <row r="10" spans="1:27">
      <c r="A10">
        <v>2008</v>
      </c>
      <c r="B10" s="3">
        <v>39660</v>
      </c>
      <c r="C10">
        <v>1.02</v>
      </c>
      <c r="D10">
        <v>720</v>
      </c>
      <c r="E10"/>
    </row>
    <row r="11" spans="1:27">
      <c r="A11">
        <v>2008</v>
      </c>
      <c r="B11" s="3">
        <v>39662</v>
      </c>
      <c r="C11">
        <v>0.38</v>
      </c>
      <c r="D11">
        <v>1140</v>
      </c>
      <c r="E11"/>
    </row>
    <row r="12" spans="1:27">
      <c r="A12">
        <v>2008</v>
      </c>
      <c r="B12" s="2" t="s">
        <v>18</v>
      </c>
      <c r="C12">
        <v>0.28999999999999998</v>
      </c>
      <c r="D12">
        <v>1380</v>
      </c>
      <c r="E12"/>
    </row>
    <row r="13" spans="1:27">
      <c r="A13">
        <v>2008</v>
      </c>
      <c r="B13" s="3">
        <v>39667</v>
      </c>
      <c r="C13">
        <v>0.44</v>
      </c>
      <c r="D13">
        <v>840</v>
      </c>
      <c r="E13"/>
    </row>
    <row r="14" spans="1:27">
      <c r="A14">
        <v>2009</v>
      </c>
      <c r="B14" s="2" t="s">
        <v>21</v>
      </c>
      <c r="C14">
        <v>0.38</v>
      </c>
      <c r="D14">
        <v>4500</v>
      </c>
      <c r="E14">
        <v>12.3</v>
      </c>
      <c r="F14" s="4">
        <v>1.1608739992680519</v>
      </c>
      <c r="G14" s="4">
        <v>1474.9</v>
      </c>
      <c r="H14" s="4">
        <v>14.6</v>
      </c>
      <c r="I14" s="4">
        <v>10.199999999999999</v>
      </c>
      <c r="J14" s="4">
        <v>0.5</v>
      </c>
      <c r="K14" s="4">
        <v>470.2</v>
      </c>
      <c r="L14" s="4">
        <v>1.4E-2</v>
      </c>
      <c r="M14" s="4">
        <f t="shared" si="0"/>
        <v>1.4313725490196079</v>
      </c>
      <c r="N14" s="4">
        <f t="shared" si="0"/>
        <v>20.399999999999999</v>
      </c>
      <c r="O14" s="4">
        <f t="shared" si="1"/>
        <v>2.8000000000000003</v>
      </c>
    </row>
    <row r="15" spans="1:27">
      <c r="A15">
        <v>2009</v>
      </c>
      <c r="B15" s="3">
        <v>40018</v>
      </c>
      <c r="C15">
        <v>0.12</v>
      </c>
      <c r="D15">
        <v>2160</v>
      </c>
      <c r="E15">
        <v>1.9</v>
      </c>
      <c r="F15" s="4">
        <v>0.17559786414709627</v>
      </c>
      <c r="G15" s="4">
        <v>50.4</v>
      </c>
      <c r="H15" s="4">
        <v>0.7</v>
      </c>
      <c r="K15" s="4">
        <v>88.2</v>
      </c>
    </row>
    <row r="16" spans="1:27">
      <c r="A16">
        <v>2009</v>
      </c>
      <c r="B16" s="2" t="s">
        <v>20</v>
      </c>
      <c r="C16">
        <v>0.39</v>
      </c>
      <c r="D16">
        <v>1980</v>
      </c>
      <c r="E16">
        <v>9.8000000000000007</v>
      </c>
      <c r="F16" s="4">
        <v>0.92493340650966727</v>
      </c>
      <c r="G16" s="4">
        <v>3888.6</v>
      </c>
      <c r="H16" s="4">
        <v>38.6</v>
      </c>
      <c r="I16" s="4">
        <v>11.4</v>
      </c>
      <c r="J16" s="4">
        <v>0.5</v>
      </c>
      <c r="K16" s="4">
        <v>274.2</v>
      </c>
      <c r="L16" s="4">
        <v>8.9999999999999993E-3</v>
      </c>
      <c r="M16" s="4">
        <f t="shared" si="0"/>
        <v>3.3859649122807016</v>
      </c>
      <c r="N16" s="4">
        <f t="shared" si="0"/>
        <v>22.8</v>
      </c>
      <c r="O16" s="4">
        <f t="shared" si="1"/>
        <v>1.7999999999999998</v>
      </c>
    </row>
    <row r="17" spans="1:27">
      <c r="A17">
        <v>2010</v>
      </c>
      <c r="B17" s="3" t="s">
        <v>19</v>
      </c>
      <c r="C17">
        <v>0.12</v>
      </c>
      <c r="D17">
        <v>2460</v>
      </c>
      <c r="E17"/>
    </row>
    <row r="18" spans="1:27">
      <c r="A18">
        <v>2010</v>
      </c>
      <c r="B18" s="3">
        <v>40367</v>
      </c>
      <c r="C18">
        <v>0.15</v>
      </c>
      <c r="D18">
        <v>780</v>
      </c>
      <c r="E18"/>
    </row>
    <row r="19" spans="1:27">
      <c r="A19">
        <v>2010</v>
      </c>
      <c r="B19" s="2" t="s">
        <v>22</v>
      </c>
      <c r="C19">
        <v>0.11</v>
      </c>
      <c r="D19">
        <v>2820</v>
      </c>
      <c r="E19"/>
    </row>
    <row r="20" spans="1:27">
      <c r="A20">
        <v>2010</v>
      </c>
      <c r="B20" s="3">
        <v>40380</v>
      </c>
      <c r="C20">
        <v>0.1</v>
      </c>
      <c r="D20">
        <v>1440</v>
      </c>
      <c r="E20"/>
    </row>
    <row r="21" spans="1:27">
      <c r="A21">
        <v>2012</v>
      </c>
      <c r="B21" s="2" t="s">
        <v>23</v>
      </c>
      <c r="C21">
        <v>0.38</v>
      </c>
      <c r="D21">
        <v>1500</v>
      </c>
      <c r="E21">
        <v>1.8</v>
      </c>
      <c r="F21" s="4">
        <v>0.17176341294559799</v>
      </c>
      <c r="G21" s="4">
        <v>7.8</v>
      </c>
      <c r="H21" s="4">
        <v>0.1</v>
      </c>
      <c r="I21" s="4">
        <v>1.1000000000000001</v>
      </c>
      <c r="J21" s="4">
        <v>0.1</v>
      </c>
      <c r="K21" s="4">
        <v>83.8</v>
      </c>
      <c r="M21" s="4">
        <f t="shared" si="0"/>
        <v>9.0909090909090912E-2</v>
      </c>
      <c r="N21" s="4">
        <f t="shared" si="0"/>
        <v>11</v>
      </c>
    </row>
    <row r="22" spans="1:27">
      <c r="A22">
        <v>2012</v>
      </c>
      <c r="B22" s="3">
        <v>41109</v>
      </c>
      <c r="C22">
        <v>0.09</v>
      </c>
      <c r="D22">
        <v>1020</v>
      </c>
      <c r="E22">
        <v>2.2000000000000002</v>
      </c>
      <c r="F22" s="4">
        <v>0.20923777867979465</v>
      </c>
      <c r="G22" s="4">
        <v>24.5</v>
      </c>
      <c r="H22" s="4">
        <v>0.3</v>
      </c>
      <c r="I22" s="4">
        <v>3</v>
      </c>
      <c r="J22" s="4">
        <v>0.3</v>
      </c>
      <c r="K22" s="4">
        <v>409.3</v>
      </c>
      <c r="L22" s="4">
        <v>7.0000000000000001E-3</v>
      </c>
      <c r="M22" s="4">
        <f t="shared" si="0"/>
        <v>9.9999999999999992E-2</v>
      </c>
      <c r="N22" s="4">
        <f t="shared" si="0"/>
        <v>10</v>
      </c>
      <c r="O22" s="4">
        <f t="shared" si="1"/>
        <v>2.3333333333333335</v>
      </c>
    </row>
    <row r="23" spans="1:27">
      <c r="A23">
        <v>2012</v>
      </c>
      <c r="B23" s="2" t="s">
        <v>24</v>
      </c>
      <c r="C23">
        <v>0.28999999999999998</v>
      </c>
      <c r="D23">
        <v>1260</v>
      </c>
      <c r="E23">
        <v>7.2</v>
      </c>
      <c r="F23" s="4">
        <v>0.68423126298125647</v>
      </c>
      <c r="G23" s="4">
        <v>886.9</v>
      </c>
      <c r="H23" s="4">
        <v>12</v>
      </c>
      <c r="K23" s="4">
        <v>691.3</v>
      </c>
      <c r="L23" s="4">
        <v>4.0000000000000001E-3</v>
      </c>
    </row>
    <row r="24" spans="1:27">
      <c r="A24">
        <v>2014</v>
      </c>
      <c r="B24" s="3">
        <v>41833</v>
      </c>
      <c r="C24">
        <v>0.06</v>
      </c>
      <c r="D24">
        <v>3960</v>
      </c>
      <c r="E24"/>
      <c r="F24" s="4">
        <v>0</v>
      </c>
      <c r="P24" s="4">
        <v>2.8448833081664602</v>
      </c>
      <c r="Q24" s="4">
        <v>1.0673822122431902</v>
      </c>
      <c r="R24" s="4">
        <v>0.61505348577629204</v>
      </c>
      <c r="S24" s="4">
        <v>1.60230009432728</v>
      </c>
      <c r="T24" s="4">
        <v>0.60299255323313605</v>
      </c>
      <c r="U24" s="4">
        <v>0.78766490243689202</v>
      </c>
      <c r="V24" s="4">
        <v>1.4055296754245099</v>
      </c>
      <c r="W24" s="4">
        <v>0.56119744631098001</v>
      </c>
      <c r="X24" s="4">
        <v>0.90305444608260599</v>
      </c>
      <c r="Y24" s="4">
        <v>0.78877966456253401</v>
      </c>
      <c r="Z24" s="4">
        <v>0.52854442815763902</v>
      </c>
      <c r="AA24" s="4">
        <v>0.70307030872019893</v>
      </c>
    </row>
    <row r="25" spans="1:27">
      <c r="A25">
        <v>2014</v>
      </c>
      <c r="B25" s="3">
        <v>41845</v>
      </c>
      <c r="C25">
        <v>0.25</v>
      </c>
      <c r="D25">
        <v>660</v>
      </c>
      <c r="E25"/>
      <c r="F25" s="4">
        <v>0</v>
      </c>
    </row>
    <row r="26" spans="1:27">
      <c r="A26">
        <v>2016</v>
      </c>
      <c r="B26" s="3">
        <v>42532</v>
      </c>
      <c r="C26">
        <v>0.51</v>
      </c>
      <c r="D26">
        <v>420</v>
      </c>
      <c r="E26"/>
      <c r="P26" s="1">
        <v>6.7914062695052095</v>
      </c>
      <c r="Q26" s="1">
        <v>3.1266360207032502</v>
      </c>
      <c r="R26" s="1">
        <v>0.55169671029609302</v>
      </c>
      <c r="S26" s="1">
        <v>1.4691829806699901</v>
      </c>
      <c r="T26" s="1">
        <v>0.55169671029609302</v>
      </c>
      <c r="U26" s="1">
        <v>0.90751580763310102</v>
      </c>
      <c r="V26" s="1">
        <v>11.0918844763665</v>
      </c>
      <c r="W26" s="1">
        <v>0.54693307911812705</v>
      </c>
      <c r="X26" s="1">
        <v>1.2999004232051301</v>
      </c>
      <c r="Y26" s="1">
        <v>6.0665185298816802</v>
      </c>
      <c r="Z26" s="1">
        <v>0.58243671409943398</v>
      </c>
      <c r="AA26" s="1">
        <v>0.85937312910789543</v>
      </c>
    </row>
    <row r="27" spans="1:27">
      <c r="A27">
        <v>2016</v>
      </c>
      <c r="B27" s="3">
        <v>42555</v>
      </c>
      <c r="C27">
        <v>0.19</v>
      </c>
      <c r="D27">
        <v>1080</v>
      </c>
      <c r="E27"/>
    </row>
    <row r="28" spans="1:27">
      <c r="A28">
        <v>2016</v>
      </c>
      <c r="B28" s="3">
        <v>42565</v>
      </c>
      <c r="C28">
        <v>0.18</v>
      </c>
      <c r="D28">
        <v>2100</v>
      </c>
      <c r="E28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>
        <v>2016</v>
      </c>
      <c r="B29" s="3">
        <v>42571</v>
      </c>
      <c r="C29">
        <v>0.09</v>
      </c>
      <c r="D29">
        <v>2220</v>
      </c>
      <c r="E29"/>
    </row>
    <row r="30" spans="1:27">
      <c r="A30">
        <v>2016</v>
      </c>
      <c r="B30" s="3">
        <v>42574</v>
      </c>
      <c r="C30">
        <v>0.34</v>
      </c>
      <c r="D30">
        <v>1500</v>
      </c>
      <c r="E30">
        <v>4</v>
      </c>
      <c r="F30" s="4">
        <v>0.37610380891182793</v>
      </c>
      <c r="I30" s="4">
        <v>5</v>
      </c>
      <c r="J30" s="4">
        <v>0.3</v>
      </c>
      <c r="K30" s="4">
        <v>161.5</v>
      </c>
      <c r="L30" s="4">
        <v>2E-3</v>
      </c>
      <c r="N30" s="4">
        <f t="shared" si="0"/>
        <v>16.666666666666668</v>
      </c>
      <c r="O30" s="4">
        <f t="shared" si="1"/>
        <v>0.66666666666666674</v>
      </c>
      <c r="P30" s="4">
        <v>21.1456000497137</v>
      </c>
      <c r="Q30" s="4">
        <v>9.1795688172190104</v>
      </c>
      <c r="R30" s="4">
        <v>0.75627034739494903</v>
      </c>
      <c r="S30" s="4">
        <v>1.50642297528469</v>
      </c>
      <c r="T30" s="4">
        <v>0.75229923835037804</v>
      </c>
      <c r="U30" s="4">
        <v>0.81955255207524502</v>
      </c>
      <c r="V30" s="4">
        <v>3.7408651919081399</v>
      </c>
      <c r="W30" s="4">
        <v>0.47114857251938702</v>
      </c>
      <c r="X30" s="4">
        <v>0.92569105609965596</v>
      </c>
      <c r="Y30" s="4">
        <v>1.7625032951549799</v>
      </c>
      <c r="Z30" s="4">
        <v>0.63983860208699594</v>
      </c>
      <c r="AA30" s="4">
        <v>1.0057246223253877</v>
      </c>
    </row>
    <row r="31" spans="1:27">
      <c r="A31">
        <v>2016</v>
      </c>
      <c r="B31" s="2" t="s">
        <v>25</v>
      </c>
      <c r="C31">
        <v>0.34</v>
      </c>
      <c r="D31">
        <v>1680</v>
      </c>
      <c r="E31">
        <v>3.3</v>
      </c>
      <c r="F31" s="4">
        <v>0.31114812113086943</v>
      </c>
      <c r="G31" s="4">
        <v>0.2</v>
      </c>
      <c r="H31" s="4">
        <v>4.7199999999999999E-2</v>
      </c>
      <c r="P31" s="4">
        <v>20.5079229960322</v>
      </c>
      <c r="Q31" s="4">
        <v>9.0784975307627711</v>
      </c>
      <c r="R31" s="4">
        <v>0.59403346960445702</v>
      </c>
      <c r="S31" s="4">
        <v>1.5081606888003001</v>
      </c>
      <c r="T31" s="4">
        <v>0.58564929395918797</v>
      </c>
      <c r="U31" s="4">
        <v>0.928001967164097</v>
      </c>
      <c r="V31" s="4" t="s">
        <v>14</v>
      </c>
      <c r="W31" s="4">
        <v>0.52500049005761995</v>
      </c>
      <c r="X31" s="4">
        <v>1.23465931119381</v>
      </c>
      <c r="Y31" s="4" t="s">
        <v>14</v>
      </c>
      <c r="Z31" s="4">
        <v>0.632951191505427</v>
      </c>
      <c r="AA31" s="4">
        <v>1.059820072853715</v>
      </c>
    </row>
    <row r="32" spans="1:27">
      <c r="A32">
        <v>2017</v>
      </c>
      <c r="B32" s="3">
        <v>42937</v>
      </c>
      <c r="C32">
        <v>0.5</v>
      </c>
      <c r="D32">
        <v>240</v>
      </c>
      <c r="E32">
        <v>0.9</v>
      </c>
      <c r="F32" s="4">
        <v>8.7409613912550879E-2</v>
      </c>
      <c r="G32" s="4">
        <v>0.4</v>
      </c>
      <c r="H32" s="4">
        <v>1E-3</v>
      </c>
      <c r="I32" s="4">
        <v>1.2</v>
      </c>
      <c r="J32" s="4">
        <v>0.1</v>
      </c>
      <c r="K32" s="4">
        <v>53.6</v>
      </c>
      <c r="L32" s="4">
        <v>3.0000000000000001E-3</v>
      </c>
      <c r="M32" s="4">
        <f>H32/I32</f>
        <v>8.3333333333333339E-4</v>
      </c>
      <c r="N32" s="4">
        <f t="shared" si="0"/>
        <v>11.999999999999998</v>
      </c>
      <c r="O32" s="4">
        <f t="shared" si="1"/>
        <v>3</v>
      </c>
      <c r="P32" s="4">
        <v>14.9829299350976</v>
      </c>
      <c r="Q32" s="4">
        <v>6.5014529066559898</v>
      </c>
      <c r="R32" s="4">
        <v>0.65721194533549998</v>
      </c>
      <c r="S32" s="4">
        <v>1.5510625107823399</v>
      </c>
      <c r="T32" s="4">
        <v>0.65356199689527505</v>
      </c>
      <c r="U32" s="4">
        <v>0.92018028025183995</v>
      </c>
      <c r="V32" s="4" t="s">
        <v>14</v>
      </c>
      <c r="W32" s="4">
        <v>0.51657825418586001</v>
      </c>
      <c r="X32" s="4">
        <v>1.15096398487083</v>
      </c>
      <c r="Y32" s="4" t="s">
        <v>14</v>
      </c>
      <c r="Z32" s="4">
        <v>0.50426086226685995</v>
      </c>
      <c r="AA32" s="4">
        <v>1.1200536276004691</v>
      </c>
    </row>
    <row r="33" spans="1:6">
      <c r="A33">
        <v>2017</v>
      </c>
      <c r="B33" s="3">
        <v>42941</v>
      </c>
      <c r="C33">
        <v>0.15</v>
      </c>
      <c r="D33">
        <v>1320</v>
      </c>
      <c r="E33">
        <v>0.5</v>
      </c>
      <c r="F33" s="4">
        <v>4.5686656153579024E-2</v>
      </c>
    </row>
    <row r="34" spans="1:6">
      <c r="A34">
        <v>2017</v>
      </c>
      <c r="B34" s="3">
        <v>42955</v>
      </c>
      <c r="C34">
        <v>0.11</v>
      </c>
      <c r="D34">
        <v>660</v>
      </c>
    </row>
    <row r="35" spans="1:6">
      <c r="A35">
        <v>2017</v>
      </c>
      <c r="B35" s="3">
        <v>42959</v>
      </c>
      <c r="C35">
        <v>0.55000000000000004</v>
      </c>
      <c r="D35">
        <v>1020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25E6F-6232-8E49-B1DA-A2C77B1A1C8B}">
  <dimension ref="A1:AA35"/>
  <sheetViews>
    <sheetView workbookViewId="0">
      <pane xSplit="1" topLeftCell="B1" activePane="topRight" state="frozen"/>
      <selection pane="topRight" activeCell="M6" sqref="M6:O6"/>
    </sheetView>
  </sheetViews>
  <sheetFormatPr baseColWidth="10" defaultRowHeight="16"/>
  <cols>
    <col min="2" max="2" width="12.83203125" style="2" customWidth="1"/>
    <col min="3" max="3" width="14.83203125" customWidth="1"/>
    <col min="4" max="4" width="14.33203125" customWidth="1"/>
    <col min="5" max="5" width="12" style="2" customWidth="1"/>
    <col min="6" max="6" width="16.5" style="4" customWidth="1"/>
    <col min="7" max="10" width="10.83203125" style="4"/>
    <col min="11" max="11" width="14.33203125" style="4" customWidth="1"/>
    <col min="12" max="16" width="10.83203125" style="4"/>
    <col min="17" max="17" width="10.5" style="4" customWidth="1"/>
    <col min="18" max="18" width="6.5" style="4" customWidth="1"/>
    <col min="19" max="19" width="6.6640625" style="4" customWidth="1"/>
    <col min="20" max="20" width="7.83203125" style="4" customWidth="1"/>
    <col min="21" max="21" width="7.6640625" style="4" customWidth="1"/>
    <col min="22" max="25" width="14.83203125" style="4" customWidth="1"/>
    <col min="26" max="26" width="6.5" style="4" customWidth="1"/>
    <col min="27" max="27" width="20.5" style="4" customWidth="1"/>
  </cols>
  <sheetData>
    <row r="1" spans="1:27" s="5" customFormat="1">
      <c r="F1" s="6"/>
      <c r="G1" s="7" t="s">
        <v>26</v>
      </c>
      <c r="H1" s="6"/>
      <c r="I1" s="6"/>
      <c r="J1" s="6"/>
      <c r="K1" s="6"/>
      <c r="L1" s="6"/>
      <c r="M1" s="6"/>
      <c r="N1" s="6"/>
      <c r="O1" s="6"/>
      <c r="P1" s="7" t="s">
        <v>37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s="8" customFormat="1" ht="20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7" t="s">
        <v>36</v>
      </c>
      <c r="G2" s="7" t="s">
        <v>5</v>
      </c>
      <c r="H2" s="7" t="s">
        <v>7</v>
      </c>
      <c r="I2" s="7" t="s">
        <v>6</v>
      </c>
      <c r="J2" s="7" t="s">
        <v>8</v>
      </c>
      <c r="K2" s="7" t="s">
        <v>9</v>
      </c>
      <c r="L2" s="7" t="s">
        <v>10</v>
      </c>
      <c r="M2" s="7" t="s">
        <v>15</v>
      </c>
      <c r="N2" s="7" t="s">
        <v>16</v>
      </c>
      <c r="O2" s="7" t="s">
        <v>17</v>
      </c>
      <c r="P2" s="7" t="s">
        <v>27</v>
      </c>
      <c r="Q2" s="7" t="s">
        <v>28</v>
      </c>
      <c r="R2" s="7" t="s">
        <v>11</v>
      </c>
      <c r="S2" s="7" t="s">
        <v>12</v>
      </c>
      <c r="T2" s="7" t="s">
        <v>29</v>
      </c>
      <c r="U2" s="7" t="s">
        <v>13</v>
      </c>
      <c r="V2" s="7" t="s">
        <v>30</v>
      </c>
      <c r="W2" s="7" t="s">
        <v>31</v>
      </c>
      <c r="X2" s="7" t="s">
        <v>32</v>
      </c>
      <c r="Y2" s="7" t="s">
        <v>33</v>
      </c>
      <c r="Z2" s="7" t="s">
        <v>34</v>
      </c>
      <c r="AA2" s="7" t="s">
        <v>35</v>
      </c>
    </row>
    <row r="3" spans="1:27">
      <c r="A3">
        <v>2006</v>
      </c>
      <c r="B3" s="3">
        <v>38898</v>
      </c>
      <c r="C3">
        <v>0.32</v>
      </c>
      <c r="D3">
        <v>2280</v>
      </c>
      <c r="E3">
        <v>25</v>
      </c>
      <c r="F3" s="4">
        <v>117.07387643279263</v>
      </c>
      <c r="G3" s="4">
        <v>199717.9</v>
      </c>
      <c r="H3" s="4">
        <v>70882.5</v>
      </c>
      <c r="I3" s="4">
        <v>801</v>
      </c>
      <c r="J3" s="4">
        <v>468.6</v>
      </c>
      <c r="K3" s="4">
        <v>33.200000000000003</v>
      </c>
      <c r="M3" s="4">
        <f t="shared" ref="M3:N35" si="0">H3/I3</f>
        <v>88.492509363295881</v>
      </c>
      <c r="N3" s="4">
        <f t="shared" si="0"/>
        <v>1.7093469910371317</v>
      </c>
    </row>
    <row r="4" spans="1:27">
      <c r="A4">
        <v>2007</v>
      </c>
      <c r="B4" s="3">
        <v>39255</v>
      </c>
      <c r="C4">
        <v>0.33</v>
      </c>
      <c r="D4">
        <v>840</v>
      </c>
      <c r="E4">
        <v>5.3</v>
      </c>
      <c r="G4" s="4">
        <v>6706.7</v>
      </c>
      <c r="H4" s="4">
        <v>76.5</v>
      </c>
      <c r="I4" s="4">
        <v>97</v>
      </c>
      <c r="J4" s="4">
        <v>6.6</v>
      </c>
      <c r="K4" s="4">
        <v>992.8</v>
      </c>
      <c r="M4" s="4">
        <f t="shared" si="0"/>
        <v>0.78865979381443296</v>
      </c>
      <c r="N4" s="4">
        <f t="shared" si="0"/>
        <v>14.696969696969697</v>
      </c>
    </row>
    <row r="5" spans="1:27">
      <c r="A5">
        <v>2007</v>
      </c>
      <c r="B5" s="3">
        <v>39263</v>
      </c>
      <c r="C5">
        <v>0.19</v>
      </c>
      <c r="D5">
        <v>3240</v>
      </c>
      <c r="E5">
        <v>12.3</v>
      </c>
      <c r="F5" s="4">
        <v>57.62880999132107</v>
      </c>
      <c r="G5" s="4">
        <v>32776.400000000001</v>
      </c>
      <c r="H5" s="4">
        <v>373.7</v>
      </c>
      <c r="I5" s="4">
        <v>237.7</v>
      </c>
      <c r="J5" s="4">
        <v>15.1</v>
      </c>
      <c r="K5" s="4">
        <v>1933.3</v>
      </c>
      <c r="L5" s="4">
        <v>0.5</v>
      </c>
      <c r="M5" s="4">
        <f t="shared" si="0"/>
        <v>1.5721497686159025</v>
      </c>
      <c r="N5" s="4">
        <f t="shared" si="0"/>
        <v>15.741721854304636</v>
      </c>
      <c r="O5" s="4">
        <f t="shared" ref="O5:O35" si="1">(L5/J5)*100</f>
        <v>3.3112582781456954</v>
      </c>
    </row>
    <row r="6" spans="1:27">
      <c r="A6">
        <v>2007</v>
      </c>
      <c r="B6" s="3">
        <v>39283</v>
      </c>
      <c r="C6">
        <v>0.31</v>
      </c>
      <c r="D6">
        <v>2280</v>
      </c>
      <c r="E6">
        <v>16.7</v>
      </c>
      <c r="F6" s="4">
        <v>78.082840525065222</v>
      </c>
      <c r="G6" s="4">
        <v>33440.6</v>
      </c>
      <c r="H6" s="4">
        <v>430</v>
      </c>
      <c r="I6" s="4">
        <v>602</v>
      </c>
      <c r="J6" s="4">
        <v>37.700000000000003</v>
      </c>
      <c r="K6" s="4">
        <v>12515.8</v>
      </c>
      <c r="L6" s="4">
        <v>2</v>
      </c>
      <c r="M6" s="4">
        <f t="shared" si="0"/>
        <v>0.7142857142857143</v>
      </c>
      <c r="N6" s="4">
        <f t="shared" si="0"/>
        <v>15.968169761273208</v>
      </c>
      <c r="O6" s="4">
        <f t="shared" si="1"/>
        <v>5.3050397877984077</v>
      </c>
    </row>
    <row r="7" spans="1:27">
      <c r="A7">
        <v>2007</v>
      </c>
      <c r="B7" s="3">
        <v>39292</v>
      </c>
      <c r="C7">
        <v>0.31</v>
      </c>
      <c r="D7">
        <v>1800</v>
      </c>
      <c r="E7">
        <v>8.8000000000000007</v>
      </c>
      <c r="F7" s="4">
        <v>41.374252345220647</v>
      </c>
      <c r="G7" s="4">
        <v>19734.2</v>
      </c>
      <c r="H7" s="4">
        <v>225</v>
      </c>
      <c r="K7" s="4">
        <v>9059.9</v>
      </c>
    </row>
    <row r="8" spans="1:27">
      <c r="A8">
        <v>2008</v>
      </c>
      <c r="B8" s="3">
        <v>39623</v>
      </c>
      <c r="C8">
        <v>0.25</v>
      </c>
      <c r="D8">
        <v>480</v>
      </c>
      <c r="E8"/>
    </row>
    <row r="9" spans="1:27">
      <c r="A9">
        <v>2008</v>
      </c>
      <c r="B9" s="3">
        <v>39650</v>
      </c>
      <c r="C9">
        <v>0.63</v>
      </c>
      <c r="D9">
        <v>960</v>
      </c>
      <c r="E9">
        <v>0.3</v>
      </c>
      <c r="F9" s="4">
        <v>1.3052343340765273</v>
      </c>
      <c r="G9" s="4">
        <v>65.8</v>
      </c>
      <c r="H9" s="4">
        <v>1.2</v>
      </c>
      <c r="I9" s="4">
        <v>4.4000000000000004</v>
      </c>
      <c r="J9" s="4">
        <v>0.4</v>
      </c>
      <c r="K9" s="4">
        <v>209.4</v>
      </c>
      <c r="L9" s="4">
        <v>0.2</v>
      </c>
      <c r="M9" s="4">
        <f t="shared" si="0"/>
        <v>0.27272727272727271</v>
      </c>
      <c r="N9" s="4">
        <f t="shared" si="0"/>
        <v>11</v>
      </c>
      <c r="O9" s="4">
        <f t="shared" si="1"/>
        <v>50</v>
      </c>
    </row>
    <row r="10" spans="1:27">
      <c r="A10">
        <v>2008</v>
      </c>
      <c r="B10" s="3">
        <v>39660</v>
      </c>
      <c r="C10">
        <v>1.02</v>
      </c>
      <c r="D10">
        <v>720</v>
      </c>
      <c r="E10">
        <v>2.5</v>
      </c>
      <c r="F10" s="4">
        <v>4.2802734569892715</v>
      </c>
      <c r="G10" s="4">
        <v>5596.9</v>
      </c>
      <c r="H10" s="4">
        <v>105.2</v>
      </c>
      <c r="I10" s="4">
        <v>106.4</v>
      </c>
      <c r="J10" s="4">
        <v>6.4</v>
      </c>
      <c r="K10" s="4">
        <v>2209</v>
      </c>
      <c r="L10" s="4">
        <v>1.3</v>
      </c>
      <c r="M10" s="4">
        <f t="shared" si="0"/>
        <v>0.98872180451127822</v>
      </c>
      <c r="N10" s="4">
        <f t="shared" si="0"/>
        <v>16.625</v>
      </c>
      <c r="O10" s="4">
        <f t="shared" si="1"/>
        <v>20.3125</v>
      </c>
    </row>
    <row r="11" spans="1:27">
      <c r="A11">
        <v>2008</v>
      </c>
      <c r="B11" s="3">
        <v>39662</v>
      </c>
      <c r="C11">
        <v>0.38</v>
      </c>
      <c r="D11">
        <v>1140</v>
      </c>
      <c r="E11">
        <v>1.6</v>
      </c>
      <c r="F11" s="4">
        <v>7.5783781207445928</v>
      </c>
      <c r="G11" s="4">
        <v>3636</v>
      </c>
      <c r="H11" s="4">
        <v>68.400000000000006</v>
      </c>
      <c r="I11" s="4">
        <v>74.400000000000006</v>
      </c>
      <c r="J11" s="4">
        <v>4.0999999999999996</v>
      </c>
      <c r="K11" s="4">
        <v>1482.1</v>
      </c>
      <c r="L11" s="4">
        <v>0.6</v>
      </c>
      <c r="M11" s="4">
        <f t="shared" si="0"/>
        <v>0.91935483870967738</v>
      </c>
      <c r="N11" s="4">
        <f t="shared" si="0"/>
        <v>18.146341463414636</v>
      </c>
      <c r="O11" s="4">
        <f t="shared" si="1"/>
        <v>14.634146341463417</v>
      </c>
    </row>
    <row r="12" spans="1:27">
      <c r="A12">
        <v>2008</v>
      </c>
      <c r="B12" s="2" t="s">
        <v>18</v>
      </c>
      <c r="C12">
        <v>0.28999999999999998</v>
      </c>
      <c r="D12">
        <v>1380</v>
      </c>
      <c r="E12">
        <v>15.4</v>
      </c>
      <c r="G12" s="4">
        <v>31271.1</v>
      </c>
      <c r="H12" s="4">
        <v>587.9</v>
      </c>
      <c r="I12" s="4">
        <v>248.5</v>
      </c>
      <c r="J12" s="4">
        <v>15.2</v>
      </c>
      <c r="K12" s="4">
        <v>8485.1</v>
      </c>
      <c r="L12" s="4">
        <v>1.7</v>
      </c>
      <c r="M12" s="4">
        <f t="shared" si="0"/>
        <v>2.36579476861167</v>
      </c>
      <c r="N12" s="4">
        <f t="shared" si="0"/>
        <v>16.348684210526315</v>
      </c>
      <c r="O12" s="4">
        <f t="shared" si="1"/>
        <v>11.184210526315789</v>
      </c>
    </row>
    <row r="13" spans="1:27">
      <c r="A13">
        <v>2008</v>
      </c>
      <c r="B13" s="3">
        <v>39667</v>
      </c>
      <c r="C13">
        <v>0.44</v>
      </c>
      <c r="D13">
        <v>840</v>
      </c>
      <c r="E13"/>
      <c r="F13" s="4">
        <v>71.986463291922718</v>
      </c>
    </row>
    <row r="14" spans="1:27">
      <c r="A14">
        <v>2009</v>
      </c>
      <c r="B14" s="2" t="s">
        <v>21</v>
      </c>
      <c r="C14">
        <v>0.38</v>
      </c>
      <c r="D14">
        <v>4500</v>
      </c>
      <c r="E14">
        <v>21.2</v>
      </c>
      <c r="F14" s="4">
        <v>99.181624664167302</v>
      </c>
      <c r="G14" s="4">
        <v>223208.9</v>
      </c>
      <c r="H14" s="4">
        <v>2544.6</v>
      </c>
      <c r="I14" s="4">
        <v>717.6</v>
      </c>
      <c r="J14" s="4">
        <v>55.1</v>
      </c>
      <c r="K14" s="4">
        <v>9600.7999999999993</v>
      </c>
      <c r="L14" s="4">
        <v>1.3</v>
      </c>
      <c r="M14" s="4">
        <f t="shared" si="0"/>
        <v>3.5459866220735785</v>
      </c>
      <c r="N14" s="4">
        <f t="shared" si="0"/>
        <v>13.023593466424682</v>
      </c>
      <c r="O14" s="4">
        <f t="shared" si="1"/>
        <v>2.3593466424682399</v>
      </c>
    </row>
    <row r="15" spans="1:27">
      <c r="A15">
        <v>2009</v>
      </c>
      <c r="B15" s="3">
        <v>40018</v>
      </c>
      <c r="C15">
        <v>0.12</v>
      </c>
      <c r="D15">
        <v>2160</v>
      </c>
      <c r="E15">
        <v>1.6</v>
      </c>
      <c r="F15" s="4">
        <v>7.4006487543344388</v>
      </c>
      <c r="G15" s="4">
        <v>1516</v>
      </c>
      <c r="H15" s="4">
        <v>17.3</v>
      </c>
      <c r="I15" s="4">
        <v>45.1</v>
      </c>
      <c r="J15" s="4">
        <v>2.7</v>
      </c>
      <c r="K15" s="4">
        <v>874.1</v>
      </c>
      <c r="L15" s="4">
        <v>0.1</v>
      </c>
      <c r="M15" s="4">
        <f t="shared" si="0"/>
        <v>0.38359201773835921</v>
      </c>
      <c r="N15" s="4">
        <f t="shared" si="0"/>
        <v>16.703703703703702</v>
      </c>
      <c r="O15" s="4">
        <f t="shared" si="1"/>
        <v>3.7037037037037033</v>
      </c>
    </row>
    <row r="16" spans="1:27">
      <c r="A16">
        <v>2009</v>
      </c>
      <c r="B16" s="2" t="s">
        <v>20</v>
      </c>
      <c r="C16">
        <v>0.39</v>
      </c>
      <c r="D16">
        <v>1980</v>
      </c>
      <c r="E16">
        <v>20.2</v>
      </c>
      <c r="F16" s="4">
        <v>94.870397438246826</v>
      </c>
      <c r="G16" s="4">
        <v>127117.1</v>
      </c>
      <c r="H16" s="4">
        <v>1449.1</v>
      </c>
      <c r="I16" s="4">
        <v>614.6</v>
      </c>
      <c r="J16" s="4">
        <v>33.1</v>
      </c>
      <c r="K16" s="4">
        <v>12416</v>
      </c>
      <c r="L16" s="4">
        <v>3.6</v>
      </c>
      <c r="M16" s="4">
        <f t="shared" si="0"/>
        <v>2.357793686950862</v>
      </c>
      <c r="N16" s="4">
        <f t="shared" si="0"/>
        <v>18.567975830815708</v>
      </c>
      <c r="O16" s="4">
        <f t="shared" si="1"/>
        <v>10.876132930513595</v>
      </c>
    </row>
    <row r="17" spans="1:27">
      <c r="A17">
        <v>2010</v>
      </c>
      <c r="B17" s="3" t="s">
        <v>19</v>
      </c>
      <c r="C17">
        <v>0.12</v>
      </c>
      <c r="D17">
        <v>2460</v>
      </c>
      <c r="E17"/>
    </row>
    <row r="18" spans="1:27">
      <c r="A18">
        <v>2010</v>
      </c>
      <c r="B18" s="3">
        <v>40367</v>
      </c>
      <c r="C18">
        <v>0.15</v>
      </c>
      <c r="D18">
        <v>780</v>
      </c>
      <c r="E18"/>
    </row>
    <row r="19" spans="1:27">
      <c r="A19">
        <v>2010</v>
      </c>
      <c r="B19" s="2" t="s">
        <v>22</v>
      </c>
      <c r="C19">
        <v>0.11</v>
      </c>
      <c r="D19">
        <v>2820</v>
      </c>
      <c r="E19">
        <v>1</v>
      </c>
      <c r="F19" s="4">
        <v>4.6296929623833503</v>
      </c>
      <c r="G19" s="4">
        <v>98.8</v>
      </c>
      <c r="H19" s="4">
        <v>1.4</v>
      </c>
      <c r="I19" s="4">
        <v>10.5</v>
      </c>
      <c r="J19" s="4">
        <v>0.6</v>
      </c>
      <c r="K19" s="4">
        <v>238.4</v>
      </c>
      <c r="L19" s="4">
        <v>0.1</v>
      </c>
      <c r="M19" s="4">
        <f t="shared" si="0"/>
        <v>0.13333333333333333</v>
      </c>
      <c r="N19" s="4">
        <f t="shared" si="0"/>
        <v>17.5</v>
      </c>
      <c r="O19" s="4">
        <f t="shared" si="1"/>
        <v>16.666666666666668</v>
      </c>
    </row>
    <row r="20" spans="1:27">
      <c r="A20">
        <v>2010</v>
      </c>
      <c r="B20" s="3">
        <v>40380</v>
      </c>
      <c r="C20">
        <v>0.1</v>
      </c>
      <c r="D20">
        <v>1440</v>
      </c>
      <c r="E20">
        <v>0.3</v>
      </c>
      <c r="F20" s="4">
        <v>1.6279724571216299</v>
      </c>
      <c r="G20" s="4">
        <v>35</v>
      </c>
      <c r="H20" s="4">
        <v>0.5</v>
      </c>
      <c r="I20" s="4">
        <v>3.7</v>
      </c>
      <c r="J20" s="4">
        <v>0.2</v>
      </c>
      <c r="K20" s="4">
        <v>109.7</v>
      </c>
      <c r="M20" s="4">
        <f t="shared" si="0"/>
        <v>0.13513513513513511</v>
      </c>
      <c r="N20" s="4">
        <f t="shared" si="0"/>
        <v>18.5</v>
      </c>
    </row>
    <row r="21" spans="1:27">
      <c r="A21">
        <v>2012</v>
      </c>
      <c r="B21" s="2" t="s">
        <v>23</v>
      </c>
      <c r="C21">
        <v>0.38</v>
      </c>
      <c r="D21">
        <v>1500</v>
      </c>
      <c r="E21">
        <v>1.9</v>
      </c>
      <c r="F21" s="4">
        <v>8.8504915636296602</v>
      </c>
      <c r="G21" s="4">
        <v>278.8</v>
      </c>
      <c r="H21" s="4">
        <v>5.4</v>
      </c>
      <c r="I21" s="4">
        <v>43.6</v>
      </c>
      <c r="J21" s="4">
        <v>2.8</v>
      </c>
      <c r="K21" s="4">
        <v>1125.3</v>
      </c>
      <c r="L21" s="4">
        <v>0.7</v>
      </c>
      <c r="M21" s="4">
        <f t="shared" si="0"/>
        <v>0.12385321100917432</v>
      </c>
      <c r="N21" s="4">
        <f t="shared" si="0"/>
        <v>15.571428571428573</v>
      </c>
      <c r="O21" s="4">
        <f t="shared" si="1"/>
        <v>25</v>
      </c>
    </row>
    <row r="22" spans="1:27">
      <c r="A22">
        <v>2012</v>
      </c>
      <c r="B22" s="3">
        <v>41109</v>
      </c>
      <c r="C22">
        <v>0.09</v>
      </c>
      <c r="D22">
        <v>1020</v>
      </c>
      <c r="E22">
        <v>1.9</v>
      </c>
      <c r="F22" s="4">
        <v>8.7493565889442699</v>
      </c>
      <c r="G22" s="4">
        <v>76</v>
      </c>
      <c r="H22" s="4">
        <v>1.5</v>
      </c>
      <c r="I22" s="4">
        <v>36.6</v>
      </c>
      <c r="J22" s="4">
        <v>5.0999999999999996</v>
      </c>
      <c r="K22" s="4">
        <v>3882</v>
      </c>
      <c r="L22" s="4">
        <v>4.3</v>
      </c>
      <c r="M22" s="4">
        <f t="shared" si="0"/>
        <v>4.0983606557377046E-2</v>
      </c>
      <c r="N22" s="4">
        <f t="shared" si="0"/>
        <v>7.1764705882352953</v>
      </c>
      <c r="O22" s="4">
        <f t="shared" si="1"/>
        <v>84.313725490196077</v>
      </c>
    </row>
    <row r="23" spans="1:27">
      <c r="A23">
        <v>2012</v>
      </c>
      <c r="B23" s="2" t="s">
        <v>24</v>
      </c>
      <c r="C23">
        <v>0.28999999999999998</v>
      </c>
      <c r="D23">
        <v>1260</v>
      </c>
      <c r="E23">
        <v>4.3</v>
      </c>
      <c r="F23" s="4">
        <v>20.038934805178101</v>
      </c>
      <c r="G23" s="4">
        <v>1307.0999999999999</v>
      </c>
      <c r="H23" s="4">
        <v>25.5</v>
      </c>
      <c r="K23" s="4">
        <v>7752.1</v>
      </c>
      <c r="L23" s="4">
        <v>2.5</v>
      </c>
    </row>
    <row r="24" spans="1:27">
      <c r="A24">
        <v>2014</v>
      </c>
      <c r="B24" s="3">
        <v>41833</v>
      </c>
      <c r="C24">
        <v>0.06</v>
      </c>
      <c r="D24">
        <v>3960</v>
      </c>
      <c r="E24">
        <v>8.3000000000000007</v>
      </c>
      <c r="F24" s="4">
        <v>38.785858564749475</v>
      </c>
      <c r="G24" s="4">
        <v>2791.4</v>
      </c>
      <c r="H24" s="4">
        <v>59.7</v>
      </c>
      <c r="I24" s="4">
        <v>98.5</v>
      </c>
      <c r="J24" s="4">
        <v>5.5</v>
      </c>
      <c r="K24" s="4">
        <v>2684.6</v>
      </c>
      <c r="L24" s="4">
        <v>0.5</v>
      </c>
      <c r="M24" s="4">
        <f t="shared" si="0"/>
        <v>0.6060913705583757</v>
      </c>
      <c r="N24" s="4">
        <f t="shared" si="0"/>
        <v>17.90909090909091</v>
      </c>
      <c r="O24" s="4">
        <f t="shared" si="1"/>
        <v>9.0909090909090917</v>
      </c>
      <c r="P24" s="4">
        <v>3.05574258929926</v>
      </c>
      <c r="Q24" s="4">
        <v>1.33058103083155</v>
      </c>
      <c r="R24" s="4">
        <v>0.60210598005213001</v>
      </c>
      <c r="S24" s="4">
        <v>1.4715832714816699</v>
      </c>
      <c r="T24" s="4">
        <v>0.60210598005213001</v>
      </c>
      <c r="U24" s="4">
        <v>0.841281981969769</v>
      </c>
      <c r="V24" s="4">
        <v>7.2121786736694098</v>
      </c>
      <c r="W24" s="4">
        <v>0.56406356444750505</v>
      </c>
      <c r="X24" s="4">
        <v>1.2015548991393901</v>
      </c>
      <c r="Y24" s="4">
        <v>4.0681272101022499</v>
      </c>
      <c r="Z24" s="4">
        <v>0.62970904957478402</v>
      </c>
      <c r="AA24" s="4">
        <v>0.8941058332736217</v>
      </c>
    </row>
    <row r="25" spans="1:27">
      <c r="A25">
        <v>2014</v>
      </c>
      <c r="B25" s="3">
        <v>41845</v>
      </c>
      <c r="C25">
        <v>0.25</v>
      </c>
      <c r="D25">
        <v>660</v>
      </c>
      <c r="E25">
        <v>3</v>
      </c>
      <c r="F25" s="4">
        <v>14.004006933298358</v>
      </c>
      <c r="G25" s="4">
        <v>766.4</v>
      </c>
      <c r="H25" s="4">
        <v>16.399999999999999</v>
      </c>
      <c r="I25" s="4">
        <v>34.700000000000003</v>
      </c>
      <c r="J25" s="4">
        <v>2</v>
      </c>
      <c r="K25" s="4">
        <v>1179.3</v>
      </c>
      <c r="L25" s="4">
        <v>0.1</v>
      </c>
      <c r="M25" s="4">
        <f t="shared" si="0"/>
        <v>0.47262247838616706</v>
      </c>
      <c r="N25" s="4">
        <f t="shared" si="0"/>
        <v>17.350000000000001</v>
      </c>
      <c r="O25" s="4">
        <f t="shared" si="1"/>
        <v>5</v>
      </c>
      <c r="P25" s="4">
        <v>2.50911925275568</v>
      </c>
      <c r="Q25" s="4">
        <v>1.0839031728299902</v>
      </c>
      <c r="R25" s="4">
        <v>0.63076500943785496</v>
      </c>
      <c r="S25" s="4">
        <v>1.51465204759004</v>
      </c>
      <c r="T25" s="4">
        <v>0.63076500943785496</v>
      </c>
      <c r="U25" s="4">
        <v>0.86608854515487999</v>
      </c>
      <c r="V25" s="4">
        <v>12.639325576946</v>
      </c>
      <c r="W25" s="4">
        <v>0.56374966633886203</v>
      </c>
      <c r="X25" s="4">
        <v>1.22010844918335</v>
      </c>
      <c r="Y25" s="4">
        <v>7.1254155767515597</v>
      </c>
      <c r="Z25" s="4">
        <v>0.60296646588123304</v>
      </c>
      <c r="AA25" s="4">
        <v>1.0830023129808557</v>
      </c>
    </row>
    <row r="26" spans="1:27">
      <c r="A26">
        <v>2016</v>
      </c>
      <c r="B26" s="3">
        <v>42532</v>
      </c>
      <c r="C26">
        <v>0.51</v>
      </c>
      <c r="D26">
        <v>420</v>
      </c>
      <c r="E26">
        <v>6.9</v>
      </c>
      <c r="F26" s="4">
        <v>32.206961731336023</v>
      </c>
      <c r="G26" s="4">
        <v>8450.6</v>
      </c>
      <c r="H26" s="4">
        <v>117.5</v>
      </c>
      <c r="I26" s="4">
        <v>244.8</v>
      </c>
      <c r="J26" s="4">
        <v>13.2</v>
      </c>
      <c r="K26" s="4">
        <v>2602.8000000000002</v>
      </c>
      <c r="L26" s="4">
        <v>5.6</v>
      </c>
      <c r="M26" s="4">
        <f t="shared" si="0"/>
        <v>0.47998366013071891</v>
      </c>
      <c r="N26" s="4">
        <f t="shared" si="0"/>
        <v>18.545454545454547</v>
      </c>
      <c r="O26" s="4">
        <f t="shared" si="1"/>
        <v>42.424242424242422</v>
      </c>
      <c r="P26" s="1">
        <v>6.49748694890582</v>
      </c>
      <c r="Q26" s="1">
        <v>3.1062733129436904</v>
      </c>
      <c r="R26" s="1">
        <v>0.74303146890156802</v>
      </c>
      <c r="S26" s="1">
        <v>1.61388285381624</v>
      </c>
      <c r="T26" s="1">
        <v>0.73619843917763195</v>
      </c>
      <c r="U26" s="1">
        <v>0.909962466010235</v>
      </c>
      <c r="V26" s="1">
        <v>29.174873958756901</v>
      </c>
      <c r="W26" s="1">
        <v>0.55051545311093197</v>
      </c>
      <c r="X26" s="1">
        <v>1.06150912992159</v>
      </c>
      <c r="Y26" s="1">
        <v>16.061218956859399</v>
      </c>
      <c r="Z26" s="1">
        <v>0.385443200143117</v>
      </c>
      <c r="AA26" s="1">
        <v>0.5403436575022238</v>
      </c>
    </row>
    <row r="27" spans="1:27">
      <c r="A27">
        <v>2016</v>
      </c>
      <c r="B27" s="3">
        <v>42555</v>
      </c>
      <c r="C27">
        <v>0.19</v>
      </c>
      <c r="D27">
        <v>1080</v>
      </c>
      <c r="E27">
        <v>1.3</v>
      </c>
      <c r="F27" s="4">
        <v>6.112826004176835</v>
      </c>
      <c r="G27" s="4">
        <v>101.1</v>
      </c>
      <c r="H27" s="4">
        <v>1.4</v>
      </c>
      <c r="I27" s="4">
        <v>15.4</v>
      </c>
      <c r="J27" s="4">
        <v>0.8</v>
      </c>
      <c r="K27" s="4">
        <v>282.5</v>
      </c>
      <c r="L27" s="4">
        <v>0.3</v>
      </c>
      <c r="M27" s="4">
        <f t="shared" si="0"/>
        <v>9.0909090909090898E-2</v>
      </c>
      <c r="N27" s="4">
        <f t="shared" si="0"/>
        <v>19.25</v>
      </c>
      <c r="O27" s="4">
        <f t="shared" si="1"/>
        <v>37.499999999999993</v>
      </c>
      <c r="P27" s="4">
        <v>3.1575332802336602</v>
      </c>
      <c r="Q27" s="4">
        <v>1.3821027744482701</v>
      </c>
      <c r="R27" s="4">
        <v>0.68103152449490301</v>
      </c>
      <c r="S27" s="4">
        <v>1.5476685414983</v>
      </c>
      <c r="T27" s="4">
        <v>0.67100129107286399</v>
      </c>
      <c r="U27" s="4">
        <v>0.78968074110534703</v>
      </c>
      <c r="V27" s="4">
        <v>6.0530342213005</v>
      </c>
      <c r="W27" s="4">
        <v>0.55411400814487299</v>
      </c>
      <c r="X27" s="4">
        <v>1.1929382870042999</v>
      </c>
      <c r="Y27" s="4">
        <v>3.3540710538029002</v>
      </c>
      <c r="Z27" s="4">
        <v>0.81501024679749801</v>
      </c>
      <c r="AA27" s="4">
        <v>0.81031455533733376</v>
      </c>
    </row>
    <row r="28" spans="1:27">
      <c r="A28">
        <v>2016</v>
      </c>
      <c r="B28" s="3">
        <v>42565</v>
      </c>
      <c r="C28">
        <v>0.18</v>
      </c>
      <c r="D28">
        <v>2100</v>
      </c>
      <c r="E28">
        <v>0.8</v>
      </c>
      <c r="F28" s="4">
        <v>3.5552761128330075</v>
      </c>
      <c r="G28" s="4">
        <v>49.4</v>
      </c>
      <c r="H28" s="4">
        <v>0.7</v>
      </c>
      <c r="I28" s="4">
        <v>13.5</v>
      </c>
      <c r="J28" s="4">
        <v>0.6</v>
      </c>
      <c r="K28" s="4">
        <v>233.4</v>
      </c>
      <c r="L28" s="4">
        <v>0.1</v>
      </c>
      <c r="M28" s="4">
        <f t="shared" si="0"/>
        <v>5.185185185185185E-2</v>
      </c>
      <c r="N28" s="4">
        <f t="shared" si="0"/>
        <v>22.5</v>
      </c>
      <c r="O28" s="4">
        <f t="shared" si="1"/>
        <v>16.666666666666668</v>
      </c>
      <c r="P28" s="1">
        <v>4.0987522196589801</v>
      </c>
      <c r="Q28" s="1">
        <v>1.9409742942738799</v>
      </c>
      <c r="R28" s="1">
        <v>0.67358841611327802</v>
      </c>
      <c r="S28" s="1">
        <v>1.49125321147819</v>
      </c>
      <c r="T28" s="1">
        <v>0.66511769595437897</v>
      </c>
      <c r="U28" s="1">
        <v>0.84365186604217501</v>
      </c>
      <c r="V28" s="1">
        <v>4.0608285792977297</v>
      </c>
      <c r="W28" s="1">
        <v>0.53828621470670801</v>
      </c>
      <c r="X28" s="1">
        <v>1.1532517753626901</v>
      </c>
      <c r="Y28" s="1">
        <v>2.18588804452299</v>
      </c>
      <c r="Z28" s="1">
        <v>0.50426566503111603</v>
      </c>
      <c r="AA28" s="1">
        <v>0.66149220450866375</v>
      </c>
    </row>
    <row r="29" spans="1:27">
      <c r="A29">
        <v>2016</v>
      </c>
      <c r="B29" s="3">
        <v>42571</v>
      </c>
      <c r="C29">
        <v>0.09</v>
      </c>
      <c r="D29">
        <v>2220</v>
      </c>
      <c r="E29"/>
      <c r="F29" s="4">
        <v>1.635224901257784</v>
      </c>
      <c r="P29" s="4">
        <v>2.7461980356348898</v>
      </c>
      <c r="Q29" s="4">
        <v>1.1794261416783201</v>
      </c>
      <c r="R29" s="4">
        <v>0.72238864696190197</v>
      </c>
      <c r="S29" s="4">
        <v>1.5365983709704301</v>
      </c>
      <c r="T29" s="4">
        <v>0.71511098190059497</v>
      </c>
      <c r="U29" s="4">
        <v>0.84452994597462006</v>
      </c>
      <c r="V29" s="4">
        <v>6.2489925936336101</v>
      </c>
      <c r="W29" s="4">
        <v>0.5409119349007</v>
      </c>
      <c r="X29" s="4">
        <v>1.0818962089811901</v>
      </c>
      <c r="Y29" s="4">
        <v>3.3801546750025002</v>
      </c>
      <c r="Z29" s="4">
        <v>0.63087587429762404</v>
      </c>
      <c r="AA29" s="4">
        <v>0.78657241719670745</v>
      </c>
    </row>
    <row r="30" spans="1:27">
      <c r="A30">
        <v>2016</v>
      </c>
      <c r="B30" s="3">
        <v>42574</v>
      </c>
      <c r="C30">
        <v>0.34</v>
      </c>
      <c r="D30">
        <v>1500</v>
      </c>
      <c r="E30">
        <v>1.8</v>
      </c>
      <c r="F30" s="4">
        <v>8.4516077888994019</v>
      </c>
      <c r="G30" s="4">
        <v>154</v>
      </c>
      <c r="H30" s="4">
        <v>2.1</v>
      </c>
      <c r="I30" s="4">
        <v>31.9</v>
      </c>
      <c r="J30" s="4">
        <v>2.4</v>
      </c>
      <c r="K30" s="4">
        <v>868.7</v>
      </c>
      <c r="L30" s="4">
        <v>0.7</v>
      </c>
      <c r="M30" s="4">
        <f t="shared" si="0"/>
        <v>6.5830721003134807E-2</v>
      </c>
      <c r="N30" s="4">
        <f t="shared" si="0"/>
        <v>13.291666666666666</v>
      </c>
      <c r="O30" s="4">
        <f t="shared" si="1"/>
        <v>29.166666666666668</v>
      </c>
      <c r="P30" s="4">
        <v>2.5841152478721399</v>
      </c>
      <c r="Q30" s="4">
        <v>1.11200101246601</v>
      </c>
      <c r="R30" s="4">
        <v>0.74000856849821495</v>
      </c>
      <c r="S30" s="4">
        <v>1.5403090174775</v>
      </c>
      <c r="T30" s="4">
        <v>0.73179288266226905</v>
      </c>
      <c r="U30" s="4">
        <v>0.81357889280567597</v>
      </c>
      <c r="V30" s="4">
        <v>4.2717869798734496</v>
      </c>
      <c r="W30" s="4">
        <v>0.53710374191735599</v>
      </c>
      <c r="X30" s="4">
        <v>1.02383065576062</v>
      </c>
      <c r="Y30" s="4">
        <v>2.2943927715638699</v>
      </c>
      <c r="Z30" s="4">
        <v>0.64547482343502705</v>
      </c>
      <c r="AA30" s="4">
        <v>0.71242209895226793</v>
      </c>
    </row>
    <row r="31" spans="1:27">
      <c r="A31">
        <v>2016</v>
      </c>
      <c r="B31" s="2" t="s">
        <v>25</v>
      </c>
      <c r="C31">
        <v>0.34</v>
      </c>
      <c r="D31">
        <v>1680</v>
      </c>
      <c r="E31">
        <v>6.8</v>
      </c>
      <c r="F31" s="4">
        <v>31.781486659073096</v>
      </c>
      <c r="G31" s="4">
        <v>4906.5</v>
      </c>
      <c r="H31" s="4">
        <v>68.2</v>
      </c>
      <c r="I31" s="4">
        <v>202.9</v>
      </c>
      <c r="J31" s="4">
        <v>9.5</v>
      </c>
      <c r="K31" s="4">
        <v>5436.1</v>
      </c>
      <c r="L31" s="4">
        <v>2.8</v>
      </c>
      <c r="M31" s="4">
        <f t="shared" si="0"/>
        <v>0.33612617052735339</v>
      </c>
      <c r="N31" s="4">
        <f t="shared" si="0"/>
        <v>21.357894736842105</v>
      </c>
      <c r="O31" s="4">
        <f t="shared" si="1"/>
        <v>29.473684210526311</v>
      </c>
      <c r="P31" s="4">
        <v>4.9711359657153702</v>
      </c>
      <c r="Q31" s="4">
        <v>2.2580046761094299</v>
      </c>
      <c r="R31" s="4">
        <v>0.612690168716995</v>
      </c>
      <c r="S31" s="4">
        <v>1.5263080950290899</v>
      </c>
      <c r="T31" s="4">
        <v>0.60521727236496103</v>
      </c>
      <c r="U31" s="4">
        <v>0.91542013861591798</v>
      </c>
      <c r="V31" s="4" t="s">
        <v>14</v>
      </c>
      <c r="W31" s="4">
        <v>0.57502029806615595</v>
      </c>
      <c r="X31" s="4">
        <v>1.24684815590999</v>
      </c>
      <c r="Y31" s="4" t="s">
        <v>14</v>
      </c>
      <c r="Z31" s="4">
        <v>0.47655536734613702</v>
      </c>
      <c r="AA31" s="4">
        <v>0.5530484155796932</v>
      </c>
    </row>
    <row r="32" spans="1:27">
      <c r="A32">
        <v>2017</v>
      </c>
      <c r="B32" s="3">
        <v>42937</v>
      </c>
      <c r="C32">
        <v>0.5</v>
      </c>
      <c r="D32">
        <v>240</v>
      </c>
      <c r="E32">
        <v>0.7</v>
      </c>
      <c r="F32" s="4">
        <v>3.2053315354382113</v>
      </c>
      <c r="G32" s="4">
        <v>175.9</v>
      </c>
      <c r="H32" s="4">
        <v>2.1</v>
      </c>
      <c r="I32" s="4">
        <v>7.1</v>
      </c>
      <c r="J32" s="4">
        <v>0.5</v>
      </c>
      <c r="K32" s="4">
        <v>200.2</v>
      </c>
      <c r="L32" s="4">
        <v>0.1</v>
      </c>
      <c r="M32" s="4">
        <f t="shared" si="0"/>
        <v>0.29577464788732399</v>
      </c>
      <c r="N32" s="4">
        <f t="shared" si="0"/>
        <v>14.2</v>
      </c>
      <c r="O32" s="4">
        <f t="shared" si="1"/>
        <v>20</v>
      </c>
    </row>
    <row r="33" spans="1:27">
      <c r="A33">
        <v>2017</v>
      </c>
      <c r="B33" s="3">
        <v>42941</v>
      </c>
      <c r="C33">
        <v>0.15</v>
      </c>
      <c r="D33">
        <v>1320</v>
      </c>
      <c r="E33">
        <v>0.3</v>
      </c>
      <c r="F33" s="4">
        <v>1.2915242747917561</v>
      </c>
      <c r="G33" s="4">
        <v>68.8</v>
      </c>
      <c r="H33" s="4">
        <v>0.8</v>
      </c>
      <c r="I33" s="4">
        <v>4.2</v>
      </c>
      <c r="J33" s="4">
        <v>0.2</v>
      </c>
      <c r="K33" s="4">
        <v>92.4</v>
      </c>
      <c r="L33" s="4">
        <v>0.03</v>
      </c>
      <c r="M33" s="4">
        <f t="shared" si="0"/>
        <v>0.19047619047619047</v>
      </c>
      <c r="N33" s="4">
        <f t="shared" si="0"/>
        <v>21</v>
      </c>
      <c r="O33" s="4">
        <f t="shared" si="1"/>
        <v>15</v>
      </c>
    </row>
    <row r="34" spans="1:27">
      <c r="A34">
        <v>2017</v>
      </c>
      <c r="B34" s="3">
        <v>42955</v>
      </c>
      <c r="C34">
        <v>0.11</v>
      </c>
      <c r="D34">
        <v>660</v>
      </c>
      <c r="E34" s="2">
        <v>0.9</v>
      </c>
      <c r="F34" s="4">
        <v>4.1783972802119038</v>
      </c>
      <c r="G34" s="4">
        <v>50.6</v>
      </c>
      <c r="H34" s="4">
        <v>0.6</v>
      </c>
      <c r="I34" s="4">
        <v>6.9</v>
      </c>
      <c r="J34" s="4">
        <v>0.6</v>
      </c>
      <c r="K34" s="4">
        <v>382.7</v>
      </c>
      <c r="L34" s="4">
        <v>0.1</v>
      </c>
      <c r="M34" s="4">
        <f t="shared" si="0"/>
        <v>8.6956521739130432E-2</v>
      </c>
      <c r="N34" s="4">
        <f t="shared" si="0"/>
        <v>11.500000000000002</v>
      </c>
      <c r="O34" s="4">
        <f t="shared" si="1"/>
        <v>16.666666666666668</v>
      </c>
      <c r="P34" s="4">
        <v>2.9555260354775501</v>
      </c>
      <c r="Q34" s="4">
        <v>1.0747586761048</v>
      </c>
      <c r="R34" s="4">
        <v>0.76382646164745005</v>
      </c>
      <c r="S34" s="4">
        <v>1.55356187419522</v>
      </c>
      <c r="T34" s="4">
        <v>0.74777375342441699</v>
      </c>
      <c r="U34" s="4">
        <v>0.79404252069430903</v>
      </c>
      <c r="V34" s="4">
        <v>4.9531805553435904</v>
      </c>
      <c r="W34" s="4">
        <v>0.53097352474575599</v>
      </c>
      <c r="X34" s="4">
        <v>1.02159256962681</v>
      </c>
      <c r="Y34" s="4">
        <v>2.6300077381729299</v>
      </c>
      <c r="Z34" s="4">
        <v>0.77492737948933099</v>
      </c>
      <c r="AA34" s="4">
        <v>1.2997137952432303</v>
      </c>
    </row>
    <row r="35" spans="1:27">
      <c r="A35">
        <v>2017</v>
      </c>
      <c r="B35" s="3">
        <v>42959</v>
      </c>
      <c r="C35">
        <v>0.55000000000000004</v>
      </c>
      <c r="D35">
        <v>1020</v>
      </c>
      <c r="E35" s="2">
        <v>0.8</v>
      </c>
      <c r="F35" s="4">
        <v>3.854647949403704</v>
      </c>
      <c r="G35" s="4">
        <v>374.7</v>
      </c>
      <c r="H35" s="4">
        <v>4.4000000000000004</v>
      </c>
      <c r="I35" s="4">
        <v>15.6</v>
      </c>
      <c r="J35" s="4">
        <v>0.9</v>
      </c>
      <c r="K35" s="4">
        <v>331.9</v>
      </c>
      <c r="L35" s="4">
        <v>0.2</v>
      </c>
      <c r="M35" s="4">
        <f t="shared" si="0"/>
        <v>0.2820512820512821</v>
      </c>
      <c r="N35" s="4">
        <f t="shared" si="0"/>
        <v>17.333333333333332</v>
      </c>
      <c r="O35" s="4">
        <f t="shared" si="1"/>
        <v>22.222222222222225</v>
      </c>
      <c r="P35" s="4">
        <v>1.7244799250610501</v>
      </c>
      <c r="Q35" s="4">
        <v>0.89717915866435205</v>
      </c>
      <c r="R35" s="4">
        <v>0.57997599074722095</v>
      </c>
      <c r="S35" s="4">
        <v>1.4943452834336799</v>
      </c>
      <c r="T35" s="4">
        <v>0.57997599074722095</v>
      </c>
      <c r="U35" s="4">
        <v>0.85690775410949704</v>
      </c>
      <c r="V35" s="4">
        <v>15.780060604123401</v>
      </c>
      <c r="W35" s="4">
        <v>0.54559565886712103</v>
      </c>
      <c r="X35" s="4">
        <v>1.26185289362444</v>
      </c>
      <c r="Y35" s="4">
        <v>8.6095325622698091</v>
      </c>
      <c r="Z35" s="4">
        <v>0.24678933648620799</v>
      </c>
      <c r="AA35" s="4" t="e">
        <v>#VALUE!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02416-FB35-9144-BF30-E6CDD71F6916}">
  <dimension ref="A1:AA35"/>
  <sheetViews>
    <sheetView workbookViewId="0">
      <pane xSplit="1" topLeftCell="B1" activePane="topRight" state="frozen"/>
      <selection pane="topRight" activeCell="A2" sqref="A2"/>
    </sheetView>
  </sheetViews>
  <sheetFormatPr baseColWidth="10" defaultRowHeight="16"/>
  <cols>
    <col min="2" max="2" width="12.83203125" style="2" customWidth="1"/>
    <col min="3" max="3" width="14.83203125" customWidth="1"/>
    <col min="4" max="4" width="14.33203125" customWidth="1"/>
    <col min="5" max="5" width="12" style="2" customWidth="1"/>
    <col min="6" max="6" width="16.5" style="4" customWidth="1"/>
    <col min="7" max="10" width="10.83203125" style="4"/>
    <col min="11" max="11" width="14.33203125" style="4" customWidth="1"/>
    <col min="12" max="16" width="10.83203125" style="4"/>
    <col min="17" max="17" width="10.5" style="4" customWidth="1"/>
    <col min="18" max="18" width="6.5" style="4" customWidth="1"/>
    <col min="19" max="19" width="6.6640625" style="4" customWidth="1"/>
    <col min="20" max="20" width="7.83203125" style="4" customWidth="1"/>
    <col min="21" max="21" width="7.6640625" style="4" customWidth="1"/>
    <col min="22" max="25" width="14.83203125" style="4" customWidth="1"/>
    <col min="26" max="26" width="6.5" style="4" customWidth="1"/>
    <col min="27" max="27" width="20.5" style="4" customWidth="1"/>
  </cols>
  <sheetData>
    <row r="1" spans="1:27" s="5" customFormat="1">
      <c r="F1" s="6"/>
      <c r="G1" s="7" t="s">
        <v>26</v>
      </c>
      <c r="H1" s="6"/>
      <c r="I1" s="6"/>
      <c r="J1" s="6"/>
      <c r="K1" s="6"/>
      <c r="L1" s="6"/>
      <c r="M1" s="6"/>
      <c r="N1" s="6"/>
      <c r="O1" s="6"/>
      <c r="P1" s="7" t="s">
        <v>37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s="8" customFormat="1" ht="20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7" t="s">
        <v>36</v>
      </c>
      <c r="G2" s="7" t="s">
        <v>5</v>
      </c>
      <c r="H2" s="7" t="s">
        <v>7</v>
      </c>
      <c r="I2" s="7" t="s">
        <v>6</v>
      </c>
      <c r="J2" s="7" t="s">
        <v>8</v>
      </c>
      <c r="K2" s="7" t="s">
        <v>9</v>
      </c>
      <c r="L2" s="7" t="s">
        <v>10</v>
      </c>
      <c r="M2" s="7" t="s">
        <v>15</v>
      </c>
      <c r="N2" s="7" t="s">
        <v>16</v>
      </c>
      <c r="O2" s="7" t="s">
        <v>17</v>
      </c>
      <c r="P2" s="7" t="s">
        <v>27</v>
      </c>
      <c r="Q2" s="7" t="s">
        <v>28</v>
      </c>
      <c r="R2" s="7" t="s">
        <v>11</v>
      </c>
      <c r="S2" s="7" t="s">
        <v>12</v>
      </c>
      <c r="T2" s="7" t="s">
        <v>29</v>
      </c>
      <c r="U2" s="7" t="s">
        <v>13</v>
      </c>
      <c r="V2" s="7" t="s">
        <v>30</v>
      </c>
      <c r="W2" s="7" t="s">
        <v>31</v>
      </c>
      <c r="X2" s="7" t="s">
        <v>32</v>
      </c>
      <c r="Y2" s="7" t="s">
        <v>33</v>
      </c>
      <c r="Z2" s="7" t="s">
        <v>34</v>
      </c>
      <c r="AA2" s="7" t="s">
        <v>35</v>
      </c>
    </row>
    <row r="3" spans="1:27">
      <c r="A3">
        <v>2006</v>
      </c>
      <c r="B3" s="3">
        <v>38898</v>
      </c>
      <c r="C3">
        <v>0.32</v>
      </c>
      <c r="D3">
        <v>2280</v>
      </c>
      <c r="E3">
        <v>15.5</v>
      </c>
      <c r="F3" s="4">
        <v>92.800109928037315</v>
      </c>
      <c r="G3" s="4">
        <v>123753.1</v>
      </c>
      <c r="H3" s="4">
        <v>1986.8</v>
      </c>
      <c r="I3" s="4">
        <v>547.4</v>
      </c>
      <c r="J3" s="4">
        <v>39.1</v>
      </c>
      <c r="K3" s="4">
        <v>4879</v>
      </c>
      <c r="M3" s="4">
        <f t="shared" ref="M3:N34" si="0">H3/I3</f>
        <v>3.6295213737668983</v>
      </c>
      <c r="N3" s="4">
        <f t="shared" si="0"/>
        <v>13.999999999999998</v>
      </c>
    </row>
    <row r="4" spans="1:27">
      <c r="A4">
        <v>2007</v>
      </c>
      <c r="B4" s="3">
        <v>39255</v>
      </c>
      <c r="C4">
        <v>0.33</v>
      </c>
      <c r="D4">
        <v>840</v>
      </c>
      <c r="E4">
        <v>3.1</v>
      </c>
      <c r="G4" s="4">
        <v>10500.4</v>
      </c>
      <c r="H4" s="4">
        <v>166.5</v>
      </c>
      <c r="I4" s="4">
        <v>92</v>
      </c>
      <c r="J4" s="4">
        <v>5.0999999999999996</v>
      </c>
      <c r="K4" s="4">
        <v>1035.9000000000001</v>
      </c>
      <c r="L4" s="4">
        <v>2.6</v>
      </c>
      <c r="M4" s="4">
        <f t="shared" si="0"/>
        <v>1.8097826086956521</v>
      </c>
      <c r="N4" s="4">
        <f t="shared" si="0"/>
        <v>18.03921568627451</v>
      </c>
      <c r="O4" s="4">
        <f t="shared" ref="O4:O20" si="1">(L4/J4)*100</f>
        <v>50.980392156862756</v>
      </c>
    </row>
    <row r="5" spans="1:27">
      <c r="A5">
        <v>2007</v>
      </c>
      <c r="B5" s="3">
        <v>39263</v>
      </c>
      <c r="C5">
        <v>0.19</v>
      </c>
      <c r="D5">
        <v>3240</v>
      </c>
      <c r="E5">
        <v>4.3</v>
      </c>
      <c r="F5" s="4">
        <v>18.620052335350149</v>
      </c>
      <c r="G5" s="4">
        <v>16839.599999999999</v>
      </c>
      <c r="H5" s="4">
        <v>267.8</v>
      </c>
      <c r="I5" s="4">
        <v>179.9</v>
      </c>
      <c r="J5" s="4">
        <v>10.5</v>
      </c>
      <c r="K5" s="4">
        <v>1664.5</v>
      </c>
      <c r="L5" s="4">
        <v>1</v>
      </c>
      <c r="M5" s="4">
        <f t="shared" si="0"/>
        <v>1.4886047804335742</v>
      </c>
      <c r="N5" s="4">
        <f t="shared" si="0"/>
        <v>17.133333333333333</v>
      </c>
      <c r="O5" s="4">
        <f t="shared" si="1"/>
        <v>9.5238095238095237</v>
      </c>
    </row>
    <row r="6" spans="1:27">
      <c r="A6">
        <v>2007</v>
      </c>
      <c r="B6" s="3">
        <v>39283</v>
      </c>
      <c r="C6">
        <v>0.31</v>
      </c>
      <c r="D6">
        <v>2280</v>
      </c>
      <c r="E6">
        <v>7.9</v>
      </c>
      <c r="F6" s="4">
        <v>25.923860807204761</v>
      </c>
      <c r="G6" s="4">
        <v>38521.1</v>
      </c>
      <c r="H6" s="4">
        <v>614.9</v>
      </c>
      <c r="I6" s="4">
        <v>100</v>
      </c>
      <c r="J6" s="4">
        <v>7.7</v>
      </c>
      <c r="K6" s="4">
        <v>13999.7</v>
      </c>
      <c r="L6" s="4">
        <v>2</v>
      </c>
      <c r="M6" s="4">
        <f t="shared" si="0"/>
        <v>6.149</v>
      </c>
      <c r="N6" s="4">
        <f t="shared" si="0"/>
        <v>12.987012987012987</v>
      </c>
      <c r="O6" s="4">
        <f t="shared" si="1"/>
        <v>25.97402597402597</v>
      </c>
    </row>
    <row r="7" spans="1:27">
      <c r="A7">
        <v>2007</v>
      </c>
      <c r="B7" s="3">
        <v>39292</v>
      </c>
      <c r="C7">
        <v>0.31</v>
      </c>
      <c r="D7">
        <v>1800</v>
      </c>
      <c r="E7"/>
      <c r="F7" s="4">
        <v>47.015841652778718</v>
      </c>
    </row>
    <row r="8" spans="1:27">
      <c r="A8">
        <v>2008</v>
      </c>
      <c r="B8" s="3">
        <v>39623</v>
      </c>
      <c r="C8">
        <v>0.25</v>
      </c>
      <c r="D8">
        <v>480</v>
      </c>
      <c r="E8"/>
    </row>
    <row r="9" spans="1:27">
      <c r="A9">
        <v>2008</v>
      </c>
      <c r="B9" s="3">
        <v>39650</v>
      </c>
      <c r="C9">
        <v>0.63</v>
      </c>
      <c r="D9">
        <v>960</v>
      </c>
      <c r="E9">
        <v>0.01</v>
      </c>
      <c r="F9" s="4">
        <v>3.2196462099974156E-2</v>
      </c>
      <c r="G9" s="4">
        <v>0.5</v>
      </c>
      <c r="H9" s="4">
        <v>0.03</v>
      </c>
      <c r="I9" s="4">
        <v>0.1</v>
      </c>
      <c r="J9" s="4">
        <v>0.03</v>
      </c>
      <c r="K9" s="4">
        <v>9.1</v>
      </c>
      <c r="L9" s="4">
        <v>0.02</v>
      </c>
      <c r="M9" s="4">
        <f t="shared" si="0"/>
        <v>0.3</v>
      </c>
      <c r="N9" s="4">
        <f t="shared" si="0"/>
        <v>3.3333333333333335</v>
      </c>
      <c r="O9" s="4">
        <f t="shared" si="1"/>
        <v>66.666666666666671</v>
      </c>
    </row>
    <row r="10" spans="1:27">
      <c r="A10">
        <v>2008</v>
      </c>
      <c r="B10" s="3">
        <v>39660</v>
      </c>
      <c r="C10">
        <v>1.02</v>
      </c>
      <c r="D10">
        <v>720</v>
      </c>
      <c r="E10">
        <v>0.05</v>
      </c>
      <c r="F10" s="4">
        <v>0.28533540219599079</v>
      </c>
      <c r="G10" s="4">
        <v>64.8</v>
      </c>
      <c r="H10" s="4">
        <v>1.1000000000000001</v>
      </c>
      <c r="I10" s="4">
        <v>1.7</v>
      </c>
      <c r="J10" s="4">
        <v>0.3</v>
      </c>
      <c r="K10" s="4">
        <v>104.9</v>
      </c>
      <c r="L10" s="4">
        <v>0.2</v>
      </c>
      <c r="M10" s="4">
        <f t="shared" si="0"/>
        <v>0.6470588235294118</v>
      </c>
      <c r="N10" s="4">
        <f t="shared" si="0"/>
        <v>5.666666666666667</v>
      </c>
      <c r="O10" s="4">
        <f t="shared" si="1"/>
        <v>66.666666666666671</v>
      </c>
    </row>
    <row r="11" spans="1:27">
      <c r="A11">
        <v>2008</v>
      </c>
      <c r="B11" s="3">
        <v>39662</v>
      </c>
      <c r="C11">
        <v>0.38</v>
      </c>
      <c r="D11">
        <v>1140</v>
      </c>
      <c r="E11">
        <v>0.9</v>
      </c>
      <c r="F11" s="4">
        <v>5.6060743708355236</v>
      </c>
      <c r="G11" s="4">
        <v>643.1</v>
      </c>
      <c r="H11" s="4">
        <v>12.8</v>
      </c>
      <c r="I11" s="4">
        <v>69.5</v>
      </c>
      <c r="J11" s="4">
        <v>4.9000000000000004</v>
      </c>
      <c r="K11" s="4">
        <v>1469.3</v>
      </c>
      <c r="L11" s="4">
        <v>1.5</v>
      </c>
      <c r="M11" s="4">
        <f t="shared" si="0"/>
        <v>0.1841726618705036</v>
      </c>
      <c r="N11" s="4">
        <f t="shared" si="0"/>
        <v>14.183673469387754</v>
      </c>
      <c r="O11" s="4">
        <f t="shared" si="1"/>
        <v>30.612244897959179</v>
      </c>
    </row>
    <row r="12" spans="1:27">
      <c r="A12">
        <v>2008</v>
      </c>
      <c r="B12" s="2" t="s">
        <v>18</v>
      </c>
      <c r="C12">
        <v>0.28999999999999998</v>
      </c>
      <c r="D12">
        <v>1380</v>
      </c>
      <c r="E12">
        <v>6.2</v>
      </c>
      <c r="G12" s="4">
        <v>3832.1</v>
      </c>
      <c r="H12" s="4">
        <v>78.3</v>
      </c>
      <c r="I12" s="4">
        <v>405.3</v>
      </c>
      <c r="J12" s="4">
        <v>28.1</v>
      </c>
      <c r="K12" s="4">
        <v>10993.2</v>
      </c>
      <c r="L12" s="4">
        <v>3.6</v>
      </c>
      <c r="M12" s="4">
        <f t="shared" si="0"/>
        <v>0.1931902294596595</v>
      </c>
      <c r="N12" s="4">
        <f t="shared" si="0"/>
        <v>14.423487544483985</v>
      </c>
      <c r="O12" s="4">
        <f t="shared" si="1"/>
        <v>12.811387900355871</v>
      </c>
    </row>
    <row r="13" spans="1:27">
      <c r="A13">
        <v>2008</v>
      </c>
      <c r="B13" s="3">
        <v>39667</v>
      </c>
      <c r="C13">
        <v>0.44</v>
      </c>
      <c r="D13">
        <v>840</v>
      </c>
      <c r="E13"/>
      <c r="F13" s="4">
        <v>77.093884394841155</v>
      </c>
    </row>
    <row r="14" spans="1:27">
      <c r="A14">
        <v>2009</v>
      </c>
      <c r="B14" s="2" t="s">
        <v>21</v>
      </c>
      <c r="C14">
        <v>0.38</v>
      </c>
      <c r="D14">
        <v>4500</v>
      </c>
      <c r="E14">
        <v>10.4</v>
      </c>
      <c r="F14" s="4">
        <v>62.301576009207295</v>
      </c>
      <c r="G14" s="4">
        <v>133863.70000000001</v>
      </c>
      <c r="H14" s="4">
        <v>1734.8</v>
      </c>
      <c r="I14" s="4">
        <v>579.20000000000005</v>
      </c>
      <c r="J14" s="4">
        <v>29.1</v>
      </c>
      <c r="K14" s="4">
        <v>9072.2000000000007</v>
      </c>
      <c r="L14" s="4">
        <v>2.1</v>
      </c>
      <c r="M14" s="4">
        <f t="shared" si="0"/>
        <v>2.9951657458563532</v>
      </c>
      <c r="N14" s="4">
        <f t="shared" si="0"/>
        <v>19.903780068728523</v>
      </c>
      <c r="O14" s="4">
        <f t="shared" si="1"/>
        <v>7.216494845360824</v>
      </c>
    </row>
    <row r="15" spans="1:27">
      <c r="A15">
        <v>2009</v>
      </c>
      <c r="B15" s="3">
        <v>40018</v>
      </c>
      <c r="C15">
        <v>0.12</v>
      </c>
      <c r="D15">
        <v>2160</v>
      </c>
      <c r="E15">
        <v>0.5</v>
      </c>
      <c r="F15" s="4">
        <v>3.0825576453683441</v>
      </c>
      <c r="G15" s="4">
        <v>1388.5</v>
      </c>
      <c r="H15" s="4">
        <v>19.399999999999999</v>
      </c>
      <c r="I15" s="4">
        <v>26.1</v>
      </c>
      <c r="J15" s="4">
        <v>1.5</v>
      </c>
      <c r="K15" s="4">
        <v>589.6</v>
      </c>
      <c r="L15" s="4">
        <v>0.1</v>
      </c>
      <c r="M15" s="4">
        <f t="shared" si="0"/>
        <v>0.74329501915708807</v>
      </c>
      <c r="N15" s="4">
        <f t="shared" si="0"/>
        <v>17.400000000000002</v>
      </c>
      <c r="O15" s="4">
        <f t="shared" si="1"/>
        <v>6.666666666666667</v>
      </c>
    </row>
    <row r="16" spans="1:27">
      <c r="A16">
        <v>2009</v>
      </c>
      <c r="B16" s="2" t="s">
        <v>20</v>
      </c>
      <c r="C16">
        <v>0.39</v>
      </c>
      <c r="D16">
        <v>1980</v>
      </c>
      <c r="E16">
        <v>11.4</v>
      </c>
      <c r="F16" s="4">
        <v>68.02193049211013</v>
      </c>
      <c r="G16" s="4">
        <v>157430.1</v>
      </c>
      <c r="H16" s="4">
        <v>2037.3</v>
      </c>
      <c r="I16" s="4">
        <v>623.70000000000005</v>
      </c>
      <c r="J16" s="4">
        <v>34.5</v>
      </c>
      <c r="K16" s="4">
        <v>11675.9</v>
      </c>
      <c r="L16" s="4">
        <v>2</v>
      </c>
      <c r="M16" s="4">
        <f t="shared" si="0"/>
        <v>3.2664742664742663</v>
      </c>
      <c r="N16" s="4">
        <f t="shared" si="0"/>
        <v>18.07826086956522</v>
      </c>
      <c r="O16" s="4">
        <f t="shared" si="1"/>
        <v>5.7971014492753623</v>
      </c>
    </row>
    <row r="17" spans="1:27">
      <c r="A17">
        <v>2010</v>
      </c>
      <c r="B17" s="3" t="s">
        <v>19</v>
      </c>
      <c r="C17">
        <v>0.12</v>
      </c>
      <c r="D17">
        <v>2460</v>
      </c>
      <c r="E17"/>
    </row>
    <row r="18" spans="1:27">
      <c r="A18">
        <v>2010</v>
      </c>
      <c r="B18" s="3">
        <v>40367</v>
      </c>
      <c r="C18">
        <v>0.15</v>
      </c>
      <c r="D18">
        <v>780</v>
      </c>
      <c r="E18">
        <v>0.3</v>
      </c>
      <c r="F18" s="4">
        <v>1.605120647820611</v>
      </c>
      <c r="G18" s="4">
        <v>272.7</v>
      </c>
      <c r="H18" s="4">
        <v>4.4000000000000004</v>
      </c>
      <c r="I18" s="4">
        <v>4</v>
      </c>
      <c r="J18" s="4">
        <v>0.6</v>
      </c>
      <c r="K18" s="4">
        <v>68.099999999999994</v>
      </c>
      <c r="L18" s="4">
        <v>1.6E-2</v>
      </c>
      <c r="M18" s="4">
        <f t="shared" si="0"/>
        <v>1.1000000000000001</v>
      </c>
      <c r="N18" s="4">
        <f t="shared" si="0"/>
        <v>6.666666666666667</v>
      </c>
      <c r="O18" s="4">
        <f t="shared" si="1"/>
        <v>2.666666666666667</v>
      </c>
    </row>
    <row r="19" spans="1:27">
      <c r="A19">
        <v>2010</v>
      </c>
      <c r="B19" s="2" t="s">
        <v>22</v>
      </c>
      <c r="C19">
        <v>0.11</v>
      </c>
      <c r="D19">
        <v>2820</v>
      </c>
      <c r="E19">
        <v>0.3</v>
      </c>
      <c r="F19" s="4">
        <v>1.6412690203953693</v>
      </c>
      <c r="G19" s="4">
        <v>373.1</v>
      </c>
      <c r="H19" s="4">
        <v>6.2</v>
      </c>
      <c r="I19" s="4">
        <v>3.8</v>
      </c>
      <c r="J19" s="4">
        <v>0.5</v>
      </c>
      <c r="K19" s="4">
        <v>56.7</v>
      </c>
      <c r="L19" s="4">
        <v>4.2000000000000003E-2</v>
      </c>
      <c r="M19" s="4">
        <f t="shared" si="0"/>
        <v>1.6315789473684212</v>
      </c>
      <c r="N19" s="4">
        <f t="shared" si="0"/>
        <v>7.6</v>
      </c>
      <c r="O19" s="4">
        <f t="shared" si="1"/>
        <v>8.4</v>
      </c>
    </row>
    <row r="20" spans="1:27">
      <c r="A20">
        <v>2010</v>
      </c>
      <c r="B20" s="3">
        <v>40380</v>
      </c>
      <c r="C20">
        <v>0.1</v>
      </c>
      <c r="D20">
        <v>1440</v>
      </c>
      <c r="E20">
        <v>0.1</v>
      </c>
      <c r="F20" s="4">
        <v>0.57244431519639716</v>
      </c>
      <c r="G20" s="4">
        <v>61.2</v>
      </c>
      <c r="H20" s="4">
        <v>0.9</v>
      </c>
      <c r="I20" s="4">
        <v>2.2000000000000002</v>
      </c>
      <c r="J20" s="4">
        <v>0.3</v>
      </c>
      <c r="K20" s="4">
        <v>40.799999999999997</v>
      </c>
      <c r="L20" s="4">
        <v>4.2000000000000003E-2</v>
      </c>
      <c r="M20" s="4">
        <f t="shared" si="0"/>
        <v>0.40909090909090906</v>
      </c>
      <c r="N20" s="4">
        <f t="shared" si="0"/>
        <v>7.3333333333333339</v>
      </c>
      <c r="O20" s="4">
        <f t="shared" si="1"/>
        <v>14.000000000000002</v>
      </c>
    </row>
    <row r="21" spans="1:27">
      <c r="A21">
        <v>2012</v>
      </c>
      <c r="B21" s="2" t="s">
        <v>23</v>
      </c>
      <c r="C21">
        <v>0.38</v>
      </c>
      <c r="D21">
        <v>1500</v>
      </c>
      <c r="E21">
        <v>0.4</v>
      </c>
      <c r="F21" s="4">
        <v>2.5358248458220132</v>
      </c>
      <c r="G21" s="4">
        <v>618.1</v>
      </c>
      <c r="H21" s="4">
        <v>9.5</v>
      </c>
      <c r="I21" s="4">
        <v>7.8</v>
      </c>
      <c r="J21" s="4">
        <v>1.7</v>
      </c>
      <c r="K21" s="4">
        <v>543.9</v>
      </c>
      <c r="M21" s="4">
        <f t="shared" si="0"/>
        <v>1.2179487179487181</v>
      </c>
      <c r="N21" s="4">
        <f t="shared" si="0"/>
        <v>4.5882352941176467</v>
      </c>
    </row>
    <row r="22" spans="1:27">
      <c r="A22">
        <v>2012</v>
      </c>
      <c r="B22" s="3">
        <v>41109</v>
      </c>
      <c r="C22">
        <v>0.09</v>
      </c>
      <c r="D22">
        <v>1020</v>
      </c>
      <c r="E22">
        <v>0.5</v>
      </c>
      <c r="F22" s="4">
        <v>3.1213554516073656</v>
      </c>
      <c r="G22" s="4">
        <v>301.89999999999998</v>
      </c>
      <c r="H22" s="4">
        <v>4.3</v>
      </c>
      <c r="I22" s="4">
        <v>13.3</v>
      </c>
      <c r="J22" s="4">
        <v>4.9000000000000004</v>
      </c>
      <c r="K22" s="4">
        <v>2609.6</v>
      </c>
      <c r="M22" s="4">
        <f t="shared" si="0"/>
        <v>0.32330827067669171</v>
      </c>
      <c r="N22" s="4">
        <f t="shared" si="0"/>
        <v>2.7142857142857144</v>
      </c>
    </row>
    <row r="23" spans="1:27">
      <c r="A23">
        <v>2012</v>
      </c>
      <c r="B23" s="2" t="s">
        <v>24</v>
      </c>
      <c r="C23">
        <v>0.28999999999999998</v>
      </c>
      <c r="D23">
        <v>1260</v>
      </c>
      <c r="E23">
        <v>4.3</v>
      </c>
      <c r="F23" s="4">
        <v>25.990364202027028</v>
      </c>
      <c r="G23" s="4">
        <v>13095</v>
      </c>
      <c r="H23" s="4">
        <v>207.1</v>
      </c>
      <c r="K23" s="4">
        <v>20091.099999999999</v>
      </c>
    </row>
    <row r="24" spans="1:27">
      <c r="A24">
        <v>2014</v>
      </c>
      <c r="B24" s="3">
        <v>41833</v>
      </c>
      <c r="C24">
        <v>0.06</v>
      </c>
      <c r="D24">
        <v>3960</v>
      </c>
      <c r="E24">
        <v>0.4</v>
      </c>
      <c r="F24" s="4">
        <v>2.5451629013898698</v>
      </c>
      <c r="G24" s="4">
        <v>234.8</v>
      </c>
      <c r="H24" s="4">
        <v>3.6</v>
      </c>
      <c r="K24" s="4">
        <v>287.39999999999998</v>
      </c>
      <c r="L24" s="4">
        <v>0.7</v>
      </c>
    </row>
    <row r="25" spans="1:27">
      <c r="A25">
        <v>2014</v>
      </c>
      <c r="B25" s="3">
        <v>41845</v>
      </c>
      <c r="C25">
        <v>0.25</v>
      </c>
      <c r="D25">
        <v>660</v>
      </c>
      <c r="E25">
        <v>0.1</v>
      </c>
      <c r="F25" s="4">
        <v>0.64937299042450491</v>
      </c>
      <c r="G25" s="4">
        <v>217.3</v>
      </c>
      <c r="H25" s="4">
        <v>4.2</v>
      </c>
      <c r="K25" s="4">
        <v>98.9</v>
      </c>
    </row>
    <row r="26" spans="1:27">
      <c r="A26">
        <v>2016</v>
      </c>
      <c r="B26" s="3">
        <v>42532</v>
      </c>
      <c r="C26">
        <v>0.51</v>
      </c>
      <c r="D26">
        <v>420</v>
      </c>
      <c r="E26">
        <v>5.6</v>
      </c>
      <c r="F26" s="4">
        <v>33.570399294111908</v>
      </c>
      <c r="G26" s="4">
        <v>4590.6000000000004</v>
      </c>
      <c r="H26" s="4">
        <v>78.2</v>
      </c>
      <c r="I26" s="4">
        <v>333</v>
      </c>
      <c r="J26" s="4">
        <v>16.600000000000001</v>
      </c>
      <c r="K26" s="4">
        <v>3135.9</v>
      </c>
      <c r="M26" s="4">
        <f t="shared" si="0"/>
        <v>0.23483483483483483</v>
      </c>
      <c r="N26" s="4">
        <f t="shared" si="0"/>
        <v>20.060240963855421</v>
      </c>
      <c r="P26" s="1">
        <v>0.27764100985495499</v>
      </c>
      <c r="Q26" s="1">
        <v>0.11565028725787099</v>
      </c>
      <c r="R26" s="1">
        <v>0.54987292206893201</v>
      </c>
      <c r="S26" s="1">
        <v>1.4725494544586699</v>
      </c>
      <c r="T26" s="1">
        <v>0.545170279889028</v>
      </c>
      <c r="U26" s="1">
        <v>0.92286883651623797</v>
      </c>
      <c r="V26" s="1" t="s">
        <v>14</v>
      </c>
      <c r="W26" s="1">
        <v>0.57615665935732896</v>
      </c>
      <c r="X26" s="1">
        <v>1.2600251574761001</v>
      </c>
      <c r="Y26" s="1" t="s">
        <v>14</v>
      </c>
      <c r="Z26" s="1">
        <v>1.02404500403244</v>
      </c>
      <c r="AA26" s="1">
        <v>2.5215694474423973E-2</v>
      </c>
    </row>
    <row r="27" spans="1:27">
      <c r="A27">
        <v>2016</v>
      </c>
      <c r="B27" s="3">
        <v>42555</v>
      </c>
      <c r="C27">
        <v>0.19</v>
      </c>
      <c r="D27">
        <v>1080</v>
      </c>
      <c r="E27">
        <v>0.2</v>
      </c>
      <c r="F27" s="4">
        <v>1.0944831966176913</v>
      </c>
      <c r="G27" s="4">
        <v>70.2</v>
      </c>
      <c r="H27" s="4">
        <v>1.1000000000000001</v>
      </c>
      <c r="I27" s="4">
        <v>1.9</v>
      </c>
      <c r="J27" s="4">
        <v>0.2</v>
      </c>
      <c r="K27" s="4">
        <v>79.8</v>
      </c>
      <c r="M27" s="4">
        <f t="shared" si="0"/>
        <v>0.57894736842105265</v>
      </c>
      <c r="N27" s="4">
        <f t="shared" si="0"/>
        <v>9.4999999999999982</v>
      </c>
      <c r="P27" s="4">
        <v>3.2381638032672799</v>
      </c>
      <c r="Q27" s="4">
        <v>1.10689031463585</v>
      </c>
      <c r="R27" s="4">
        <v>0.71602137214390704</v>
      </c>
      <c r="S27" s="4">
        <v>1.5038677332229999</v>
      </c>
      <c r="T27" s="4">
        <v>0.70545404661657396</v>
      </c>
      <c r="U27" s="4">
        <v>0.76391110900953096</v>
      </c>
      <c r="V27" s="4">
        <v>1.36206291576161</v>
      </c>
      <c r="W27" s="4">
        <v>0.52410138507333903</v>
      </c>
      <c r="X27" s="4">
        <v>1.08833668090985</v>
      </c>
      <c r="Y27" s="4">
        <v>0.71385906070769001</v>
      </c>
      <c r="Z27" s="4">
        <v>1.0001733340857999</v>
      </c>
      <c r="AA27" s="4">
        <v>1.5721622520785514</v>
      </c>
    </row>
    <row r="28" spans="1:27">
      <c r="A28">
        <v>2016</v>
      </c>
      <c r="B28" s="3">
        <v>42565</v>
      </c>
      <c r="C28">
        <v>0.18</v>
      </c>
      <c r="D28">
        <v>2100</v>
      </c>
      <c r="E28">
        <v>0.1</v>
      </c>
      <c r="F28" s="4">
        <v>0.67070746777565093</v>
      </c>
      <c r="G28" s="4">
        <v>19.3</v>
      </c>
      <c r="H28" s="4">
        <v>0.3</v>
      </c>
      <c r="I28" s="4">
        <v>1.7</v>
      </c>
      <c r="J28" s="4">
        <v>0.3</v>
      </c>
      <c r="K28" s="4">
        <v>109.8</v>
      </c>
      <c r="M28" s="4">
        <f t="shared" si="0"/>
        <v>0.17647058823529413</v>
      </c>
      <c r="N28" s="4">
        <f t="shared" si="0"/>
        <v>5.666666666666667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>
        <v>2016</v>
      </c>
      <c r="B29" s="3">
        <v>42571</v>
      </c>
      <c r="C29">
        <v>0.09</v>
      </c>
      <c r="D29">
        <v>2220</v>
      </c>
      <c r="E29">
        <v>0.1</v>
      </c>
      <c r="F29" s="4">
        <v>0.35632573284603147</v>
      </c>
      <c r="G29" s="4">
        <v>2.84</v>
      </c>
      <c r="H29" s="4">
        <v>0.01</v>
      </c>
      <c r="I29" s="4">
        <v>1.7</v>
      </c>
      <c r="J29" s="4">
        <v>0.1</v>
      </c>
      <c r="K29" s="4">
        <v>74.400000000000006</v>
      </c>
      <c r="M29" s="4">
        <f t="shared" si="0"/>
        <v>5.8823529411764705E-3</v>
      </c>
      <c r="N29" s="4">
        <f t="shared" si="0"/>
        <v>17</v>
      </c>
    </row>
    <row r="30" spans="1:27">
      <c r="A30">
        <v>2016</v>
      </c>
      <c r="B30" s="3">
        <v>42574</v>
      </c>
      <c r="C30">
        <v>0.34</v>
      </c>
      <c r="D30">
        <v>1500</v>
      </c>
      <c r="E30">
        <v>0.4</v>
      </c>
      <c r="F30" s="4">
        <v>2.3621060782429657</v>
      </c>
      <c r="G30" s="4">
        <v>89.1</v>
      </c>
      <c r="H30" s="4">
        <v>1.4</v>
      </c>
      <c r="I30" s="4">
        <v>15.6</v>
      </c>
      <c r="J30" s="4">
        <v>1.4</v>
      </c>
      <c r="K30" s="4">
        <v>502.1</v>
      </c>
      <c r="M30" s="4">
        <f t="shared" si="0"/>
        <v>8.9743589743589744E-2</v>
      </c>
      <c r="N30" s="4">
        <f t="shared" si="0"/>
        <v>11.142857142857144</v>
      </c>
      <c r="P30" s="4">
        <v>5.6185297468601698</v>
      </c>
      <c r="Q30" s="4">
        <v>2.5666765657412203</v>
      </c>
      <c r="R30" s="4">
        <v>0.67192133583659996</v>
      </c>
      <c r="S30" s="4">
        <v>1.5552820512024601</v>
      </c>
      <c r="T30" s="4">
        <v>0.66718387841979898</v>
      </c>
      <c r="U30" s="4">
        <v>0.90000321890614099</v>
      </c>
      <c r="V30" s="4">
        <v>30.057260730341099</v>
      </c>
      <c r="W30" s="4">
        <v>0.56219705769882</v>
      </c>
      <c r="X30" s="4">
        <v>1.1466619141254299</v>
      </c>
      <c r="Y30" s="4">
        <v>16.898103545083998</v>
      </c>
      <c r="Z30" s="4">
        <v>0.44047792990691798</v>
      </c>
      <c r="AA30" s="4">
        <v>0.70530698446175832</v>
      </c>
    </row>
    <row r="31" spans="1:27">
      <c r="A31">
        <v>2016</v>
      </c>
      <c r="B31" s="2" t="s">
        <v>25</v>
      </c>
      <c r="C31">
        <v>0.34</v>
      </c>
      <c r="D31">
        <v>1680</v>
      </c>
      <c r="E31">
        <v>2.5</v>
      </c>
      <c r="F31" s="4">
        <v>15.138961766885796</v>
      </c>
      <c r="G31" s="4">
        <v>4123.2</v>
      </c>
      <c r="H31" s="4">
        <v>71.8</v>
      </c>
      <c r="I31" s="4">
        <v>201.9</v>
      </c>
      <c r="J31" s="4">
        <v>10</v>
      </c>
      <c r="K31" s="4">
        <v>3907.2</v>
      </c>
      <c r="M31" s="4">
        <f t="shared" si="0"/>
        <v>0.35562159484893507</v>
      </c>
      <c r="N31" s="4">
        <f t="shared" si="0"/>
        <v>20.190000000000001</v>
      </c>
      <c r="P31" s="4">
        <v>9.6998760810877904</v>
      </c>
      <c r="Q31" s="4">
        <v>4.3418680099051103</v>
      </c>
      <c r="R31" s="4">
        <v>0.66816146695229495</v>
      </c>
      <c r="S31" s="4">
        <v>1.5250085155548001</v>
      </c>
      <c r="T31" s="4">
        <v>0.66414477178673204</v>
      </c>
      <c r="U31" s="4">
        <v>0.90169586753989195</v>
      </c>
      <c r="V31" s="4">
        <v>35.8191348582654</v>
      </c>
      <c r="W31" s="4">
        <v>0.54144499275387004</v>
      </c>
      <c r="X31" s="4">
        <v>1.13322944269675</v>
      </c>
      <c r="Y31" s="4">
        <v>19.394091213783401</v>
      </c>
      <c r="Z31" s="4">
        <v>0.44142637293416398</v>
      </c>
      <c r="AA31" s="4">
        <v>0.56247912892138741</v>
      </c>
    </row>
    <row r="32" spans="1:27">
      <c r="A32">
        <v>2017</v>
      </c>
      <c r="B32" s="3">
        <v>42937</v>
      </c>
      <c r="C32">
        <v>0.5</v>
      </c>
      <c r="D32">
        <v>240</v>
      </c>
      <c r="E32">
        <v>0.7</v>
      </c>
      <c r="F32" s="4">
        <v>3.906075963660506</v>
      </c>
      <c r="G32" s="4">
        <v>136.1</v>
      </c>
      <c r="H32" s="4">
        <v>5.5</v>
      </c>
      <c r="I32" s="4">
        <v>9.3000000000000007</v>
      </c>
      <c r="J32" s="4">
        <v>0.9</v>
      </c>
      <c r="K32" s="4">
        <v>351.9</v>
      </c>
      <c r="M32" s="4">
        <f t="shared" si="0"/>
        <v>0.59139784946236551</v>
      </c>
      <c r="N32" s="4">
        <f t="shared" si="0"/>
        <v>10.333333333333334</v>
      </c>
    </row>
    <row r="33" spans="1:14">
      <c r="A33">
        <v>2017</v>
      </c>
      <c r="B33" s="3">
        <v>42941</v>
      </c>
      <c r="C33">
        <v>0.15</v>
      </c>
      <c r="D33">
        <v>1320</v>
      </c>
      <c r="E33">
        <v>0.6</v>
      </c>
      <c r="F33" s="4">
        <v>3.7117359149991742</v>
      </c>
      <c r="G33" s="4">
        <v>148.1</v>
      </c>
      <c r="H33" s="4">
        <v>5.5</v>
      </c>
      <c r="I33" s="4">
        <v>9.4</v>
      </c>
      <c r="J33" s="4">
        <v>0.8</v>
      </c>
      <c r="K33" s="4">
        <v>358.3</v>
      </c>
      <c r="M33" s="4">
        <f t="shared" si="0"/>
        <v>0.58510638297872342</v>
      </c>
      <c r="N33" s="4">
        <f t="shared" si="0"/>
        <v>11.75</v>
      </c>
    </row>
    <row r="34" spans="1:14">
      <c r="A34">
        <v>2017</v>
      </c>
      <c r="B34" s="3">
        <v>42955</v>
      </c>
      <c r="C34">
        <v>0.11</v>
      </c>
      <c r="D34">
        <v>660</v>
      </c>
      <c r="E34" s="2">
        <v>0.05</v>
      </c>
      <c r="F34" s="4">
        <v>0.28441370837199276</v>
      </c>
      <c r="G34" s="4">
        <v>5.2</v>
      </c>
      <c r="H34" s="4">
        <v>0.3</v>
      </c>
      <c r="I34" s="4">
        <v>0.6</v>
      </c>
      <c r="J34" s="4">
        <v>0.1</v>
      </c>
      <c r="K34" s="4">
        <v>50</v>
      </c>
      <c r="M34" s="4">
        <f t="shared" si="0"/>
        <v>0.5</v>
      </c>
      <c r="N34" s="4">
        <f t="shared" si="0"/>
        <v>5.9999999999999991</v>
      </c>
    </row>
    <row r="35" spans="1:14">
      <c r="A35">
        <v>2017</v>
      </c>
      <c r="B35" s="3">
        <v>42959</v>
      </c>
      <c r="C35">
        <v>0.55000000000000004</v>
      </c>
      <c r="D35">
        <v>1020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All_Rainfall_Events</vt:lpstr>
      <vt:lpstr>GS</vt:lpstr>
      <vt:lpstr>PT</vt:lpstr>
      <vt:lpstr>WR</vt:lpstr>
      <vt:lpstr>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Casey Beel</dc:creator>
  <cp:lastModifiedBy>Microsoft Office User</cp:lastModifiedBy>
  <dcterms:created xsi:type="dcterms:W3CDTF">2019-04-08T20:02:21Z</dcterms:created>
  <dcterms:modified xsi:type="dcterms:W3CDTF">2020-08-08T21:06:30Z</dcterms:modified>
</cp:coreProperties>
</file>