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pcarbonell_1/Documents/ICVV/NoeliaTesis/VP11_paper/VP11_Manuscript_v1_Draft_shared/"/>
    </mc:Choice>
  </mc:AlternateContent>
  <xr:revisionPtr revIDLastSave="0" documentId="8_{72CE23B7-8F73-544F-B27D-CE583557AF2F}" xr6:coauthVersionLast="47" xr6:coauthVersionMax="47" xr10:uidLastSave="{00000000-0000-0000-0000-000000000000}"/>
  <bookViews>
    <workbookView xWindow="0" yWindow="500" windowWidth="23260" windowHeight="12460" xr2:uid="{343585B0-4C32-447D-9911-52ECC5355609}"/>
  </bookViews>
  <sheets>
    <sheet name="TableS1" sheetId="1" r:id="rId1"/>
    <sheet name="TableS2" sheetId="2" r:id="rId2"/>
    <sheet name="TableS3" sheetId="3" r:id="rId3"/>
    <sheet name="TableS4" sheetId="14" r:id="rId4"/>
    <sheet name="TableS5" sheetId="5" r:id="rId5"/>
    <sheet name="TableS6" sheetId="7" r:id="rId6"/>
    <sheet name="TableS8 (2)" sheetId="12" state="hidden" r:id="rId7"/>
    <sheet name="TableS8 (3)" sheetId="13" state="hidden" r:id="rId8"/>
    <sheet name="TableS9 (2)" sheetId="11" state="hidden" r:id="rId9"/>
    <sheet name="TableS7" sheetId="4" r:id="rId10"/>
    <sheet name="TableS8" sheetId="8" r:id="rId11"/>
    <sheet name="TableS9" sheetId="6" r:id="rId12"/>
    <sheet name="TableS10" sheetId="9" r:id="rId13"/>
  </sheets>
  <definedNames>
    <definedName name="_xlnm._FilterDatabase" localSheetId="12" hidden="1">TableS10!$P$36:$Q$71</definedName>
    <definedName name="_xlnm._FilterDatabase" localSheetId="4" hidden="1">TableS5!$A$17:$S$53</definedName>
    <definedName name="_xlnm._FilterDatabase" localSheetId="5" hidden="1">TableS6!$A$1:$Y$33</definedName>
    <definedName name="_xlnm._FilterDatabase" localSheetId="9" hidden="1">TableS7!$A$36:$R$72</definedName>
    <definedName name="_xlnm._FilterDatabase" localSheetId="6" hidden="1">'TableS8 (2)'!$A$4:$L$39</definedName>
    <definedName name="_xlnm._FilterDatabase" localSheetId="7" hidden="1">'TableS8 (3)'!$A$4:$O$39</definedName>
    <definedName name="_xlnm._FilterDatabase" localSheetId="11" hidden="1">TableS9!$A$3:$N$28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5" l="1"/>
  <c r="G9" i="5" l="1"/>
  <c r="H8" i="5"/>
  <c r="H9" i="5"/>
  <c r="I5" i="5" l="1"/>
  <c r="N39" i="13"/>
  <c r="M39" i="13"/>
  <c r="L39" i="13"/>
  <c r="K39" i="13"/>
  <c r="O39" i="13" s="1"/>
  <c r="N38" i="13"/>
  <c r="M38" i="13"/>
  <c r="L38" i="13"/>
  <c r="K38" i="13"/>
  <c r="N37" i="13"/>
  <c r="M37" i="13"/>
  <c r="L37" i="13"/>
  <c r="K37" i="13"/>
  <c r="O37" i="13" s="1"/>
  <c r="N36" i="13"/>
  <c r="M36" i="13"/>
  <c r="L36" i="13"/>
  <c r="K36" i="13"/>
  <c r="N35" i="13"/>
  <c r="M35" i="13"/>
  <c r="L35" i="13"/>
  <c r="K35" i="13"/>
  <c r="O35" i="13" s="1"/>
  <c r="N34" i="13"/>
  <c r="M34" i="13"/>
  <c r="L34" i="13"/>
  <c r="K34" i="13"/>
  <c r="N33" i="13"/>
  <c r="M33" i="13"/>
  <c r="L33" i="13"/>
  <c r="K33" i="13"/>
  <c r="O33" i="13" s="1"/>
  <c r="N32" i="13"/>
  <c r="M32" i="13"/>
  <c r="L32" i="13"/>
  <c r="K32" i="13"/>
  <c r="O32" i="13" s="1"/>
  <c r="N31" i="13"/>
  <c r="M31" i="13"/>
  <c r="L31" i="13"/>
  <c r="K31" i="13"/>
  <c r="O31" i="13" s="1"/>
  <c r="N30" i="13"/>
  <c r="M30" i="13"/>
  <c r="L30" i="13"/>
  <c r="K30" i="13"/>
  <c r="O30" i="13" s="1"/>
  <c r="N29" i="13"/>
  <c r="M29" i="13"/>
  <c r="L29" i="13"/>
  <c r="K29" i="13"/>
  <c r="O29" i="13" s="1"/>
  <c r="W28" i="13"/>
  <c r="N28" i="13"/>
  <c r="M28" i="13"/>
  <c r="L28" i="13"/>
  <c r="O28" i="13" s="1"/>
  <c r="K28" i="13"/>
  <c r="AE27" i="13"/>
  <c r="W27" i="13"/>
  <c r="N27" i="13"/>
  <c r="M27" i="13"/>
  <c r="L27" i="13"/>
  <c r="K27" i="13"/>
  <c r="AE26" i="13"/>
  <c r="W26" i="13"/>
  <c r="N26" i="13"/>
  <c r="M26" i="13"/>
  <c r="L26" i="13"/>
  <c r="K26" i="13"/>
  <c r="AE25" i="13"/>
  <c r="N25" i="13"/>
  <c r="M25" i="13"/>
  <c r="L25" i="13"/>
  <c r="K25" i="13"/>
  <c r="AE24" i="13"/>
  <c r="W24" i="13"/>
  <c r="N24" i="13"/>
  <c r="M24" i="13"/>
  <c r="L24" i="13"/>
  <c r="K24" i="13"/>
  <c r="O24" i="13" s="1"/>
  <c r="AE23" i="13"/>
  <c r="W23" i="13"/>
  <c r="N23" i="13"/>
  <c r="M23" i="13"/>
  <c r="L23" i="13"/>
  <c r="K23" i="13"/>
  <c r="O23" i="13" s="1"/>
  <c r="AE22" i="13"/>
  <c r="W22" i="13"/>
  <c r="N22" i="13"/>
  <c r="M22" i="13"/>
  <c r="L22" i="13"/>
  <c r="K22" i="13"/>
  <c r="O22" i="13" s="1"/>
  <c r="AE21" i="13"/>
  <c r="W21" i="13"/>
  <c r="N21" i="13"/>
  <c r="M21" i="13"/>
  <c r="L21" i="13"/>
  <c r="K21" i="13"/>
  <c r="O21" i="13" s="1"/>
  <c r="AE20" i="13"/>
  <c r="W20" i="13"/>
  <c r="N20" i="13"/>
  <c r="M20" i="13"/>
  <c r="L20" i="13"/>
  <c r="K20" i="13"/>
  <c r="O20" i="13" s="1"/>
  <c r="N19" i="13"/>
  <c r="M19" i="13"/>
  <c r="L19" i="13"/>
  <c r="K19" i="13"/>
  <c r="O19" i="13" s="1"/>
  <c r="N18" i="13"/>
  <c r="M18" i="13"/>
  <c r="L18" i="13"/>
  <c r="K18" i="13"/>
  <c r="O18" i="13" s="1"/>
  <c r="N17" i="13"/>
  <c r="M17" i="13"/>
  <c r="L17" i="13"/>
  <c r="K17" i="13"/>
  <c r="O17" i="13" s="1"/>
  <c r="N16" i="13"/>
  <c r="M16" i="13"/>
  <c r="L16" i="13"/>
  <c r="K16" i="13"/>
  <c r="O16" i="13" s="1"/>
  <c r="N15" i="13"/>
  <c r="M15" i="13"/>
  <c r="L15" i="13"/>
  <c r="K15" i="13"/>
  <c r="O15" i="13" s="1"/>
  <c r="W14" i="13"/>
  <c r="N14" i="13"/>
  <c r="M14" i="13"/>
  <c r="L14" i="13"/>
  <c r="O14" i="13" s="1"/>
  <c r="K14" i="13"/>
  <c r="AE13" i="13"/>
  <c r="W13" i="13"/>
  <c r="N13" i="13"/>
  <c r="M13" i="13"/>
  <c r="L13" i="13"/>
  <c r="K13" i="13"/>
  <c r="N12" i="13"/>
  <c r="M12" i="13"/>
  <c r="L12" i="13"/>
  <c r="K12" i="13"/>
  <c r="AE11" i="13"/>
  <c r="N11" i="13"/>
  <c r="M11" i="13"/>
  <c r="L11" i="13"/>
  <c r="K11" i="13"/>
  <c r="O11" i="13" s="1"/>
  <c r="AE10" i="13"/>
  <c r="W10" i="13"/>
  <c r="N10" i="13"/>
  <c r="M10" i="13"/>
  <c r="L10" i="13"/>
  <c r="K10" i="13"/>
  <c r="O10" i="13" s="1"/>
  <c r="AE9" i="13"/>
  <c r="W9" i="13"/>
  <c r="N9" i="13"/>
  <c r="M9" i="13"/>
  <c r="L9" i="13"/>
  <c r="K9" i="13"/>
  <c r="O9" i="13" s="1"/>
  <c r="AE8" i="13"/>
  <c r="N8" i="13"/>
  <c r="M8" i="13"/>
  <c r="L8" i="13"/>
  <c r="O8" i="13" s="1"/>
  <c r="K8" i="13"/>
  <c r="AE7" i="13"/>
  <c r="W7" i="13"/>
  <c r="N7" i="13"/>
  <c r="M7" i="13"/>
  <c r="L7" i="13"/>
  <c r="K7" i="13"/>
  <c r="AE6" i="13"/>
  <c r="W6" i="13"/>
  <c r="N6" i="13"/>
  <c r="M6" i="13"/>
  <c r="L6" i="13"/>
  <c r="K6" i="13"/>
  <c r="N5" i="13"/>
  <c r="M5" i="13"/>
  <c r="L5" i="13"/>
  <c r="O5" i="13" s="1"/>
  <c r="K5" i="13"/>
  <c r="AE26" i="12"/>
  <c r="AE27" i="12"/>
  <c r="AE25" i="12"/>
  <c r="AE24" i="12"/>
  <c r="AE23" i="12"/>
  <c r="AE22" i="12"/>
  <c r="AE21" i="12"/>
  <c r="AE20" i="12"/>
  <c r="W28" i="12"/>
  <c r="W27" i="12"/>
  <c r="W26" i="12"/>
  <c r="W24" i="12"/>
  <c r="W23" i="12"/>
  <c r="W22" i="12"/>
  <c r="W21" i="12"/>
  <c r="W20" i="12"/>
  <c r="AA20" i="11"/>
  <c r="AA21" i="11"/>
  <c r="AA22" i="11"/>
  <c r="AA23" i="11"/>
  <c r="AA24" i="11"/>
  <c r="AA25" i="11"/>
  <c r="AA26" i="11"/>
  <c r="AA27" i="11"/>
  <c r="AA28" i="11"/>
  <c r="U21" i="11"/>
  <c r="U22" i="11"/>
  <c r="U23" i="11"/>
  <c r="U24" i="11"/>
  <c r="U25" i="11"/>
  <c r="U26" i="11"/>
  <c r="U27" i="11"/>
  <c r="U28" i="11"/>
  <c r="U20" i="11"/>
  <c r="AE7" i="12"/>
  <c r="AE8" i="12"/>
  <c r="AE9" i="12"/>
  <c r="AE10" i="12"/>
  <c r="AE11" i="12"/>
  <c r="AE13" i="12"/>
  <c r="AE6" i="12"/>
  <c r="W7" i="12"/>
  <c r="W9" i="12"/>
  <c r="W10" i="12"/>
  <c r="W13" i="12"/>
  <c r="W14" i="12"/>
  <c r="W6" i="12"/>
  <c r="O39" i="12"/>
  <c r="N39" i="12"/>
  <c r="L39" i="12"/>
  <c r="K39" i="12"/>
  <c r="O38" i="12"/>
  <c r="N38" i="12"/>
  <c r="L38" i="12"/>
  <c r="K38" i="12"/>
  <c r="O37" i="12"/>
  <c r="N37" i="12"/>
  <c r="L37" i="12"/>
  <c r="K37" i="12"/>
  <c r="O36" i="12"/>
  <c r="N36" i="12"/>
  <c r="L36" i="12"/>
  <c r="K36" i="12"/>
  <c r="O35" i="12"/>
  <c r="N35" i="12"/>
  <c r="L35" i="12"/>
  <c r="K35" i="12"/>
  <c r="O34" i="12"/>
  <c r="N34" i="12"/>
  <c r="L34" i="12"/>
  <c r="K34" i="12"/>
  <c r="O33" i="12"/>
  <c r="N33" i="12"/>
  <c r="L33" i="12"/>
  <c r="K33" i="12"/>
  <c r="O32" i="12"/>
  <c r="N32" i="12"/>
  <c r="L32" i="12"/>
  <c r="K32" i="12"/>
  <c r="O31" i="12"/>
  <c r="N31" i="12"/>
  <c r="L31" i="12"/>
  <c r="K31" i="12"/>
  <c r="O30" i="12"/>
  <c r="N30" i="12"/>
  <c r="L30" i="12"/>
  <c r="K30" i="12"/>
  <c r="O29" i="12"/>
  <c r="N29" i="12"/>
  <c r="L29" i="12"/>
  <c r="K29" i="12"/>
  <c r="O28" i="12"/>
  <c r="N28" i="12"/>
  <c r="L28" i="12"/>
  <c r="K28" i="12"/>
  <c r="O27" i="12"/>
  <c r="N27" i="12"/>
  <c r="L27" i="12"/>
  <c r="K27" i="12"/>
  <c r="O26" i="12"/>
  <c r="N26" i="12"/>
  <c r="L26" i="12"/>
  <c r="K26" i="12"/>
  <c r="O25" i="12"/>
  <c r="N25" i="12"/>
  <c r="L25" i="12"/>
  <c r="K25" i="12"/>
  <c r="O24" i="12"/>
  <c r="N24" i="12"/>
  <c r="L24" i="12"/>
  <c r="K24" i="12"/>
  <c r="O23" i="12"/>
  <c r="N23" i="12"/>
  <c r="L23" i="12"/>
  <c r="K23" i="12"/>
  <c r="O22" i="12"/>
  <c r="N22" i="12"/>
  <c r="L22" i="12"/>
  <c r="K22" i="12"/>
  <c r="O21" i="12"/>
  <c r="N21" i="12"/>
  <c r="L21" i="12"/>
  <c r="K21" i="12"/>
  <c r="O20" i="12"/>
  <c r="N20" i="12"/>
  <c r="L20" i="12"/>
  <c r="K20" i="12"/>
  <c r="O19" i="12"/>
  <c r="N19" i="12"/>
  <c r="L19" i="12"/>
  <c r="K19" i="12"/>
  <c r="O18" i="12"/>
  <c r="N18" i="12"/>
  <c r="L18" i="12"/>
  <c r="K18" i="12"/>
  <c r="O17" i="12"/>
  <c r="N17" i="12"/>
  <c r="L17" i="12"/>
  <c r="K17" i="12"/>
  <c r="O16" i="12"/>
  <c r="N16" i="12"/>
  <c r="L16" i="12"/>
  <c r="K16" i="12"/>
  <c r="O15" i="12"/>
  <c r="N15" i="12"/>
  <c r="L15" i="12"/>
  <c r="K15" i="12"/>
  <c r="O14" i="12"/>
  <c r="N14" i="12"/>
  <c r="L14" i="12"/>
  <c r="K14" i="12"/>
  <c r="O13" i="12"/>
  <c r="N13" i="12"/>
  <c r="L13" i="12"/>
  <c r="K13" i="12"/>
  <c r="O12" i="12"/>
  <c r="N12" i="12"/>
  <c r="L12" i="12"/>
  <c r="K12" i="12"/>
  <c r="O11" i="12"/>
  <c r="N11" i="12"/>
  <c r="L11" i="12"/>
  <c r="K11" i="12"/>
  <c r="O10" i="12"/>
  <c r="N10" i="12"/>
  <c r="L10" i="12"/>
  <c r="K10" i="12"/>
  <c r="O9" i="12"/>
  <c r="N9" i="12"/>
  <c r="L9" i="12"/>
  <c r="K9" i="12"/>
  <c r="O8" i="12"/>
  <c r="N8" i="12"/>
  <c r="L8" i="12"/>
  <c r="K8" i="12"/>
  <c r="O7" i="12"/>
  <c r="N7" i="12"/>
  <c r="L7" i="12"/>
  <c r="K7" i="12"/>
  <c r="O6" i="12"/>
  <c r="N6" i="12"/>
  <c r="L6" i="12"/>
  <c r="K6" i="12"/>
  <c r="R13" i="12" s="1"/>
  <c r="O5" i="12"/>
  <c r="N5" i="12"/>
  <c r="L5" i="12"/>
  <c r="K5" i="12"/>
  <c r="AA7" i="11"/>
  <c r="AA8" i="11"/>
  <c r="AA9" i="11"/>
  <c r="AA10" i="11"/>
  <c r="AA11" i="11"/>
  <c r="AA12" i="11"/>
  <c r="AA13" i="11"/>
  <c r="AA14" i="11"/>
  <c r="AA6" i="11"/>
  <c r="AA15" i="11" s="1"/>
  <c r="U7" i="11"/>
  <c r="U8" i="11"/>
  <c r="U9" i="11"/>
  <c r="U10" i="11"/>
  <c r="U11" i="11"/>
  <c r="U12" i="11"/>
  <c r="U13" i="11"/>
  <c r="U14" i="11"/>
  <c r="U6" i="11"/>
  <c r="U15" i="11" s="1"/>
  <c r="O13" i="13" l="1"/>
  <c r="U29" i="11"/>
  <c r="O6" i="13"/>
  <c r="O26" i="13"/>
  <c r="AF6" i="12"/>
  <c r="R10" i="12"/>
  <c r="R8" i="12"/>
  <c r="R21" i="12"/>
  <c r="O12" i="13"/>
  <c r="O25" i="13"/>
  <c r="O34" i="13"/>
  <c r="O36" i="13"/>
  <c r="O38" i="13"/>
  <c r="O7" i="13"/>
  <c r="O27" i="13"/>
  <c r="AF20" i="13"/>
  <c r="AF6" i="13"/>
  <c r="R11" i="13"/>
  <c r="R26" i="13"/>
  <c r="R10" i="13"/>
  <c r="R9" i="13"/>
  <c r="R25" i="13"/>
  <c r="R13" i="13"/>
  <c r="R8" i="13"/>
  <c r="R23" i="13"/>
  <c r="R7" i="13"/>
  <c r="R20" i="13"/>
  <c r="R22" i="13"/>
  <c r="R24" i="13"/>
  <c r="R6" i="13"/>
  <c r="R12" i="13"/>
  <c r="R21" i="13"/>
  <c r="R28" i="13"/>
  <c r="R14" i="13"/>
  <c r="R27" i="13"/>
  <c r="R9" i="12"/>
  <c r="R22" i="12"/>
  <c r="R23" i="12"/>
  <c r="R11" i="12"/>
  <c r="R24" i="12"/>
  <c r="R12" i="12"/>
  <c r="R25" i="12"/>
  <c r="R26" i="12"/>
  <c r="R6" i="12"/>
  <c r="R14" i="12"/>
  <c r="R27" i="12"/>
  <c r="R7" i="12"/>
  <c r="R20" i="12"/>
  <c r="R28" i="12"/>
  <c r="AF20" i="12"/>
  <c r="AA29" i="11"/>
  <c r="N5" i="6"/>
  <c r="N6" i="6"/>
  <c r="N7" i="6"/>
  <c r="N8" i="6"/>
  <c r="N9" i="6"/>
  <c r="N10" i="6"/>
  <c r="N11" i="6"/>
  <c r="N12" i="6"/>
  <c r="N13" i="6"/>
  <c r="N14" i="6"/>
  <c r="N15" i="6"/>
  <c r="N16" i="6"/>
  <c r="N17" i="6"/>
  <c r="N18" i="6"/>
  <c r="N19" i="6"/>
  <c r="N20" i="6"/>
  <c r="N21" i="6"/>
  <c r="N22" i="6"/>
  <c r="N23" i="6"/>
  <c r="N24" i="6"/>
  <c r="N25" i="6"/>
  <c r="N26" i="6"/>
  <c r="N27" i="6"/>
  <c r="N28" i="6"/>
  <c r="N4" i="6"/>
  <c r="M5" i="6"/>
  <c r="M6" i="6"/>
  <c r="M7" i="6"/>
  <c r="M8" i="6"/>
  <c r="M9" i="6"/>
  <c r="M10" i="6"/>
  <c r="M11" i="6"/>
  <c r="M12" i="6"/>
  <c r="M13" i="6"/>
  <c r="M14" i="6"/>
  <c r="M15" i="6"/>
  <c r="M16" i="6"/>
  <c r="M17" i="6"/>
  <c r="M18" i="6"/>
  <c r="M19" i="6"/>
  <c r="M20" i="6"/>
  <c r="M21" i="6"/>
  <c r="M22" i="6"/>
  <c r="M23" i="6"/>
  <c r="M24" i="6"/>
  <c r="M25" i="6"/>
  <c r="M26" i="6"/>
  <c r="M27" i="6"/>
  <c r="M28" i="6"/>
  <c r="M4" i="6"/>
  <c r="L5" i="6"/>
  <c r="L6" i="6"/>
  <c r="L7" i="6"/>
  <c r="L8" i="6"/>
  <c r="L9" i="6"/>
  <c r="L10" i="6"/>
  <c r="L11" i="6"/>
  <c r="L12" i="6"/>
  <c r="L13" i="6"/>
  <c r="L14" i="6"/>
  <c r="L15" i="6"/>
  <c r="L16" i="6"/>
  <c r="L17" i="6"/>
  <c r="L18" i="6"/>
  <c r="L19" i="6"/>
  <c r="L20" i="6"/>
  <c r="L21" i="6"/>
  <c r="L22" i="6"/>
  <c r="L23" i="6"/>
  <c r="L24" i="6"/>
  <c r="L25" i="6"/>
  <c r="L26" i="6"/>
  <c r="L27" i="6"/>
  <c r="L28" i="6"/>
  <c r="L4" i="6"/>
  <c r="K4" i="6"/>
  <c r="K5" i="6"/>
  <c r="K6" i="6"/>
  <c r="K7" i="6"/>
  <c r="K8" i="6"/>
  <c r="K9" i="6"/>
  <c r="K10" i="6"/>
  <c r="K11" i="6"/>
  <c r="K12" i="6"/>
  <c r="K13" i="6"/>
  <c r="K14" i="6"/>
  <c r="K15" i="6"/>
  <c r="K16" i="6"/>
  <c r="K17" i="6"/>
  <c r="K18" i="6"/>
  <c r="K19" i="6"/>
  <c r="K20" i="6"/>
  <c r="K21" i="6"/>
  <c r="K22" i="6"/>
  <c r="K23" i="6"/>
  <c r="K24" i="6"/>
  <c r="K25" i="6"/>
  <c r="K26" i="6"/>
  <c r="K27" i="6"/>
  <c r="K28" i="6"/>
  <c r="X20" i="12" l="1"/>
  <c r="X20" i="13"/>
  <c r="R29" i="13"/>
  <c r="R15" i="13"/>
  <c r="X6" i="13"/>
  <c r="X6" i="12"/>
  <c r="R15" i="12"/>
  <c r="R29" i="12"/>
</calcChain>
</file>

<file path=xl/sharedStrings.xml><?xml version="1.0" encoding="utf-8"?>
<sst xmlns="http://schemas.openxmlformats.org/spreadsheetml/2006/main" count="4118" uniqueCount="349">
  <si>
    <t>Sequence of primers used for the amplification of the breakpoint joins of the three structural variation events identified in VP11, the ancestral unarranged chromosomes at the breakpoint sites involved in the three events (1-20), the 5.8kb deletion region in ‘Albillo Mayor’ haplotype in Tra1-3 (21) and amplicons with heterozygous SNP in 'Tempranillo Tinto' used to validate the co-segregation between chromosome 1 and 3 alleles due to the reciprocal translocation (22-28).</t>
  </si>
  <si>
    <t>#</t>
  </si>
  <si>
    <t>PRIMER NAME</t>
  </si>
  <si>
    <t>SEQUENCE</t>
  </si>
  <si>
    <t>CHR</t>
  </si>
  <si>
    <t>LOCATION ON TEMPRANILLO ASEMBLY</t>
  </si>
  <si>
    <t>B_chr01_1F</t>
  </si>
  <si>
    <t>CAACATGGATGCAATAGTGACT</t>
  </si>
  <si>
    <t> B_chr01:17440226-17440247 (+)</t>
  </si>
  <si>
    <t>B_chr01_1R</t>
  </si>
  <si>
    <t>GCCCAAAACTCTTTATGTGGAT</t>
  </si>
  <si>
    <t> B_chr01:17441386-17441407 (-)</t>
  </si>
  <si>
    <t>B_chr01_2F</t>
  </si>
  <si>
    <t>TTACCTTCCGGTGCGAGAAA</t>
  </si>
  <si>
    <t> B_chr01:17548776-17548796 (+)</t>
  </si>
  <si>
    <t>B_chr01_2R</t>
  </si>
  <si>
    <t>ATTCTCCGATCCTGAAAATGAACAA</t>
  </si>
  <si>
    <t> B_chr01:17549787-17549811 (-)</t>
  </si>
  <si>
    <t>A_chr03_1F</t>
  </si>
  <si>
    <t>TCAAGAGAGTTGGAGAATGACA</t>
  </si>
  <si>
    <t> A_chr03:7131463-7131485 (+)</t>
  </si>
  <si>
    <t>A_chr03_1R</t>
  </si>
  <si>
    <t>TTTGCCAATTGTCTATCCACTG</t>
  </si>
  <si>
    <t> A_chr03:7132663-7132684 (-)</t>
  </si>
  <si>
    <t>A_chr03_2F</t>
  </si>
  <si>
    <t>TCTGAGTCTTTTTGGTCTACAATG</t>
  </si>
  <si>
    <t> A_chr03:7173530-7173553 (+)</t>
  </si>
  <si>
    <t>A_chr03_2R</t>
  </si>
  <si>
    <t>TGGTGTGTTCTCGGCCATAC</t>
  </si>
  <si>
    <t> A_chr03:7174730-7174749 (-)</t>
  </si>
  <si>
    <t>A_chr07_1F</t>
  </si>
  <si>
    <t>TTAGTTCGACGACATGTACAAATAC</t>
  </si>
  <si>
    <t> A_chr07:22370371-22370395 (+)</t>
  </si>
  <si>
    <t>A_chr07_2R</t>
  </si>
  <si>
    <t>GTTCGGTGGAAGTTCCCTTAAA</t>
  </si>
  <si>
    <t> A_chr07:22371504-22371525 (-)</t>
  </si>
  <si>
    <t>A_chr11_1F</t>
  </si>
  <si>
    <t>TACCCATGGTCCGTTCCTTTC</t>
  </si>
  <si>
    <t> A_chr11:9244102-9244122 (+)</t>
  </si>
  <si>
    <t>A_chr11_1R</t>
  </si>
  <si>
    <t>ATGCTTTGCCTCTCATATGTGC</t>
  </si>
  <si>
    <t> A_chr11:9245014-9245035 (-)</t>
  </si>
  <si>
    <t>A_chr11_2F</t>
  </si>
  <si>
    <t>AGTCTCCTTCTCTCTCAAGCAG</t>
  </si>
  <si>
    <t> A_chr11:9265852-9265873 (+)</t>
  </si>
  <si>
    <t>A_chr11_2R</t>
  </si>
  <si>
    <t>TCCAATCCATGAGCTACTATGACC</t>
  </si>
  <si>
    <t> A_chr11:9266999-9267022 (-)</t>
  </si>
  <si>
    <t>A_chr08_1F</t>
  </si>
  <si>
    <t>GTGTATCAATGGGCCATGTTGG</t>
  </si>
  <si>
    <t> A_chr08:20029529-20029550 (+)</t>
  </si>
  <si>
    <t>A_chr08_2R</t>
  </si>
  <si>
    <t>GGCACTGACGGAGCTCTTAC</t>
  </si>
  <si>
    <t> A_chr08:20030601-20030620 (-)</t>
  </si>
  <si>
    <t>B_chr17_1F</t>
  </si>
  <si>
    <t>ACATGGGTCACCTCATCCTAAT</t>
  </si>
  <si>
    <t> B_chr17:5100770-5100791 (+)</t>
  </si>
  <si>
    <t>B_chr17_1R</t>
  </si>
  <si>
    <t>CAATATAAATCGGGCTTTGGTGGG</t>
  </si>
  <si>
    <t> B_chr17:5101768-5101791 (+)</t>
  </si>
  <si>
    <t>B_chr17_2F</t>
  </si>
  <si>
    <t>AACAGGGTATTCCAGAATGACGAA</t>
  </si>
  <si>
    <t> B_chr17:5123403-5123426 (+)</t>
  </si>
  <si>
    <t>B_chr17_2R</t>
  </si>
  <si>
    <t>TCTCACTTTCTCCTTTGACCGA</t>
  </si>
  <si>
    <t> B_chr17:5124704-5124725 (-)</t>
  </si>
  <si>
    <t>Alb_1R</t>
  </si>
  <si>
    <t>CCTTCTAAACCAAATTACTCTTC</t>
  </si>
  <si>
    <t>A_chr03:7133242-7133264  (-)</t>
  </si>
  <si>
    <t>1UP_F</t>
  </si>
  <si>
    <t>TCAAATTGTTCAAGTGATGTGGGT</t>
  </si>
  <si>
    <t> B_chr01:16211341-16211364 (+); A_chr01:17408505-17408528 (+)  </t>
  </si>
  <si>
    <t>1UP_R</t>
  </si>
  <si>
    <t>GTTGACAGGATAAGATAGGATGTGA</t>
  </si>
  <si>
    <t xml:space="preserve">B_chr01:16212424-16212448 (-); A_chr01:17409600-17409624 (-)  </t>
  </si>
  <si>
    <t>1DOWN_F</t>
  </si>
  <si>
    <t>CCTTAAGTGGCTCTCCACCC</t>
  </si>
  <si>
    <t>B_chr01:23748709-23748728 (+); A_chr01:25160613-25160632 (+)  </t>
  </si>
  <si>
    <t>1DOWN_R</t>
  </si>
  <si>
    <t>CGCTTAAGTTAGGGAGGCTCT</t>
  </si>
  <si>
    <t>B_chr01:23749746-23749766 (-); A_chr01:25161650-25161670 (-)  </t>
  </si>
  <si>
    <t>3UP_F</t>
  </si>
  <si>
    <t>AAAACCACGAGCCGTATCCC</t>
  </si>
  <si>
    <t> A_chr03:2066755-2066774 (+); B_chr03:2001972-2001991 (+)</t>
  </si>
  <si>
    <t>3UP_R</t>
  </si>
  <si>
    <t>GCGGTCTTGATCATGATGGATT</t>
  </si>
  <si>
    <t> A_chr03:2067878-2067899 (-); B_chr03:2003086-2003107 (-)</t>
  </si>
  <si>
    <t>3DOWN_F</t>
  </si>
  <si>
    <t>CCCACAACCACTTGAATGCG</t>
  </si>
  <si>
    <t> A_chr03:8076065-8076084 (+); B_chr03:8036835-8036854 (+)</t>
  </si>
  <si>
    <t>3DOWN_R</t>
  </si>
  <si>
    <t>CAAGTCACCAGCCACTCCAT</t>
  </si>
  <si>
    <t> A_chr03:8082229-8082248 (-); B_chr03:8045191-8045210 (-)</t>
  </si>
  <si>
    <t xml:space="preserve">List of primer combinations used for the amplification of the breakpoint joins of the three structural variation events identified in VP11, the ancestral unarranged chromosomes at the breakpoint sites involved in the three events, and amplicons with heterozygous SNP in ‘Tempranillo Tinto’ used to evaluate the segregation between chromosome 1 and 3 after the reciprocal translocation in the VP11 S1 population and in the absence of the translocation in the RJ51 S1 population.  The first two columns ("#") correspond to the assigned primer numbers. Subsequent columns indicate the chromosome location of each primer, the expected amplicon size, and whether the primer combination successfully amplified in VP11 and RJ51 clones. </t>
  </si>
  <si>
    <t>PRIMER PAIR</t>
  </si>
  <si>
    <t>CHR. PRIMER FWD.</t>
  </si>
  <si>
    <t>CHR. PRIMER REV.</t>
  </si>
  <si>
    <t>AMPLICON SIZE (bp)</t>
  </si>
  <si>
    <t>AMPLIF.   VP11</t>
  </si>
  <si>
    <t>AMPLIF.    RJ51</t>
  </si>
  <si>
    <t>YES</t>
  </si>
  <si>
    <t>NO</t>
  </si>
  <si>
    <t>Statistics are shown for ONT basecalled raw reads, as well as for final clean reads used for SV analysis after adapter removal and filtering for length &gt;1kb and quality &gt;9.</t>
  </si>
  <si>
    <t>ONT sequence summary</t>
  </si>
  <si>
    <t>VP11_clone raw_reads</t>
  </si>
  <si>
    <t>VP11_clone clean_reads</t>
  </si>
  <si>
    <t>RJ51_clone raw_reads</t>
  </si>
  <si>
    <t>RJ51_clone clean_reads</t>
  </si>
  <si>
    <t>Total sequence (Gb)</t>
  </si>
  <si>
    <t>Read N50 (bp)</t>
  </si>
  <si>
    <t>Mean length (bp)</t>
  </si>
  <si>
    <t>Median length (bp)</t>
  </si>
  <si>
    <t>Mean quality (bp)</t>
  </si>
  <si>
    <t>Median quality (bp)</t>
  </si>
  <si>
    <t>Read number (bp)</t>
  </si>
  <si>
    <r>
      <rPr>
        <sz val="12"/>
        <color rgb="FF000000"/>
        <rFont val="Calibri"/>
        <family val="2"/>
      </rPr>
      <t>Co-segregation patterns of chromosomal structural recombinations with reproductive traits: pollen viability, seed number, and bunch compactness in clone VP11 and its S</t>
    </r>
    <r>
      <rPr>
        <vertAlign val="subscript"/>
        <sz val="12"/>
        <color rgb="FF000000"/>
        <rFont val="Calibri"/>
        <family val="2"/>
      </rPr>
      <t>1</t>
    </r>
    <r>
      <rPr>
        <sz val="12"/>
        <color rgb="FF000000"/>
        <rFont val="Calibri"/>
        <family val="2"/>
      </rPr>
      <t xml:space="preserve"> progeny. The presence or absence of specific recombinations is documented for each individual (including all available individuals for each trait in VP11 S</t>
    </r>
    <r>
      <rPr>
        <vertAlign val="subscript"/>
        <sz val="12"/>
        <color rgb="FF000000"/>
        <rFont val="Calibri"/>
        <family val="2"/>
      </rPr>
      <t>1</t>
    </r>
    <r>
      <rPr>
        <sz val="12"/>
        <color rgb="FF000000"/>
        <rFont val="Calibri"/>
        <family val="2"/>
      </rPr>
      <t>). Chi-squared tests were performed to evaluate the correlation between structural variations and these phenotypic traits. In the table columns, superscripts ¹ and ² denote whether the primer pair targets the upstream or downstream region of the corresponding breakpoint junction, respectively. Primer pair identifiers shown in parentheses refer to the combinations used for amplification, as detailed in Figure 3 and Supplementary Tables S1 and S2.</t>
    </r>
  </si>
  <si>
    <t xml:space="preserve">Tra1-3 </t>
  </si>
  <si>
    <t>OBS.</t>
  </si>
  <si>
    <t>EXP.</t>
  </si>
  <si>
    <t>Chi2</t>
  </si>
  <si>
    <t>Yes</t>
  </si>
  <si>
    <t>No</t>
  </si>
  <si>
    <t>Dup11to7</t>
  </si>
  <si>
    <t>Dup17to8</t>
  </si>
  <si>
    <t>Genotype and phenotype of VP11 and VP11 S1 progeny individuals</t>
  </si>
  <si>
    <t>INDIVIVUAL</t>
  </si>
  <si>
    <r>
      <t>Tra1-3</t>
    </r>
    <r>
      <rPr>
        <b/>
        <vertAlign val="superscript"/>
        <sz val="12"/>
        <rFont val="Calibri"/>
        <family val="2"/>
      </rPr>
      <t>1</t>
    </r>
    <r>
      <rPr>
        <b/>
        <sz val="12"/>
        <rFont val="Calibri"/>
        <family val="2"/>
      </rPr>
      <t xml:space="preserve"> (2+6)</t>
    </r>
  </si>
  <si>
    <r>
      <t>Tra1-3</t>
    </r>
    <r>
      <rPr>
        <b/>
        <vertAlign val="superscript"/>
        <sz val="12"/>
        <rFont val="Calibri"/>
        <family val="2"/>
      </rPr>
      <t>2</t>
    </r>
    <r>
      <rPr>
        <b/>
        <sz val="12"/>
        <rFont val="Calibri"/>
        <family val="2"/>
      </rPr>
      <t xml:space="preserve"> (3+7)</t>
    </r>
  </si>
  <si>
    <r>
      <t>Dup11to7</t>
    </r>
    <r>
      <rPr>
        <b/>
        <vertAlign val="superscript"/>
        <sz val="12"/>
        <rFont val="Calibri"/>
        <family val="2"/>
      </rPr>
      <t>1</t>
    </r>
    <r>
      <rPr>
        <b/>
        <sz val="12"/>
        <rFont val="Calibri"/>
        <family val="2"/>
      </rPr>
      <t xml:space="preserve"> (9+12)</t>
    </r>
  </si>
  <si>
    <r>
      <t>Dup11to7</t>
    </r>
    <r>
      <rPr>
        <b/>
        <vertAlign val="superscript"/>
        <sz val="12"/>
        <rFont val="Calibri"/>
        <family val="2"/>
      </rPr>
      <t>2</t>
    </r>
    <r>
      <rPr>
        <b/>
        <sz val="12"/>
        <rFont val="Calibri"/>
        <family val="2"/>
      </rPr>
      <t xml:space="preserve"> (13+10)</t>
    </r>
  </si>
  <si>
    <r>
      <t>Dup17to8</t>
    </r>
    <r>
      <rPr>
        <b/>
        <vertAlign val="superscript"/>
        <sz val="12"/>
        <rFont val="Calibri"/>
        <family val="2"/>
      </rPr>
      <t>1</t>
    </r>
    <r>
      <rPr>
        <b/>
        <sz val="12"/>
        <rFont val="Calibri"/>
        <family val="2"/>
      </rPr>
      <t xml:space="preserve"> (15+18)</t>
    </r>
  </si>
  <si>
    <r>
      <t>Dup17to8</t>
    </r>
    <r>
      <rPr>
        <b/>
        <vertAlign val="superscript"/>
        <sz val="12"/>
        <rFont val="Calibri"/>
        <family val="2"/>
      </rPr>
      <t>2</t>
    </r>
    <r>
      <rPr>
        <b/>
        <sz val="12"/>
        <rFont val="Calibri"/>
        <family val="2"/>
      </rPr>
      <t xml:space="preserve"> (19+16)</t>
    </r>
  </si>
  <si>
    <t>AVERAGE POLLEN VIABILITY (%)</t>
  </si>
  <si>
    <t>FLOWER SEX</t>
  </si>
  <si>
    <t>AVERAGE SEED NUMBER PER BERRY</t>
  </si>
  <si>
    <t>BUNCH COMPACTNESS</t>
  </si>
  <si>
    <t>VP11</t>
  </si>
  <si>
    <t>Hermaphrodite</t>
  </si>
  <si>
    <t>Tricolporate</t>
  </si>
  <si>
    <t>S1_VP11</t>
  </si>
  <si>
    <t>---</t>
  </si>
  <si>
    <t>S1-VP11-01</t>
  </si>
  <si>
    <t>NA</t>
  </si>
  <si>
    <t>Female</t>
  </si>
  <si>
    <t>S1-VP11-02</t>
  </si>
  <si>
    <t>S1-VP11-03</t>
  </si>
  <si>
    <t>S1-VP11-04</t>
  </si>
  <si>
    <t>S1-VP11-05</t>
  </si>
  <si>
    <t>S1-VP11-06</t>
  </si>
  <si>
    <t>S1-VP11-07</t>
  </si>
  <si>
    <t>S1-VP11-08</t>
  </si>
  <si>
    <t>Acolporate</t>
  </si>
  <si>
    <t>S1-VP11-09</t>
  </si>
  <si>
    <t>S1-VP11-10</t>
  </si>
  <si>
    <t>S1-VP11-11</t>
  </si>
  <si>
    <t>S1-VP11-13</t>
  </si>
  <si>
    <t>S1-VP11-14</t>
  </si>
  <si>
    <t>S1-VP11-15</t>
  </si>
  <si>
    <t>S1-VP11-16</t>
  </si>
  <si>
    <t>S1-VP11-17</t>
  </si>
  <si>
    <t>S1-VP11-18</t>
  </si>
  <si>
    <t>S1-VP11-19</t>
  </si>
  <si>
    <t>S1-VP11-20</t>
  </si>
  <si>
    <t>S1-VP11-21</t>
  </si>
  <si>
    <t>S1-VP11-22</t>
  </si>
  <si>
    <t>S1-VP11-24</t>
  </si>
  <si>
    <t>S1-VP11-25</t>
  </si>
  <si>
    <t>S1-VP11-26</t>
  </si>
  <si>
    <t>S1-VP11-27</t>
  </si>
  <si>
    <t>S1-VP11-28</t>
  </si>
  <si>
    <t>S1-VP11-29</t>
  </si>
  <si>
    <t>S1-VP11-30</t>
  </si>
  <si>
    <t>S1-VP11-31</t>
  </si>
  <si>
    <t>S1-VP11-32</t>
  </si>
  <si>
    <t>S1-VP11-33</t>
  </si>
  <si>
    <t>S1-VP11-34</t>
  </si>
  <si>
    <t>S1-VP11-35</t>
  </si>
  <si>
    <t>S1-VP11-36</t>
  </si>
  <si>
    <r>
      <rPr>
        <sz val="12"/>
        <color rgb="FF000000"/>
        <rFont val="Calibri"/>
        <family val="2"/>
      </rPr>
      <t>Co-segregation patterns of chromosomal structural recombinations with reproductive traits: pollen viability, seed number and bunch compactness  in clone RJ51 and its S</t>
    </r>
    <r>
      <rPr>
        <vertAlign val="subscript"/>
        <sz val="12"/>
        <color rgb="FF000000"/>
        <rFont val="Calibri"/>
        <family val="2"/>
      </rPr>
      <t>1</t>
    </r>
    <r>
      <rPr>
        <sz val="12"/>
        <color rgb="FF000000"/>
        <rFont val="Calibri"/>
        <family val="2"/>
      </rPr>
      <t xml:space="preserve"> progeny. The presence or absence of specific recombinations is documented for each individual (at least 10 individuals per trait). Chi-squared tests were performed to evaluate the correlation between structural variations and these phenotypic traits. Superscript numbers ¹ and ² in the column headers indicate whether the corresponding primer pair amplifies the region upstream or downstream of the structural variant breakpoint, respectively. The numbers in parentheses refer to the specific primer pair combinations used for amplification, as shown in Figure 3 and detailed in Supplementary Tables S1 and S2.</t>
    </r>
  </si>
  <si>
    <t>RJ51</t>
  </si>
  <si>
    <t>S1-RJ51</t>
  </si>
  <si>
    <t>S1-RJ51-02</t>
  </si>
  <si>
    <t>S1-RJ51-04</t>
  </si>
  <si>
    <t>S1-RJ51-08</t>
  </si>
  <si>
    <t>S1-RJ51-09</t>
  </si>
  <si>
    <t>S1-RJ51-10</t>
  </si>
  <si>
    <t>S1-RJ51-11</t>
  </si>
  <si>
    <t>S1-RJ51-15</t>
  </si>
  <si>
    <t>S1-RJ51-16</t>
  </si>
  <si>
    <t>S1-RJ51-17</t>
  </si>
  <si>
    <t>S1-RJ51-20</t>
  </si>
  <si>
    <t>S1-RJ51-21</t>
  </si>
  <si>
    <t>S1-RJ51-22</t>
  </si>
  <si>
    <t>S1-RJ51-24</t>
  </si>
  <si>
    <t>S1-RJ51-26</t>
  </si>
  <si>
    <t>S1-RJ51-31</t>
  </si>
  <si>
    <t>S1-RJ51-34</t>
  </si>
  <si>
    <t>S1-RJ51-47</t>
  </si>
  <si>
    <t>S1-RJ51-56</t>
  </si>
  <si>
    <t>S1-RJ51-61</t>
  </si>
  <si>
    <t>S1-RJ51-73</t>
  </si>
  <si>
    <t>S1-RJ51-87</t>
  </si>
  <si>
    <t>S1-RJ51-120</t>
  </si>
  <si>
    <t>S1-RJ51-121</t>
  </si>
  <si>
    <t>S1-RJ51-126</t>
  </si>
  <si>
    <t>S1-RJ51-130</t>
  </si>
  <si>
    <t>S1-RJ51-132</t>
  </si>
  <si>
    <t>S1-RJ51-145</t>
  </si>
  <si>
    <r>
      <t>Supplementary Table S7. SNP segregation from chromosomes 1 and 3 in VP11 clone and S</t>
    </r>
    <r>
      <rPr>
        <b/>
        <vertAlign val="subscript"/>
        <sz val="10"/>
        <color theme="1"/>
        <rFont val="Arial"/>
        <family val="2"/>
      </rPr>
      <t>1</t>
    </r>
    <r>
      <rPr>
        <b/>
        <sz val="10"/>
        <color theme="1"/>
        <rFont val="Arial"/>
        <family val="2"/>
      </rPr>
      <t xml:space="preserve"> population. </t>
    </r>
  </si>
  <si>
    <t>Segregation analysis of heterozygous single nucleotide polymorphisms (SNPs) was performed as validation of the event Tra1-3 as a heterozygous reciprocal translocation. Two primer pairs were designed at each side of the translocation junctions in each chromosome, were separated by 6 Mb on chromosome Achr03 (primers 3UP, 3DOWN) and 7 Mb on chromosome Bchr01 (primers 1UP, 1DOWN). Chi-squared was performed to evaluate ligation between SNP amplicons.</t>
  </si>
  <si>
    <t>INDIVIDUAL</t>
  </si>
  <si>
    <t>TRA1-3</t>
  </si>
  <si>
    <t>1UP</t>
  </si>
  <si>
    <t>1DOWN</t>
  </si>
  <si>
    <t>3UP</t>
  </si>
  <si>
    <t>3DOWN</t>
  </si>
  <si>
    <t>1UP1DOWN</t>
  </si>
  <si>
    <t>3UP3DOWN</t>
  </si>
  <si>
    <t>1UP3UP</t>
  </si>
  <si>
    <t>1DOWN3DOWN</t>
  </si>
  <si>
    <t>1UP - 1DOWN</t>
  </si>
  <si>
    <t>3UP - 3DOWN</t>
  </si>
  <si>
    <t>A1</t>
  </si>
  <si>
    <t>B1</t>
  </si>
  <si>
    <t>A3</t>
  </si>
  <si>
    <t>B3</t>
  </si>
  <si>
    <t>ALLELE SEGREGATION</t>
  </si>
  <si>
    <t>FREQ.</t>
  </si>
  <si>
    <r>
      <t>CHI</t>
    </r>
    <r>
      <rPr>
        <b/>
        <vertAlign val="superscript"/>
        <sz val="10"/>
        <color rgb="FF000000"/>
        <rFont val="Helvetica Neue"/>
        <family val="3"/>
        <charset val="204"/>
      </rPr>
      <t>2</t>
    </r>
  </si>
  <si>
    <t>FREQ. RJ51</t>
  </si>
  <si>
    <t>EXP. RJ51</t>
  </si>
  <si>
    <t>A1A1-A1A1</t>
  </si>
  <si>
    <t>A3A3-A3A3</t>
  </si>
  <si>
    <t>A1B1-A1A1</t>
  </si>
  <si>
    <t>A3B3-A3A3</t>
  </si>
  <si>
    <t>B1B1-A1A1</t>
  </si>
  <si>
    <t>B3B3-A3A3</t>
  </si>
  <si>
    <t>A1A1-A1B1</t>
  </si>
  <si>
    <t>A3A3-A3B3</t>
  </si>
  <si>
    <t>A1B1-A1B1</t>
  </si>
  <si>
    <t>A3B3-A3B3</t>
  </si>
  <si>
    <t>B1B1-A1B1</t>
  </si>
  <si>
    <t>B3B3-A3B3</t>
  </si>
  <si>
    <t>A1A1-B1B1</t>
  </si>
  <si>
    <t>A3A3-B3B3</t>
  </si>
  <si>
    <t>A1B1-B1B1</t>
  </si>
  <si>
    <t>A3B3-B3B3</t>
  </si>
  <si>
    <t>B1B1-B1B1</t>
  </si>
  <si>
    <t>B3B3-B3B3</t>
  </si>
  <si>
    <t>1UP - 3UP</t>
  </si>
  <si>
    <t>1DOWN - 3DOWN</t>
  </si>
  <si>
    <t>A1A1-A3A3</t>
  </si>
  <si>
    <t>A1B1-A3A3</t>
  </si>
  <si>
    <t>B1B1-A3A3</t>
  </si>
  <si>
    <t>A1A1-A3B3</t>
  </si>
  <si>
    <t>A1B1-A3B3</t>
  </si>
  <si>
    <t>B1B1-A3B3</t>
  </si>
  <si>
    <t>A1A1-B3B3</t>
  </si>
  <si>
    <t>A1B1-B3B3</t>
  </si>
  <si>
    <t>B1B1-B3B3</t>
  </si>
  <si>
    <t>COUNT</t>
  </si>
  <si>
    <t>ALL</t>
  </si>
  <si>
    <r>
      <t>Supplementary Table S8. SNP segregation from chromosomes 1 and 3 in RJ51 clone and S</t>
    </r>
    <r>
      <rPr>
        <b/>
        <vertAlign val="subscript"/>
        <sz val="10"/>
        <color theme="1"/>
        <rFont val="Arial"/>
        <family val="2"/>
      </rPr>
      <t>1</t>
    </r>
    <r>
      <rPr>
        <b/>
        <sz val="10"/>
        <color theme="1"/>
        <rFont val="Arial"/>
        <family val="2"/>
      </rPr>
      <t xml:space="preserve"> population. </t>
    </r>
  </si>
  <si>
    <r>
      <t>Segregation analysis of heterozygous single nucleotide polymorphisms (SNPs) was performed as validation of the event Tra1-3 as a heterozygous reciprocal translocation.  Chi-squared was performed to evaluate ligation between SNP amplicons.</t>
    </r>
    <r>
      <rPr>
        <sz val="10"/>
        <color theme="1"/>
        <rFont val="Arial"/>
        <family val="2"/>
      </rPr>
      <t xml:space="preserve"> Chi-squared was performed to evaluate ligation between SNP amplicons.</t>
    </r>
  </si>
  <si>
    <t>OBS. FREQ.</t>
  </si>
  <si>
    <t>S1-RJ51-42</t>
  </si>
  <si>
    <t>S1-RJ51-51</t>
  </si>
  <si>
    <t>S1-RJ51-94</t>
  </si>
  <si>
    <t>S1-RJ51-100</t>
  </si>
  <si>
    <t>S1-RJ51-111</t>
  </si>
  <si>
    <t>S1-RJ51-140</t>
  </si>
  <si>
    <t>S1-RJ51-150</t>
  </si>
  <si>
    <t>Segregation analysis of heterozygous single nucleotide polymorphisms (SNPs) was performed as validation of the event Tra1-3 as a heterozygous reciprocal translocation.  Chi-squared tests were performed to evaluate linkage disequilibrium between SNP amplicons.</t>
  </si>
  <si>
    <t>Segregation analysis of heterozygous single nucleotide polymorphisms (SNPs) was performed as validation of the event Tra1-3 as a heterozygous reciprocal translocation. Two primer pairs were designed at each side of the translocation junctions in each chromosome, which were separated by 6 Mb on chromosome Achr03 (primers 3UP, 3DOWN) and 7 Mb on chromosome Bchr01 (primers 1UP, 1DOWN). Chi-squared tests were performed to evaluate linkage disequilibrium between SNP amplicons in individuals carrying the Tra1-3 SV.</t>
  </si>
  <si>
    <t xml:space="preserve">Segregation patterns of SSR markers from the initial multiplex PCR were used for genetic origin and microsatellite marker VVIB23 was employed for flower type identification. Genotype frequencies were estimated to evaluate deviations of SSR segregation in the progeny using Chi-squared tests. Expected = number of expected individuals per each genotype for equal allele frequency (0.5-0.5). </t>
  </si>
  <si>
    <r>
      <t>S</t>
    </r>
    <r>
      <rPr>
        <b/>
        <vertAlign val="subscript"/>
        <sz val="12"/>
        <color rgb="FF000000"/>
        <rFont val="Calibri"/>
        <family val="2"/>
      </rPr>
      <t>1</t>
    </r>
    <r>
      <rPr>
        <b/>
        <sz val="12"/>
        <color rgb="FF000000"/>
        <rFont val="Calibri"/>
        <family val="2"/>
      </rPr>
      <t xml:space="preserve"> VP11 - SSR segregation analysis</t>
    </r>
  </si>
  <si>
    <t>VVMD32</t>
  </si>
  <si>
    <t>OBSERVED</t>
  </si>
  <si>
    <t>EXPECTED</t>
  </si>
  <si>
    <t>aa</t>
  </si>
  <si>
    <t>ab</t>
  </si>
  <si>
    <t>bb</t>
  </si>
  <si>
    <t>VVMD7</t>
  </si>
  <si>
    <t>VVS2</t>
  </si>
  <si>
    <t>VrZAG62</t>
  </si>
  <si>
    <t>VrZAG79</t>
  </si>
  <si>
    <t>VVIB23</t>
  </si>
  <si>
    <t>VVMD27</t>
  </si>
  <si>
    <t>VVMD5</t>
  </si>
  <si>
    <t>FLOWER SEX Phenotype</t>
  </si>
  <si>
    <t>TT Control</t>
  </si>
  <si>
    <r>
      <t>S</t>
    </r>
    <r>
      <rPr>
        <b/>
        <vertAlign val="subscript"/>
        <sz val="12"/>
        <color rgb="FF000000"/>
        <rFont val="Calibri"/>
        <family val="2"/>
      </rPr>
      <t>1</t>
    </r>
    <r>
      <rPr>
        <b/>
        <sz val="12"/>
        <color rgb="FF000000"/>
        <rFont val="Calibri"/>
        <family val="2"/>
      </rPr>
      <t xml:space="preserve"> RJ51 - SSR segregation analysis</t>
    </r>
  </si>
  <si>
    <t xml:space="preserve">EXPECTED </t>
  </si>
  <si>
    <t>FLOWER SEX PHENOTYPE</t>
  </si>
  <si>
    <t>chr05</t>
  </si>
  <si>
    <t>chr04</t>
  </si>
  <si>
    <t>chr16</t>
  </si>
  <si>
    <t>chr07</t>
  </si>
  <si>
    <t>chr11</t>
  </si>
  <si>
    <t>chr02</t>
  </si>
  <si>
    <t xml:space="preserve">Segregation patterns of heterozygous SSR markers: seven markers from the initial multiplex PCR were used for genetic origin and microsatellite marker VVIB23 was employed for flower type identification. Genotype frequencies were estimated to evaluate deviations of SSR segregation in the progeny using Chi-squared tests. Expected = number of expected individuals per each genotype for equal allele frequency (0.5-0.5). </t>
  </si>
  <si>
    <t xml:space="preserve">Supplementary Table S6. Lack of segregation of structural variation breakpoints and segregation of reproductive-related phenotypes in RJ51 and RJ51 S1 progeny. </t>
  </si>
  <si>
    <t>Supplementary Table S10. SSR marker segregation in RJ51 S1 population.</t>
  </si>
  <si>
    <t>SV event</t>
  </si>
  <si>
    <t>Duplicated fragment coordinates</t>
  </si>
  <si>
    <t>Duplication length (bp)</t>
  </si>
  <si>
    <t>Rest of chromosome coordinates</t>
  </si>
  <si>
    <t>Duplication fold-change</t>
  </si>
  <si>
    <t>Tra1-3</t>
  </si>
  <si>
    <t>B_chr01:17440933-17549291</t>
  </si>
  <si>
    <t>B_chr01:1-17440932;B_chr01:17549292-23766831</t>
  </si>
  <si>
    <t>A_chr03:7132253-7174026</t>
  </si>
  <si>
    <t>A_chr03:1-7132252;A_chr03:7174027-21447869</t>
  </si>
  <si>
    <t>A_chr11:9244658-9266403</t>
  </si>
  <si>
    <t>A_chr11:1-9244657;A_chr11:9266404-25078944</t>
  </si>
  <si>
    <t>B_chr17:5101192-5123987</t>
  </si>
  <si>
    <t>B_chr17:1-5101191;B_chr17:5123988-20376249</t>
  </si>
  <si>
    <t>Duplicated fragment alignment Depth</t>
  </si>
  <si>
    <t>Rest of chromosome alignment Depth</t>
  </si>
  <si>
    <r>
      <t>chr03</t>
    </r>
    <r>
      <rPr>
        <b/>
        <vertAlign val="superscript"/>
        <sz val="12"/>
        <rFont val="Calibri"/>
        <family val="2"/>
      </rPr>
      <t>1</t>
    </r>
    <r>
      <rPr>
        <b/>
        <sz val="12"/>
        <rFont val="Calibri"/>
        <family val="2"/>
      </rPr>
      <t xml:space="preserve"> (5+6)</t>
    </r>
  </si>
  <si>
    <r>
      <t>chr01</t>
    </r>
    <r>
      <rPr>
        <b/>
        <vertAlign val="superscript"/>
        <sz val="12"/>
        <rFont val="Calibri"/>
        <family val="2"/>
      </rPr>
      <t>2</t>
    </r>
    <r>
      <rPr>
        <b/>
        <sz val="12"/>
        <rFont val="Calibri"/>
        <family val="2"/>
      </rPr>
      <t xml:space="preserve"> (3+4)</t>
    </r>
  </si>
  <si>
    <r>
      <t>chr03</t>
    </r>
    <r>
      <rPr>
        <b/>
        <vertAlign val="superscript"/>
        <sz val="12"/>
        <rFont val="Calibri"/>
        <family val="2"/>
      </rPr>
      <t>2</t>
    </r>
    <r>
      <rPr>
        <b/>
        <sz val="12"/>
        <rFont val="Calibri"/>
        <family val="2"/>
      </rPr>
      <t xml:space="preserve"> (7+8)</t>
    </r>
  </si>
  <si>
    <t>chr07 (9+10)</t>
  </si>
  <si>
    <t>chr08 (15+16)</t>
  </si>
  <si>
    <r>
      <t>Supplementary Table S7. SSR marker segregation in the VP11 S</t>
    </r>
    <r>
      <rPr>
        <b/>
        <vertAlign val="subscript"/>
        <sz val="12"/>
        <color rgb="FF000000"/>
        <rFont val="Calibri"/>
        <family val="2"/>
      </rPr>
      <t xml:space="preserve">1 </t>
    </r>
    <r>
      <rPr>
        <b/>
        <sz val="12"/>
        <color rgb="FF000000"/>
        <rFont val="Calibri"/>
        <family val="2"/>
      </rPr>
      <t>population.</t>
    </r>
    <r>
      <rPr>
        <sz val="12"/>
        <color rgb="FF000000"/>
        <rFont val="Calibri"/>
        <family val="2"/>
      </rPr>
      <t xml:space="preserve">  </t>
    </r>
  </si>
  <si>
    <t>Supplementary Table S8. Analysis of co-segregation between chromosomes 1 and 3 by PCR genotyping in the RJ51 S1 population.</t>
  </si>
  <si>
    <r>
      <t>Supplementary Table S9. Analysis of co-segregation between chromosomes 1 and 3 by PCR genotyping in VP11 S</t>
    </r>
    <r>
      <rPr>
        <b/>
        <vertAlign val="subscript"/>
        <sz val="12"/>
        <color rgb="FF000000"/>
        <rFont val="Calibri"/>
        <family val="2"/>
      </rPr>
      <t>1</t>
    </r>
    <r>
      <rPr>
        <b/>
        <sz val="12"/>
        <color rgb="FF000000"/>
        <rFont val="Calibri"/>
        <family val="2"/>
      </rPr>
      <t xml:space="preserve"> invividuals carrying the Tra1-3 translocation. </t>
    </r>
  </si>
  <si>
    <r>
      <t>chr01</t>
    </r>
    <r>
      <rPr>
        <b/>
        <vertAlign val="superscript"/>
        <sz val="12"/>
        <rFont val="Calibri"/>
        <family val="2"/>
      </rPr>
      <t>1</t>
    </r>
    <r>
      <rPr>
        <b/>
        <sz val="12"/>
        <rFont val="Calibri"/>
        <family val="2"/>
      </rPr>
      <t xml:space="preserve"> (1+2)</t>
    </r>
  </si>
  <si>
    <r>
      <t>chr3</t>
    </r>
    <r>
      <rPr>
        <b/>
        <vertAlign val="superscript"/>
        <sz val="12"/>
        <rFont val="Calibri"/>
        <family val="2"/>
      </rPr>
      <t>2</t>
    </r>
    <r>
      <rPr>
        <b/>
        <sz val="12"/>
        <rFont val="Calibri"/>
        <family val="2"/>
      </rPr>
      <t xml:space="preserve"> (7+8)</t>
    </r>
  </si>
  <si>
    <r>
      <t>chr11</t>
    </r>
    <r>
      <rPr>
        <b/>
        <vertAlign val="superscript"/>
        <sz val="12"/>
        <rFont val="Calibri"/>
        <family val="2"/>
      </rPr>
      <t>1</t>
    </r>
    <r>
      <rPr>
        <b/>
        <sz val="12"/>
        <rFont val="Calibri"/>
        <family val="2"/>
      </rPr>
      <t xml:space="preserve"> (11+12)</t>
    </r>
  </si>
  <si>
    <r>
      <t>chr11</t>
    </r>
    <r>
      <rPr>
        <b/>
        <vertAlign val="superscript"/>
        <sz val="12"/>
        <rFont val="Calibri"/>
        <family val="2"/>
      </rPr>
      <t>2</t>
    </r>
    <r>
      <rPr>
        <b/>
        <sz val="12"/>
        <rFont val="Calibri"/>
        <family val="2"/>
      </rPr>
      <t xml:space="preserve"> (13+14)</t>
    </r>
  </si>
  <si>
    <r>
      <t>chr17</t>
    </r>
    <r>
      <rPr>
        <b/>
        <vertAlign val="superscript"/>
        <sz val="12"/>
        <rFont val="Calibri"/>
        <family val="2"/>
      </rPr>
      <t>1</t>
    </r>
    <r>
      <rPr>
        <b/>
        <sz val="12"/>
        <rFont val="Calibri"/>
        <family val="2"/>
      </rPr>
      <t xml:space="preserve"> (17+18)</t>
    </r>
  </si>
  <si>
    <r>
      <t>chr17</t>
    </r>
    <r>
      <rPr>
        <b/>
        <vertAlign val="superscript"/>
        <sz val="12"/>
        <rFont val="Calibri"/>
        <family val="2"/>
      </rPr>
      <t>2</t>
    </r>
    <r>
      <rPr>
        <b/>
        <sz val="12"/>
        <rFont val="Calibri"/>
        <family val="2"/>
      </rPr>
      <t xml:space="preserve"> (19+20)</t>
    </r>
  </si>
  <si>
    <r>
      <t>Chi</t>
    </r>
    <r>
      <rPr>
        <b/>
        <vertAlign val="superscript"/>
        <sz val="12"/>
        <color rgb="FF000000"/>
        <rFont val="Calibri"/>
        <family val="2"/>
      </rPr>
      <t>2</t>
    </r>
    <r>
      <rPr>
        <b/>
        <sz val="12"/>
        <color rgb="FF000000"/>
        <rFont val="Calibri"/>
        <family val="2"/>
      </rPr>
      <t xml:space="preserve"> segregation analysis for Mendelian segregation of somatic SVs  in VP11 S1 progeny</t>
    </r>
  </si>
  <si>
    <r>
      <t>Chi</t>
    </r>
    <r>
      <rPr>
        <b/>
        <vertAlign val="superscript"/>
        <sz val="12"/>
        <color rgb="FF000000"/>
        <rFont val="Calibri"/>
        <family val="2"/>
      </rPr>
      <t>2</t>
    </r>
    <r>
      <rPr>
        <b/>
        <sz val="12"/>
        <color rgb="FF000000"/>
        <rFont val="Calibri"/>
        <family val="2"/>
      </rPr>
      <t xml:space="preserve"> for the independent segregation of the two translocated chromosomes in VP11 S1 progeny</t>
    </r>
  </si>
  <si>
    <r>
      <t>Tra1-3</t>
    </r>
    <r>
      <rPr>
        <b/>
        <vertAlign val="superscript"/>
        <sz val="12"/>
        <color theme="1"/>
        <rFont val="Calibri"/>
        <family val="2"/>
      </rPr>
      <t>2</t>
    </r>
    <r>
      <rPr>
        <b/>
        <sz val="12"/>
        <color theme="1"/>
        <rFont val="Calibri"/>
        <family val="2"/>
      </rPr>
      <t xml:space="preserve"> (3+7) Yes</t>
    </r>
  </si>
  <si>
    <r>
      <t>Tra1-3</t>
    </r>
    <r>
      <rPr>
        <b/>
        <vertAlign val="superscript"/>
        <sz val="12"/>
        <color theme="1"/>
        <rFont val="Calibri"/>
        <family val="2"/>
      </rPr>
      <t>2</t>
    </r>
    <r>
      <rPr>
        <b/>
        <sz val="12"/>
        <color theme="1"/>
        <rFont val="Calibri"/>
        <family val="2"/>
      </rPr>
      <t xml:space="preserve"> (3+7) No</t>
    </r>
  </si>
  <si>
    <r>
      <t>Tra1-3</t>
    </r>
    <r>
      <rPr>
        <b/>
        <vertAlign val="superscript"/>
        <sz val="12"/>
        <color theme="1"/>
        <rFont val="Calibri"/>
        <family val="2"/>
      </rPr>
      <t>1</t>
    </r>
    <r>
      <rPr>
        <b/>
        <sz val="12"/>
        <color theme="1"/>
        <rFont val="Calibri"/>
        <family val="2"/>
      </rPr>
      <t xml:space="preserve"> (2+6) Yes</t>
    </r>
  </si>
  <si>
    <r>
      <t>Tra1-3</t>
    </r>
    <r>
      <rPr>
        <b/>
        <vertAlign val="superscript"/>
        <sz val="12"/>
        <color theme="1"/>
        <rFont val="Calibri"/>
        <family val="2"/>
      </rPr>
      <t>1</t>
    </r>
    <r>
      <rPr>
        <b/>
        <sz val="12"/>
        <color theme="1"/>
        <rFont val="Calibri"/>
        <family val="2"/>
      </rPr>
      <t xml:space="preserve"> (2+6) No</t>
    </r>
  </si>
  <si>
    <t>Supplementary Table S1. Primer sequences.</t>
  </si>
  <si>
    <t>χ2</t>
  </si>
  <si>
    <t xml:space="preserve">Supplementary Table S2. PCR primer combinations and theoretical amplicon sizes. </t>
  </si>
  <si>
    <t xml:space="preserve">Supplementary Table S5. Segregation of structural variation breakpoints and reproductive-related phenotypes in VP11 and VP11 S1 progeny. </t>
  </si>
  <si>
    <t xml:space="preserve">Supplementary Table S3. Long-read whole-genome sequencing summary. </t>
  </si>
  <si>
    <t xml:space="preserve">Supplementary Table S4. Read mapping depth supporting somatic duplications in VP11. </t>
  </si>
  <si>
    <t>SD POLLEN VIABILITY (%)</t>
  </si>
  <si>
    <t>-</t>
  </si>
  <si>
    <t>SD SEED NUMBER PER BERRY</t>
  </si>
  <si>
    <t>POLLEN TYPE (GRAIN APERTURES)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</si>
</sst>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E+00"/>
  </numFmts>
  <fonts count="31" x14ac:knownFonts="1">
    <font>
      <sz val="11"/>
      <color theme="1"/>
      <name val="Aptos Narrow"/>
      <family val="2"/>
      <scheme val="minor"/>
    </font>
    <font>
      <sz val="12"/>
      <color theme="1"/>
      <name val="Aptos Narrow"/>
      <family val="2"/>
      <scheme val="minor"/>
    </font>
    <font>
      <b/>
      <sz val="10"/>
      <color rgb="FFFFFFFF"/>
      <name val="Helvetica Neue"/>
      <family val="3"/>
      <charset val="204"/>
    </font>
    <font>
      <b/>
      <sz val="10"/>
      <color theme="1"/>
      <name val="Helvetica Neue"/>
      <family val="3"/>
      <charset val="204"/>
    </font>
    <font>
      <sz val="10"/>
      <color theme="1"/>
      <name val="Helvetica Neue"/>
      <family val="3"/>
      <charset val="204"/>
    </font>
    <font>
      <b/>
      <sz val="10"/>
      <color theme="1"/>
      <name val="Arial"/>
      <family val="2"/>
    </font>
    <font>
      <sz val="10"/>
      <color theme="1"/>
      <name val="Arial"/>
      <family val="2"/>
    </font>
    <font>
      <b/>
      <vertAlign val="subscript"/>
      <sz val="10"/>
      <color theme="1"/>
      <name val="Arial"/>
      <family val="2"/>
    </font>
    <font>
      <b/>
      <sz val="10"/>
      <color rgb="FF000000"/>
      <name val="Helvetica Neue"/>
      <family val="3"/>
      <charset val="204"/>
    </font>
    <font>
      <sz val="9"/>
      <color theme="1"/>
      <name val="Helvetica Neue"/>
      <family val="3"/>
      <charset val="204"/>
    </font>
    <font>
      <sz val="8"/>
      <name val="Aptos Narrow"/>
      <family val="2"/>
      <scheme val="minor"/>
    </font>
    <font>
      <b/>
      <sz val="9"/>
      <color theme="1"/>
      <name val="Helvetica Neue"/>
      <family val="3"/>
      <charset val="204"/>
    </font>
    <font>
      <b/>
      <vertAlign val="superscript"/>
      <sz val="10"/>
      <color rgb="FF000000"/>
      <name val="Helvetica Neue"/>
      <family val="3"/>
      <charset val="204"/>
    </font>
    <font>
      <sz val="11"/>
      <color rgb="FF9C0006"/>
      <name val="Aptos Narrow"/>
      <family val="2"/>
      <scheme val="minor"/>
    </font>
    <font>
      <b/>
      <sz val="12"/>
      <color theme="1"/>
      <name val="Calibri"/>
      <family val="2"/>
    </font>
    <font>
      <sz val="12"/>
      <color theme="1"/>
      <name val="Calibri"/>
      <family val="2"/>
    </font>
    <font>
      <b/>
      <sz val="12"/>
      <color rgb="FF000000"/>
      <name val="Calibri"/>
      <family val="2"/>
    </font>
    <font>
      <b/>
      <vertAlign val="subscript"/>
      <sz val="12"/>
      <color rgb="FF000000"/>
      <name val="Calibri"/>
      <family val="2"/>
    </font>
    <font>
      <sz val="12"/>
      <color rgb="FF000000"/>
      <name val="Calibri"/>
      <family val="2"/>
    </font>
    <font>
      <b/>
      <vertAlign val="superscript"/>
      <sz val="12"/>
      <color rgb="FF000000"/>
      <name val="Calibri"/>
      <family val="2"/>
    </font>
    <font>
      <sz val="12"/>
      <color rgb="FF000000"/>
      <name val="Calibri"/>
      <family val="2"/>
    </font>
    <font>
      <vertAlign val="subscript"/>
      <sz val="12"/>
      <color rgb="FF000000"/>
      <name val="Calibri"/>
      <family val="2"/>
    </font>
    <font>
      <b/>
      <sz val="12"/>
      <color rgb="FF000000"/>
      <name val="Calibri"/>
      <family val="2"/>
    </font>
    <font>
      <sz val="12"/>
      <color theme="1"/>
      <name val="Calibri"/>
      <family val="2"/>
    </font>
    <font>
      <sz val="9"/>
      <color rgb="FF000000"/>
      <name val="Helvetica Neue"/>
      <family val="3"/>
      <charset val="204"/>
    </font>
    <font>
      <sz val="10"/>
      <color rgb="FF000000"/>
      <name val="Helvetica Neue"/>
      <family val="3"/>
      <charset val="204"/>
    </font>
    <font>
      <b/>
      <sz val="12"/>
      <name val="Calibri"/>
      <family val="2"/>
    </font>
    <font>
      <b/>
      <vertAlign val="superscript"/>
      <sz val="12"/>
      <name val="Calibri"/>
      <family val="2"/>
    </font>
    <font>
      <sz val="12"/>
      <name val="Calibri"/>
      <family val="2"/>
    </font>
    <font>
      <sz val="12"/>
      <color rgb="FF000000"/>
      <name val="Helvetica Neue"/>
      <family val="3"/>
      <charset val="204"/>
    </font>
    <font>
      <b/>
      <vertAlign val="superscript"/>
      <sz val="12"/>
      <color theme="1"/>
      <name val="Calibri"/>
      <family val="2"/>
    </font>
  </fonts>
  <fills count="10">
    <fill>
      <patternFill patternType="none"/>
    </fill>
    <fill>
      <patternFill patternType="gray125"/>
    </fill>
    <fill>
      <patternFill patternType="solid">
        <fgColor theme="1"/>
        <bgColor theme="1"/>
      </patternFill>
    </fill>
    <fill>
      <patternFill patternType="solid">
        <fgColor rgb="FFFFC7CE"/>
      </patternFill>
    </fill>
    <fill>
      <patternFill patternType="solid">
        <fgColor rgb="FF92D050"/>
        <bgColor indexed="64"/>
      </patternFill>
    </fill>
    <fill>
      <patternFill patternType="solid">
        <fgColor theme="9" tint="0.79998168889431442"/>
        <bgColor indexed="64"/>
      </patternFill>
    </fill>
    <fill>
      <patternFill patternType="solid">
        <fgColor theme="0"/>
        <bgColor theme="1"/>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14">
    <border>
      <left/>
      <right/>
      <top/>
      <bottom/>
      <diagonal/>
    </border>
    <border>
      <left style="thin">
        <color theme="1"/>
      </left>
      <right/>
      <top style="thin">
        <color theme="1"/>
      </top>
      <bottom/>
      <diagonal/>
    </border>
    <border>
      <left/>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top style="thin">
        <color rgb="FF000000"/>
      </top>
      <bottom/>
      <diagonal/>
    </border>
    <border>
      <left/>
      <right/>
      <top/>
      <bottom style="thin">
        <color rgb="FF000000"/>
      </bottom>
      <diagonal/>
    </border>
    <border>
      <left/>
      <right/>
      <top style="thin">
        <color indexed="64"/>
      </top>
      <bottom style="thin">
        <color theme="1"/>
      </bottom>
      <diagonal/>
    </border>
    <border>
      <left/>
      <right/>
      <top style="thin">
        <color indexed="64"/>
      </top>
      <bottom style="thin">
        <color indexed="64"/>
      </bottom>
      <diagonal/>
    </border>
    <border>
      <left style="thin">
        <color theme="1"/>
      </left>
      <right/>
      <top/>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top/>
      <bottom style="thin">
        <color indexed="64"/>
      </bottom>
      <diagonal/>
    </border>
    <border>
      <left/>
      <right/>
      <top style="thin">
        <color theme="1"/>
      </top>
      <bottom style="thin">
        <color indexed="64"/>
      </bottom>
      <diagonal/>
    </border>
  </borders>
  <cellStyleXfs count="3">
    <xf numFmtId="0" fontId="0" fillId="0" borderId="0"/>
    <xf numFmtId="0" fontId="13" fillId="3" borderId="0" applyNumberFormat="0" applyBorder="0" applyAlignment="0" applyProtection="0"/>
    <xf numFmtId="0" fontId="1" fillId="0" borderId="0"/>
  </cellStyleXfs>
  <cellXfs count="105">
    <xf numFmtId="0" fontId="0" fillId="0" borderId="0" xfId="0"/>
    <xf numFmtId="0" fontId="2" fillId="2" borderId="1" xfId="0" applyFont="1" applyFill="1" applyBorder="1" applyAlignment="1">
      <alignment horizontal="center" vertical="center"/>
    </xf>
    <xf numFmtId="0" fontId="4" fillId="0" borderId="0" xfId="0" applyFont="1" applyAlignment="1">
      <alignment horizontal="left" vertical="center"/>
    </xf>
    <xf numFmtId="0" fontId="3" fillId="0" borderId="0" xfId="0" applyFont="1" applyAlignment="1">
      <alignment horizontal="left" vertical="center"/>
    </xf>
    <xf numFmtId="0" fontId="2" fillId="2" borderId="2" xfId="0" applyFont="1" applyFill="1" applyBorder="1" applyAlignment="1">
      <alignment horizontal="center" vertical="center"/>
    </xf>
    <xf numFmtId="0" fontId="2" fillId="2" borderId="0" xfId="0" applyFont="1" applyFill="1" applyAlignment="1">
      <alignment horizontal="center" vertical="center"/>
    </xf>
    <xf numFmtId="0" fontId="8" fillId="0" borderId="3" xfId="0" applyFont="1" applyBorder="1" applyAlignment="1">
      <alignment horizontal="center" vertical="center"/>
    </xf>
    <xf numFmtId="164" fontId="9" fillId="0" borderId="4" xfId="0" applyNumberFormat="1" applyFont="1" applyBorder="1" applyAlignment="1">
      <alignment horizontal="center" vertical="center"/>
    </xf>
    <xf numFmtId="1" fontId="9" fillId="0" borderId="4" xfId="0" applyNumberFormat="1" applyFont="1" applyBorder="1" applyAlignment="1">
      <alignment horizontal="center" vertical="center"/>
    </xf>
    <xf numFmtId="2" fontId="9" fillId="0" borderId="4" xfId="0" applyNumberFormat="1" applyFont="1" applyBorder="1" applyAlignment="1">
      <alignment horizontal="center" vertical="center"/>
    </xf>
    <xf numFmtId="0" fontId="8" fillId="0" borderId="4" xfId="0" applyFont="1" applyBorder="1" applyAlignment="1">
      <alignment horizontal="center" vertical="center"/>
    </xf>
    <xf numFmtId="164" fontId="11" fillId="0" borderId="4" xfId="0" applyNumberFormat="1" applyFont="1" applyBorder="1" applyAlignment="1">
      <alignment horizontal="center" vertical="center"/>
    </xf>
    <xf numFmtId="165" fontId="9" fillId="0" borderId="4" xfId="0" applyNumberFormat="1" applyFont="1" applyBorder="1" applyAlignment="1">
      <alignment horizontal="center" vertical="center"/>
    </xf>
    <xf numFmtId="164" fontId="11" fillId="0" borderId="3" xfId="0" applyNumberFormat="1" applyFont="1" applyBorder="1" applyAlignment="1">
      <alignment horizontal="center" vertical="center"/>
    </xf>
    <xf numFmtId="13" fontId="9" fillId="0" borderId="4" xfId="0" applyNumberFormat="1" applyFont="1" applyBorder="1" applyAlignment="1">
      <alignment horizontal="center" vertical="center"/>
    </xf>
    <xf numFmtId="0" fontId="0" fillId="0" borderId="2" xfId="0" applyBorder="1" applyAlignment="1">
      <alignment horizontal="center" vertical="center"/>
    </xf>
    <xf numFmtId="164" fontId="9" fillId="4" borderId="4" xfId="0" applyNumberFormat="1" applyFont="1" applyFill="1" applyBorder="1" applyAlignment="1">
      <alignment horizontal="center" vertical="center"/>
    </xf>
    <xf numFmtId="164" fontId="11" fillId="5" borderId="4" xfId="0" applyNumberFormat="1" applyFont="1" applyFill="1" applyBorder="1" applyAlignment="1">
      <alignment horizontal="center" vertical="center"/>
    </xf>
    <xf numFmtId="164" fontId="13" fillId="3" borderId="4" xfId="1" applyNumberFormat="1" applyBorder="1" applyAlignment="1">
      <alignment horizontal="center" vertical="center"/>
    </xf>
    <xf numFmtId="164" fontId="9" fillId="0" borderId="0" xfId="0" applyNumberFormat="1" applyFont="1" applyAlignment="1">
      <alignment horizontal="center" vertical="center"/>
    </xf>
    <xf numFmtId="164" fontId="9" fillId="4" borderId="0" xfId="0" applyNumberFormat="1" applyFont="1" applyFill="1" applyAlignment="1">
      <alignment horizontal="center" vertical="center"/>
    </xf>
    <xf numFmtId="0" fontId="14" fillId="0" borderId="0" xfId="0" applyFont="1" applyAlignment="1">
      <alignment horizontal="left" vertical="center"/>
    </xf>
    <xf numFmtId="0" fontId="15" fillId="0" borderId="0" xfId="0" applyFont="1"/>
    <xf numFmtId="0" fontId="15" fillId="0" borderId="0" xfId="0" applyFont="1" applyAlignment="1">
      <alignment horizontal="left" vertical="center"/>
    </xf>
    <xf numFmtId="0" fontId="16" fillId="0" borderId="1" xfId="0" applyFont="1" applyBorder="1" applyAlignment="1">
      <alignment horizontal="center" vertical="center"/>
    </xf>
    <xf numFmtId="1" fontId="15" fillId="0" borderId="2" xfId="0" applyNumberFormat="1" applyFont="1" applyBorder="1" applyAlignment="1">
      <alignment horizontal="center" vertical="center"/>
    </xf>
    <xf numFmtId="1" fontId="15" fillId="0" borderId="1" xfId="0" applyNumberFormat="1" applyFont="1" applyBorder="1" applyAlignment="1">
      <alignment horizontal="center" vertical="center"/>
    </xf>
    <xf numFmtId="0" fontId="16" fillId="0" borderId="0" xfId="0" applyFont="1" applyAlignment="1">
      <alignment horizontal="left" vertical="center"/>
    </xf>
    <xf numFmtId="1" fontId="15" fillId="0" borderId="4" xfId="0" applyNumberFormat="1" applyFont="1" applyBorder="1" applyAlignment="1">
      <alignment horizontal="center" vertical="center"/>
    </xf>
    <xf numFmtId="2" fontId="15" fillId="0" borderId="4" xfId="0" applyNumberFormat="1" applyFont="1" applyBorder="1" applyAlignment="1">
      <alignment horizontal="center" vertical="center"/>
    </xf>
    <xf numFmtId="2" fontId="15" fillId="0" borderId="2" xfId="0" applyNumberFormat="1" applyFont="1" applyBorder="1" applyAlignment="1">
      <alignment horizontal="center" vertical="center"/>
    </xf>
    <xf numFmtId="164" fontId="15" fillId="0" borderId="2" xfId="0" applyNumberFormat="1" applyFont="1" applyBorder="1" applyAlignment="1">
      <alignment horizontal="center" vertical="center"/>
    </xf>
    <xf numFmtId="0" fontId="15" fillId="0" borderId="0" xfId="0" applyFont="1" applyAlignment="1">
      <alignment horizontal="center"/>
    </xf>
    <xf numFmtId="0" fontId="15"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vertical="center" wrapText="1"/>
    </xf>
    <xf numFmtId="0" fontId="14" fillId="0" borderId="0" xfId="0" applyFont="1" applyAlignment="1">
      <alignment horizontal="center" vertical="center"/>
    </xf>
    <xf numFmtId="0" fontId="14" fillId="0" borderId="0" xfId="0" applyFont="1" applyAlignment="1">
      <alignment vertical="center"/>
    </xf>
    <xf numFmtId="0" fontId="16" fillId="0" borderId="3" xfId="0" applyFont="1" applyBorder="1" applyAlignment="1">
      <alignment horizontal="center" vertical="center"/>
    </xf>
    <xf numFmtId="164" fontId="15" fillId="0" borderId="4" xfId="0" applyNumberFormat="1" applyFont="1" applyBorder="1" applyAlignment="1">
      <alignment horizontal="center" vertical="center"/>
    </xf>
    <xf numFmtId="164" fontId="15" fillId="0" borderId="4" xfId="0" quotePrefix="1" applyNumberFormat="1" applyFont="1" applyBorder="1" applyAlignment="1">
      <alignment horizontal="center" vertical="center"/>
    </xf>
    <xf numFmtId="164" fontId="18" fillId="0" borderId="5" xfId="0" applyNumberFormat="1" applyFont="1" applyBorder="1" applyAlignment="1">
      <alignment horizontal="center" vertical="center"/>
    </xf>
    <xf numFmtId="1" fontId="18" fillId="0" borderId="5" xfId="0" applyNumberFormat="1" applyFont="1" applyBorder="1" applyAlignment="1">
      <alignment horizontal="center" vertical="center"/>
    </xf>
    <xf numFmtId="0" fontId="18" fillId="0" borderId="0" xfId="0" applyFont="1"/>
    <xf numFmtId="0" fontId="16" fillId="0" borderId="4" xfId="0" applyFont="1" applyBorder="1" applyAlignment="1">
      <alignment horizontal="center" vertical="center"/>
    </xf>
    <xf numFmtId="164" fontId="14" fillId="0" borderId="4" xfId="0" applyNumberFormat="1" applyFont="1" applyBorder="1" applyAlignment="1">
      <alignment horizontal="center" vertical="center"/>
    </xf>
    <xf numFmtId="13" fontId="15" fillId="0" borderId="4" xfId="0" applyNumberFormat="1" applyFont="1" applyBorder="1" applyAlignment="1">
      <alignment horizontal="center" vertical="center"/>
    </xf>
    <xf numFmtId="164" fontId="14" fillId="0" borderId="3" xfId="0" applyNumberFormat="1" applyFont="1" applyBorder="1" applyAlignment="1">
      <alignment horizontal="center" vertical="center"/>
    </xf>
    <xf numFmtId="0" fontId="15" fillId="0" borderId="2" xfId="0" applyFont="1" applyBorder="1" applyAlignment="1">
      <alignment horizontal="center" vertical="center"/>
    </xf>
    <xf numFmtId="0" fontId="18" fillId="0" borderId="0" xfId="0" applyFont="1" applyAlignment="1">
      <alignment horizontal="left" vertical="center"/>
    </xf>
    <xf numFmtId="0" fontId="22" fillId="0" borderId="6" xfId="0" applyFont="1" applyBorder="1" applyAlignment="1">
      <alignment vertical="center"/>
    </xf>
    <xf numFmtId="164" fontId="15" fillId="0" borderId="4" xfId="0" applyNumberFormat="1" applyFont="1" applyBorder="1" applyAlignment="1">
      <alignment horizontal="center" vertical="center" wrapText="1"/>
    </xf>
    <xf numFmtId="0" fontId="15" fillId="0" borderId="0" xfId="0" applyFont="1" applyAlignment="1">
      <alignment horizontal="left" vertical="top"/>
    </xf>
    <xf numFmtId="0" fontId="20" fillId="0" borderId="0" xfId="0" applyFont="1" applyAlignment="1">
      <alignment horizontal="left" vertical="center"/>
    </xf>
    <xf numFmtId="0" fontId="22" fillId="0" borderId="0" xfId="0" applyFont="1" applyAlignment="1">
      <alignment horizontal="left" vertical="center"/>
    </xf>
    <xf numFmtId="164" fontId="24" fillId="0" borderId="5" xfId="0" applyNumberFormat="1" applyFont="1" applyBorder="1" applyAlignment="1">
      <alignment horizontal="center" vertical="center"/>
    </xf>
    <xf numFmtId="0" fontId="25" fillId="0" borderId="0" xfId="0" applyFont="1"/>
    <xf numFmtId="0" fontId="15" fillId="0" borderId="4" xfId="0" applyFont="1" applyBorder="1" applyAlignment="1">
      <alignment horizontal="center" vertical="center"/>
    </xf>
    <xf numFmtId="165" fontId="15" fillId="0" borderId="0" xfId="0" applyNumberFormat="1" applyFont="1" applyAlignment="1">
      <alignment horizontal="center" vertical="center"/>
    </xf>
    <xf numFmtId="164" fontId="23" fillId="0" borderId="2" xfId="0" applyNumberFormat="1" applyFont="1" applyBorder="1" applyAlignment="1">
      <alignment horizontal="center" vertical="center"/>
    </xf>
    <xf numFmtId="0" fontId="26" fillId="7" borderId="1" xfId="0" applyFont="1" applyFill="1" applyBorder="1" applyAlignment="1">
      <alignment horizontal="center" vertical="center"/>
    </xf>
    <xf numFmtId="1" fontId="28" fillId="7" borderId="4" xfId="0" applyNumberFormat="1" applyFont="1" applyFill="1" applyBorder="1" applyAlignment="1">
      <alignment horizontal="center" vertical="center"/>
    </xf>
    <xf numFmtId="0" fontId="28" fillId="7" borderId="4" xfId="0" applyFont="1" applyFill="1" applyBorder="1" applyAlignment="1">
      <alignment horizontal="center" vertical="center"/>
    </xf>
    <xf numFmtId="2" fontId="28" fillId="7" borderId="4" xfId="0" applyNumberFormat="1" applyFont="1" applyFill="1" applyBorder="1" applyAlignment="1">
      <alignment horizontal="center" vertical="center"/>
    </xf>
    <xf numFmtId="1" fontId="28" fillId="7" borderId="2" xfId="0" applyNumberFormat="1" applyFont="1" applyFill="1" applyBorder="1" applyAlignment="1">
      <alignment horizontal="center" vertical="center"/>
    </xf>
    <xf numFmtId="0" fontId="28" fillId="7" borderId="2" xfId="0" applyFont="1" applyFill="1" applyBorder="1" applyAlignment="1">
      <alignment horizontal="center" vertical="center"/>
    </xf>
    <xf numFmtId="164" fontId="28" fillId="7" borderId="2" xfId="0" applyNumberFormat="1" applyFont="1" applyFill="1" applyBorder="1" applyAlignment="1">
      <alignment horizontal="center" vertical="center"/>
    </xf>
    <xf numFmtId="2" fontId="28" fillId="7" borderId="2" xfId="0" applyNumberFormat="1" applyFont="1" applyFill="1" applyBorder="1" applyAlignment="1">
      <alignment horizontal="center" vertical="center"/>
    </xf>
    <xf numFmtId="1" fontId="15" fillId="0" borderId="0" xfId="0" applyNumberFormat="1" applyFont="1" applyAlignment="1">
      <alignment horizontal="center" vertical="center"/>
    </xf>
    <xf numFmtId="0" fontId="26" fillId="6" borderId="8" xfId="0" applyFont="1" applyFill="1" applyBorder="1" applyAlignment="1">
      <alignment horizontal="center" vertical="center"/>
    </xf>
    <xf numFmtId="1" fontId="15" fillId="0" borderId="0" xfId="0" applyNumberFormat="1" applyFont="1" applyAlignment="1">
      <alignment horizontal="center"/>
    </xf>
    <xf numFmtId="164" fontId="28" fillId="7" borderId="4" xfId="0" applyNumberFormat="1" applyFont="1" applyFill="1" applyBorder="1" applyAlignment="1">
      <alignment horizontal="center" vertical="center"/>
    </xf>
    <xf numFmtId="0" fontId="14" fillId="0" borderId="0" xfId="0" applyFont="1" applyAlignment="1">
      <alignment horizontal="left" vertical="center" wrapText="1"/>
    </xf>
    <xf numFmtId="0" fontId="18" fillId="0" borderId="5" xfId="0" applyFont="1" applyBorder="1" applyAlignment="1">
      <alignment horizontal="center" vertical="center"/>
    </xf>
    <xf numFmtId="0" fontId="16" fillId="8" borderId="1" xfId="0" applyFont="1" applyFill="1" applyBorder="1" applyAlignment="1">
      <alignment horizontal="center" vertical="center"/>
    </xf>
    <xf numFmtId="1" fontId="15" fillId="8" borderId="2" xfId="0" applyNumberFormat="1" applyFont="1" applyFill="1" applyBorder="1" applyAlignment="1">
      <alignment horizontal="center" vertical="center"/>
    </xf>
    <xf numFmtId="1" fontId="15" fillId="8" borderId="1" xfId="0" applyNumberFormat="1" applyFont="1" applyFill="1" applyBorder="1" applyAlignment="1">
      <alignment horizontal="center" vertical="center"/>
    </xf>
    <xf numFmtId="1" fontId="15" fillId="8" borderId="3" xfId="0" applyNumberFormat="1" applyFont="1" applyFill="1" applyBorder="1" applyAlignment="1">
      <alignment horizontal="center" vertical="center"/>
    </xf>
    <xf numFmtId="164" fontId="29" fillId="0" borderId="5" xfId="0" applyNumberFormat="1" applyFont="1" applyBorder="1" applyAlignment="1">
      <alignment horizontal="center" vertical="center"/>
    </xf>
    <xf numFmtId="166" fontId="29" fillId="0" borderId="5" xfId="0" applyNumberFormat="1" applyFont="1" applyBorder="1" applyAlignment="1">
      <alignment horizontal="center" vertical="center"/>
    </xf>
    <xf numFmtId="0" fontId="1" fillId="0" borderId="0" xfId="2" applyAlignment="1">
      <alignment horizontal="center" vertical="center"/>
    </xf>
    <xf numFmtId="0" fontId="15" fillId="0" borderId="8" xfId="2" applyFont="1" applyBorder="1" applyAlignment="1">
      <alignment horizontal="center" vertical="center" wrapText="1"/>
    </xf>
    <xf numFmtId="0" fontId="15" fillId="0" borderId="0" xfId="2" applyFont="1" applyAlignment="1">
      <alignment horizontal="center" vertical="center"/>
    </xf>
    <xf numFmtId="165" fontId="15" fillId="0" borderId="0" xfId="2" applyNumberFormat="1" applyFont="1" applyAlignment="1">
      <alignment horizontal="center" vertical="center"/>
    </xf>
    <xf numFmtId="164" fontId="0" fillId="0" borderId="2" xfId="1" applyNumberFormat="1" applyFont="1" applyFill="1" applyBorder="1" applyAlignment="1">
      <alignment horizontal="center" vertical="center"/>
    </xf>
    <xf numFmtId="0" fontId="16" fillId="9" borderId="9" xfId="0" applyFont="1" applyFill="1" applyBorder="1" applyAlignment="1">
      <alignment horizontal="center" vertical="center"/>
    </xf>
    <xf numFmtId="1" fontId="15" fillId="9" borderId="0" xfId="0" applyNumberFormat="1" applyFont="1" applyFill="1" applyAlignment="1">
      <alignment horizontal="center" vertical="center"/>
    </xf>
    <xf numFmtId="1" fontId="15" fillId="9" borderId="9" xfId="0" applyNumberFormat="1" applyFont="1" applyFill="1" applyBorder="1" applyAlignment="1">
      <alignment horizontal="center" vertical="center"/>
    </xf>
    <xf numFmtId="0" fontId="16" fillId="9" borderId="1" xfId="0" applyFont="1" applyFill="1" applyBorder="1" applyAlignment="1">
      <alignment horizontal="center" vertical="center"/>
    </xf>
    <xf numFmtId="1" fontId="15" fillId="9" borderId="2" xfId="0" applyNumberFormat="1" applyFont="1" applyFill="1" applyBorder="1" applyAlignment="1">
      <alignment horizontal="center" vertical="center"/>
    </xf>
    <xf numFmtId="1" fontId="15" fillId="9" borderId="3" xfId="0" applyNumberFormat="1" applyFont="1" applyFill="1" applyBorder="1" applyAlignment="1">
      <alignment horizontal="center" vertical="center"/>
    </xf>
    <xf numFmtId="1" fontId="15" fillId="0" borderId="13" xfId="0" applyNumberFormat="1" applyFont="1" applyBorder="1" applyAlignment="1">
      <alignment horizontal="center" vertical="center"/>
    </xf>
    <xf numFmtId="2" fontId="15" fillId="0" borderId="2" xfId="0" quotePrefix="1" applyNumberFormat="1" applyFont="1" applyBorder="1" applyAlignment="1">
      <alignment horizontal="center" vertical="center"/>
    </xf>
    <xf numFmtId="0" fontId="26" fillId="6" borderId="8" xfId="0" applyFont="1" applyFill="1" applyBorder="1" applyAlignment="1">
      <alignment horizontal="center" vertical="center" wrapText="1"/>
    </xf>
    <xf numFmtId="0" fontId="26" fillId="0" borderId="8" xfId="0" applyFont="1" applyBorder="1" applyAlignment="1">
      <alignment horizontal="center" vertical="center" wrapText="1"/>
    </xf>
    <xf numFmtId="2" fontId="15" fillId="0" borderId="4" xfId="0" quotePrefix="1" applyNumberFormat="1" applyFont="1" applyBorder="1" applyAlignment="1">
      <alignment horizontal="center" vertical="center"/>
    </xf>
    <xf numFmtId="2" fontId="15" fillId="0" borderId="13" xfId="0" applyNumberFormat="1" applyFont="1" applyBorder="1" applyAlignment="1">
      <alignment horizontal="center" vertical="center"/>
    </xf>
    <xf numFmtId="0" fontId="26" fillId="6" borderId="8" xfId="0" applyFont="1" applyFill="1" applyBorder="1" applyAlignment="1">
      <alignment horizontal="center" vertical="center"/>
    </xf>
    <xf numFmtId="0" fontId="14" fillId="0" borderId="12" xfId="0" applyFont="1" applyBorder="1" applyAlignment="1">
      <alignment horizontal="left" vertical="center"/>
    </xf>
    <xf numFmtId="0" fontId="16" fillId="0" borderId="12" xfId="0" applyFont="1" applyBorder="1" applyAlignment="1">
      <alignment horizontal="left"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10" xfId="0" applyFont="1" applyFill="1" applyBorder="1" applyAlignment="1">
      <alignment horizontal="center" vertical="center"/>
    </xf>
    <xf numFmtId="0" fontId="26" fillId="6" borderId="11" xfId="0" applyFont="1" applyFill="1" applyBorder="1" applyAlignment="1">
      <alignment horizontal="center" vertical="center"/>
    </xf>
  </cellXfs>
  <cellStyles count="3">
    <cellStyle name="Bad" xfId="1" builtinId="27"/>
    <cellStyle name="Normal" xfId="0" builtinId="0"/>
    <cellStyle name="Normal 2" xfId="2" xr:uid="{A827345D-5BB2-7941-9C04-CB3AEDA1725C}"/>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7C911-FF8E-4761-A848-9CD18A701488}">
  <dimension ref="A1:J35"/>
  <sheetViews>
    <sheetView tabSelected="1" zoomScale="90" zoomScaleNormal="90" workbookViewId="0">
      <selection activeCell="A2" sqref="A2"/>
    </sheetView>
  </sheetViews>
  <sheetFormatPr baseColWidth="10" defaultColWidth="11.6640625" defaultRowHeight="19.25" customHeight="1" x14ac:dyDescent="0.2"/>
  <cols>
    <col min="1" max="1" width="7.6640625" style="22" customWidth="1"/>
    <col min="2" max="2" width="16.6640625" style="22" customWidth="1"/>
    <col min="3" max="3" width="33.83203125" style="22" customWidth="1"/>
    <col min="4" max="4" width="8.1640625" style="22" customWidth="1"/>
    <col min="5" max="5" width="68.1640625" style="32" bestFit="1" customWidth="1"/>
    <col min="6" max="6" width="11.6640625" style="22"/>
    <col min="7" max="7" width="18.1640625" style="33" customWidth="1"/>
    <col min="8" max="8" width="36.1640625" style="33" customWidth="1"/>
    <col min="9" max="9" width="30.1640625" style="33" customWidth="1"/>
    <col min="10" max="12" width="11.6640625" style="22"/>
    <col min="13" max="13" width="11.6640625" style="22" customWidth="1"/>
    <col min="14" max="16384" width="11.6640625" style="22"/>
  </cols>
  <sheetData>
    <row r="1" spans="1:5" ht="19.25" customHeight="1" x14ac:dyDescent="0.2">
      <c r="A1" s="21" t="s">
        <v>339</v>
      </c>
    </row>
    <row r="2" spans="1:5" ht="19.25" customHeight="1" x14ac:dyDescent="0.2">
      <c r="A2" s="23" t="s">
        <v>0</v>
      </c>
    </row>
    <row r="3" spans="1:5" ht="19.25" customHeight="1" x14ac:dyDescent="0.2">
      <c r="A3" s="69" t="s">
        <v>1</v>
      </c>
      <c r="B3" s="69" t="s">
        <v>2</v>
      </c>
      <c r="C3" s="69" t="s">
        <v>3</v>
      </c>
      <c r="D3" s="69" t="s">
        <v>4</v>
      </c>
      <c r="E3" s="69" t="s">
        <v>5</v>
      </c>
    </row>
    <row r="4" spans="1:5" ht="19.25" customHeight="1" x14ac:dyDescent="0.2">
      <c r="A4" s="36">
        <v>1</v>
      </c>
      <c r="B4" s="33" t="s">
        <v>6</v>
      </c>
      <c r="C4" s="33" t="s">
        <v>7</v>
      </c>
      <c r="D4" s="33">
        <v>1</v>
      </c>
      <c r="E4" s="33" t="s">
        <v>8</v>
      </c>
    </row>
    <row r="5" spans="1:5" ht="19.25" customHeight="1" x14ac:dyDescent="0.2">
      <c r="A5" s="36">
        <v>2</v>
      </c>
      <c r="B5" s="33" t="s">
        <v>9</v>
      </c>
      <c r="C5" s="33" t="s">
        <v>10</v>
      </c>
      <c r="D5" s="33">
        <v>1</v>
      </c>
      <c r="E5" s="33" t="s">
        <v>11</v>
      </c>
    </row>
    <row r="6" spans="1:5" ht="19.25" customHeight="1" x14ac:dyDescent="0.2">
      <c r="A6" s="36">
        <v>3</v>
      </c>
      <c r="B6" s="33" t="s">
        <v>12</v>
      </c>
      <c r="C6" s="33" t="s">
        <v>13</v>
      </c>
      <c r="D6" s="33">
        <v>1</v>
      </c>
      <c r="E6" s="32" t="s">
        <v>14</v>
      </c>
    </row>
    <row r="7" spans="1:5" ht="19.25" customHeight="1" x14ac:dyDescent="0.2">
      <c r="A7" s="36">
        <v>4</v>
      </c>
      <c r="B7" s="33" t="s">
        <v>15</v>
      </c>
      <c r="C7" s="33" t="s">
        <v>16</v>
      </c>
      <c r="D7" s="33">
        <v>1</v>
      </c>
      <c r="E7" s="33" t="s">
        <v>17</v>
      </c>
    </row>
    <row r="8" spans="1:5" ht="19.25" customHeight="1" x14ac:dyDescent="0.2">
      <c r="A8" s="36">
        <v>5</v>
      </c>
      <c r="B8" s="33" t="s">
        <v>18</v>
      </c>
      <c r="C8" s="33" t="s">
        <v>19</v>
      </c>
      <c r="D8" s="33">
        <v>3</v>
      </c>
      <c r="E8" s="33" t="s">
        <v>20</v>
      </c>
    </row>
    <row r="9" spans="1:5" ht="19.25" customHeight="1" x14ac:dyDescent="0.2">
      <c r="A9" s="36">
        <v>6</v>
      </c>
      <c r="B9" s="33" t="s">
        <v>21</v>
      </c>
      <c r="C9" s="33" t="s">
        <v>22</v>
      </c>
      <c r="D9" s="33">
        <v>3</v>
      </c>
      <c r="E9" s="33" t="s">
        <v>23</v>
      </c>
    </row>
    <row r="10" spans="1:5" ht="19.25" customHeight="1" x14ac:dyDescent="0.2">
      <c r="A10" s="36">
        <v>7</v>
      </c>
      <c r="B10" s="33" t="s">
        <v>24</v>
      </c>
      <c r="C10" s="33" t="s">
        <v>25</v>
      </c>
      <c r="D10" s="33">
        <v>3</v>
      </c>
      <c r="E10" s="33" t="s">
        <v>26</v>
      </c>
    </row>
    <row r="11" spans="1:5" ht="19.25" customHeight="1" x14ac:dyDescent="0.2">
      <c r="A11" s="36">
        <v>8</v>
      </c>
      <c r="B11" s="33" t="s">
        <v>27</v>
      </c>
      <c r="C11" s="33" t="s">
        <v>28</v>
      </c>
      <c r="D11" s="33">
        <v>3</v>
      </c>
      <c r="E11" s="33" t="s">
        <v>29</v>
      </c>
    </row>
    <row r="12" spans="1:5" ht="19.25" customHeight="1" x14ac:dyDescent="0.2">
      <c r="A12" s="36">
        <v>9</v>
      </c>
      <c r="B12" s="33" t="s">
        <v>30</v>
      </c>
      <c r="C12" s="33" t="s">
        <v>31</v>
      </c>
      <c r="D12" s="33">
        <v>7</v>
      </c>
      <c r="E12" s="33" t="s">
        <v>32</v>
      </c>
    </row>
    <row r="13" spans="1:5" ht="19.25" customHeight="1" x14ac:dyDescent="0.2">
      <c r="A13" s="36">
        <v>10</v>
      </c>
      <c r="B13" s="33" t="s">
        <v>33</v>
      </c>
      <c r="C13" s="33" t="s">
        <v>34</v>
      </c>
      <c r="D13" s="33">
        <v>7</v>
      </c>
      <c r="E13" s="33" t="s">
        <v>35</v>
      </c>
    </row>
    <row r="14" spans="1:5" ht="19.25" customHeight="1" x14ac:dyDescent="0.2">
      <c r="A14" s="36">
        <v>11</v>
      </c>
      <c r="B14" s="33" t="s">
        <v>36</v>
      </c>
      <c r="C14" s="33" t="s">
        <v>37</v>
      </c>
      <c r="D14" s="33">
        <v>11</v>
      </c>
      <c r="E14" s="33" t="s">
        <v>38</v>
      </c>
    </row>
    <row r="15" spans="1:5" ht="19.25" customHeight="1" x14ac:dyDescent="0.2">
      <c r="A15" s="36">
        <v>12</v>
      </c>
      <c r="B15" s="33" t="s">
        <v>39</v>
      </c>
      <c r="C15" s="33" t="s">
        <v>40</v>
      </c>
      <c r="D15" s="33">
        <v>11</v>
      </c>
      <c r="E15" s="33" t="s">
        <v>41</v>
      </c>
    </row>
    <row r="16" spans="1:5" ht="19.25" customHeight="1" x14ac:dyDescent="0.2">
      <c r="A16" s="36">
        <v>13</v>
      </c>
      <c r="B16" s="33" t="s">
        <v>42</v>
      </c>
      <c r="C16" s="33" t="s">
        <v>43</v>
      </c>
      <c r="D16" s="33">
        <v>11</v>
      </c>
      <c r="E16" s="32" t="s">
        <v>44</v>
      </c>
    </row>
    <row r="17" spans="1:9" ht="19.25" customHeight="1" x14ac:dyDescent="0.2">
      <c r="A17" s="36">
        <v>14</v>
      </c>
      <c r="B17" s="33" t="s">
        <v>45</v>
      </c>
      <c r="C17" s="33" t="s">
        <v>46</v>
      </c>
      <c r="D17" s="33">
        <v>11</v>
      </c>
      <c r="E17" s="32" t="s">
        <v>47</v>
      </c>
    </row>
    <row r="18" spans="1:9" ht="19.25" customHeight="1" x14ac:dyDescent="0.2">
      <c r="A18" s="36">
        <v>15</v>
      </c>
      <c r="B18" s="33" t="s">
        <v>48</v>
      </c>
      <c r="C18" s="33" t="s">
        <v>49</v>
      </c>
      <c r="D18" s="33">
        <v>8</v>
      </c>
      <c r="E18" s="32" t="s">
        <v>50</v>
      </c>
    </row>
    <row r="19" spans="1:9" ht="19.25" customHeight="1" x14ac:dyDescent="0.2">
      <c r="A19" s="36">
        <v>16</v>
      </c>
      <c r="B19" s="33" t="s">
        <v>51</v>
      </c>
      <c r="C19" s="33" t="s">
        <v>52</v>
      </c>
      <c r="D19" s="33">
        <v>8</v>
      </c>
      <c r="E19" s="32" t="s">
        <v>53</v>
      </c>
    </row>
    <row r="20" spans="1:9" ht="19.25" customHeight="1" x14ac:dyDescent="0.2">
      <c r="A20" s="36">
        <v>17</v>
      </c>
      <c r="B20" s="33" t="s">
        <v>54</v>
      </c>
      <c r="C20" s="33" t="s">
        <v>55</v>
      </c>
      <c r="D20" s="33">
        <v>17</v>
      </c>
      <c r="E20" s="32" t="s">
        <v>56</v>
      </c>
    </row>
    <row r="21" spans="1:9" ht="19.25" customHeight="1" x14ac:dyDescent="0.2">
      <c r="A21" s="36">
        <v>18</v>
      </c>
      <c r="B21" s="33" t="s">
        <v>57</v>
      </c>
      <c r="C21" s="33" t="s">
        <v>58</v>
      </c>
      <c r="D21" s="33">
        <v>17</v>
      </c>
      <c r="E21" s="32" t="s">
        <v>59</v>
      </c>
      <c r="G21" s="22"/>
      <c r="H21" s="22"/>
      <c r="I21" s="22"/>
    </row>
    <row r="22" spans="1:9" ht="19.25" customHeight="1" x14ac:dyDescent="0.2">
      <c r="A22" s="36">
        <v>19</v>
      </c>
      <c r="B22" s="33" t="s">
        <v>60</v>
      </c>
      <c r="C22" s="33" t="s">
        <v>61</v>
      </c>
      <c r="D22" s="33">
        <v>17</v>
      </c>
      <c r="E22" s="32" t="s">
        <v>62</v>
      </c>
      <c r="G22" s="22"/>
      <c r="H22" s="22"/>
      <c r="I22" s="22"/>
    </row>
    <row r="23" spans="1:9" ht="19.25" customHeight="1" x14ac:dyDescent="0.2">
      <c r="A23" s="36">
        <v>20</v>
      </c>
      <c r="B23" s="33" t="s">
        <v>63</v>
      </c>
      <c r="C23" s="33" t="s">
        <v>64</v>
      </c>
      <c r="D23" s="33">
        <v>17</v>
      </c>
      <c r="E23" s="32" t="s">
        <v>65</v>
      </c>
      <c r="G23" s="22"/>
      <c r="H23" s="22"/>
      <c r="I23" s="22"/>
    </row>
    <row r="24" spans="1:9" ht="19.25" customHeight="1" x14ac:dyDescent="0.2">
      <c r="A24" s="36">
        <v>21</v>
      </c>
      <c r="B24" s="33" t="s">
        <v>66</v>
      </c>
      <c r="C24" s="33" t="s">
        <v>67</v>
      </c>
      <c r="D24" s="33">
        <v>3</v>
      </c>
      <c r="E24" s="32" t="s">
        <v>68</v>
      </c>
      <c r="G24" s="22"/>
      <c r="H24" s="22"/>
      <c r="I24" s="22"/>
    </row>
    <row r="25" spans="1:9" ht="19.25" customHeight="1" x14ac:dyDescent="0.2">
      <c r="A25" s="36">
        <v>22</v>
      </c>
      <c r="B25" s="33" t="s">
        <v>69</v>
      </c>
      <c r="C25" s="33" t="s">
        <v>70</v>
      </c>
      <c r="D25" s="33">
        <v>1</v>
      </c>
      <c r="E25" s="33" t="s">
        <v>71</v>
      </c>
      <c r="G25" s="22"/>
      <c r="H25" s="22"/>
      <c r="I25" s="22"/>
    </row>
    <row r="26" spans="1:9" ht="19.25" customHeight="1" x14ac:dyDescent="0.2">
      <c r="A26" s="36">
        <v>23</v>
      </c>
      <c r="B26" s="33" t="s">
        <v>72</v>
      </c>
      <c r="C26" s="33" t="s">
        <v>73</v>
      </c>
      <c r="D26" s="33">
        <v>1</v>
      </c>
      <c r="E26" s="33" t="s">
        <v>74</v>
      </c>
      <c r="G26" s="22"/>
      <c r="H26" s="22"/>
      <c r="I26" s="22"/>
    </row>
    <row r="27" spans="1:9" ht="19.25" customHeight="1" x14ac:dyDescent="0.2">
      <c r="A27" s="36">
        <v>24</v>
      </c>
      <c r="B27" s="33" t="s">
        <v>75</v>
      </c>
      <c r="C27" s="33" t="s">
        <v>76</v>
      </c>
      <c r="D27" s="33">
        <v>1</v>
      </c>
      <c r="E27" s="33" t="s">
        <v>77</v>
      </c>
      <c r="G27" s="22"/>
      <c r="H27" s="22"/>
      <c r="I27" s="22"/>
    </row>
    <row r="28" spans="1:9" ht="19.25" customHeight="1" x14ac:dyDescent="0.2">
      <c r="A28" s="36">
        <v>25</v>
      </c>
      <c r="B28" s="33" t="s">
        <v>78</v>
      </c>
      <c r="C28" s="33" t="s">
        <v>79</v>
      </c>
      <c r="D28" s="33">
        <v>1</v>
      </c>
      <c r="E28" s="33" t="s">
        <v>80</v>
      </c>
      <c r="G28" s="22"/>
      <c r="H28" s="22"/>
      <c r="I28" s="22"/>
    </row>
    <row r="29" spans="1:9" ht="19.25" customHeight="1" x14ac:dyDescent="0.2">
      <c r="A29" s="36">
        <v>26</v>
      </c>
      <c r="B29" s="33" t="s">
        <v>81</v>
      </c>
      <c r="C29" s="33" t="s">
        <v>82</v>
      </c>
      <c r="D29" s="33">
        <v>3</v>
      </c>
      <c r="E29" s="33" t="s">
        <v>83</v>
      </c>
      <c r="G29" s="22"/>
      <c r="H29" s="22"/>
      <c r="I29" s="22"/>
    </row>
    <row r="30" spans="1:9" ht="19.25" customHeight="1" x14ac:dyDescent="0.2">
      <c r="A30" s="36">
        <v>27</v>
      </c>
      <c r="B30" s="33" t="s">
        <v>84</v>
      </c>
      <c r="C30" s="33" t="s">
        <v>85</v>
      </c>
      <c r="D30" s="33">
        <v>3</v>
      </c>
      <c r="E30" s="33" t="s">
        <v>86</v>
      </c>
      <c r="G30" s="22"/>
      <c r="H30" s="22"/>
      <c r="I30" s="22"/>
    </row>
    <row r="31" spans="1:9" ht="19.25" customHeight="1" x14ac:dyDescent="0.2">
      <c r="A31" s="36">
        <v>28</v>
      </c>
      <c r="B31" s="33" t="s">
        <v>87</v>
      </c>
      <c r="C31" s="33" t="s">
        <v>88</v>
      </c>
      <c r="D31" s="33">
        <v>3</v>
      </c>
      <c r="E31" s="33" t="s">
        <v>89</v>
      </c>
      <c r="G31" s="22"/>
      <c r="H31" s="22"/>
      <c r="I31" s="22"/>
    </row>
    <row r="32" spans="1:9" ht="19.25" customHeight="1" x14ac:dyDescent="0.2">
      <c r="A32" s="36">
        <v>29</v>
      </c>
      <c r="B32" s="33" t="s">
        <v>90</v>
      </c>
      <c r="C32" s="33" t="s">
        <v>91</v>
      </c>
      <c r="D32" s="33">
        <v>3</v>
      </c>
      <c r="E32" s="33" t="s">
        <v>92</v>
      </c>
      <c r="G32" s="22"/>
      <c r="H32" s="22"/>
      <c r="I32" s="22"/>
    </row>
    <row r="33" spans="2:10" ht="19.25" customHeight="1" x14ac:dyDescent="0.2">
      <c r="B33" s="34"/>
      <c r="C33" s="34"/>
      <c r="D33" s="34"/>
      <c r="E33" s="33"/>
      <c r="F33" s="34"/>
      <c r="J33" s="35"/>
    </row>
    <row r="34" spans="2:10" ht="19.25" customHeight="1" x14ac:dyDescent="0.2">
      <c r="G34" s="22"/>
      <c r="H34" s="22"/>
      <c r="I34" s="22"/>
    </row>
    <row r="35" spans="2:10" ht="19.25" customHeight="1" x14ac:dyDescent="0.2">
      <c r="G35" s="22"/>
      <c r="H35" s="22"/>
      <c r="I35" s="22"/>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D5C87-D949-494A-8A25-C2B9E69F4B5B}">
  <dimension ref="A1:R72"/>
  <sheetViews>
    <sheetView zoomScale="70" zoomScaleNormal="70" workbookViewId="0">
      <selection activeCell="A2" sqref="A2"/>
    </sheetView>
  </sheetViews>
  <sheetFormatPr baseColWidth="10" defaultColWidth="18.6640625" defaultRowHeight="15.5" customHeight="1" x14ac:dyDescent="0.2"/>
  <cols>
    <col min="1" max="1" width="18.6640625" style="33" customWidth="1"/>
    <col min="2" max="17" width="10.6640625" style="33" customWidth="1"/>
    <col min="18" max="18" width="23.6640625" style="33" bestFit="1" customWidth="1"/>
    <col min="19" max="16384" width="18.6640625" style="33"/>
  </cols>
  <sheetData>
    <row r="1" spans="1:5" ht="15.5" customHeight="1" x14ac:dyDescent="0.2">
      <c r="A1" s="27" t="s">
        <v>324</v>
      </c>
    </row>
    <row r="2" spans="1:5" ht="15.5" customHeight="1" x14ac:dyDescent="0.2">
      <c r="A2" s="23" t="s">
        <v>300</v>
      </c>
    </row>
    <row r="3" spans="1:5" ht="15.5" customHeight="1" x14ac:dyDescent="0.2">
      <c r="A3" s="27" t="s">
        <v>275</v>
      </c>
    </row>
    <row r="4" spans="1:5" ht="15.5" customHeight="1" x14ac:dyDescent="0.2">
      <c r="A4" s="69" t="s">
        <v>276</v>
      </c>
      <c r="B4" s="69" t="s">
        <v>277</v>
      </c>
      <c r="C4" s="69" t="s">
        <v>278</v>
      </c>
      <c r="D4" s="69" t="s">
        <v>340</v>
      </c>
    </row>
    <row r="5" spans="1:5" ht="15.5" customHeight="1" x14ac:dyDescent="0.2">
      <c r="A5" s="24" t="s">
        <v>279</v>
      </c>
      <c r="B5" s="28">
        <v>6</v>
      </c>
      <c r="C5" s="57">
        <v>8.5</v>
      </c>
      <c r="D5" s="29"/>
    </row>
    <row r="6" spans="1:5" ht="15.5" customHeight="1" x14ac:dyDescent="0.2">
      <c r="A6" s="24" t="s">
        <v>280</v>
      </c>
      <c r="B6" s="25">
        <v>13</v>
      </c>
      <c r="C6" s="48">
        <v>17</v>
      </c>
      <c r="D6" s="31">
        <v>3.60254584329966E-2</v>
      </c>
    </row>
    <row r="7" spans="1:5" ht="15.5" customHeight="1" x14ac:dyDescent="0.2">
      <c r="A7" s="24" t="s">
        <v>281</v>
      </c>
      <c r="B7" s="25">
        <v>15</v>
      </c>
      <c r="C7" s="48">
        <v>8.5</v>
      </c>
      <c r="D7" s="30"/>
    </row>
    <row r="8" spans="1:5" ht="15.5" customHeight="1" x14ac:dyDescent="0.2">
      <c r="A8" s="25"/>
      <c r="B8" s="25">
        <v>34</v>
      </c>
      <c r="C8" s="25">
        <v>34</v>
      </c>
      <c r="D8" s="30"/>
    </row>
    <row r="9" spans="1:5" ht="15.5" customHeight="1" x14ac:dyDescent="0.2">
      <c r="A9" s="69" t="s">
        <v>282</v>
      </c>
      <c r="B9" s="69" t="s">
        <v>277</v>
      </c>
      <c r="C9" s="69" t="s">
        <v>278</v>
      </c>
      <c r="D9" s="69" t="s">
        <v>340</v>
      </c>
    </row>
    <row r="10" spans="1:5" ht="15.5" customHeight="1" x14ac:dyDescent="0.2">
      <c r="A10" s="24" t="s">
        <v>279</v>
      </c>
      <c r="B10" s="25">
        <v>7</v>
      </c>
      <c r="C10" s="57">
        <v>8.5</v>
      </c>
      <c r="D10" s="30"/>
    </row>
    <row r="11" spans="1:5" ht="15.5" customHeight="1" x14ac:dyDescent="0.2">
      <c r="A11" s="24" t="s">
        <v>280</v>
      </c>
      <c r="B11" s="25">
        <v>20</v>
      </c>
      <c r="C11" s="48">
        <v>17</v>
      </c>
      <c r="D11" s="31">
        <v>0.58895130975055299</v>
      </c>
      <c r="E11"/>
    </row>
    <row r="12" spans="1:5" ht="15.5" customHeight="1" x14ac:dyDescent="0.2">
      <c r="A12" s="24" t="s">
        <v>281</v>
      </c>
      <c r="B12" s="25">
        <v>7</v>
      </c>
      <c r="C12" s="48">
        <v>8.5</v>
      </c>
      <c r="D12" s="30"/>
    </row>
    <row r="13" spans="1:5" ht="15.5" customHeight="1" x14ac:dyDescent="0.2">
      <c r="A13" s="25"/>
      <c r="B13" s="25">
        <v>34</v>
      </c>
      <c r="C13" s="25">
        <v>34</v>
      </c>
      <c r="D13" s="25"/>
    </row>
    <row r="14" spans="1:5" ht="15.5" customHeight="1" x14ac:dyDescent="0.2">
      <c r="A14" s="69" t="s">
        <v>283</v>
      </c>
      <c r="B14" s="69" t="s">
        <v>277</v>
      </c>
      <c r="C14" s="69" t="s">
        <v>278</v>
      </c>
      <c r="D14" s="69" t="s">
        <v>340</v>
      </c>
    </row>
    <row r="15" spans="1:5" ht="15.5" customHeight="1" x14ac:dyDescent="0.2">
      <c r="A15" s="24" t="s">
        <v>279</v>
      </c>
      <c r="B15" s="25">
        <v>14</v>
      </c>
      <c r="C15" s="57">
        <v>8.5</v>
      </c>
      <c r="D15" s="30"/>
    </row>
    <row r="16" spans="1:5" ht="15.5" customHeight="1" x14ac:dyDescent="0.2">
      <c r="A16" s="24" t="s">
        <v>280</v>
      </c>
      <c r="B16" s="25">
        <v>17</v>
      </c>
      <c r="C16" s="48">
        <v>17</v>
      </c>
      <c r="D16" s="31">
        <v>2.8000000000000001E-2</v>
      </c>
    </row>
    <row r="17" spans="1:4" ht="15.5" customHeight="1" x14ac:dyDescent="0.2">
      <c r="A17" s="24" t="s">
        <v>281</v>
      </c>
      <c r="B17" s="25">
        <v>3</v>
      </c>
      <c r="C17" s="48">
        <v>8.5</v>
      </c>
      <c r="D17" s="30"/>
    </row>
    <row r="18" spans="1:4" ht="15.5" customHeight="1" x14ac:dyDescent="0.2">
      <c r="A18" s="25"/>
      <c r="B18" s="25">
        <v>34</v>
      </c>
      <c r="C18" s="25">
        <v>34</v>
      </c>
      <c r="D18" s="25"/>
    </row>
    <row r="19" spans="1:4" ht="15.5" customHeight="1" x14ac:dyDescent="0.2">
      <c r="A19" s="69" t="s">
        <v>284</v>
      </c>
      <c r="B19" s="69" t="s">
        <v>277</v>
      </c>
      <c r="C19" s="69" t="s">
        <v>278</v>
      </c>
      <c r="D19" s="69" t="s">
        <v>340</v>
      </c>
    </row>
    <row r="20" spans="1:4" ht="15.5" customHeight="1" x14ac:dyDescent="0.2">
      <c r="A20" s="24" t="s">
        <v>279</v>
      </c>
      <c r="B20" s="25">
        <v>8</v>
      </c>
      <c r="C20" s="57">
        <v>8.5</v>
      </c>
      <c r="D20" s="30"/>
    </row>
    <row r="21" spans="1:4" ht="15.5" customHeight="1" x14ac:dyDescent="0.2">
      <c r="A21" s="24" t="s">
        <v>280</v>
      </c>
      <c r="B21" s="25">
        <v>18</v>
      </c>
      <c r="C21" s="48">
        <v>17</v>
      </c>
      <c r="D21" s="31">
        <v>0.94287314385487497</v>
      </c>
    </row>
    <row r="22" spans="1:4" ht="15.5" customHeight="1" x14ac:dyDescent="0.2">
      <c r="A22" s="24" t="s">
        <v>281</v>
      </c>
      <c r="B22" s="25">
        <v>8</v>
      </c>
      <c r="C22" s="48">
        <v>8.5</v>
      </c>
      <c r="D22" s="30"/>
    </row>
    <row r="23" spans="1:4" ht="15.5" customHeight="1" x14ac:dyDescent="0.2">
      <c r="A23" s="25"/>
      <c r="B23" s="25">
        <v>34</v>
      </c>
      <c r="C23" s="25">
        <v>34</v>
      </c>
      <c r="D23" s="25"/>
    </row>
    <row r="24" spans="1:4" ht="15.5" customHeight="1" x14ac:dyDescent="0.2">
      <c r="A24" s="69" t="s">
        <v>285</v>
      </c>
      <c r="B24" s="69" t="s">
        <v>277</v>
      </c>
      <c r="C24" s="69" t="s">
        <v>278</v>
      </c>
      <c r="D24" s="69" t="s">
        <v>340</v>
      </c>
    </row>
    <row r="25" spans="1:4" ht="15.5" customHeight="1" x14ac:dyDescent="0.2">
      <c r="A25" s="24" t="s">
        <v>279</v>
      </c>
      <c r="B25" s="25">
        <v>3</v>
      </c>
      <c r="C25" s="48">
        <v>8.25</v>
      </c>
      <c r="D25" s="30"/>
    </row>
    <row r="26" spans="1:4" ht="15.5" customHeight="1" x14ac:dyDescent="0.2">
      <c r="A26" s="24" t="s">
        <v>280</v>
      </c>
      <c r="B26" s="25">
        <v>20</v>
      </c>
      <c r="C26" s="48">
        <v>16.5</v>
      </c>
      <c r="D26" s="31">
        <v>0.10782208975362401</v>
      </c>
    </row>
    <row r="27" spans="1:4" ht="15.5" customHeight="1" x14ac:dyDescent="0.2">
      <c r="A27" s="24" t="s">
        <v>281</v>
      </c>
      <c r="B27" s="25">
        <v>10</v>
      </c>
      <c r="C27" s="48">
        <v>8.25</v>
      </c>
      <c r="D27" s="30"/>
    </row>
    <row r="28" spans="1:4" ht="15.5" customHeight="1" x14ac:dyDescent="0.2">
      <c r="A28" s="25"/>
      <c r="B28" s="25">
        <v>33</v>
      </c>
      <c r="C28" s="25">
        <v>33</v>
      </c>
      <c r="D28" s="25"/>
    </row>
    <row r="29" spans="1:4" ht="15.5" customHeight="1" x14ac:dyDescent="0.2">
      <c r="A29" s="69" t="s">
        <v>286</v>
      </c>
      <c r="B29" s="69" t="s">
        <v>277</v>
      </c>
      <c r="C29" s="69" t="s">
        <v>278</v>
      </c>
      <c r="D29" s="69" t="s">
        <v>340</v>
      </c>
    </row>
    <row r="30" spans="1:4" ht="15.5" customHeight="1" x14ac:dyDescent="0.2">
      <c r="A30" s="24" t="s">
        <v>279</v>
      </c>
      <c r="B30" s="25">
        <v>6</v>
      </c>
      <c r="C30" s="57">
        <v>8.5</v>
      </c>
      <c r="D30" s="30"/>
    </row>
    <row r="31" spans="1:4" ht="15.5" customHeight="1" x14ac:dyDescent="0.2">
      <c r="A31" s="24" t="s">
        <v>280</v>
      </c>
      <c r="B31" s="25">
        <v>15</v>
      </c>
      <c r="C31" s="48">
        <v>17</v>
      </c>
      <c r="D31" s="31">
        <v>0.187</v>
      </c>
    </row>
    <row r="32" spans="1:4" ht="15.5" customHeight="1" x14ac:dyDescent="0.2">
      <c r="A32" s="24" t="s">
        <v>281</v>
      </c>
      <c r="B32" s="25">
        <v>13</v>
      </c>
      <c r="C32" s="48">
        <v>8.5</v>
      </c>
      <c r="D32" s="30"/>
    </row>
    <row r="33" spans="1:18" ht="15.5" customHeight="1" x14ac:dyDescent="0.2">
      <c r="A33" s="25"/>
      <c r="B33" s="25">
        <v>34</v>
      </c>
      <c r="C33" s="25">
        <v>34</v>
      </c>
      <c r="D33" s="25"/>
    </row>
    <row r="34" spans="1:18" ht="15.5" customHeight="1" x14ac:dyDescent="0.2">
      <c r="A34" s="68"/>
      <c r="B34" s="68"/>
      <c r="C34" s="68"/>
      <c r="D34" s="68"/>
    </row>
    <row r="35" spans="1:18" ht="15.5" customHeight="1" x14ac:dyDescent="0.2">
      <c r="B35" s="33" t="s">
        <v>294</v>
      </c>
      <c r="C35" s="33" t="s">
        <v>294</v>
      </c>
      <c r="D35" s="33" t="s">
        <v>295</v>
      </c>
      <c r="E35" s="33" t="s">
        <v>295</v>
      </c>
      <c r="F35" s="33" t="s">
        <v>296</v>
      </c>
      <c r="G35" s="33" t="s">
        <v>296</v>
      </c>
      <c r="H35" s="33" t="s">
        <v>297</v>
      </c>
      <c r="I35" s="33" t="s">
        <v>297</v>
      </c>
      <c r="J35" s="33" t="s">
        <v>298</v>
      </c>
      <c r="K35" s="33" t="s">
        <v>298</v>
      </c>
      <c r="L35" s="33" t="s">
        <v>297</v>
      </c>
      <c r="M35" s="33" t="s">
        <v>297</v>
      </c>
      <c r="N35" s="33" t="s">
        <v>294</v>
      </c>
      <c r="O35" s="33" t="s">
        <v>294</v>
      </c>
      <c r="P35" s="33" t="s">
        <v>299</v>
      </c>
      <c r="Q35" s="33" t="s">
        <v>299</v>
      </c>
    </row>
    <row r="36" spans="1:18" ht="15.5" customHeight="1" x14ac:dyDescent="0.2">
      <c r="A36" s="69" t="s">
        <v>210</v>
      </c>
      <c r="B36" s="69" t="s">
        <v>287</v>
      </c>
      <c r="C36" s="69" t="s">
        <v>287</v>
      </c>
      <c r="D36" s="69" t="s">
        <v>276</v>
      </c>
      <c r="E36" s="69" t="s">
        <v>276</v>
      </c>
      <c r="F36" s="69" t="s">
        <v>288</v>
      </c>
      <c r="G36" s="69" t="s">
        <v>288</v>
      </c>
      <c r="H36" s="69" t="s">
        <v>282</v>
      </c>
      <c r="I36" s="69" t="s">
        <v>282</v>
      </c>
      <c r="J36" s="69" t="s">
        <v>283</v>
      </c>
      <c r="K36" s="69" t="s">
        <v>283</v>
      </c>
      <c r="L36" s="69" t="s">
        <v>284</v>
      </c>
      <c r="M36" s="69" t="s">
        <v>284</v>
      </c>
      <c r="N36" s="69" t="s">
        <v>285</v>
      </c>
      <c r="O36" s="69" t="s">
        <v>285</v>
      </c>
      <c r="P36" s="69" t="s">
        <v>286</v>
      </c>
      <c r="Q36" s="69" t="s">
        <v>286</v>
      </c>
      <c r="R36" s="69" t="s">
        <v>289</v>
      </c>
    </row>
    <row r="37" spans="1:18" ht="15.5" customHeight="1" x14ac:dyDescent="0.2">
      <c r="A37" s="74" t="s">
        <v>136</v>
      </c>
      <c r="B37" s="75">
        <v>181</v>
      </c>
      <c r="C37" s="75">
        <v>181</v>
      </c>
      <c r="D37" s="75">
        <v>249</v>
      </c>
      <c r="E37" s="75">
        <v>251</v>
      </c>
      <c r="F37" s="75">
        <v>233</v>
      </c>
      <c r="G37" s="75">
        <v>233</v>
      </c>
      <c r="H37" s="75">
        <v>237</v>
      </c>
      <c r="I37" s="75">
        <v>251</v>
      </c>
      <c r="J37" s="75">
        <v>142</v>
      </c>
      <c r="K37" s="75">
        <v>144</v>
      </c>
      <c r="L37" s="75">
        <v>196</v>
      </c>
      <c r="M37" s="75">
        <v>200</v>
      </c>
      <c r="N37" s="75">
        <v>247</v>
      </c>
      <c r="O37" s="75">
        <v>251</v>
      </c>
      <c r="P37" s="76">
        <v>284</v>
      </c>
      <c r="Q37" s="75">
        <v>302</v>
      </c>
      <c r="R37" s="75" t="s">
        <v>137</v>
      </c>
    </row>
    <row r="38" spans="1:18" ht="15.5" customHeight="1" x14ac:dyDescent="0.2">
      <c r="A38" s="74" t="s">
        <v>290</v>
      </c>
      <c r="B38" s="75">
        <v>181</v>
      </c>
      <c r="C38" s="75">
        <v>181</v>
      </c>
      <c r="D38" s="75">
        <v>249</v>
      </c>
      <c r="E38" s="75">
        <v>251</v>
      </c>
      <c r="F38" s="75">
        <v>233</v>
      </c>
      <c r="G38" s="75">
        <v>233</v>
      </c>
      <c r="H38" s="75">
        <v>237</v>
      </c>
      <c r="I38" s="75">
        <v>251</v>
      </c>
      <c r="J38" s="75">
        <v>142</v>
      </c>
      <c r="K38" s="75">
        <v>144</v>
      </c>
      <c r="L38" s="75">
        <v>196</v>
      </c>
      <c r="M38" s="75">
        <v>200</v>
      </c>
      <c r="N38" s="75">
        <v>247</v>
      </c>
      <c r="O38" s="75">
        <v>251</v>
      </c>
      <c r="P38" s="77">
        <v>284</v>
      </c>
      <c r="Q38" s="75">
        <v>302</v>
      </c>
      <c r="R38" s="75" t="s">
        <v>137</v>
      </c>
    </row>
    <row r="39" spans="1:18" ht="15.5" customHeight="1" x14ac:dyDescent="0.2">
      <c r="A39" s="24" t="s">
        <v>141</v>
      </c>
      <c r="B39" s="25">
        <v>181</v>
      </c>
      <c r="C39" s="25">
        <v>181</v>
      </c>
      <c r="D39" s="25">
        <v>249</v>
      </c>
      <c r="E39" s="25">
        <v>251</v>
      </c>
      <c r="F39" s="25">
        <v>233</v>
      </c>
      <c r="G39" s="25">
        <v>233</v>
      </c>
      <c r="H39" s="25">
        <v>237</v>
      </c>
      <c r="I39" s="25">
        <v>251</v>
      </c>
      <c r="J39" s="25">
        <v>142</v>
      </c>
      <c r="K39" s="25">
        <v>142</v>
      </c>
      <c r="L39" s="25">
        <v>196</v>
      </c>
      <c r="M39" s="25">
        <v>200</v>
      </c>
      <c r="N39" s="25">
        <v>247</v>
      </c>
      <c r="O39" s="25">
        <v>251</v>
      </c>
      <c r="P39" s="26">
        <v>302</v>
      </c>
      <c r="Q39" s="25">
        <v>302</v>
      </c>
      <c r="R39" s="25" t="s">
        <v>143</v>
      </c>
    </row>
    <row r="40" spans="1:18" ht="15.5" customHeight="1" x14ac:dyDescent="0.2">
      <c r="A40" s="24" t="s">
        <v>144</v>
      </c>
      <c r="B40" s="25">
        <v>181</v>
      </c>
      <c r="C40" s="25">
        <v>181</v>
      </c>
      <c r="D40" s="25">
        <v>251</v>
      </c>
      <c r="E40" s="25">
        <v>251</v>
      </c>
      <c r="F40" s="25">
        <v>233</v>
      </c>
      <c r="G40" s="25">
        <v>233</v>
      </c>
      <c r="H40" s="25">
        <v>237</v>
      </c>
      <c r="I40" s="25">
        <v>251</v>
      </c>
      <c r="J40" s="25">
        <v>142</v>
      </c>
      <c r="K40" s="25">
        <v>144</v>
      </c>
      <c r="L40" s="25">
        <v>196</v>
      </c>
      <c r="M40" s="25">
        <v>200</v>
      </c>
      <c r="N40" s="25" t="s">
        <v>142</v>
      </c>
      <c r="O40" s="25" t="s">
        <v>142</v>
      </c>
      <c r="P40" s="26">
        <v>284</v>
      </c>
      <c r="Q40" s="25">
        <v>302</v>
      </c>
      <c r="R40" s="25" t="s">
        <v>137</v>
      </c>
    </row>
    <row r="41" spans="1:18" ht="15.5" customHeight="1" x14ac:dyDescent="0.2">
      <c r="A41" s="24" t="s">
        <v>145</v>
      </c>
      <c r="B41" s="25">
        <v>181</v>
      </c>
      <c r="C41" s="25">
        <v>181</v>
      </c>
      <c r="D41" s="25">
        <v>249</v>
      </c>
      <c r="E41" s="25">
        <v>251</v>
      </c>
      <c r="F41" s="25">
        <v>233</v>
      </c>
      <c r="G41" s="25">
        <v>233</v>
      </c>
      <c r="H41" s="25">
        <v>251</v>
      </c>
      <c r="I41" s="25">
        <v>251</v>
      </c>
      <c r="J41" s="25">
        <v>144</v>
      </c>
      <c r="K41" s="25">
        <v>144</v>
      </c>
      <c r="L41" s="25">
        <v>200</v>
      </c>
      <c r="M41" s="25">
        <v>200</v>
      </c>
      <c r="N41" s="25">
        <v>247</v>
      </c>
      <c r="O41" s="25">
        <v>251</v>
      </c>
      <c r="P41" s="26">
        <v>284</v>
      </c>
      <c r="Q41" s="25">
        <v>284</v>
      </c>
      <c r="R41" s="25" t="s">
        <v>137</v>
      </c>
    </row>
    <row r="42" spans="1:18" ht="15.5" customHeight="1" x14ac:dyDescent="0.2">
      <c r="A42" s="24" t="s">
        <v>146</v>
      </c>
      <c r="B42" s="25">
        <v>181</v>
      </c>
      <c r="C42" s="25">
        <v>181</v>
      </c>
      <c r="D42" s="25">
        <v>249</v>
      </c>
      <c r="E42" s="25">
        <v>249</v>
      </c>
      <c r="F42" s="25">
        <v>233</v>
      </c>
      <c r="G42" s="25">
        <v>233</v>
      </c>
      <c r="H42" s="25">
        <v>237</v>
      </c>
      <c r="I42" s="25">
        <v>237</v>
      </c>
      <c r="J42" s="25">
        <v>142</v>
      </c>
      <c r="K42" s="25">
        <v>144</v>
      </c>
      <c r="L42" s="25">
        <v>196</v>
      </c>
      <c r="M42" s="25">
        <v>200</v>
      </c>
      <c r="N42" s="25">
        <v>247</v>
      </c>
      <c r="O42" s="25">
        <v>251</v>
      </c>
      <c r="P42" s="26">
        <v>284</v>
      </c>
      <c r="Q42" s="25">
        <v>302</v>
      </c>
      <c r="R42" s="25" t="s">
        <v>137</v>
      </c>
    </row>
    <row r="43" spans="1:18" ht="15.5" customHeight="1" x14ac:dyDescent="0.2">
      <c r="A43" s="24" t="s">
        <v>147</v>
      </c>
      <c r="B43" s="25">
        <v>181</v>
      </c>
      <c r="C43" s="25">
        <v>181</v>
      </c>
      <c r="D43" s="25">
        <v>249</v>
      </c>
      <c r="E43" s="25">
        <v>251</v>
      </c>
      <c r="F43" s="25">
        <v>233</v>
      </c>
      <c r="G43" s="25">
        <v>233</v>
      </c>
      <c r="H43" s="25">
        <v>237</v>
      </c>
      <c r="I43" s="25">
        <v>251</v>
      </c>
      <c r="J43" s="25">
        <v>142</v>
      </c>
      <c r="K43" s="25">
        <v>142</v>
      </c>
      <c r="L43" s="25">
        <v>196</v>
      </c>
      <c r="M43" s="25">
        <v>200</v>
      </c>
      <c r="N43" s="25">
        <v>247</v>
      </c>
      <c r="O43" s="25">
        <v>251</v>
      </c>
      <c r="P43" s="26">
        <v>284</v>
      </c>
      <c r="Q43" s="25">
        <v>302</v>
      </c>
      <c r="R43" s="25" t="s">
        <v>137</v>
      </c>
    </row>
    <row r="44" spans="1:18" ht="15.5" customHeight="1" x14ac:dyDescent="0.2">
      <c r="A44" s="24" t="s">
        <v>148</v>
      </c>
      <c r="B44" s="25">
        <v>181</v>
      </c>
      <c r="C44" s="25">
        <v>181</v>
      </c>
      <c r="D44" s="25">
        <v>249</v>
      </c>
      <c r="E44" s="25">
        <v>251</v>
      </c>
      <c r="F44" s="25">
        <v>233</v>
      </c>
      <c r="G44" s="25">
        <v>233</v>
      </c>
      <c r="H44" s="25">
        <v>251</v>
      </c>
      <c r="I44" s="25">
        <v>251</v>
      </c>
      <c r="J44" s="25">
        <v>142</v>
      </c>
      <c r="K44" s="25">
        <v>142</v>
      </c>
      <c r="L44" s="25">
        <v>200</v>
      </c>
      <c r="M44" s="25">
        <v>200</v>
      </c>
      <c r="N44" s="25">
        <v>247</v>
      </c>
      <c r="O44" s="25">
        <v>251</v>
      </c>
      <c r="P44" s="26">
        <v>284</v>
      </c>
      <c r="Q44" s="25">
        <v>284</v>
      </c>
      <c r="R44" s="25" t="s">
        <v>137</v>
      </c>
    </row>
    <row r="45" spans="1:18" ht="15.5" customHeight="1" x14ac:dyDescent="0.2">
      <c r="A45" s="24" t="s">
        <v>149</v>
      </c>
      <c r="B45" s="25">
        <v>181</v>
      </c>
      <c r="C45" s="25">
        <v>181</v>
      </c>
      <c r="D45" s="25">
        <v>251</v>
      </c>
      <c r="E45" s="25">
        <v>251</v>
      </c>
      <c r="F45" s="25">
        <v>233</v>
      </c>
      <c r="G45" s="25">
        <v>233</v>
      </c>
      <c r="H45" s="25">
        <v>251</v>
      </c>
      <c r="I45" s="25">
        <v>251</v>
      </c>
      <c r="J45" s="25">
        <v>142</v>
      </c>
      <c r="K45" s="25">
        <v>142</v>
      </c>
      <c r="L45" s="25">
        <v>200</v>
      </c>
      <c r="M45" s="25">
        <v>200</v>
      </c>
      <c r="N45" s="25">
        <v>247</v>
      </c>
      <c r="O45" s="25">
        <v>251</v>
      </c>
      <c r="P45" s="26">
        <v>284</v>
      </c>
      <c r="Q45" s="25">
        <v>302</v>
      </c>
      <c r="R45" s="25" t="s">
        <v>137</v>
      </c>
    </row>
    <row r="46" spans="1:18" ht="15.5" customHeight="1" x14ac:dyDescent="0.2">
      <c r="A46" s="24" t="s">
        <v>150</v>
      </c>
      <c r="B46" s="25">
        <v>181</v>
      </c>
      <c r="C46" s="25">
        <v>181</v>
      </c>
      <c r="D46" s="25">
        <v>251</v>
      </c>
      <c r="E46" s="25">
        <v>251</v>
      </c>
      <c r="F46" s="25">
        <v>233</v>
      </c>
      <c r="G46" s="25">
        <v>233</v>
      </c>
      <c r="H46" s="25">
        <v>237</v>
      </c>
      <c r="I46" s="25">
        <v>251</v>
      </c>
      <c r="J46" s="25">
        <v>142</v>
      </c>
      <c r="K46" s="25">
        <v>142</v>
      </c>
      <c r="L46" s="25">
        <v>196</v>
      </c>
      <c r="M46" s="25">
        <v>200</v>
      </c>
      <c r="N46" s="25">
        <v>247</v>
      </c>
      <c r="O46" s="25">
        <v>251</v>
      </c>
      <c r="P46" s="26">
        <v>302</v>
      </c>
      <c r="Q46" s="25">
        <v>302</v>
      </c>
      <c r="R46" s="25" t="s">
        <v>143</v>
      </c>
    </row>
    <row r="47" spans="1:18" ht="15.5" customHeight="1" x14ac:dyDescent="0.2">
      <c r="A47" s="24" t="s">
        <v>152</v>
      </c>
      <c r="B47" s="25">
        <v>181</v>
      </c>
      <c r="C47" s="25">
        <v>181</v>
      </c>
      <c r="D47" s="25">
        <v>251</v>
      </c>
      <c r="E47" s="25">
        <v>251</v>
      </c>
      <c r="F47" s="25">
        <v>233</v>
      </c>
      <c r="G47" s="25">
        <v>233</v>
      </c>
      <c r="H47" s="25">
        <v>237</v>
      </c>
      <c r="I47" s="25">
        <v>251</v>
      </c>
      <c r="J47" s="25">
        <v>142</v>
      </c>
      <c r="K47" s="25">
        <v>144</v>
      </c>
      <c r="L47" s="25">
        <v>200</v>
      </c>
      <c r="M47" s="25">
        <v>200</v>
      </c>
      <c r="N47" s="25">
        <v>251</v>
      </c>
      <c r="O47" s="25">
        <v>251</v>
      </c>
      <c r="P47" s="26">
        <v>284</v>
      </c>
      <c r="Q47" s="25">
        <v>302</v>
      </c>
      <c r="R47" s="25" t="s">
        <v>137</v>
      </c>
    </row>
    <row r="48" spans="1:18" ht="15.5" customHeight="1" x14ac:dyDescent="0.2">
      <c r="A48" s="24" t="s">
        <v>153</v>
      </c>
      <c r="B48" s="25">
        <v>181</v>
      </c>
      <c r="C48" s="25">
        <v>181</v>
      </c>
      <c r="D48" s="25">
        <v>249</v>
      </c>
      <c r="E48" s="25">
        <v>251</v>
      </c>
      <c r="F48" s="25">
        <v>233</v>
      </c>
      <c r="G48" s="25">
        <v>233</v>
      </c>
      <c r="H48" s="25">
        <v>237</v>
      </c>
      <c r="I48" s="25">
        <v>251</v>
      </c>
      <c r="J48" s="25">
        <v>142</v>
      </c>
      <c r="K48" s="25">
        <v>144</v>
      </c>
      <c r="L48" s="25">
        <v>196</v>
      </c>
      <c r="M48" s="25">
        <v>200</v>
      </c>
      <c r="N48" s="25">
        <v>251</v>
      </c>
      <c r="O48" s="25">
        <v>251</v>
      </c>
      <c r="P48" s="26">
        <v>284</v>
      </c>
      <c r="Q48" s="25">
        <v>284</v>
      </c>
      <c r="R48" s="25" t="s">
        <v>137</v>
      </c>
    </row>
    <row r="49" spans="1:18" ht="15.5" customHeight="1" x14ac:dyDescent="0.2">
      <c r="A49" s="24" t="s">
        <v>154</v>
      </c>
      <c r="B49" s="25">
        <v>181</v>
      </c>
      <c r="C49" s="25">
        <v>181</v>
      </c>
      <c r="D49" s="25">
        <v>251</v>
      </c>
      <c r="E49" s="25">
        <v>251</v>
      </c>
      <c r="F49" s="25">
        <v>233</v>
      </c>
      <c r="G49" s="25">
        <v>233</v>
      </c>
      <c r="H49" s="25">
        <v>237</v>
      </c>
      <c r="I49" s="25">
        <v>237</v>
      </c>
      <c r="J49" s="25">
        <v>142</v>
      </c>
      <c r="K49" s="25">
        <v>144</v>
      </c>
      <c r="L49" s="25">
        <v>196</v>
      </c>
      <c r="M49" s="25">
        <v>196</v>
      </c>
      <c r="N49" s="25">
        <v>247</v>
      </c>
      <c r="O49" s="25">
        <v>251</v>
      </c>
      <c r="P49" s="26">
        <v>284</v>
      </c>
      <c r="Q49" s="25">
        <v>302</v>
      </c>
      <c r="R49" s="25" t="s">
        <v>137</v>
      </c>
    </row>
    <row r="50" spans="1:18" ht="15.5" customHeight="1" x14ac:dyDescent="0.2">
      <c r="A50" s="24" t="s">
        <v>155</v>
      </c>
      <c r="B50" s="25">
        <v>181</v>
      </c>
      <c r="C50" s="25">
        <v>181</v>
      </c>
      <c r="D50" s="25">
        <v>249</v>
      </c>
      <c r="E50" s="25">
        <v>251</v>
      </c>
      <c r="F50" s="25">
        <v>233</v>
      </c>
      <c r="G50" s="25">
        <v>233</v>
      </c>
      <c r="H50" s="25">
        <v>237</v>
      </c>
      <c r="I50" s="25">
        <v>237</v>
      </c>
      <c r="J50" s="25">
        <v>142</v>
      </c>
      <c r="K50" s="25">
        <v>142</v>
      </c>
      <c r="L50" s="25">
        <v>196</v>
      </c>
      <c r="M50" s="25">
        <v>196</v>
      </c>
      <c r="N50" s="25">
        <v>247</v>
      </c>
      <c r="O50" s="25">
        <v>247</v>
      </c>
      <c r="P50" s="26">
        <v>302</v>
      </c>
      <c r="Q50" s="25">
        <v>302</v>
      </c>
      <c r="R50" s="25" t="s">
        <v>143</v>
      </c>
    </row>
    <row r="51" spans="1:18" ht="15.5" customHeight="1" x14ac:dyDescent="0.2">
      <c r="A51" s="24" t="s">
        <v>156</v>
      </c>
      <c r="B51" s="25">
        <v>181</v>
      </c>
      <c r="C51" s="25">
        <v>181</v>
      </c>
      <c r="D51" s="25">
        <v>251</v>
      </c>
      <c r="E51" s="25">
        <v>251</v>
      </c>
      <c r="F51" s="25">
        <v>233</v>
      </c>
      <c r="G51" s="25">
        <v>233</v>
      </c>
      <c r="H51" s="25">
        <v>237</v>
      </c>
      <c r="I51" s="25">
        <v>251</v>
      </c>
      <c r="J51" s="25">
        <v>142</v>
      </c>
      <c r="K51" s="25">
        <v>144</v>
      </c>
      <c r="L51" s="25">
        <v>196</v>
      </c>
      <c r="M51" s="25">
        <v>200</v>
      </c>
      <c r="N51" s="25">
        <v>247</v>
      </c>
      <c r="O51" s="25">
        <v>251</v>
      </c>
      <c r="P51" s="26">
        <v>302</v>
      </c>
      <c r="Q51" s="25">
        <v>302</v>
      </c>
      <c r="R51" s="25" t="s">
        <v>143</v>
      </c>
    </row>
    <row r="52" spans="1:18" ht="15.5" customHeight="1" x14ac:dyDescent="0.2">
      <c r="A52" s="24" t="s">
        <v>157</v>
      </c>
      <c r="B52" s="25">
        <v>181</v>
      </c>
      <c r="C52" s="25">
        <v>181</v>
      </c>
      <c r="D52" s="25">
        <v>251</v>
      </c>
      <c r="E52" s="25">
        <v>251</v>
      </c>
      <c r="F52" s="25">
        <v>233</v>
      </c>
      <c r="G52" s="25">
        <v>233</v>
      </c>
      <c r="H52" s="25">
        <v>251</v>
      </c>
      <c r="I52" s="25">
        <v>251</v>
      </c>
      <c r="J52" s="25">
        <v>142</v>
      </c>
      <c r="K52" s="25">
        <v>144</v>
      </c>
      <c r="L52" s="25">
        <v>200</v>
      </c>
      <c r="M52" s="25">
        <v>200</v>
      </c>
      <c r="N52" s="25">
        <v>247</v>
      </c>
      <c r="O52" s="25">
        <v>251</v>
      </c>
      <c r="P52" s="26">
        <v>284</v>
      </c>
      <c r="Q52" s="25">
        <v>302</v>
      </c>
      <c r="R52" s="25" t="s">
        <v>137</v>
      </c>
    </row>
    <row r="53" spans="1:18" ht="15.5" customHeight="1" x14ac:dyDescent="0.2">
      <c r="A53" s="24" t="s">
        <v>158</v>
      </c>
      <c r="B53" s="25">
        <v>181</v>
      </c>
      <c r="C53" s="25">
        <v>181</v>
      </c>
      <c r="D53" s="25">
        <v>249</v>
      </c>
      <c r="E53" s="25">
        <v>251</v>
      </c>
      <c r="F53" s="25">
        <v>233</v>
      </c>
      <c r="G53" s="25">
        <v>233</v>
      </c>
      <c r="H53" s="25">
        <v>237</v>
      </c>
      <c r="I53" s="25">
        <v>251</v>
      </c>
      <c r="J53" s="25">
        <v>142</v>
      </c>
      <c r="K53" s="25">
        <v>142</v>
      </c>
      <c r="L53" s="25">
        <v>196</v>
      </c>
      <c r="M53" s="25">
        <v>200</v>
      </c>
      <c r="N53" s="25">
        <v>247</v>
      </c>
      <c r="O53" s="25">
        <v>251</v>
      </c>
      <c r="P53" s="26">
        <v>284</v>
      </c>
      <c r="Q53" s="25">
        <v>302</v>
      </c>
      <c r="R53" s="25" t="s">
        <v>137</v>
      </c>
    </row>
    <row r="54" spans="1:18" ht="15.5" customHeight="1" x14ac:dyDescent="0.2">
      <c r="A54" s="24" t="s">
        <v>159</v>
      </c>
      <c r="B54" s="25">
        <v>181</v>
      </c>
      <c r="C54" s="25">
        <v>181</v>
      </c>
      <c r="D54" s="25">
        <v>251</v>
      </c>
      <c r="E54" s="25">
        <v>251</v>
      </c>
      <c r="F54" s="25">
        <v>233</v>
      </c>
      <c r="G54" s="25">
        <v>233</v>
      </c>
      <c r="H54" s="25">
        <v>237</v>
      </c>
      <c r="I54" s="25">
        <v>237</v>
      </c>
      <c r="J54" s="25">
        <v>142</v>
      </c>
      <c r="K54" s="25">
        <v>142</v>
      </c>
      <c r="L54" s="25">
        <v>196</v>
      </c>
      <c r="M54" s="25">
        <v>196</v>
      </c>
      <c r="N54" s="25">
        <v>247</v>
      </c>
      <c r="O54" s="25">
        <v>247</v>
      </c>
      <c r="P54" s="26">
        <v>284</v>
      </c>
      <c r="Q54" s="25">
        <v>302</v>
      </c>
      <c r="R54" s="25" t="s">
        <v>137</v>
      </c>
    </row>
    <row r="55" spans="1:18" ht="15.5" customHeight="1" x14ac:dyDescent="0.2">
      <c r="A55" s="24" t="s">
        <v>160</v>
      </c>
      <c r="B55" s="25">
        <v>181</v>
      </c>
      <c r="C55" s="25">
        <v>181</v>
      </c>
      <c r="D55" s="25">
        <v>251</v>
      </c>
      <c r="E55" s="25">
        <v>251</v>
      </c>
      <c r="F55" s="25">
        <v>233</v>
      </c>
      <c r="G55" s="25">
        <v>233</v>
      </c>
      <c r="H55" s="25">
        <v>237</v>
      </c>
      <c r="I55" s="25">
        <v>251</v>
      </c>
      <c r="J55" s="25">
        <v>142</v>
      </c>
      <c r="K55" s="25">
        <v>144</v>
      </c>
      <c r="L55" s="25">
        <v>196</v>
      </c>
      <c r="M55" s="25">
        <v>200</v>
      </c>
      <c r="N55" s="25">
        <v>247</v>
      </c>
      <c r="O55" s="25">
        <v>251</v>
      </c>
      <c r="P55" s="26">
        <v>284</v>
      </c>
      <c r="Q55" s="25">
        <v>302</v>
      </c>
      <c r="R55" s="25" t="s">
        <v>137</v>
      </c>
    </row>
    <row r="56" spans="1:18" ht="15.5" customHeight="1" x14ac:dyDescent="0.2">
      <c r="A56" s="24" t="s">
        <v>161</v>
      </c>
      <c r="B56" s="25">
        <v>181</v>
      </c>
      <c r="C56" s="25">
        <v>181</v>
      </c>
      <c r="D56" s="25">
        <v>251</v>
      </c>
      <c r="E56" s="25">
        <v>251</v>
      </c>
      <c r="F56" s="25">
        <v>233</v>
      </c>
      <c r="G56" s="25">
        <v>233</v>
      </c>
      <c r="H56" s="25">
        <v>237</v>
      </c>
      <c r="I56" s="25">
        <v>251</v>
      </c>
      <c r="J56" s="25">
        <v>142</v>
      </c>
      <c r="K56" s="25">
        <v>144</v>
      </c>
      <c r="L56" s="25">
        <v>196</v>
      </c>
      <c r="M56" s="25">
        <v>200</v>
      </c>
      <c r="N56" s="25">
        <v>247</v>
      </c>
      <c r="O56" s="25">
        <v>251</v>
      </c>
      <c r="P56" s="26">
        <v>284</v>
      </c>
      <c r="Q56" s="25">
        <v>302</v>
      </c>
      <c r="R56" s="25" t="s">
        <v>137</v>
      </c>
    </row>
    <row r="57" spans="1:18" ht="15.5" customHeight="1" x14ac:dyDescent="0.2">
      <c r="A57" s="24" t="s">
        <v>162</v>
      </c>
      <c r="B57" s="25">
        <v>181</v>
      </c>
      <c r="C57" s="25">
        <v>181</v>
      </c>
      <c r="D57" s="25">
        <v>251</v>
      </c>
      <c r="E57" s="25">
        <v>251</v>
      </c>
      <c r="F57" s="25">
        <v>233</v>
      </c>
      <c r="G57" s="25">
        <v>233</v>
      </c>
      <c r="H57" s="25">
        <v>237</v>
      </c>
      <c r="I57" s="25">
        <v>237</v>
      </c>
      <c r="J57" s="25">
        <v>142</v>
      </c>
      <c r="K57" s="25">
        <v>144</v>
      </c>
      <c r="L57" s="25">
        <v>196</v>
      </c>
      <c r="M57" s="25">
        <v>196</v>
      </c>
      <c r="N57" s="25">
        <v>247</v>
      </c>
      <c r="O57" s="25">
        <v>247</v>
      </c>
      <c r="P57" s="26">
        <v>284</v>
      </c>
      <c r="Q57" s="25">
        <v>302</v>
      </c>
      <c r="R57" s="25" t="s">
        <v>137</v>
      </c>
    </row>
    <row r="58" spans="1:18" ht="15.5" customHeight="1" x14ac:dyDescent="0.2">
      <c r="A58" s="24" t="s">
        <v>163</v>
      </c>
      <c r="B58" s="25">
        <v>181</v>
      </c>
      <c r="C58" s="25">
        <v>181</v>
      </c>
      <c r="D58" s="25">
        <v>249</v>
      </c>
      <c r="E58" s="25">
        <v>249</v>
      </c>
      <c r="F58" s="25">
        <v>233</v>
      </c>
      <c r="G58" s="25">
        <v>233</v>
      </c>
      <c r="H58" s="25">
        <v>237</v>
      </c>
      <c r="I58" s="25">
        <v>251</v>
      </c>
      <c r="J58" s="25">
        <v>142</v>
      </c>
      <c r="K58" s="25">
        <v>142</v>
      </c>
      <c r="L58" s="25">
        <v>196</v>
      </c>
      <c r="M58" s="25">
        <v>200</v>
      </c>
      <c r="N58" s="25">
        <v>247</v>
      </c>
      <c r="O58" s="25">
        <v>251</v>
      </c>
      <c r="P58" s="26">
        <v>302</v>
      </c>
      <c r="Q58" s="25">
        <v>302</v>
      </c>
      <c r="R58" s="25" t="s">
        <v>143</v>
      </c>
    </row>
    <row r="59" spans="1:18" ht="15.5" customHeight="1" x14ac:dyDescent="0.2">
      <c r="A59" s="24" t="s">
        <v>164</v>
      </c>
      <c r="B59" s="25">
        <v>181</v>
      </c>
      <c r="C59" s="25">
        <v>181</v>
      </c>
      <c r="D59" s="25">
        <v>249</v>
      </c>
      <c r="E59" s="25">
        <v>251</v>
      </c>
      <c r="F59" s="25">
        <v>233</v>
      </c>
      <c r="G59" s="25">
        <v>233</v>
      </c>
      <c r="H59" s="25">
        <v>237</v>
      </c>
      <c r="I59" s="25">
        <v>251</v>
      </c>
      <c r="J59" s="25">
        <v>142</v>
      </c>
      <c r="K59" s="25">
        <v>144</v>
      </c>
      <c r="L59" s="25">
        <v>196</v>
      </c>
      <c r="M59" s="25">
        <v>200</v>
      </c>
      <c r="N59" s="25">
        <v>247</v>
      </c>
      <c r="O59" s="25">
        <v>251</v>
      </c>
      <c r="P59" s="26">
        <v>302</v>
      </c>
      <c r="Q59" s="25">
        <v>302</v>
      </c>
      <c r="R59" s="25" t="s">
        <v>143</v>
      </c>
    </row>
    <row r="60" spans="1:18" ht="15.5" customHeight="1" x14ac:dyDescent="0.2">
      <c r="A60" s="24" t="s">
        <v>165</v>
      </c>
      <c r="B60" s="25">
        <v>181</v>
      </c>
      <c r="C60" s="25">
        <v>181</v>
      </c>
      <c r="D60" s="25">
        <v>249</v>
      </c>
      <c r="E60" s="25">
        <v>249</v>
      </c>
      <c r="F60" s="25">
        <v>233</v>
      </c>
      <c r="G60" s="25">
        <v>233</v>
      </c>
      <c r="H60" s="25">
        <v>237</v>
      </c>
      <c r="I60" s="25">
        <v>237</v>
      </c>
      <c r="J60" s="25">
        <v>142</v>
      </c>
      <c r="K60" s="25">
        <v>144</v>
      </c>
      <c r="L60" s="25">
        <v>196</v>
      </c>
      <c r="M60" s="25">
        <v>196</v>
      </c>
      <c r="N60" s="25">
        <v>251</v>
      </c>
      <c r="O60" s="25">
        <v>251</v>
      </c>
      <c r="P60" s="26">
        <v>284</v>
      </c>
      <c r="Q60" s="25">
        <v>284</v>
      </c>
      <c r="R60" s="25" t="s">
        <v>137</v>
      </c>
    </row>
    <row r="61" spans="1:18" ht="15.5" customHeight="1" x14ac:dyDescent="0.2">
      <c r="A61" s="24" t="s">
        <v>166</v>
      </c>
      <c r="B61" s="25">
        <v>181</v>
      </c>
      <c r="C61" s="25">
        <v>181</v>
      </c>
      <c r="D61" s="25">
        <v>249</v>
      </c>
      <c r="E61" s="25">
        <v>251</v>
      </c>
      <c r="F61" s="25">
        <v>233</v>
      </c>
      <c r="G61" s="25">
        <v>233</v>
      </c>
      <c r="H61" s="25">
        <v>237</v>
      </c>
      <c r="I61" s="25">
        <v>251</v>
      </c>
      <c r="J61" s="25">
        <v>144</v>
      </c>
      <c r="K61" s="25">
        <v>144</v>
      </c>
      <c r="L61" s="25">
        <v>196</v>
      </c>
      <c r="M61" s="25">
        <v>200</v>
      </c>
      <c r="N61" s="25">
        <v>247</v>
      </c>
      <c r="O61" s="25">
        <v>251</v>
      </c>
      <c r="P61" s="26">
        <v>302</v>
      </c>
      <c r="Q61" s="25">
        <v>302</v>
      </c>
      <c r="R61" s="25" t="s">
        <v>143</v>
      </c>
    </row>
    <row r="62" spans="1:18" ht="15.5" customHeight="1" x14ac:dyDescent="0.2">
      <c r="A62" s="24" t="s">
        <v>167</v>
      </c>
      <c r="B62" s="25">
        <v>181</v>
      </c>
      <c r="C62" s="25">
        <v>181</v>
      </c>
      <c r="D62" s="25">
        <v>251</v>
      </c>
      <c r="E62" s="25">
        <v>251</v>
      </c>
      <c r="F62" s="25">
        <v>233</v>
      </c>
      <c r="G62" s="25">
        <v>233</v>
      </c>
      <c r="H62" s="25">
        <v>237</v>
      </c>
      <c r="I62" s="25">
        <v>251</v>
      </c>
      <c r="J62" s="25">
        <v>142</v>
      </c>
      <c r="K62" s="25">
        <v>142</v>
      </c>
      <c r="L62" s="25">
        <v>196</v>
      </c>
      <c r="M62" s="25">
        <v>200</v>
      </c>
      <c r="N62" s="25">
        <v>247</v>
      </c>
      <c r="O62" s="25">
        <v>251</v>
      </c>
      <c r="P62" s="26">
        <v>302</v>
      </c>
      <c r="Q62" s="25">
        <v>302</v>
      </c>
      <c r="R62" s="25" t="s">
        <v>143</v>
      </c>
    </row>
    <row r="63" spans="1:18" ht="15.5" customHeight="1" x14ac:dyDescent="0.2">
      <c r="A63" s="24" t="s">
        <v>168</v>
      </c>
      <c r="B63" s="25">
        <v>181</v>
      </c>
      <c r="C63" s="25">
        <v>181</v>
      </c>
      <c r="D63" s="25">
        <v>249</v>
      </c>
      <c r="E63" s="25">
        <v>249</v>
      </c>
      <c r="F63" s="25">
        <v>233</v>
      </c>
      <c r="G63" s="25">
        <v>233</v>
      </c>
      <c r="H63" s="25">
        <v>237</v>
      </c>
      <c r="I63" s="25">
        <v>237</v>
      </c>
      <c r="J63" s="25">
        <v>142</v>
      </c>
      <c r="K63" s="25">
        <v>144</v>
      </c>
      <c r="L63" s="25">
        <v>196</v>
      </c>
      <c r="M63" s="25">
        <v>196</v>
      </c>
      <c r="N63" s="25">
        <v>247</v>
      </c>
      <c r="O63" s="25">
        <v>251</v>
      </c>
      <c r="P63" s="26">
        <v>284</v>
      </c>
      <c r="Q63" s="25">
        <v>302</v>
      </c>
      <c r="R63" s="25" t="s">
        <v>137</v>
      </c>
    </row>
    <row r="64" spans="1:18" ht="15.5" customHeight="1" x14ac:dyDescent="0.2">
      <c r="A64" s="24" t="s">
        <v>169</v>
      </c>
      <c r="B64" s="25">
        <v>181</v>
      </c>
      <c r="C64" s="25">
        <v>181</v>
      </c>
      <c r="D64" s="25">
        <v>249</v>
      </c>
      <c r="E64" s="25">
        <v>251</v>
      </c>
      <c r="F64" s="25">
        <v>233</v>
      </c>
      <c r="G64" s="25">
        <v>233</v>
      </c>
      <c r="H64" s="25">
        <v>237</v>
      </c>
      <c r="I64" s="25">
        <v>251</v>
      </c>
      <c r="J64" s="25">
        <v>142</v>
      </c>
      <c r="K64" s="25">
        <v>144</v>
      </c>
      <c r="L64" s="25">
        <v>196</v>
      </c>
      <c r="M64" s="25">
        <v>200</v>
      </c>
      <c r="N64" s="25">
        <v>251</v>
      </c>
      <c r="O64" s="25">
        <v>251</v>
      </c>
      <c r="P64" s="26">
        <v>284</v>
      </c>
      <c r="Q64" s="25">
        <v>284</v>
      </c>
      <c r="R64" s="25" t="s">
        <v>137</v>
      </c>
    </row>
    <row r="65" spans="1:18" ht="15.5" customHeight="1" x14ac:dyDescent="0.2">
      <c r="A65" s="24" t="s">
        <v>170</v>
      </c>
      <c r="B65" s="25">
        <v>181</v>
      </c>
      <c r="C65" s="25">
        <v>181</v>
      </c>
      <c r="D65" s="25">
        <v>251</v>
      </c>
      <c r="E65" s="25">
        <v>251</v>
      </c>
      <c r="F65" s="25">
        <v>233</v>
      </c>
      <c r="G65" s="25">
        <v>233</v>
      </c>
      <c r="H65" s="25">
        <v>237</v>
      </c>
      <c r="I65" s="25">
        <v>251</v>
      </c>
      <c r="J65" s="25">
        <v>142</v>
      </c>
      <c r="K65" s="25">
        <v>144</v>
      </c>
      <c r="L65" s="25">
        <v>196</v>
      </c>
      <c r="M65" s="25">
        <v>200</v>
      </c>
      <c r="N65" s="25">
        <v>251</v>
      </c>
      <c r="O65" s="25">
        <v>251</v>
      </c>
      <c r="P65" s="26">
        <v>284</v>
      </c>
      <c r="Q65" s="25">
        <v>302</v>
      </c>
      <c r="R65" s="25" t="s">
        <v>137</v>
      </c>
    </row>
    <row r="66" spans="1:18" ht="15.5" customHeight="1" x14ac:dyDescent="0.2">
      <c r="A66" s="24" t="s">
        <v>171</v>
      </c>
      <c r="B66" s="25">
        <v>181</v>
      </c>
      <c r="C66" s="25">
        <v>181</v>
      </c>
      <c r="D66" s="25">
        <v>249</v>
      </c>
      <c r="E66" s="25">
        <v>249</v>
      </c>
      <c r="F66" s="25">
        <v>233</v>
      </c>
      <c r="G66" s="25">
        <v>233</v>
      </c>
      <c r="H66" s="25">
        <v>237</v>
      </c>
      <c r="I66" s="25">
        <v>251</v>
      </c>
      <c r="J66" s="25">
        <v>142</v>
      </c>
      <c r="K66" s="25">
        <v>144</v>
      </c>
      <c r="L66" s="25">
        <v>196</v>
      </c>
      <c r="M66" s="25">
        <v>200</v>
      </c>
      <c r="N66" s="25">
        <v>251</v>
      </c>
      <c r="O66" s="25">
        <v>251</v>
      </c>
      <c r="P66" s="26">
        <v>302</v>
      </c>
      <c r="Q66" s="25">
        <v>302</v>
      </c>
      <c r="R66" s="25" t="s">
        <v>143</v>
      </c>
    </row>
    <row r="67" spans="1:18" ht="15.5" customHeight="1" x14ac:dyDescent="0.2">
      <c r="A67" s="24" t="s">
        <v>172</v>
      </c>
      <c r="B67" s="25">
        <v>181</v>
      </c>
      <c r="C67" s="25">
        <v>181</v>
      </c>
      <c r="D67" s="25">
        <v>251</v>
      </c>
      <c r="E67" s="25">
        <v>251</v>
      </c>
      <c r="F67" s="25">
        <v>233</v>
      </c>
      <c r="G67" s="25">
        <v>233</v>
      </c>
      <c r="H67" s="25">
        <v>251</v>
      </c>
      <c r="I67" s="25">
        <v>251</v>
      </c>
      <c r="J67" s="25">
        <v>142</v>
      </c>
      <c r="K67" s="25">
        <v>142</v>
      </c>
      <c r="L67" s="25">
        <v>200</v>
      </c>
      <c r="M67" s="25">
        <v>200</v>
      </c>
      <c r="N67" s="25">
        <v>251</v>
      </c>
      <c r="O67" s="25">
        <v>251</v>
      </c>
      <c r="P67" s="26">
        <v>302</v>
      </c>
      <c r="Q67" s="25">
        <v>302</v>
      </c>
      <c r="R67" s="25" t="s">
        <v>143</v>
      </c>
    </row>
    <row r="68" spans="1:18" ht="15.5" customHeight="1" x14ac:dyDescent="0.2">
      <c r="A68" s="24" t="s">
        <v>173</v>
      </c>
      <c r="B68" s="25">
        <v>181</v>
      </c>
      <c r="C68" s="25">
        <v>181</v>
      </c>
      <c r="D68" s="25">
        <v>249</v>
      </c>
      <c r="E68" s="25">
        <v>249</v>
      </c>
      <c r="F68" s="25">
        <v>233</v>
      </c>
      <c r="G68" s="25">
        <v>233</v>
      </c>
      <c r="H68" s="25">
        <v>251</v>
      </c>
      <c r="I68" s="25">
        <v>251</v>
      </c>
      <c r="J68" s="25">
        <v>142</v>
      </c>
      <c r="K68" s="25">
        <v>142</v>
      </c>
      <c r="L68" s="25">
        <v>200</v>
      </c>
      <c r="M68" s="25">
        <v>200</v>
      </c>
      <c r="N68" s="25">
        <v>251</v>
      </c>
      <c r="O68" s="25">
        <v>251</v>
      </c>
      <c r="P68" s="26">
        <v>284</v>
      </c>
      <c r="Q68" s="25">
        <v>284</v>
      </c>
      <c r="R68" s="25" t="s">
        <v>137</v>
      </c>
    </row>
    <row r="69" spans="1:18" ht="15.5" customHeight="1" x14ac:dyDescent="0.2">
      <c r="A69" s="24" t="s">
        <v>174</v>
      </c>
      <c r="B69" s="25">
        <v>181</v>
      </c>
      <c r="C69" s="25">
        <v>181</v>
      </c>
      <c r="D69" s="25">
        <v>249</v>
      </c>
      <c r="E69" s="25">
        <v>251</v>
      </c>
      <c r="F69" s="25">
        <v>233</v>
      </c>
      <c r="G69" s="25">
        <v>233</v>
      </c>
      <c r="H69" s="25">
        <v>237</v>
      </c>
      <c r="I69" s="25">
        <v>251</v>
      </c>
      <c r="J69" s="25">
        <v>142</v>
      </c>
      <c r="K69" s="25">
        <v>142</v>
      </c>
      <c r="L69" s="25">
        <v>196</v>
      </c>
      <c r="M69" s="25">
        <v>196</v>
      </c>
      <c r="N69" s="25">
        <v>251</v>
      </c>
      <c r="O69" s="25">
        <v>251</v>
      </c>
      <c r="P69" s="26">
        <v>302</v>
      </c>
      <c r="Q69" s="25">
        <v>302</v>
      </c>
      <c r="R69" s="25" t="s">
        <v>143</v>
      </c>
    </row>
    <row r="70" spans="1:18" ht="15.5" customHeight="1" x14ac:dyDescent="0.2">
      <c r="A70" s="24" t="s">
        <v>175</v>
      </c>
      <c r="B70" s="25">
        <v>181</v>
      </c>
      <c r="C70" s="25">
        <v>181</v>
      </c>
      <c r="D70" s="25">
        <v>249</v>
      </c>
      <c r="E70" s="25">
        <v>251</v>
      </c>
      <c r="F70" s="25">
        <v>233</v>
      </c>
      <c r="G70" s="25">
        <v>233</v>
      </c>
      <c r="H70" s="25">
        <v>237</v>
      </c>
      <c r="I70" s="25">
        <v>251</v>
      </c>
      <c r="J70" s="25">
        <v>142</v>
      </c>
      <c r="K70" s="25">
        <v>142</v>
      </c>
      <c r="L70" s="25">
        <v>196</v>
      </c>
      <c r="M70" s="25">
        <v>196</v>
      </c>
      <c r="N70" s="25">
        <v>251</v>
      </c>
      <c r="O70" s="25">
        <v>251</v>
      </c>
      <c r="P70" s="26">
        <v>302</v>
      </c>
      <c r="Q70" s="25">
        <v>302</v>
      </c>
      <c r="R70" s="25" t="s">
        <v>143</v>
      </c>
    </row>
    <row r="71" spans="1:18" ht="15.5" customHeight="1" x14ac:dyDescent="0.2">
      <c r="A71" s="24" t="s">
        <v>176</v>
      </c>
      <c r="B71" s="25">
        <v>181</v>
      </c>
      <c r="C71" s="25">
        <v>181</v>
      </c>
      <c r="D71" s="25">
        <v>249</v>
      </c>
      <c r="E71" s="25">
        <v>251</v>
      </c>
      <c r="F71" s="25">
        <v>233</v>
      </c>
      <c r="G71" s="25">
        <v>233</v>
      </c>
      <c r="H71" s="25">
        <v>237</v>
      </c>
      <c r="I71" s="25">
        <v>251</v>
      </c>
      <c r="J71" s="25">
        <v>142</v>
      </c>
      <c r="K71" s="25">
        <v>144</v>
      </c>
      <c r="L71" s="25">
        <v>196</v>
      </c>
      <c r="M71" s="25">
        <v>200</v>
      </c>
      <c r="N71" s="25">
        <v>247</v>
      </c>
      <c r="O71" s="25">
        <v>251</v>
      </c>
      <c r="P71" s="26">
        <v>284</v>
      </c>
      <c r="Q71" s="25">
        <v>302</v>
      </c>
      <c r="R71" s="25" t="s">
        <v>137</v>
      </c>
    </row>
    <row r="72" spans="1:18" ht="15.5" customHeight="1" x14ac:dyDescent="0.2">
      <c r="A72" s="24" t="s">
        <v>177</v>
      </c>
      <c r="B72" s="25">
        <v>181</v>
      </c>
      <c r="C72" s="25">
        <v>181</v>
      </c>
      <c r="D72" s="25">
        <v>251</v>
      </c>
      <c r="E72" s="25">
        <v>251</v>
      </c>
      <c r="F72" s="25">
        <v>233</v>
      </c>
      <c r="G72" s="25">
        <v>233</v>
      </c>
      <c r="H72" s="25">
        <v>251</v>
      </c>
      <c r="I72" s="25">
        <v>251</v>
      </c>
      <c r="J72" s="25">
        <v>144</v>
      </c>
      <c r="K72" s="25">
        <v>144</v>
      </c>
      <c r="L72" s="25">
        <v>200</v>
      </c>
      <c r="M72" s="25">
        <v>200</v>
      </c>
      <c r="N72" s="25">
        <v>247</v>
      </c>
      <c r="O72" s="25">
        <v>251</v>
      </c>
      <c r="P72" s="26">
        <v>302</v>
      </c>
      <c r="Q72" s="25">
        <v>302</v>
      </c>
      <c r="R72" s="25" t="s">
        <v>143</v>
      </c>
    </row>
  </sheetData>
  <phoneticPr fontId="10" type="noConversion"/>
  <conditionalFormatting sqref="A8 B37:R72">
    <cfRule type="cellIs" dxfId="7" priority="11" operator="equal">
      <formula>"No"</formula>
    </cfRule>
  </conditionalFormatting>
  <conditionalFormatting sqref="A13">
    <cfRule type="cellIs" dxfId="6" priority="10" operator="equal">
      <formula>"No"</formula>
    </cfRule>
  </conditionalFormatting>
  <conditionalFormatting sqref="B5:D8 B10:D13 B15:D18 A18 B20:D22 A23:D23 A28:D28 B30:D32 A33:D34">
    <cfRule type="cellIs" dxfId="5" priority="9" operator="equal">
      <formula>"No"</formula>
    </cfRule>
  </conditionalFormatting>
  <conditionalFormatting sqref="B25:D27">
    <cfRule type="cellIs" dxfId="4" priority="1" operator="equal">
      <formula>"No"</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3A73C-EAAB-49BD-96DC-B84F880D97E5}">
  <dimension ref="A1:Y40"/>
  <sheetViews>
    <sheetView zoomScale="70" zoomScaleNormal="70" workbookViewId="0">
      <pane xSplit="13" ySplit="17" topLeftCell="N18" activePane="bottomRight" state="frozen"/>
      <selection pane="topRight" activeCell="N1" sqref="N1"/>
      <selection pane="bottomLeft" activeCell="A18" sqref="A18"/>
      <selection pane="bottomRight" activeCell="A2" sqref="A2"/>
    </sheetView>
  </sheetViews>
  <sheetFormatPr baseColWidth="10" defaultColWidth="11.6640625" defaultRowHeight="16" x14ac:dyDescent="0.2"/>
  <cols>
    <col min="1" max="1" width="18" style="22" customWidth="1"/>
    <col min="2" max="2" width="11" style="22" bestFit="1" customWidth="1"/>
    <col min="3" max="4" width="6.6640625" style="22" bestFit="1" customWidth="1"/>
    <col min="5" max="6" width="10.6640625" style="22" bestFit="1" customWidth="1"/>
    <col min="7" max="8" width="7" style="22" bestFit="1" customWidth="1"/>
    <col min="9" max="10" width="11.1640625" style="22" bestFit="1" customWidth="1"/>
    <col min="11" max="11" width="15.33203125" style="22" bestFit="1" customWidth="1"/>
    <col min="12" max="12" width="16.1640625" style="22" bestFit="1" customWidth="1"/>
    <col min="13" max="13" width="13.1640625" style="22" bestFit="1" customWidth="1"/>
    <col min="14" max="14" width="20.1640625" style="22" bestFit="1" customWidth="1"/>
    <col min="15" max="15" width="5.6640625" style="22" customWidth="1"/>
    <col min="16" max="16" width="31.1640625" style="22" bestFit="1" customWidth="1"/>
    <col min="17" max="17" width="8.1640625" style="22" bestFit="1" customWidth="1"/>
    <col min="18" max="18" width="9.6640625" style="22" bestFit="1" customWidth="1"/>
    <col min="19" max="19" width="7.83203125" style="22" bestFit="1" customWidth="1"/>
    <col min="20" max="20" width="16.1640625" style="22" customWidth="1"/>
    <col min="21" max="21" width="31.1640625" style="22" bestFit="1" customWidth="1"/>
    <col min="22" max="22" width="8.1640625" style="22" bestFit="1" customWidth="1"/>
    <col min="23" max="23" width="9.6640625" style="22" bestFit="1" customWidth="1"/>
    <col min="24" max="24" width="7.83203125" style="22" bestFit="1" customWidth="1"/>
    <col min="25" max="25" width="15.83203125" style="22" customWidth="1"/>
    <col min="26" max="16384" width="11.6640625" style="22"/>
  </cols>
  <sheetData>
    <row r="1" spans="1:25" x14ac:dyDescent="0.2">
      <c r="A1" s="27" t="s">
        <v>325</v>
      </c>
    </row>
    <row r="2" spans="1:25" x14ac:dyDescent="0.2">
      <c r="A2" s="23" t="s">
        <v>272</v>
      </c>
    </row>
    <row r="3" spans="1:25" x14ac:dyDescent="0.2">
      <c r="A3" s="69" t="s">
        <v>210</v>
      </c>
      <c r="B3" s="69" t="s">
        <v>211</v>
      </c>
      <c r="C3" s="69" t="s">
        <v>212</v>
      </c>
      <c r="D3" s="69" t="s">
        <v>212</v>
      </c>
      <c r="E3" s="69" t="s">
        <v>213</v>
      </c>
      <c r="F3" s="69" t="s">
        <v>213</v>
      </c>
      <c r="G3" s="69" t="s">
        <v>214</v>
      </c>
      <c r="H3" s="69" t="s">
        <v>214</v>
      </c>
      <c r="I3" s="69" t="s">
        <v>215</v>
      </c>
      <c r="J3" s="69" t="s">
        <v>215</v>
      </c>
      <c r="K3" s="69" t="s">
        <v>216</v>
      </c>
      <c r="L3" s="69" t="s">
        <v>217</v>
      </c>
      <c r="M3" s="69" t="s">
        <v>218</v>
      </c>
      <c r="N3" s="69" t="s">
        <v>219</v>
      </c>
      <c r="P3" s="102" t="s">
        <v>220</v>
      </c>
      <c r="Q3" s="102"/>
      <c r="R3" s="102"/>
      <c r="S3" s="102"/>
      <c r="T3" s="103"/>
      <c r="U3" s="104" t="s">
        <v>221</v>
      </c>
      <c r="V3" s="102"/>
      <c r="W3" s="102"/>
      <c r="X3" s="102"/>
      <c r="Y3" s="102"/>
    </row>
    <row r="4" spans="1:25" x14ac:dyDescent="0.2">
      <c r="A4" s="38" t="s">
        <v>179</v>
      </c>
      <c r="B4" s="39" t="s">
        <v>101</v>
      </c>
      <c r="C4" s="39" t="s">
        <v>222</v>
      </c>
      <c r="D4" s="39" t="s">
        <v>223</v>
      </c>
      <c r="E4" s="39" t="s">
        <v>222</v>
      </c>
      <c r="F4" s="39" t="s">
        <v>223</v>
      </c>
      <c r="G4" s="39" t="s">
        <v>224</v>
      </c>
      <c r="H4" s="39" t="s">
        <v>225</v>
      </c>
      <c r="I4" s="39" t="s">
        <v>224</v>
      </c>
      <c r="J4" s="39" t="s">
        <v>225</v>
      </c>
      <c r="K4" s="39" t="s">
        <v>239</v>
      </c>
      <c r="L4" s="39" t="s">
        <v>240</v>
      </c>
      <c r="M4" s="39" t="s">
        <v>255</v>
      </c>
      <c r="N4" s="39" t="s">
        <v>255</v>
      </c>
      <c r="P4" s="44" t="s">
        <v>226</v>
      </c>
      <c r="Q4" s="44" t="s">
        <v>117</v>
      </c>
      <c r="R4" s="44" t="s">
        <v>227</v>
      </c>
      <c r="S4" s="44" t="s">
        <v>118</v>
      </c>
      <c r="T4" s="44" t="s">
        <v>340</v>
      </c>
      <c r="U4" s="38" t="s">
        <v>226</v>
      </c>
      <c r="V4" s="44" t="s">
        <v>117</v>
      </c>
      <c r="W4" s="44" t="s">
        <v>227</v>
      </c>
      <c r="X4" s="44" t="s">
        <v>118</v>
      </c>
      <c r="Y4" s="44" t="s">
        <v>340</v>
      </c>
    </row>
    <row r="5" spans="1:25" x14ac:dyDescent="0.2">
      <c r="A5" s="38" t="s">
        <v>181</v>
      </c>
      <c r="B5" s="39" t="s">
        <v>101</v>
      </c>
      <c r="C5" s="39" t="s">
        <v>222</v>
      </c>
      <c r="D5" s="39" t="s">
        <v>223</v>
      </c>
      <c r="E5" s="39" t="s">
        <v>222</v>
      </c>
      <c r="F5" s="39" t="s">
        <v>223</v>
      </c>
      <c r="G5" s="39" t="s">
        <v>224</v>
      </c>
      <c r="H5" s="39" t="s">
        <v>225</v>
      </c>
      <c r="I5" s="39" t="s">
        <v>225</v>
      </c>
      <c r="J5" s="39" t="s">
        <v>225</v>
      </c>
      <c r="K5" s="39" t="s">
        <v>239</v>
      </c>
      <c r="L5" s="39" t="s">
        <v>246</v>
      </c>
      <c r="M5" s="39" t="s">
        <v>255</v>
      </c>
      <c r="N5" s="39" t="s">
        <v>258</v>
      </c>
      <c r="P5" s="45" t="s">
        <v>231</v>
      </c>
      <c r="Q5" s="28">
        <v>4</v>
      </c>
      <c r="R5" s="46">
        <v>6.25E-2</v>
      </c>
      <c r="S5" s="28">
        <v>2.125</v>
      </c>
      <c r="T5" s="51">
        <v>2.5044945720237102E-2</v>
      </c>
      <c r="U5" s="47" t="s">
        <v>232</v>
      </c>
      <c r="V5" s="28">
        <v>7</v>
      </c>
      <c r="W5" s="46">
        <v>6.25E-2</v>
      </c>
      <c r="X5" s="28">
        <v>2.125</v>
      </c>
      <c r="Y5" s="51">
        <v>3.7631121279778699E-3</v>
      </c>
    </row>
    <row r="6" spans="1:25" x14ac:dyDescent="0.2">
      <c r="A6" s="38" t="s">
        <v>182</v>
      </c>
      <c r="B6" s="39" t="s">
        <v>101</v>
      </c>
      <c r="C6" s="39" t="s">
        <v>222</v>
      </c>
      <c r="D6" s="39" t="s">
        <v>223</v>
      </c>
      <c r="E6" s="39" t="s">
        <v>222</v>
      </c>
      <c r="F6" s="39" t="s">
        <v>223</v>
      </c>
      <c r="G6" s="39" t="s">
        <v>224</v>
      </c>
      <c r="H6" s="39" t="s">
        <v>225</v>
      </c>
      <c r="I6" s="39" t="s">
        <v>224</v>
      </c>
      <c r="J6" s="39" t="s">
        <v>225</v>
      </c>
      <c r="K6" s="39" t="s">
        <v>239</v>
      </c>
      <c r="L6" s="39" t="s">
        <v>240</v>
      </c>
      <c r="M6" s="39" t="s">
        <v>255</v>
      </c>
      <c r="N6" s="39" t="s">
        <v>255</v>
      </c>
      <c r="P6" s="45" t="s">
        <v>233</v>
      </c>
      <c r="Q6" s="28">
        <v>4</v>
      </c>
      <c r="R6" s="46">
        <v>0.125</v>
      </c>
      <c r="S6" s="28">
        <v>4.25</v>
      </c>
      <c r="T6" s="39"/>
      <c r="U6" s="47" t="s">
        <v>234</v>
      </c>
      <c r="V6" s="28">
        <v>4</v>
      </c>
      <c r="W6" s="46">
        <v>0.125</v>
      </c>
      <c r="X6" s="28">
        <v>4.25</v>
      </c>
      <c r="Y6" s="39"/>
    </row>
    <row r="7" spans="1:25" x14ac:dyDescent="0.2">
      <c r="A7" s="38" t="s">
        <v>183</v>
      </c>
      <c r="B7" s="39" t="s">
        <v>101</v>
      </c>
      <c r="C7" s="39" t="s">
        <v>222</v>
      </c>
      <c r="D7" s="39" t="s">
        <v>223</v>
      </c>
      <c r="E7" s="39" t="s">
        <v>222</v>
      </c>
      <c r="F7" s="39" t="s">
        <v>223</v>
      </c>
      <c r="G7" s="39" t="s">
        <v>225</v>
      </c>
      <c r="H7" s="39" t="s">
        <v>225</v>
      </c>
      <c r="I7" s="39" t="s">
        <v>224</v>
      </c>
      <c r="J7" s="39" t="s">
        <v>225</v>
      </c>
      <c r="K7" s="39" t="s">
        <v>239</v>
      </c>
      <c r="L7" s="39" t="s">
        <v>242</v>
      </c>
      <c r="M7" s="39" t="s">
        <v>258</v>
      </c>
      <c r="N7" s="39" t="s">
        <v>255</v>
      </c>
      <c r="P7" s="45" t="s">
        <v>235</v>
      </c>
      <c r="Q7" s="28">
        <v>0</v>
      </c>
      <c r="R7" s="46">
        <v>6.25E-2</v>
      </c>
      <c r="S7" s="28">
        <v>2.125</v>
      </c>
      <c r="T7" s="39"/>
      <c r="U7" s="47" t="s">
        <v>236</v>
      </c>
      <c r="V7" s="28">
        <v>2</v>
      </c>
      <c r="W7" s="46">
        <v>6.25E-2</v>
      </c>
      <c r="X7" s="28">
        <v>2.125</v>
      </c>
      <c r="Y7" s="39"/>
    </row>
    <row r="8" spans="1:25" x14ac:dyDescent="0.2">
      <c r="A8" s="38" t="s">
        <v>184</v>
      </c>
      <c r="B8" s="39" t="s">
        <v>101</v>
      </c>
      <c r="C8" s="39" t="s">
        <v>222</v>
      </c>
      <c r="D8" s="39" t="s">
        <v>222</v>
      </c>
      <c r="E8" s="39" t="s">
        <v>222</v>
      </c>
      <c r="F8" s="39" t="s">
        <v>222</v>
      </c>
      <c r="G8" s="39" t="s">
        <v>224</v>
      </c>
      <c r="H8" s="39" t="s">
        <v>225</v>
      </c>
      <c r="I8" s="39" t="s">
        <v>225</v>
      </c>
      <c r="J8" s="39" t="s">
        <v>225</v>
      </c>
      <c r="K8" s="39" t="s">
        <v>231</v>
      </c>
      <c r="L8" s="39" t="s">
        <v>246</v>
      </c>
      <c r="M8" s="39" t="s">
        <v>254</v>
      </c>
      <c r="N8" s="39" t="s">
        <v>257</v>
      </c>
      <c r="P8" s="45" t="s">
        <v>237</v>
      </c>
      <c r="Q8" s="28">
        <v>4</v>
      </c>
      <c r="R8" s="46">
        <v>0.125</v>
      </c>
      <c r="S8" s="28">
        <v>4.25</v>
      </c>
      <c r="T8" s="39"/>
      <c r="U8" s="47" t="s">
        <v>238</v>
      </c>
      <c r="V8" s="28">
        <v>1</v>
      </c>
      <c r="W8" s="46">
        <v>0.125</v>
      </c>
      <c r="X8" s="28">
        <v>4.25</v>
      </c>
      <c r="Y8" s="39"/>
    </row>
    <row r="9" spans="1:25" x14ac:dyDescent="0.2">
      <c r="A9" s="38" t="s">
        <v>185</v>
      </c>
      <c r="B9" s="39" t="s">
        <v>101</v>
      </c>
      <c r="C9" s="39" t="s">
        <v>222</v>
      </c>
      <c r="D9" s="39" t="s">
        <v>222</v>
      </c>
      <c r="E9" s="39" t="s">
        <v>222</v>
      </c>
      <c r="F9" s="39" t="s">
        <v>223</v>
      </c>
      <c r="G9" s="39" t="s">
        <v>224</v>
      </c>
      <c r="H9" s="39" t="s">
        <v>224</v>
      </c>
      <c r="I9" s="39" t="s">
        <v>224</v>
      </c>
      <c r="J9" s="39" t="s">
        <v>225</v>
      </c>
      <c r="K9" s="39" t="s">
        <v>237</v>
      </c>
      <c r="L9" s="39" t="s">
        <v>238</v>
      </c>
      <c r="M9" s="39" t="s">
        <v>251</v>
      </c>
      <c r="N9" s="39" t="s">
        <v>255</v>
      </c>
      <c r="P9" s="45" t="s">
        <v>239</v>
      </c>
      <c r="Q9" s="28">
        <v>16</v>
      </c>
      <c r="R9" s="46">
        <v>0.25</v>
      </c>
      <c r="S9" s="28">
        <v>8.5</v>
      </c>
      <c r="T9" s="39"/>
      <c r="U9" s="47" t="s">
        <v>240</v>
      </c>
      <c r="V9" s="28">
        <v>10</v>
      </c>
      <c r="W9" s="46">
        <v>0.25</v>
      </c>
      <c r="X9" s="28">
        <v>8.5</v>
      </c>
      <c r="Y9" s="39"/>
    </row>
    <row r="10" spans="1:25" x14ac:dyDescent="0.2">
      <c r="A10" s="38" t="s">
        <v>186</v>
      </c>
      <c r="B10" s="39" t="s">
        <v>101</v>
      </c>
      <c r="C10" s="39" t="s">
        <v>222</v>
      </c>
      <c r="D10" s="39" t="s">
        <v>222</v>
      </c>
      <c r="E10" s="39" t="s">
        <v>222</v>
      </c>
      <c r="F10" s="39" t="s">
        <v>223</v>
      </c>
      <c r="G10" s="39" t="s">
        <v>225</v>
      </c>
      <c r="H10" s="39" t="s">
        <v>225</v>
      </c>
      <c r="I10" s="39" t="s">
        <v>224</v>
      </c>
      <c r="J10" s="39" t="s">
        <v>224</v>
      </c>
      <c r="K10" s="39" t="s">
        <v>237</v>
      </c>
      <c r="L10" s="39" t="s">
        <v>236</v>
      </c>
      <c r="M10" s="39" t="s">
        <v>257</v>
      </c>
      <c r="N10" s="39" t="s">
        <v>252</v>
      </c>
      <c r="P10" s="45" t="s">
        <v>241</v>
      </c>
      <c r="Q10" s="28">
        <v>0</v>
      </c>
      <c r="R10" s="46">
        <v>0.125</v>
      </c>
      <c r="S10" s="28">
        <v>4.25</v>
      </c>
      <c r="T10" s="39"/>
      <c r="U10" s="47" t="s">
        <v>242</v>
      </c>
      <c r="V10" s="28">
        <v>8</v>
      </c>
      <c r="W10" s="46">
        <v>0.125</v>
      </c>
      <c r="X10" s="28">
        <v>4.25</v>
      </c>
      <c r="Y10" s="39"/>
    </row>
    <row r="11" spans="1:25" x14ac:dyDescent="0.2">
      <c r="A11" s="38" t="s">
        <v>187</v>
      </c>
      <c r="B11" s="39" t="s">
        <v>101</v>
      </c>
      <c r="C11" s="39" t="s">
        <v>222</v>
      </c>
      <c r="D11" s="39" t="s">
        <v>223</v>
      </c>
      <c r="E11" s="39" t="s">
        <v>222</v>
      </c>
      <c r="F11" s="39" t="s">
        <v>222</v>
      </c>
      <c r="G11" s="39" t="s">
        <v>224</v>
      </c>
      <c r="H11" s="39" t="s">
        <v>225</v>
      </c>
      <c r="I11" s="39" t="s">
        <v>224</v>
      </c>
      <c r="J11" s="39" t="s">
        <v>225</v>
      </c>
      <c r="K11" s="39" t="s">
        <v>233</v>
      </c>
      <c r="L11" s="39" t="s">
        <v>240</v>
      </c>
      <c r="M11" s="39" t="s">
        <v>255</v>
      </c>
      <c r="N11" s="39" t="s">
        <v>254</v>
      </c>
      <c r="P11" s="45" t="s">
        <v>243</v>
      </c>
      <c r="Q11" s="28">
        <v>0</v>
      </c>
      <c r="R11" s="46">
        <v>6.25E-2</v>
      </c>
      <c r="S11" s="28">
        <v>2.125</v>
      </c>
      <c r="T11" s="39"/>
      <c r="U11" s="47" t="s">
        <v>244</v>
      </c>
      <c r="V11" s="28">
        <v>0</v>
      </c>
      <c r="W11" s="46">
        <v>6.25E-2</v>
      </c>
      <c r="X11" s="28">
        <v>2.125</v>
      </c>
      <c r="Y11" s="39"/>
    </row>
    <row r="12" spans="1:25" x14ac:dyDescent="0.2">
      <c r="A12" s="38" t="s">
        <v>188</v>
      </c>
      <c r="B12" s="39" t="s">
        <v>101</v>
      </c>
      <c r="C12" s="39" t="s">
        <v>222</v>
      </c>
      <c r="D12" s="39" t="s">
        <v>223</v>
      </c>
      <c r="E12" s="39" t="s">
        <v>222</v>
      </c>
      <c r="F12" s="39" t="s">
        <v>223</v>
      </c>
      <c r="G12" s="39" t="s">
        <v>224</v>
      </c>
      <c r="H12" s="39" t="s">
        <v>225</v>
      </c>
      <c r="I12" s="39" t="s">
        <v>224</v>
      </c>
      <c r="J12" s="39" t="s">
        <v>225</v>
      </c>
      <c r="K12" s="39" t="s">
        <v>239</v>
      </c>
      <c r="L12" s="39" t="s">
        <v>240</v>
      </c>
      <c r="M12" s="39" t="s">
        <v>255</v>
      </c>
      <c r="N12" s="39" t="s">
        <v>255</v>
      </c>
      <c r="P12" s="45" t="s">
        <v>245</v>
      </c>
      <c r="Q12" s="28">
        <v>3</v>
      </c>
      <c r="R12" s="46">
        <v>0.125</v>
      </c>
      <c r="S12" s="28">
        <v>4.25</v>
      </c>
      <c r="T12" s="39"/>
      <c r="U12" s="47" t="s">
        <v>246</v>
      </c>
      <c r="V12" s="28">
        <v>2</v>
      </c>
      <c r="W12" s="46">
        <v>0.125</v>
      </c>
      <c r="X12" s="28">
        <v>4.25</v>
      </c>
      <c r="Y12" s="39"/>
    </row>
    <row r="13" spans="1:25" x14ac:dyDescent="0.2">
      <c r="A13" s="38" t="s">
        <v>189</v>
      </c>
      <c r="B13" s="39" t="s">
        <v>101</v>
      </c>
      <c r="C13" s="39" t="s">
        <v>223</v>
      </c>
      <c r="D13" s="39" t="s">
        <v>223</v>
      </c>
      <c r="E13" s="39" t="s">
        <v>223</v>
      </c>
      <c r="F13" s="39" t="s">
        <v>223</v>
      </c>
      <c r="G13" s="39" t="s">
        <v>225</v>
      </c>
      <c r="H13" s="39" t="s">
        <v>225</v>
      </c>
      <c r="I13" s="39" t="s">
        <v>224</v>
      </c>
      <c r="J13" s="39" t="s">
        <v>225</v>
      </c>
      <c r="K13" s="39" t="s">
        <v>247</v>
      </c>
      <c r="L13" s="39" t="s">
        <v>242</v>
      </c>
      <c r="M13" s="39" t="s">
        <v>259</v>
      </c>
      <c r="N13" s="39" t="s">
        <v>256</v>
      </c>
      <c r="P13" s="45" t="s">
        <v>247</v>
      </c>
      <c r="Q13" s="28">
        <v>3</v>
      </c>
      <c r="R13" s="46">
        <v>6.25E-2</v>
      </c>
      <c r="S13" s="28">
        <v>2.125</v>
      </c>
      <c r="T13" s="39"/>
      <c r="U13" s="47" t="s">
        <v>248</v>
      </c>
      <c r="V13" s="28">
        <v>0</v>
      </c>
      <c r="W13" s="46">
        <v>6.25E-2</v>
      </c>
      <c r="X13" s="28">
        <v>2.125</v>
      </c>
      <c r="Y13" s="39"/>
    </row>
    <row r="14" spans="1:25" x14ac:dyDescent="0.2">
      <c r="A14" s="38" t="s">
        <v>190</v>
      </c>
      <c r="B14" s="39" t="s">
        <v>101</v>
      </c>
      <c r="C14" s="39" t="s">
        <v>222</v>
      </c>
      <c r="D14" s="39" t="s">
        <v>223</v>
      </c>
      <c r="E14" s="39" t="s">
        <v>222</v>
      </c>
      <c r="F14" s="39" t="s">
        <v>222</v>
      </c>
      <c r="G14" s="39" t="s">
        <v>224</v>
      </c>
      <c r="H14" s="39" t="s">
        <v>225</v>
      </c>
      <c r="I14" s="39" t="s">
        <v>224</v>
      </c>
      <c r="J14" s="39" t="s">
        <v>224</v>
      </c>
      <c r="K14" s="39" t="s">
        <v>233</v>
      </c>
      <c r="L14" s="39" t="s">
        <v>234</v>
      </c>
      <c r="M14" s="39" t="s">
        <v>255</v>
      </c>
      <c r="N14" s="39" t="s">
        <v>251</v>
      </c>
      <c r="P14" s="45"/>
      <c r="Q14" s="28">
        <v>34</v>
      </c>
      <c r="R14" s="28">
        <v>1</v>
      </c>
      <c r="S14" s="28">
        <v>34</v>
      </c>
      <c r="T14" s="39"/>
      <c r="U14" s="47"/>
      <c r="V14" s="28">
        <v>34</v>
      </c>
      <c r="W14" s="28">
        <v>1</v>
      </c>
      <c r="X14" s="28">
        <v>34</v>
      </c>
      <c r="Y14" s="39"/>
    </row>
    <row r="15" spans="1:25" x14ac:dyDescent="0.2">
      <c r="A15" s="38" t="s">
        <v>191</v>
      </c>
      <c r="B15" s="39" t="s">
        <v>101</v>
      </c>
      <c r="C15" s="39" t="s">
        <v>222</v>
      </c>
      <c r="D15" s="39" t="s">
        <v>223</v>
      </c>
      <c r="E15" s="39" t="s">
        <v>222</v>
      </c>
      <c r="F15" s="39" t="s">
        <v>223</v>
      </c>
      <c r="G15" s="39" t="s">
        <v>224</v>
      </c>
      <c r="H15" s="39" t="s">
        <v>224</v>
      </c>
      <c r="I15" s="39" t="s">
        <v>224</v>
      </c>
      <c r="J15" s="39" t="s">
        <v>224</v>
      </c>
      <c r="K15" s="39" t="s">
        <v>239</v>
      </c>
      <c r="L15" s="39" t="s">
        <v>232</v>
      </c>
      <c r="M15" s="39" t="s">
        <v>252</v>
      </c>
      <c r="N15" s="39" t="s">
        <v>252</v>
      </c>
    </row>
    <row r="16" spans="1:25" x14ac:dyDescent="0.2">
      <c r="A16" s="38" t="s">
        <v>192</v>
      </c>
      <c r="B16" s="39" t="s">
        <v>101</v>
      </c>
      <c r="C16" s="39" t="s">
        <v>222</v>
      </c>
      <c r="D16" s="39" t="s">
        <v>223</v>
      </c>
      <c r="E16" s="39" t="s">
        <v>222</v>
      </c>
      <c r="F16" s="39" t="s">
        <v>223</v>
      </c>
      <c r="G16" s="39" t="s">
        <v>225</v>
      </c>
      <c r="H16" s="39" t="s">
        <v>225</v>
      </c>
      <c r="I16" s="39" t="s">
        <v>224</v>
      </c>
      <c r="J16" s="39" t="s">
        <v>225</v>
      </c>
      <c r="K16" s="39" t="s">
        <v>239</v>
      </c>
      <c r="L16" s="39" t="s">
        <v>242</v>
      </c>
      <c r="M16" s="39" t="s">
        <v>258</v>
      </c>
      <c r="N16" s="39" t="s">
        <v>255</v>
      </c>
      <c r="P16" s="102" t="s">
        <v>249</v>
      </c>
      <c r="Q16" s="102"/>
      <c r="R16" s="102"/>
      <c r="S16" s="102"/>
      <c r="T16" s="103"/>
      <c r="U16" s="104" t="s">
        <v>250</v>
      </c>
      <c r="V16" s="102"/>
      <c r="W16" s="102"/>
      <c r="X16" s="102"/>
      <c r="Y16" s="102"/>
    </row>
    <row r="17" spans="1:25" x14ac:dyDescent="0.2">
      <c r="A17" s="38" t="s">
        <v>193</v>
      </c>
      <c r="B17" s="39" t="s">
        <v>101</v>
      </c>
      <c r="C17" s="39" t="s">
        <v>223</v>
      </c>
      <c r="D17" s="39" t="s">
        <v>223</v>
      </c>
      <c r="E17" s="39" t="s">
        <v>223</v>
      </c>
      <c r="F17" s="39" t="s">
        <v>223</v>
      </c>
      <c r="G17" s="39" t="s">
        <v>224</v>
      </c>
      <c r="H17" s="39" t="s">
        <v>224</v>
      </c>
      <c r="I17" s="39" t="s">
        <v>224</v>
      </c>
      <c r="J17" s="39" t="s">
        <v>224</v>
      </c>
      <c r="K17" s="39" t="s">
        <v>247</v>
      </c>
      <c r="L17" s="39" t="s">
        <v>232</v>
      </c>
      <c r="M17" s="39" t="s">
        <v>253</v>
      </c>
      <c r="N17" s="39" t="s">
        <v>253</v>
      </c>
      <c r="P17" s="44" t="s">
        <v>226</v>
      </c>
      <c r="Q17" s="44" t="s">
        <v>117</v>
      </c>
      <c r="R17" s="44" t="s">
        <v>227</v>
      </c>
      <c r="S17" s="44" t="s">
        <v>118</v>
      </c>
      <c r="T17" s="44" t="s">
        <v>340</v>
      </c>
      <c r="U17" s="38" t="s">
        <v>226</v>
      </c>
      <c r="V17" s="44" t="s">
        <v>117</v>
      </c>
      <c r="W17" s="44" t="s">
        <v>227</v>
      </c>
      <c r="X17" s="44" t="s">
        <v>118</v>
      </c>
      <c r="Y17" s="44" t="s">
        <v>340</v>
      </c>
    </row>
    <row r="18" spans="1:25" x14ac:dyDescent="0.2">
      <c r="A18" s="38" t="s">
        <v>194</v>
      </c>
      <c r="B18" s="39" t="s">
        <v>101</v>
      </c>
      <c r="C18" s="39" t="s">
        <v>222</v>
      </c>
      <c r="D18" s="39" t="s">
        <v>223</v>
      </c>
      <c r="E18" s="39" t="s">
        <v>223</v>
      </c>
      <c r="F18" s="39" t="s">
        <v>223</v>
      </c>
      <c r="G18" s="39" t="s">
        <v>224</v>
      </c>
      <c r="H18" s="39" t="s">
        <v>224</v>
      </c>
      <c r="I18" s="39" t="s">
        <v>224</v>
      </c>
      <c r="J18" s="39" t="s">
        <v>224</v>
      </c>
      <c r="K18" s="39" t="s">
        <v>245</v>
      </c>
      <c r="L18" s="39" t="s">
        <v>232</v>
      </c>
      <c r="M18" s="39" t="s">
        <v>252</v>
      </c>
      <c r="N18" s="39" t="s">
        <v>253</v>
      </c>
      <c r="P18" s="45" t="s">
        <v>251</v>
      </c>
      <c r="Q18" s="28">
        <v>2</v>
      </c>
      <c r="R18" s="46">
        <v>6.25E-2</v>
      </c>
      <c r="S18" s="28">
        <v>2.125</v>
      </c>
      <c r="T18" s="51">
        <v>0.36771162455336298</v>
      </c>
      <c r="U18" s="47" t="s">
        <v>251</v>
      </c>
      <c r="V18" s="28">
        <v>2</v>
      </c>
      <c r="W18" s="46">
        <v>6.25E-2</v>
      </c>
      <c r="X18" s="28">
        <v>2.125</v>
      </c>
      <c r="Y18" s="51">
        <v>0.179441420754645</v>
      </c>
    </row>
    <row r="19" spans="1:25" x14ac:dyDescent="0.2">
      <c r="A19" s="38" t="s">
        <v>195</v>
      </c>
      <c r="B19" s="39" t="s">
        <v>101</v>
      </c>
      <c r="C19" s="39" t="s">
        <v>222</v>
      </c>
      <c r="D19" s="39" t="s">
        <v>222</v>
      </c>
      <c r="E19" s="39" t="s">
        <v>222</v>
      </c>
      <c r="F19" s="39" t="s">
        <v>222</v>
      </c>
      <c r="G19" s="39" t="s">
        <v>225</v>
      </c>
      <c r="H19" s="39" t="s">
        <v>225</v>
      </c>
      <c r="I19" s="39" t="s">
        <v>224</v>
      </c>
      <c r="J19" s="39" t="s">
        <v>225</v>
      </c>
      <c r="K19" s="39" t="s">
        <v>231</v>
      </c>
      <c r="L19" s="39" t="s">
        <v>242</v>
      </c>
      <c r="M19" s="39" t="s">
        <v>257</v>
      </c>
      <c r="N19" s="39" t="s">
        <v>254</v>
      </c>
      <c r="P19" s="45" t="s">
        <v>252</v>
      </c>
      <c r="Q19" s="28">
        <v>4</v>
      </c>
      <c r="R19" s="46">
        <v>0.125</v>
      </c>
      <c r="S19" s="28">
        <v>4.25</v>
      </c>
      <c r="T19" s="39"/>
      <c r="U19" s="47" t="s">
        <v>252</v>
      </c>
      <c r="V19" s="28">
        <v>7</v>
      </c>
      <c r="W19" s="46">
        <v>0.125</v>
      </c>
      <c r="X19" s="28">
        <v>4.25</v>
      </c>
      <c r="Y19" s="39"/>
    </row>
    <row r="20" spans="1:25" x14ac:dyDescent="0.2">
      <c r="A20" s="38" t="s">
        <v>196</v>
      </c>
      <c r="B20" s="39" t="s">
        <v>101</v>
      </c>
      <c r="C20" s="39" t="s">
        <v>222</v>
      </c>
      <c r="D20" s="39" t="s">
        <v>222</v>
      </c>
      <c r="E20" s="39" t="s">
        <v>222</v>
      </c>
      <c r="F20" s="39" t="s">
        <v>223</v>
      </c>
      <c r="G20" s="39" t="s">
        <v>224</v>
      </c>
      <c r="H20" s="39" t="s">
        <v>225</v>
      </c>
      <c r="I20" s="39" t="s">
        <v>224</v>
      </c>
      <c r="J20" s="39" t="s">
        <v>224</v>
      </c>
      <c r="K20" s="39" t="s">
        <v>237</v>
      </c>
      <c r="L20" s="39" t="s">
        <v>234</v>
      </c>
      <c r="M20" s="39" t="s">
        <v>254</v>
      </c>
      <c r="N20" s="39" t="s">
        <v>252</v>
      </c>
      <c r="P20" s="45" t="s">
        <v>253</v>
      </c>
      <c r="Q20" s="28">
        <v>2</v>
      </c>
      <c r="R20" s="46">
        <v>6.25E-2</v>
      </c>
      <c r="S20" s="28">
        <v>2.125</v>
      </c>
      <c r="T20" s="39"/>
      <c r="U20" s="47" t="s">
        <v>253</v>
      </c>
      <c r="V20" s="28">
        <v>4</v>
      </c>
      <c r="W20" s="46">
        <v>6.25E-2</v>
      </c>
      <c r="X20" s="28">
        <v>2.125</v>
      </c>
      <c r="Y20" s="39"/>
    </row>
    <row r="21" spans="1:25" x14ac:dyDescent="0.2">
      <c r="A21" s="38" t="s">
        <v>265</v>
      </c>
      <c r="B21" s="39" t="s">
        <v>101</v>
      </c>
      <c r="C21" s="39" t="s">
        <v>222</v>
      </c>
      <c r="D21" s="39" t="s">
        <v>223</v>
      </c>
      <c r="E21" s="39" t="s">
        <v>222</v>
      </c>
      <c r="F21" s="39" t="s">
        <v>223</v>
      </c>
      <c r="G21" s="39" t="s">
        <v>224</v>
      </c>
      <c r="H21" s="39" t="s">
        <v>225</v>
      </c>
      <c r="I21" s="39" t="s">
        <v>224</v>
      </c>
      <c r="J21" s="39" t="s">
        <v>225</v>
      </c>
      <c r="K21" s="39" t="s">
        <v>239</v>
      </c>
      <c r="L21" s="39" t="s">
        <v>240</v>
      </c>
      <c r="M21" s="39" t="s">
        <v>255</v>
      </c>
      <c r="N21" s="39" t="s">
        <v>255</v>
      </c>
      <c r="P21" s="45" t="s">
        <v>254</v>
      </c>
      <c r="Q21" s="28">
        <v>3</v>
      </c>
      <c r="R21" s="46">
        <v>0.125</v>
      </c>
      <c r="S21" s="28">
        <v>4.25</v>
      </c>
      <c r="T21" s="39"/>
      <c r="U21" s="47" t="s">
        <v>254</v>
      </c>
      <c r="V21" s="28">
        <v>5</v>
      </c>
      <c r="W21" s="46">
        <v>0.125</v>
      </c>
      <c r="X21" s="28">
        <v>4.25</v>
      </c>
      <c r="Y21" s="39"/>
    </row>
    <row r="22" spans="1:25" x14ac:dyDescent="0.2">
      <c r="A22" s="38" t="s">
        <v>197</v>
      </c>
      <c r="B22" s="39" t="s">
        <v>101</v>
      </c>
      <c r="C22" s="39" t="s">
        <v>222</v>
      </c>
      <c r="D22" s="39" t="s">
        <v>223</v>
      </c>
      <c r="E22" s="39" t="s">
        <v>222</v>
      </c>
      <c r="F22" s="39" t="s">
        <v>223</v>
      </c>
      <c r="G22" s="39" t="s">
        <v>224</v>
      </c>
      <c r="H22" s="39" t="s">
        <v>225</v>
      </c>
      <c r="I22" s="39" t="s">
        <v>224</v>
      </c>
      <c r="J22" s="39" t="s">
        <v>224</v>
      </c>
      <c r="K22" s="39" t="s">
        <v>239</v>
      </c>
      <c r="L22" s="39" t="s">
        <v>234</v>
      </c>
      <c r="M22" s="39" t="s">
        <v>255</v>
      </c>
      <c r="N22" s="39" t="s">
        <v>252</v>
      </c>
      <c r="P22" s="45" t="s">
        <v>255</v>
      </c>
      <c r="Q22" s="28">
        <v>13</v>
      </c>
      <c r="R22" s="46">
        <v>0.25</v>
      </c>
      <c r="S22" s="28">
        <v>8.5</v>
      </c>
      <c r="T22" s="39"/>
      <c r="U22" s="47" t="s">
        <v>255</v>
      </c>
      <c r="V22" s="28">
        <v>12</v>
      </c>
      <c r="W22" s="46">
        <v>0.25</v>
      </c>
      <c r="X22" s="28">
        <v>8.5</v>
      </c>
      <c r="Y22" s="39"/>
    </row>
    <row r="23" spans="1:25" x14ac:dyDescent="0.2">
      <c r="A23" s="38" t="s">
        <v>266</v>
      </c>
      <c r="B23" s="39" t="s">
        <v>101</v>
      </c>
      <c r="C23" s="39" t="s">
        <v>222</v>
      </c>
      <c r="D23" s="39" t="s">
        <v>223</v>
      </c>
      <c r="E23" s="39" t="s">
        <v>222</v>
      </c>
      <c r="F23" s="39" t="s">
        <v>223</v>
      </c>
      <c r="G23" s="39" t="s">
        <v>225</v>
      </c>
      <c r="H23" s="39" t="s">
        <v>225</v>
      </c>
      <c r="I23" s="39" t="s">
        <v>224</v>
      </c>
      <c r="J23" s="39" t="s">
        <v>224</v>
      </c>
      <c r="K23" s="39" t="s">
        <v>239</v>
      </c>
      <c r="L23" s="39" t="s">
        <v>236</v>
      </c>
      <c r="M23" s="39" t="s">
        <v>258</v>
      </c>
      <c r="N23" s="39" t="s">
        <v>252</v>
      </c>
      <c r="P23" s="45" t="s">
        <v>256</v>
      </c>
      <c r="Q23" s="28">
        <v>0</v>
      </c>
      <c r="R23" s="46">
        <v>0.125</v>
      </c>
      <c r="S23" s="28">
        <v>4.25</v>
      </c>
      <c r="T23" s="39"/>
      <c r="U23" s="47" t="s">
        <v>256</v>
      </c>
      <c r="V23" s="28">
        <v>2</v>
      </c>
      <c r="W23" s="46">
        <v>0.125</v>
      </c>
      <c r="X23" s="28">
        <v>4.25</v>
      </c>
      <c r="Y23" s="39"/>
    </row>
    <row r="24" spans="1:25" x14ac:dyDescent="0.2">
      <c r="A24" s="38" t="s">
        <v>198</v>
      </c>
      <c r="B24" s="39" t="s">
        <v>101</v>
      </c>
      <c r="C24" s="39" t="s">
        <v>222</v>
      </c>
      <c r="D24" s="39" t="s">
        <v>223</v>
      </c>
      <c r="E24" s="39" t="s">
        <v>222</v>
      </c>
      <c r="F24" s="39" t="s">
        <v>223</v>
      </c>
      <c r="G24" s="39" t="s">
        <v>224</v>
      </c>
      <c r="H24" s="39" t="s">
        <v>225</v>
      </c>
      <c r="I24" s="39" t="s">
        <v>224</v>
      </c>
      <c r="J24" s="39" t="s">
        <v>225</v>
      </c>
      <c r="K24" s="39" t="s">
        <v>239</v>
      </c>
      <c r="L24" s="39" t="s">
        <v>240</v>
      </c>
      <c r="M24" s="39" t="s">
        <v>255</v>
      </c>
      <c r="N24" s="39" t="s">
        <v>255</v>
      </c>
      <c r="P24" s="45" t="s">
        <v>257</v>
      </c>
      <c r="Q24" s="28">
        <v>3</v>
      </c>
      <c r="R24" s="46">
        <v>6.25E-2</v>
      </c>
      <c r="S24" s="28">
        <v>2.125</v>
      </c>
      <c r="T24" s="39"/>
      <c r="U24" s="47" t="s">
        <v>257</v>
      </c>
      <c r="V24" s="28">
        <v>1</v>
      </c>
      <c r="W24" s="46">
        <v>6.25E-2</v>
      </c>
      <c r="X24" s="28">
        <v>2.125</v>
      </c>
      <c r="Y24" s="39"/>
    </row>
    <row r="25" spans="1:25" x14ac:dyDescent="0.2">
      <c r="A25" s="38" t="s">
        <v>199</v>
      </c>
      <c r="B25" s="39" t="s">
        <v>101</v>
      </c>
      <c r="C25" s="39" t="s">
        <v>222</v>
      </c>
      <c r="D25" s="39" t="s">
        <v>223</v>
      </c>
      <c r="E25" s="39" t="s">
        <v>222</v>
      </c>
      <c r="F25" s="39" t="s">
        <v>223</v>
      </c>
      <c r="G25" s="39" t="s">
        <v>224</v>
      </c>
      <c r="H25" s="39" t="s">
        <v>225</v>
      </c>
      <c r="I25" s="39" t="s">
        <v>224</v>
      </c>
      <c r="J25" s="39" t="s">
        <v>224</v>
      </c>
      <c r="K25" s="39" t="s">
        <v>239</v>
      </c>
      <c r="L25" s="39" t="s">
        <v>234</v>
      </c>
      <c r="M25" s="39" t="s">
        <v>255</v>
      </c>
      <c r="N25" s="39" t="s">
        <v>252</v>
      </c>
      <c r="P25" s="45" t="s">
        <v>258</v>
      </c>
      <c r="Q25" s="28">
        <v>6</v>
      </c>
      <c r="R25" s="46">
        <v>0.125</v>
      </c>
      <c r="S25" s="28">
        <v>4.25</v>
      </c>
      <c r="T25" s="39"/>
      <c r="U25" s="47" t="s">
        <v>258</v>
      </c>
      <c r="V25" s="28">
        <v>1</v>
      </c>
      <c r="W25" s="46">
        <v>0.125</v>
      </c>
      <c r="X25" s="28">
        <v>4.25</v>
      </c>
      <c r="Y25" s="39"/>
    </row>
    <row r="26" spans="1:25" x14ac:dyDescent="0.2">
      <c r="A26" s="38" t="s">
        <v>200</v>
      </c>
      <c r="B26" s="39" t="s">
        <v>101</v>
      </c>
      <c r="C26" s="39" t="s">
        <v>222</v>
      </c>
      <c r="D26" s="39" t="s">
        <v>223</v>
      </c>
      <c r="E26" s="39" t="s">
        <v>223</v>
      </c>
      <c r="F26" s="39" t="s">
        <v>223</v>
      </c>
      <c r="G26" s="39" t="s">
        <v>224</v>
      </c>
      <c r="H26" s="39" t="s">
        <v>225</v>
      </c>
      <c r="I26" s="39" t="s">
        <v>224</v>
      </c>
      <c r="J26" s="39" t="s">
        <v>225</v>
      </c>
      <c r="K26" s="39" t="s">
        <v>245</v>
      </c>
      <c r="L26" s="39" t="s">
        <v>240</v>
      </c>
      <c r="M26" s="39" t="s">
        <v>255</v>
      </c>
      <c r="N26" s="39" t="s">
        <v>256</v>
      </c>
      <c r="P26" s="45" t="s">
        <v>259</v>
      </c>
      <c r="Q26" s="28">
        <v>1</v>
      </c>
      <c r="R26" s="46">
        <v>6.25E-2</v>
      </c>
      <c r="S26" s="28">
        <v>2.125</v>
      </c>
      <c r="T26" s="39"/>
      <c r="U26" s="47" t="s">
        <v>259</v>
      </c>
      <c r="V26" s="28">
        <v>0</v>
      </c>
      <c r="W26" s="46">
        <v>6.25E-2</v>
      </c>
      <c r="X26" s="28">
        <v>2.125</v>
      </c>
      <c r="Y26" s="39"/>
    </row>
    <row r="27" spans="1:25" x14ac:dyDescent="0.2">
      <c r="A27" s="38" t="s">
        <v>201</v>
      </c>
      <c r="B27" s="39" t="s">
        <v>101</v>
      </c>
      <c r="C27" s="39" t="s">
        <v>222</v>
      </c>
      <c r="D27" s="39" t="s">
        <v>222</v>
      </c>
      <c r="E27" s="39" t="s">
        <v>222</v>
      </c>
      <c r="F27" s="39" t="s">
        <v>222</v>
      </c>
      <c r="G27" s="39" t="s">
        <v>225</v>
      </c>
      <c r="H27" s="39" t="s">
        <v>225</v>
      </c>
      <c r="I27" s="39" t="s">
        <v>224</v>
      </c>
      <c r="J27" s="39" t="s">
        <v>225</v>
      </c>
      <c r="K27" s="39" t="s">
        <v>231</v>
      </c>
      <c r="L27" s="39" t="s">
        <v>242</v>
      </c>
      <c r="M27" s="39" t="s">
        <v>257</v>
      </c>
      <c r="N27" s="39" t="s">
        <v>254</v>
      </c>
      <c r="P27" s="45"/>
      <c r="Q27" s="28">
        <v>34</v>
      </c>
      <c r="R27" s="28">
        <v>1</v>
      </c>
      <c r="S27" s="28">
        <v>34</v>
      </c>
      <c r="T27" s="39"/>
      <c r="U27" s="47"/>
      <c r="V27" s="28">
        <v>34</v>
      </c>
      <c r="W27" s="28">
        <v>1</v>
      </c>
      <c r="X27" s="28">
        <v>34</v>
      </c>
      <c r="Y27" s="39"/>
    </row>
    <row r="28" spans="1:25" x14ac:dyDescent="0.2">
      <c r="A28" s="38" t="s">
        <v>267</v>
      </c>
      <c r="B28" s="39" t="s">
        <v>101</v>
      </c>
      <c r="C28" s="39" t="s">
        <v>222</v>
      </c>
      <c r="D28" s="39" t="s">
        <v>223</v>
      </c>
      <c r="E28" s="39" t="s">
        <v>222</v>
      </c>
      <c r="F28" s="39" t="s">
        <v>223</v>
      </c>
      <c r="G28" s="39" t="s">
        <v>225</v>
      </c>
      <c r="H28" s="39" t="s">
        <v>225</v>
      </c>
      <c r="I28" s="39" t="s">
        <v>224</v>
      </c>
      <c r="J28" s="39" t="s">
        <v>225</v>
      </c>
      <c r="K28" s="39" t="s">
        <v>239</v>
      </c>
      <c r="L28" s="39" t="s">
        <v>242</v>
      </c>
      <c r="M28" s="39" t="s">
        <v>258</v>
      </c>
      <c r="N28" s="39" t="s">
        <v>255</v>
      </c>
    </row>
    <row r="29" spans="1:25" x14ac:dyDescent="0.2">
      <c r="A29" s="38" t="s">
        <v>268</v>
      </c>
      <c r="B29" s="39" t="s">
        <v>101</v>
      </c>
      <c r="C29" s="39" t="s">
        <v>223</v>
      </c>
      <c r="D29" s="39" t="s">
        <v>223</v>
      </c>
      <c r="E29" s="39" t="s">
        <v>223</v>
      </c>
      <c r="F29" s="39" t="s">
        <v>223</v>
      </c>
      <c r="G29" s="39" t="s">
        <v>224</v>
      </c>
      <c r="H29" s="39" t="s">
        <v>224</v>
      </c>
      <c r="I29" s="39" t="s">
        <v>224</v>
      </c>
      <c r="J29" s="39" t="s">
        <v>224</v>
      </c>
      <c r="K29" s="39" t="s">
        <v>247</v>
      </c>
      <c r="L29" s="39" t="s">
        <v>232</v>
      </c>
      <c r="M29" s="39" t="s">
        <v>253</v>
      </c>
      <c r="N29" s="39" t="s">
        <v>253</v>
      </c>
    </row>
    <row r="30" spans="1:25" x14ac:dyDescent="0.2">
      <c r="A30" s="38" t="s">
        <v>269</v>
      </c>
      <c r="B30" s="39" t="s">
        <v>101</v>
      </c>
      <c r="C30" s="39" t="s">
        <v>222</v>
      </c>
      <c r="D30" s="39" t="s">
        <v>223</v>
      </c>
      <c r="E30" s="39" t="s">
        <v>222</v>
      </c>
      <c r="F30" s="39" t="s">
        <v>223</v>
      </c>
      <c r="G30" s="39" t="s">
        <v>225</v>
      </c>
      <c r="H30" s="39" t="s">
        <v>225</v>
      </c>
      <c r="I30" s="39" t="s">
        <v>224</v>
      </c>
      <c r="J30" s="39" t="s">
        <v>225</v>
      </c>
      <c r="K30" s="39" t="s">
        <v>239</v>
      </c>
      <c r="L30" s="39" t="s">
        <v>242</v>
      </c>
      <c r="M30" s="39" t="s">
        <v>258</v>
      </c>
      <c r="N30" s="39" t="s">
        <v>255</v>
      </c>
    </row>
    <row r="31" spans="1:25" x14ac:dyDescent="0.2">
      <c r="A31" s="38" t="s">
        <v>202</v>
      </c>
      <c r="B31" s="39" t="s">
        <v>101</v>
      </c>
      <c r="C31" s="39" t="s">
        <v>222</v>
      </c>
      <c r="D31" s="39" t="s">
        <v>223</v>
      </c>
      <c r="E31" s="39" t="s">
        <v>222</v>
      </c>
      <c r="F31" s="39" t="s">
        <v>222</v>
      </c>
      <c r="G31" s="39" t="s">
        <v>224</v>
      </c>
      <c r="H31" s="39" t="s">
        <v>224</v>
      </c>
      <c r="I31" s="39" t="s">
        <v>224</v>
      </c>
      <c r="J31" s="39" t="s">
        <v>224</v>
      </c>
      <c r="K31" s="39" t="s">
        <v>233</v>
      </c>
      <c r="L31" s="39" t="s">
        <v>232</v>
      </c>
      <c r="M31" s="39" t="s">
        <v>252</v>
      </c>
      <c r="N31" s="39" t="s">
        <v>251</v>
      </c>
    </row>
    <row r="32" spans="1:25" x14ac:dyDescent="0.2">
      <c r="A32" s="38" t="s">
        <v>203</v>
      </c>
      <c r="B32" s="39" t="s">
        <v>101</v>
      </c>
      <c r="C32" s="39" t="s">
        <v>222</v>
      </c>
      <c r="D32" s="39" t="s">
        <v>223</v>
      </c>
      <c r="E32" s="39" t="s">
        <v>222</v>
      </c>
      <c r="F32" s="39" t="s">
        <v>222</v>
      </c>
      <c r="G32" s="39" t="s">
        <v>224</v>
      </c>
      <c r="H32" s="39" t="s">
        <v>225</v>
      </c>
      <c r="I32" s="39" t="s">
        <v>224</v>
      </c>
      <c r="J32" s="39" t="s">
        <v>225</v>
      </c>
      <c r="K32" s="39" t="s">
        <v>233</v>
      </c>
      <c r="L32" s="39" t="s">
        <v>240</v>
      </c>
      <c r="M32" s="39" t="s">
        <v>255</v>
      </c>
      <c r="N32" s="39" t="s">
        <v>254</v>
      </c>
    </row>
    <row r="33" spans="1:14" x14ac:dyDescent="0.2">
      <c r="A33" s="38" t="s">
        <v>204</v>
      </c>
      <c r="B33" s="39" t="s">
        <v>101</v>
      </c>
      <c r="C33" s="39" t="s">
        <v>222</v>
      </c>
      <c r="D33" s="39" t="s">
        <v>222</v>
      </c>
      <c r="E33" s="39" t="s">
        <v>222</v>
      </c>
      <c r="F33" s="39" t="s">
        <v>222</v>
      </c>
      <c r="G33" s="39" t="s">
        <v>224</v>
      </c>
      <c r="H33" s="39" t="s">
        <v>225</v>
      </c>
      <c r="I33" s="39" t="s">
        <v>224</v>
      </c>
      <c r="J33" s="39" t="s">
        <v>225</v>
      </c>
      <c r="K33" s="39" t="s">
        <v>231</v>
      </c>
      <c r="L33" s="39" t="s">
        <v>240</v>
      </c>
      <c r="M33" s="39" t="s">
        <v>254</v>
      </c>
      <c r="N33" s="39" t="s">
        <v>254</v>
      </c>
    </row>
    <row r="34" spans="1:14" x14ac:dyDescent="0.2">
      <c r="A34" s="38" t="s">
        <v>205</v>
      </c>
      <c r="B34" s="39" t="s">
        <v>101</v>
      </c>
      <c r="C34" s="39" t="s">
        <v>222</v>
      </c>
      <c r="D34" s="39" t="s">
        <v>223</v>
      </c>
      <c r="E34" s="39" t="s">
        <v>222</v>
      </c>
      <c r="F34" s="39" t="s">
        <v>223</v>
      </c>
      <c r="G34" s="39" t="s">
        <v>225</v>
      </c>
      <c r="H34" s="39" t="s">
        <v>225</v>
      </c>
      <c r="I34" s="39" t="s">
        <v>224</v>
      </c>
      <c r="J34" s="39" t="s">
        <v>225</v>
      </c>
      <c r="K34" s="39" t="s">
        <v>239</v>
      </c>
      <c r="L34" s="39" t="s">
        <v>242</v>
      </c>
      <c r="M34" s="39" t="s">
        <v>258</v>
      </c>
      <c r="N34" s="39" t="s">
        <v>255</v>
      </c>
    </row>
    <row r="35" spans="1:14" x14ac:dyDescent="0.2">
      <c r="A35" s="38" t="s">
        <v>206</v>
      </c>
      <c r="B35" s="39" t="s">
        <v>101</v>
      </c>
      <c r="C35" s="39" t="s">
        <v>222</v>
      </c>
      <c r="D35" s="39" t="s">
        <v>223</v>
      </c>
      <c r="E35" s="39" t="s">
        <v>222</v>
      </c>
      <c r="F35" s="39" t="s">
        <v>223</v>
      </c>
      <c r="G35" s="39" t="s">
        <v>224</v>
      </c>
      <c r="H35" s="39" t="s">
        <v>225</v>
      </c>
      <c r="I35" s="39" t="s">
        <v>224</v>
      </c>
      <c r="J35" s="39" t="s">
        <v>225</v>
      </c>
      <c r="K35" s="39" t="s">
        <v>239</v>
      </c>
      <c r="L35" s="39" t="s">
        <v>240</v>
      </c>
      <c r="M35" s="39" t="s">
        <v>255</v>
      </c>
      <c r="N35" s="39" t="s">
        <v>255</v>
      </c>
    </row>
    <row r="36" spans="1:14" x14ac:dyDescent="0.2">
      <c r="A36" s="38" t="s">
        <v>270</v>
      </c>
      <c r="B36" s="39" t="s">
        <v>101</v>
      </c>
      <c r="C36" s="39" t="s">
        <v>222</v>
      </c>
      <c r="D36" s="39" t="s">
        <v>223</v>
      </c>
      <c r="E36" s="39" t="s">
        <v>223</v>
      </c>
      <c r="F36" s="39" t="s">
        <v>223</v>
      </c>
      <c r="G36" s="39" t="s">
        <v>224</v>
      </c>
      <c r="H36" s="39" t="s">
        <v>224</v>
      </c>
      <c r="I36" s="39" t="s">
        <v>224</v>
      </c>
      <c r="J36" s="39" t="s">
        <v>224</v>
      </c>
      <c r="K36" s="39" t="s">
        <v>245</v>
      </c>
      <c r="L36" s="39" t="s">
        <v>232</v>
      </c>
      <c r="M36" s="39" t="s">
        <v>252</v>
      </c>
      <c r="N36" s="39" t="s">
        <v>253</v>
      </c>
    </row>
    <row r="37" spans="1:14" x14ac:dyDescent="0.2">
      <c r="A37" s="38" t="s">
        <v>207</v>
      </c>
      <c r="B37" s="39" t="s">
        <v>101</v>
      </c>
      <c r="C37" s="39" t="s">
        <v>222</v>
      </c>
      <c r="D37" s="39" t="s">
        <v>222</v>
      </c>
      <c r="E37" s="39" t="s">
        <v>222</v>
      </c>
      <c r="F37" s="39" t="s">
        <v>223</v>
      </c>
      <c r="G37" s="39" t="s">
        <v>224</v>
      </c>
      <c r="H37" s="39" t="s">
        <v>224</v>
      </c>
      <c r="I37" s="39" t="s">
        <v>224</v>
      </c>
      <c r="J37" s="39" t="s">
        <v>224</v>
      </c>
      <c r="K37" s="39" t="s">
        <v>237</v>
      </c>
      <c r="L37" s="39" t="s">
        <v>232</v>
      </c>
      <c r="M37" s="39" t="s">
        <v>251</v>
      </c>
      <c r="N37" s="39" t="s">
        <v>252</v>
      </c>
    </row>
    <row r="38" spans="1:14" x14ac:dyDescent="0.2">
      <c r="A38" s="38" t="s">
        <v>271</v>
      </c>
      <c r="B38" s="39" t="s">
        <v>101</v>
      </c>
      <c r="C38" s="39" t="s">
        <v>222</v>
      </c>
      <c r="D38" s="39" t="s">
        <v>223</v>
      </c>
      <c r="E38" s="39" t="s">
        <v>222</v>
      </c>
      <c r="F38" s="39" t="s">
        <v>223</v>
      </c>
      <c r="G38" s="39" t="s">
        <v>224</v>
      </c>
      <c r="H38" s="39" t="s">
        <v>225</v>
      </c>
      <c r="I38" s="39" t="s">
        <v>224</v>
      </c>
      <c r="J38" s="39" t="s">
        <v>225</v>
      </c>
      <c r="K38" s="39" t="s">
        <v>239</v>
      </c>
      <c r="L38" s="39" t="s">
        <v>240</v>
      </c>
      <c r="M38" s="39" t="s">
        <v>255</v>
      </c>
      <c r="N38" s="39" t="s">
        <v>255</v>
      </c>
    </row>
    <row r="40" spans="1:14" x14ac:dyDescent="0.2">
      <c r="A40" s="23"/>
    </row>
  </sheetData>
  <mergeCells count="4">
    <mergeCell ref="P3:T3"/>
    <mergeCell ref="U3:Y3"/>
    <mergeCell ref="P16:T16"/>
    <mergeCell ref="U16:Y1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AE95C-80F1-4628-BDB4-31D2F3CB57A4}">
  <dimension ref="A1:Y28"/>
  <sheetViews>
    <sheetView zoomScale="70" zoomScaleNormal="70" workbookViewId="0">
      <pane xSplit="15" ySplit="17" topLeftCell="P18" activePane="bottomRight" state="frozen"/>
      <selection pane="topRight" activeCell="P1" sqref="P1"/>
      <selection pane="bottomLeft" activeCell="A18" sqref="A18"/>
      <selection pane="bottomRight" activeCell="N15" sqref="N15"/>
    </sheetView>
  </sheetViews>
  <sheetFormatPr baseColWidth="10" defaultColWidth="11.6640625" defaultRowHeight="15.5" customHeight="1" x14ac:dyDescent="0.2"/>
  <cols>
    <col min="1" max="1" width="18" style="22" customWidth="1"/>
    <col min="2" max="2" width="10.6640625" style="22" customWidth="1"/>
    <col min="3" max="4" width="4.6640625" style="22" bestFit="1" customWidth="1"/>
    <col min="5" max="6" width="8.6640625" style="22" bestFit="1" customWidth="1"/>
    <col min="7" max="8" width="4.6640625" style="22" bestFit="1" customWidth="1"/>
    <col min="9" max="10" width="8.6640625" style="22" bestFit="1" customWidth="1"/>
    <col min="11" max="12" width="12.1640625" style="22" bestFit="1" customWidth="1"/>
    <col min="13" max="13" width="11.33203125" style="22" bestFit="1" customWidth="1"/>
    <col min="14" max="14" width="16.1640625" style="22" bestFit="1" customWidth="1"/>
    <col min="15" max="15" width="5.6640625" style="22" customWidth="1"/>
    <col min="16" max="16" width="21.1640625" style="22" bestFit="1" customWidth="1"/>
    <col min="17" max="17" width="5.6640625" style="22" bestFit="1" customWidth="1"/>
    <col min="18" max="18" width="6.83203125" style="22" bestFit="1" customWidth="1"/>
    <col min="19" max="19" width="5.1640625" style="22" bestFit="1" customWidth="1"/>
    <col min="20" max="20" width="15.83203125" style="22" customWidth="1"/>
    <col min="21" max="21" width="21.1640625" style="22" bestFit="1" customWidth="1"/>
    <col min="22" max="22" width="5.6640625" style="22" bestFit="1" customWidth="1"/>
    <col min="23" max="23" width="6.83203125" style="22" bestFit="1" customWidth="1"/>
    <col min="24" max="24" width="5.1640625" style="22" bestFit="1" customWidth="1"/>
    <col min="25" max="25" width="15.83203125" style="22" customWidth="1"/>
    <col min="26" max="16384" width="11.6640625" style="22"/>
  </cols>
  <sheetData>
    <row r="1" spans="1:25" ht="15.5" customHeight="1" x14ac:dyDescent="0.2">
      <c r="A1" s="27" t="s">
        <v>326</v>
      </c>
    </row>
    <row r="2" spans="1:25" ht="15.5" customHeight="1" x14ac:dyDescent="0.2">
      <c r="A2" s="23" t="s">
        <v>273</v>
      </c>
    </row>
    <row r="3" spans="1:25" ht="16" x14ac:dyDescent="0.2">
      <c r="A3" s="69" t="s">
        <v>210</v>
      </c>
      <c r="B3" s="69" t="s">
        <v>211</v>
      </c>
      <c r="C3" s="69" t="s">
        <v>212</v>
      </c>
      <c r="D3" s="69" t="s">
        <v>212</v>
      </c>
      <c r="E3" s="69" t="s">
        <v>213</v>
      </c>
      <c r="F3" s="69" t="s">
        <v>213</v>
      </c>
      <c r="G3" s="69" t="s">
        <v>214</v>
      </c>
      <c r="H3" s="69" t="s">
        <v>214</v>
      </c>
      <c r="I3" s="69" t="s">
        <v>215</v>
      </c>
      <c r="J3" s="69" t="s">
        <v>215</v>
      </c>
      <c r="K3" s="69" t="s">
        <v>216</v>
      </c>
      <c r="L3" s="69" t="s">
        <v>217</v>
      </c>
      <c r="M3" s="69" t="s">
        <v>218</v>
      </c>
      <c r="N3" s="69" t="s">
        <v>219</v>
      </c>
      <c r="P3" s="102" t="s">
        <v>220</v>
      </c>
      <c r="Q3" s="102"/>
      <c r="R3" s="102"/>
      <c r="S3" s="102"/>
      <c r="T3" s="103"/>
      <c r="U3" s="104" t="s">
        <v>221</v>
      </c>
      <c r="V3" s="102"/>
      <c r="W3" s="102"/>
      <c r="X3" s="102"/>
      <c r="Y3" s="102"/>
    </row>
    <row r="4" spans="1:25" ht="16" x14ac:dyDescent="0.2">
      <c r="A4" s="38" t="s">
        <v>136</v>
      </c>
      <c r="B4" s="39" t="s">
        <v>100</v>
      </c>
      <c r="C4" s="39" t="s">
        <v>222</v>
      </c>
      <c r="D4" s="39" t="s">
        <v>223</v>
      </c>
      <c r="E4" s="39" t="s">
        <v>222</v>
      </c>
      <c r="F4" s="39" t="s">
        <v>223</v>
      </c>
      <c r="G4" s="39" t="s">
        <v>224</v>
      </c>
      <c r="H4" s="39" t="s">
        <v>225</v>
      </c>
      <c r="I4" s="39" t="s">
        <v>224</v>
      </c>
      <c r="J4" s="39" t="s">
        <v>225</v>
      </c>
      <c r="K4" s="39" t="str">
        <f>_xlfn.CONCAT(C4,D4,"-",E4,F4)</f>
        <v>A1B1-A1B1</v>
      </c>
      <c r="L4" s="39" t="str">
        <f>_xlfn.CONCAT(G4,H4,"-",I4,J4)</f>
        <v>A3B3-A3B3</v>
      </c>
      <c r="M4" s="39" t="str">
        <f>_xlfn.CONCAT(C4,D4,"-",G4,H4)</f>
        <v>A1B1-A3B3</v>
      </c>
      <c r="N4" s="39" t="str">
        <f>_xlfn.CONCAT(E4,F4,"-",I4,J4)</f>
        <v>A1B1-A3B3</v>
      </c>
      <c r="P4" s="44" t="s">
        <v>226</v>
      </c>
      <c r="Q4" s="44" t="s">
        <v>117</v>
      </c>
      <c r="R4" s="44" t="s">
        <v>227</v>
      </c>
      <c r="S4" s="44" t="s">
        <v>118</v>
      </c>
      <c r="T4" s="44" t="s">
        <v>340</v>
      </c>
      <c r="U4" s="38" t="s">
        <v>226</v>
      </c>
      <c r="V4" s="44" t="s">
        <v>117</v>
      </c>
      <c r="W4" s="44" t="s">
        <v>227</v>
      </c>
      <c r="X4" s="44" t="s">
        <v>118</v>
      </c>
      <c r="Y4" s="44" t="s">
        <v>340</v>
      </c>
    </row>
    <row r="5" spans="1:25" ht="16" x14ac:dyDescent="0.2">
      <c r="A5" s="38" t="s">
        <v>141</v>
      </c>
      <c r="B5" s="39" t="s">
        <v>100</v>
      </c>
      <c r="C5" s="48" t="s">
        <v>222</v>
      </c>
      <c r="D5" s="48" t="s">
        <v>223</v>
      </c>
      <c r="E5" s="48" t="s">
        <v>222</v>
      </c>
      <c r="F5" s="48" t="s">
        <v>222</v>
      </c>
      <c r="G5" s="48" t="s">
        <v>224</v>
      </c>
      <c r="H5" s="48" t="s">
        <v>225</v>
      </c>
      <c r="I5" s="48" t="s">
        <v>224</v>
      </c>
      <c r="J5" s="48" t="s">
        <v>225</v>
      </c>
      <c r="K5" s="39" t="str">
        <f t="shared" ref="K5:K28" si="0">_xlfn.CONCAT(C5,D5,"-",E5,F5)</f>
        <v>A1B1-A1A1</v>
      </c>
      <c r="L5" s="39" t="str">
        <f t="shared" ref="L5:L28" si="1">_xlfn.CONCAT(G5,H5,"-",I5,J5)</f>
        <v>A3B3-A3B3</v>
      </c>
      <c r="M5" s="39" t="str">
        <f t="shared" ref="M5:M28" si="2">_xlfn.CONCAT(C5,D5,"-",G5,H5)</f>
        <v>A1B1-A3B3</v>
      </c>
      <c r="N5" s="39" t="str">
        <f t="shared" ref="N5:N28" si="3">_xlfn.CONCAT(E5,F5,"-",I5,J5)</f>
        <v>A1A1-A3B3</v>
      </c>
      <c r="P5" s="45" t="s">
        <v>231</v>
      </c>
      <c r="Q5" s="28">
        <v>1</v>
      </c>
      <c r="R5" s="46">
        <v>6.25E-2</v>
      </c>
      <c r="S5" s="28">
        <v>1.5</v>
      </c>
      <c r="T5" s="51">
        <v>4.6162960678719873E-3</v>
      </c>
      <c r="U5" s="47" t="s">
        <v>232</v>
      </c>
      <c r="V5" s="28">
        <v>3</v>
      </c>
      <c r="W5" s="46">
        <v>6.25E-2</v>
      </c>
      <c r="X5" s="28">
        <v>1.5</v>
      </c>
      <c r="Y5" s="51">
        <v>7.1474296343437471E-3</v>
      </c>
    </row>
    <row r="6" spans="1:25" ht="16" x14ac:dyDescent="0.2">
      <c r="A6" s="38" t="s">
        <v>144</v>
      </c>
      <c r="B6" s="39" t="s">
        <v>100</v>
      </c>
      <c r="C6" s="48" t="s">
        <v>222</v>
      </c>
      <c r="D6" s="48" t="s">
        <v>223</v>
      </c>
      <c r="E6" s="48" t="s">
        <v>222</v>
      </c>
      <c r="F6" s="48" t="s">
        <v>223</v>
      </c>
      <c r="G6" s="48" t="s">
        <v>224</v>
      </c>
      <c r="H6" s="48" t="s">
        <v>224</v>
      </c>
      <c r="I6" s="48" t="s">
        <v>224</v>
      </c>
      <c r="J6" s="48" t="s">
        <v>225</v>
      </c>
      <c r="K6" s="39" t="str">
        <f t="shared" si="0"/>
        <v>A1B1-A1B1</v>
      </c>
      <c r="L6" s="39" t="str">
        <f t="shared" si="1"/>
        <v>A3A3-A3B3</v>
      </c>
      <c r="M6" s="39" t="str">
        <f t="shared" si="2"/>
        <v>A1B1-A3A3</v>
      </c>
      <c r="N6" s="39" t="str">
        <f t="shared" si="3"/>
        <v>A1B1-A3B3</v>
      </c>
      <c r="P6" s="45" t="s">
        <v>233</v>
      </c>
      <c r="Q6" s="28">
        <v>6</v>
      </c>
      <c r="R6" s="46">
        <v>0.125</v>
      </c>
      <c r="S6" s="28">
        <v>3</v>
      </c>
      <c r="T6" s="39"/>
      <c r="U6" s="47" t="s">
        <v>234</v>
      </c>
      <c r="V6" s="28">
        <v>1</v>
      </c>
      <c r="W6" s="46">
        <v>0.125</v>
      </c>
      <c r="X6" s="28">
        <v>3</v>
      </c>
      <c r="Y6" s="39"/>
    </row>
    <row r="7" spans="1:25" ht="16" x14ac:dyDescent="0.2">
      <c r="A7" s="38" t="s">
        <v>145</v>
      </c>
      <c r="B7" s="39" t="s">
        <v>100</v>
      </c>
      <c r="C7" s="48" t="s">
        <v>222</v>
      </c>
      <c r="D7" s="48" t="s">
        <v>223</v>
      </c>
      <c r="E7" s="48" t="s">
        <v>222</v>
      </c>
      <c r="F7" s="48" t="s">
        <v>223</v>
      </c>
      <c r="G7" s="48" t="s">
        <v>224</v>
      </c>
      <c r="H7" s="48" t="s">
        <v>225</v>
      </c>
      <c r="I7" s="48" t="s">
        <v>224</v>
      </c>
      <c r="J7" s="48" t="s">
        <v>225</v>
      </c>
      <c r="K7" s="39" t="str">
        <f t="shared" si="0"/>
        <v>A1B1-A1B1</v>
      </c>
      <c r="L7" s="39" t="str">
        <f t="shared" si="1"/>
        <v>A3B3-A3B3</v>
      </c>
      <c r="M7" s="39" t="str">
        <f t="shared" si="2"/>
        <v>A1B1-A3B3</v>
      </c>
      <c r="N7" s="39" t="str">
        <f t="shared" si="3"/>
        <v>A1B1-A3B3</v>
      </c>
      <c r="P7" s="45" t="s">
        <v>235</v>
      </c>
      <c r="Q7" s="28">
        <v>0</v>
      </c>
      <c r="R7" s="46">
        <v>6.25E-2</v>
      </c>
      <c r="S7" s="28">
        <v>1.5</v>
      </c>
      <c r="T7" s="39"/>
      <c r="U7" s="47" t="s">
        <v>236</v>
      </c>
      <c r="V7" s="28">
        <v>0</v>
      </c>
      <c r="W7" s="46">
        <v>6.25E-2</v>
      </c>
      <c r="X7" s="28">
        <v>1.5</v>
      </c>
      <c r="Y7" s="39"/>
    </row>
    <row r="8" spans="1:25" ht="16" x14ac:dyDescent="0.2">
      <c r="A8" s="38" t="s">
        <v>146</v>
      </c>
      <c r="B8" s="39" t="s">
        <v>100</v>
      </c>
      <c r="C8" s="48" t="s">
        <v>222</v>
      </c>
      <c r="D8" s="48" t="s">
        <v>223</v>
      </c>
      <c r="E8" s="48" t="s">
        <v>222</v>
      </c>
      <c r="F8" s="48" t="s">
        <v>222</v>
      </c>
      <c r="G8" s="48" t="s">
        <v>224</v>
      </c>
      <c r="H8" s="48" t="s">
        <v>225</v>
      </c>
      <c r="I8" s="48" t="s">
        <v>224</v>
      </c>
      <c r="J8" s="48" t="s">
        <v>225</v>
      </c>
      <c r="K8" s="39" t="str">
        <f t="shared" si="0"/>
        <v>A1B1-A1A1</v>
      </c>
      <c r="L8" s="39" t="str">
        <f t="shared" si="1"/>
        <v>A3B3-A3B3</v>
      </c>
      <c r="M8" s="39" t="str">
        <f t="shared" si="2"/>
        <v>A1B1-A3B3</v>
      </c>
      <c r="N8" s="39" t="str">
        <f t="shared" si="3"/>
        <v>A1A1-A3B3</v>
      </c>
      <c r="P8" s="45" t="s">
        <v>237</v>
      </c>
      <c r="Q8" s="28">
        <v>0</v>
      </c>
      <c r="R8" s="46">
        <v>0.125</v>
      </c>
      <c r="S8" s="28">
        <v>3</v>
      </c>
      <c r="T8" s="39"/>
      <c r="U8" s="47" t="s">
        <v>238</v>
      </c>
      <c r="V8" s="28">
        <v>3</v>
      </c>
      <c r="W8" s="46">
        <v>0.125</v>
      </c>
      <c r="X8" s="28">
        <v>3</v>
      </c>
      <c r="Y8" s="39"/>
    </row>
    <row r="9" spans="1:25" ht="16" x14ac:dyDescent="0.2">
      <c r="A9" s="38" t="s">
        <v>147</v>
      </c>
      <c r="B9" s="39" t="s">
        <v>100</v>
      </c>
      <c r="C9" s="48" t="s">
        <v>222</v>
      </c>
      <c r="D9" s="48" t="s">
        <v>223</v>
      </c>
      <c r="E9" s="48" t="s">
        <v>223</v>
      </c>
      <c r="F9" s="48" t="s">
        <v>223</v>
      </c>
      <c r="G9" s="48" t="s">
        <v>224</v>
      </c>
      <c r="H9" s="48" t="s">
        <v>224</v>
      </c>
      <c r="I9" s="48" t="s">
        <v>224</v>
      </c>
      <c r="J9" s="48" t="s">
        <v>224</v>
      </c>
      <c r="K9" s="39" t="str">
        <f t="shared" si="0"/>
        <v>A1B1-B1B1</v>
      </c>
      <c r="L9" s="39" t="str">
        <f t="shared" si="1"/>
        <v>A3A3-A3A3</v>
      </c>
      <c r="M9" s="39" t="str">
        <f t="shared" si="2"/>
        <v>A1B1-A3A3</v>
      </c>
      <c r="N9" s="39" t="str">
        <f t="shared" si="3"/>
        <v>B1B1-A3A3</v>
      </c>
      <c r="P9" s="45" t="s">
        <v>239</v>
      </c>
      <c r="Q9" s="28">
        <v>13</v>
      </c>
      <c r="R9" s="46">
        <v>0.25</v>
      </c>
      <c r="S9" s="28">
        <v>6</v>
      </c>
      <c r="T9" s="39"/>
      <c r="U9" s="47" t="s">
        <v>240</v>
      </c>
      <c r="V9" s="28">
        <v>14</v>
      </c>
      <c r="W9" s="46">
        <v>0.25</v>
      </c>
      <c r="X9" s="28">
        <v>6</v>
      </c>
      <c r="Y9" s="39"/>
    </row>
    <row r="10" spans="1:25" ht="16" x14ac:dyDescent="0.2">
      <c r="A10" s="38" t="s">
        <v>148</v>
      </c>
      <c r="B10" s="39" t="s">
        <v>100</v>
      </c>
      <c r="C10" s="48" t="s">
        <v>222</v>
      </c>
      <c r="D10" s="48" t="s">
        <v>223</v>
      </c>
      <c r="E10" s="48" t="s">
        <v>222</v>
      </c>
      <c r="F10" s="48" t="s">
        <v>223</v>
      </c>
      <c r="G10" s="48" t="s">
        <v>224</v>
      </c>
      <c r="H10" s="48" t="s">
        <v>225</v>
      </c>
      <c r="I10" s="48" t="s">
        <v>224</v>
      </c>
      <c r="J10" s="48" t="s">
        <v>225</v>
      </c>
      <c r="K10" s="39" t="str">
        <f t="shared" si="0"/>
        <v>A1B1-A1B1</v>
      </c>
      <c r="L10" s="39" t="str">
        <f t="shared" si="1"/>
        <v>A3B3-A3B3</v>
      </c>
      <c r="M10" s="39" t="str">
        <f t="shared" si="2"/>
        <v>A1B1-A3B3</v>
      </c>
      <c r="N10" s="39" t="str">
        <f t="shared" si="3"/>
        <v>A1B1-A3B3</v>
      </c>
      <c r="P10" s="45" t="s">
        <v>241</v>
      </c>
      <c r="Q10" s="28">
        <v>0</v>
      </c>
      <c r="R10" s="46">
        <v>0.125</v>
      </c>
      <c r="S10" s="28">
        <v>3</v>
      </c>
      <c r="T10" s="39"/>
      <c r="U10" s="47" t="s">
        <v>242</v>
      </c>
      <c r="V10" s="28">
        <v>3</v>
      </c>
      <c r="W10" s="46">
        <v>0.125</v>
      </c>
      <c r="X10" s="28">
        <v>3</v>
      </c>
      <c r="Y10" s="39"/>
    </row>
    <row r="11" spans="1:25" ht="16" x14ac:dyDescent="0.2">
      <c r="A11" s="38" t="s">
        <v>149</v>
      </c>
      <c r="B11" s="39" t="s">
        <v>100</v>
      </c>
      <c r="C11" s="48" t="s">
        <v>222</v>
      </c>
      <c r="D11" s="48" t="s">
        <v>223</v>
      </c>
      <c r="E11" s="48" t="s">
        <v>222</v>
      </c>
      <c r="F11" s="48" t="s">
        <v>223</v>
      </c>
      <c r="G11" s="48" t="s">
        <v>224</v>
      </c>
      <c r="H11" s="48" t="s">
        <v>225</v>
      </c>
      <c r="I11" s="48" t="s">
        <v>224</v>
      </c>
      <c r="J11" s="48" t="s">
        <v>225</v>
      </c>
      <c r="K11" s="39" t="str">
        <f t="shared" si="0"/>
        <v>A1B1-A1B1</v>
      </c>
      <c r="L11" s="39" t="str">
        <f t="shared" si="1"/>
        <v>A3B3-A3B3</v>
      </c>
      <c r="M11" s="39" t="str">
        <f t="shared" si="2"/>
        <v>A1B1-A3B3</v>
      </c>
      <c r="N11" s="39" t="str">
        <f t="shared" si="3"/>
        <v>A1B1-A3B3</v>
      </c>
      <c r="P11" s="45" t="s">
        <v>243</v>
      </c>
      <c r="Q11" s="28">
        <v>0</v>
      </c>
      <c r="R11" s="46">
        <v>6.25E-2</v>
      </c>
      <c r="S11" s="28">
        <v>1.5</v>
      </c>
      <c r="T11" s="39"/>
      <c r="U11" s="47" t="s">
        <v>244</v>
      </c>
      <c r="V11" s="28">
        <v>0</v>
      </c>
      <c r="W11" s="46">
        <v>6.25E-2</v>
      </c>
      <c r="X11" s="28">
        <v>1.5</v>
      </c>
      <c r="Y11" s="39"/>
    </row>
    <row r="12" spans="1:25" ht="16" x14ac:dyDescent="0.2">
      <c r="A12" s="38" t="s">
        <v>150</v>
      </c>
      <c r="B12" s="39" t="s">
        <v>100</v>
      </c>
      <c r="C12" s="48" t="s">
        <v>222</v>
      </c>
      <c r="D12" s="48" t="s">
        <v>223</v>
      </c>
      <c r="E12" s="48" t="s">
        <v>222</v>
      </c>
      <c r="F12" s="48" t="s">
        <v>222</v>
      </c>
      <c r="G12" s="48" t="s">
        <v>225</v>
      </c>
      <c r="H12" s="48" t="s">
        <v>225</v>
      </c>
      <c r="I12" s="48" t="s">
        <v>224</v>
      </c>
      <c r="J12" s="48" t="s">
        <v>225</v>
      </c>
      <c r="K12" s="39" t="str">
        <f t="shared" si="0"/>
        <v>A1B1-A1A1</v>
      </c>
      <c r="L12" s="39" t="str">
        <f t="shared" si="1"/>
        <v>B3B3-A3B3</v>
      </c>
      <c r="M12" s="39" t="str">
        <f t="shared" si="2"/>
        <v>A1B1-B3B3</v>
      </c>
      <c r="N12" s="39" t="str">
        <f t="shared" si="3"/>
        <v>A1A1-A3B3</v>
      </c>
      <c r="P12" s="45" t="s">
        <v>245</v>
      </c>
      <c r="Q12" s="28">
        <v>4</v>
      </c>
      <c r="R12" s="46">
        <v>0.125</v>
      </c>
      <c r="S12" s="28">
        <v>3</v>
      </c>
      <c r="T12" s="39"/>
      <c r="U12" s="47" t="s">
        <v>246</v>
      </c>
      <c r="V12" s="28">
        <v>0</v>
      </c>
      <c r="W12" s="46">
        <v>0.125</v>
      </c>
      <c r="X12" s="28">
        <v>3</v>
      </c>
      <c r="Y12" s="39"/>
    </row>
    <row r="13" spans="1:25" ht="16" x14ac:dyDescent="0.2">
      <c r="A13" s="38" t="s">
        <v>153</v>
      </c>
      <c r="B13" s="39" t="s">
        <v>100</v>
      </c>
      <c r="C13" s="48" t="s">
        <v>222</v>
      </c>
      <c r="D13" s="48" t="s">
        <v>223</v>
      </c>
      <c r="E13" s="48" t="s">
        <v>222</v>
      </c>
      <c r="F13" s="48" t="s">
        <v>223</v>
      </c>
      <c r="G13" s="48" t="s">
        <v>224</v>
      </c>
      <c r="H13" s="48" t="s">
        <v>225</v>
      </c>
      <c r="I13" s="48" t="s">
        <v>224</v>
      </c>
      <c r="J13" s="48" t="s">
        <v>224</v>
      </c>
      <c r="K13" s="39" t="str">
        <f t="shared" si="0"/>
        <v>A1B1-A1B1</v>
      </c>
      <c r="L13" s="39" t="str">
        <f t="shared" si="1"/>
        <v>A3B3-A3A3</v>
      </c>
      <c r="M13" s="39" t="str">
        <f t="shared" si="2"/>
        <v>A1B1-A3B3</v>
      </c>
      <c r="N13" s="39" t="str">
        <f t="shared" si="3"/>
        <v>A1B1-A3A3</v>
      </c>
      <c r="P13" s="45" t="s">
        <v>247</v>
      </c>
      <c r="Q13" s="28">
        <v>0</v>
      </c>
      <c r="R13" s="46">
        <v>6.25E-2</v>
      </c>
      <c r="S13" s="28">
        <v>1.5</v>
      </c>
      <c r="T13" s="39"/>
      <c r="U13" s="47" t="s">
        <v>248</v>
      </c>
      <c r="V13" s="28">
        <v>0</v>
      </c>
      <c r="W13" s="46">
        <v>6.25E-2</v>
      </c>
      <c r="X13" s="28">
        <v>1.5</v>
      </c>
      <c r="Y13" s="39"/>
    </row>
    <row r="14" spans="1:25" ht="16" x14ac:dyDescent="0.2">
      <c r="A14" s="38" t="s">
        <v>157</v>
      </c>
      <c r="B14" s="39" t="s">
        <v>100</v>
      </c>
      <c r="C14" s="48" t="s">
        <v>222</v>
      </c>
      <c r="D14" s="48" t="s">
        <v>223</v>
      </c>
      <c r="E14" s="48" t="s">
        <v>222</v>
      </c>
      <c r="F14" s="48" t="s">
        <v>223</v>
      </c>
      <c r="G14" s="48" t="s">
        <v>224</v>
      </c>
      <c r="H14" s="48" t="s">
        <v>225</v>
      </c>
      <c r="I14" s="48" t="s">
        <v>224</v>
      </c>
      <c r="J14" s="48" t="s">
        <v>225</v>
      </c>
      <c r="K14" s="39" t="str">
        <f t="shared" si="0"/>
        <v>A1B1-A1B1</v>
      </c>
      <c r="L14" s="39" t="str">
        <f t="shared" si="1"/>
        <v>A3B3-A3B3</v>
      </c>
      <c r="M14" s="39" t="str">
        <f t="shared" si="2"/>
        <v>A1B1-A3B3</v>
      </c>
      <c r="N14" s="39" t="str">
        <f t="shared" si="3"/>
        <v>A1B1-A3B3</v>
      </c>
      <c r="P14" s="45"/>
      <c r="Q14" s="28">
        <v>24</v>
      </c>
      <c r="R14" s="28">
        <v>1</v>
      </c>
      <c r="S14" s="28">
        <v>24</v>
      </c>
      <c r="T14" s="39"/>
      <c r="U14" s="47"/>
      <c r="V14" s="28">
        <v>24</v>
      </c>
      <c r="W14" s="28">
        <v>1</v>
      </c>
      <c r="X14" s="28">
        <v>24</v>
      </c>
      <c r="Y14" s="39"/>
    </row>
    <row r="15" spans="1:25" ht="16" x14ac:dyDescent="0.2">
      <c r="A15" s="38" t="s">
        <v>158</v>
      </c>
      <c r="B15" s="39" t="s">
        <v>100</v>
      </c>
      <c r="C15" s="48" t="s">
        <v>222</v>
      </c>
      <c r="D15" s="48" t="s">
        <v>223</v>
      </c>
      <c r="E15" s="48" t="s">
        <v>222</v>
      </c>
      <c r="F15" s="48" t="s">
        <v>222</v>
      </c>
      <c r="G15" s="48" t="s">
        <v>224</v>
      </c>
      <c r="H15" s="48" t="s">
        <v>224</v>
      </c>
      <c r="I15" s="48" t="s">
        <v>224</v>
      </c>
      <c r="J15" s="48" t="s">
        <v>224</v>
      </c>
      <c r="K15" s="39" t="str">
        <f t="shared" si="0"/>
        <v>A1B1-A1A1</v>
      </c>
      <c r="L15" s="39" t="str">
        <f t="shared" si="1"/>
        <v>A3A3-A3A3</v>
      </c>
      <c r="M15" s="39" t="str">
        <f t="shared" si="2"/>
        <v>A1B1-A3A3</v>
      </c>
      <c r="N15" s="39" t="str">
        <f t="shared" si="3"/>
        <v>A1A1-A3A3</v>
      </c>
    </row>
    <row r="16" spans="1:25" ht="16" x14ac:dyDescent="0.2">
      <c r="A16" s="38" t="s">
        <v>163</v>
      </c>
      <c r="B16" s="39" t="s">
        <v>100</v>
      </c>
      <c r="C16" s="48" t="s">
        <v>222</v>
      </c>
      <c r="D16" s="48" t="s">
        <v>223</v>
      </c>
      <c r="E16" s="48" t="s">
        <v>223</v>
      </c>
      <c r="F16" s="48" t="s">
        <v>223</v>
      </c>
      <c r="G16" s="48" t="s">
        <v>224</v>
      </c>
      <c r="H16" s="48" t="s">
        <v>225</v>
      </c>
      <c r="I16" s="48" t="s">
        <v>224</v>
      </c>
      <c r="J16" s="48" t="s">
        <v>225</v>
      </c>
      <c r="K16" s="39" t="str">
        <f t="shared" si="0"/>
        <v>A1B1-B1B1</v>
      </c>
      <c r="L16" s="39" t="str">
        <f t="shared" si="1"/>
        <v>A3B3-A3B3</v>
      </c>
      <c r="M16" s="39" t="str">
        <f t="shared" si="2"/>
        <v>A1B1-A3B3</v>
      </c>
      <c r="N16" s="39" t="str">
        <f t="shared" si="3"/>
        <v>B1B1-A3B3</v>
      </c>
      <c r="P16" s="102" t="s">
        <v>249</v>
      </c>
      <c r="Q16" s="102"/>
      <c r="R16" s="102"/>
      <c r="S16" s="102"/>
      <c r="T16" s="103"/>
      <c r="U16" s="104" t="s">
        <v>250</v>
      </c>
      <c r="V16" s="102"/>
      <c r="W16" s="102"/>
      <c r="X16" s="102"/>
      <c r="Y16" s="102"/>
    </row>
    <row r="17" spans="1:25" ht="16" x14ac:dyDescent="0.2">
      <c r="A17" s="38" t="s">
        <v>164</v>
      </c>
      <c r="B17" s="39" t="s">
        <v>100</v>
      </c>
      <c r="C17" s="48" t="s">
        <v>222</v>
      </c>
      <c r="D17" s="48" t="s">
        <v>222</v>
      </c>
      <c r="E17" s="48" t="s">
        <v>222</v>
      </c>
      <c r="F17" s="48" t="s">
        <v>222</v>
      </c>
      <c r="G17" s="48" t="s">
        <v>224</v>
      </c>
      <c r="H17" s="48" t="s">
        <v>224</v>
      </c>
      <c r="I17" s="48" t="s">
        <v>224</v>
      </c>
      <c r="J17" s="48" t="s">
        <v>225</v>
      </c>
      <c r="K17" s="39" t="str">
        <f t="shared" si="0"/>
        <v>A1A1-A1A1</v>
      </c>
      <c r="L17" s="39" t="str">
        <f t="shared" si="1"/>
        <v>A3A3-A3B3</v>
      </c>
      <c r="M17" s="39" t="str">
        <f t="shared" si="2"/>
        <v>A1A1-A3A3</v>
      </c>
      <c r="N17" s="39" t="str">
        <f t="shared" si="3"/>
        <v>A1A1-A3B3</v>
      </c>
      <c r="P17" s="44" t="s">
        <v>226</v>
      </c>
      <c r="Q17" s="44" t="s">
        <v>117</v>
      </c>
      <c r="R17" s="44" t="s">
        <v>227</v>
      </c>
      <c r="S17" s="44" t="s">
        <v>118</v>
      </c>
      <c r="T17" s="44" t="s">
        <v>340</v>
      </c>
      <c r="U17" s="38" t="s">
        <v>226</v>
      </c>
      <c r="V17" s="44" t="s">
        <v>117</v>
      </c>
      <c r="W17" s="44" t="s">
        <v>227</v>
      </c>
      <c r="X17" s="44" t="s">
        <v>118</v>
      </c>
      <c r="Y17" s="44" t="s">
        <v>340</v>
      </c>
    </row>
    <row r="18" spans="1:25" ht="16" x14ac:dyDescent="0.2">
      <c r="A18" s="38" t="s">
        <v>165</v>
      </c>
      <c r="B18" s="39" t="s">
        <v>100</v>
      </c>
      <c r="C18" s="48" t="s">
        <v>222</v>
      </c>
      <c r="D18" s="48" t="s">
        <v>223</v>
      </c>
      <c r="E18" s="48" t="s">
        <v>222</v>
      </c>
      <c r="F18" s="48" t="s">
        <v>222</v>
      </c>
      <c r="G18" s="48" t="s">
        <v>224</v>
      </c>
      <c r="H18" s="48" t="s">
        <v>225</v>
      </c>
      <c r="I18" s="48" t="s">
        <v>224</v>
      </c>
      <c r="J18" s="48" t="s">
        <v>225</v>
      </c>
      <c r="K18" s="39" t="str">
        <f t="shared" si="0"/>
        <v>A1B1-A1A1</v>
      </c>
      <c r="L18" s="39" t="str">
        <f t="shared" si="1"/>
        <v>A3B3-A3B3</v>
      </c>
      <c r="M18" s="39" t="str">
        <f t="shared" si="2"/>
        <v>A1B1-A3B3</v>
      </c>
      <c r="N18" s="39" t="str">
        <f t="shared" si="3"/>
        <v>A1A1-A3B3</v>
      </c>
      <c r="P18" s="45" t="s">
        <v>251</v>
      </c>
      <c r="Q18" s="28">
        <v>1</v>
      </c>
      <c r="R18" s="46">
        <v>6.25E-2</v>
      </c>
      <c r="S18" s="28">
        <v>1.5</v>
      </c>
      <c r="T18" s="51">
        <v>1.2784041168759253E-3</v>
      </c>
      <c r="U18" s="47" t="s">
        <v>251</v>
      </c>
      <c r="V18" s="28">
        <v>1</v>
      </c>
      <c r="W18" s="46">
        <v>6.25E-2</v>
      </c>
      <c r="X18" s="28">
        <v>1.5</v>
      </c>
      <c r="Y18" s="51">
        <v>3.0109079689220948E-2</v>
      </c>
    </row>
    <row r="19" spans="1:25" ht="16" x14ac:dyDescent="0.2">
      <c r="A19" s="38" t="s">
        <v>167</v>
      </c>
      <c r="B19" s="39" t="s">
        <v>100</v>
      </c>
      <c r="C19" s="48" t="s">
        <v>222</v>
      </c>
      <c r="D19" s="48" t="s">
        <v>223</v>
      </c>
      <c r="E19" s="48" t="s">
        <v>223</v>
      </c>
      <c r="F19" s="48" t="s">
        <v>223</v>
      </c>
      <c r="G19" s="48" t="s">
        <v>224</v>
      </c>
      <c r="H19" s="48" t="s">
        <v>224</v>
      </c>
      <c r="I19" s="48" t="s">
        <v>224</v>
      </c>
      <c r="J19" s="48" t="s">
        <v>224</v>
      </c>
      <c r="K19" s="39" t="str">
        <f t="shared" si="0"/>
        <v>A1B1-B1B1</v>
      </c>
      <c r="L19" s="39" t="str">
        <f t="shared" si="1"/>
        <v>A3A3-A3A3</v>
      </c>
      <c r="M19" s="39" t="str">
        <f t="shared" si="2"/>
        <v>A1B1-A3A3</v>
      </c>
      <c r="N19" s="39" t="str">
        <f t="shared" si="3"/>
        <v>B1B1-A3A3</v>
      </c>
      <c r="P19" s="45" t="s">
        <v>252</v>
      </c>
      <c r="Q19" s="28">
        <v>5</v>
      </c>
      <c r="R19" s="46">
        <v>0.125</v>
      </c>
      <c r="S19" s="28">
        <v>3</v>
      </c>
      <c r="T19" s="39"/>
      <c r="U19" s="47" t="s">
        <v>252</v>
      </c>
      <c r="V19" s="28">
        <v>1</v>
      </c>
      <c r="W19" s="46">
        <v>0.125</v>
      </c>
      <c r="X19" s="28">
        <v>3</v>
      </c>
      <c r="Y19" s="39"/>
    </row>
    <row r="20" spans="1:25" ht="16" x14ac:dyDescent="0.2">
      <c r="A20" s="38" t="s">
        <v>168</v>
      </c>
      <c r="B20" s="39" t="s">
        <v>100</v>
      </c>
      <c r="C20" s="48" t="s">
        <v>222</v>
      </c>
      <c r="D20" s="48" t="s">
        <v>223</v>
      </c>
      <c r="E20" s="48" t="s">
        <v>222</v>
      </c>
      <c r="F20" s="48" t="s">
        <v>223</v>
      </c>
      <c r="G20" s="48" t="s">
        <v>225</v>
      </c>
      <c r="H20" s="48" t="s">
        <v>225</v>
      </c>
      <c r="I20" s="48" t="s">
        <v>224</v>
      </c>
      <c r="J20" s="48" t="s">
        <v>225</v>
      </c>
      <c r="K20" s="39" t="str">
        <f t="shared" si="0"/>
        <v>A1B1-A1B1</v>
      </c>
      <c r="L20" s="39" t="str">
        <f t="shared" si="1"/>
        <v>B3B3-A3B3</v>
      </c>
      <c r="M20" s="39" t="str">
        <f t="shared" si="2"/>
        <v>A1B1-B3B3</v>
      </c>
      <c r="N20" s="39" t="str">
        <f t="shared" si="3"/>
        <v>A1B1-A3B3</v>
      </c>
      <c r="P20" s="45" t="s">
        <v>253</v>
      </c>
      <c r="Q20" s="28">
        <v>0</v>
      </c>
      <c r="R20" s="46">
        <v>6.25E-2</v>
      </c>
      <c r="S20" s="28">
        <v>1.5</v>
      </c>
      <c r="T20" s="39"/>
      <c r="U20" s="47" t="s">
        <v>253</v>
      </c>
      <c r="V20" s="28">
        <v>2</v>
      </c>
      <c r="W20" s="46">
        <v>6.25E-2</v>
      </c>
      <c r="X20" s="28">
        <v>1.5</v>
      </c>
      <c r="Y20" s="39"/>
    </row>
    <row r="21" spans="1:25" ht="16" x14ac:dyDescent="0.2">
      <c r="A21" s="38" t="s">
        <v>169</v>
      </c>
      <c r="B21" s="39" t="s">
        <v>100</v>
      </c>
      <c r="C21" s="48" t="s">
        <v>222</v>
      </c>
      <c r="D21" s="48" t="s">
        <v>223</v>
      </c>
      <c r="E21" s="48" t="s">
        <v>222</v>
      </c>
      <c r="F21" s="48" t="s">
        <v>223</v>
      </c>
      <c r="G21" s="48" t="s">
        <v>225</v>
      </c>
      <c r="H21" s="48" t="s">
        <v>225</v>
      </c>
      <c r="I21" s="48" t="s">
        <v>224</v>
      </c>
      <c r="J21" s="48" t="s">
        <v>225</v>
      </c>
      <c r="K21" s="39" t="str">
        <f t="shared" si="0"/>
        <v>A1B1-A1B1</v>
      </c>
      <c r="L21" s="39" t="str">
        <f t="shared" si="1"/>
        <v>B3B3-A3B3</v>
      </c>
      <c r="M21" s="39" t="str">
        <f t="shared" si="2"/>
        <v>A1B1-B3B3</v>
      </c>
      <c r="N21" s="39" t="str">
        <f t="shared" si="3"/>
        <v>A1B1-A3B3</v>
      </c>
      <c r="P21" s="45" t="s">
        <v>254</v>
      </c>
      <c r="Q21" s="28">
        <v>0</v>
      </c>
      <c r="R21" s="46">
        <v>0.125</v>
      </c>
      <c r="S21" s="28">
        <v>3</v>
      </c>
      <c r="T21" s="39"/>
      <c r="U21" s="47" t="s">
        <v>254</v>
      </c>
      <c r="V21" s="28">
        <v>6</v>
      </c>
      <c r="W21" s="46">
        <v>0.125</v>
      </c>
      <c r="X21" s="28">
        <v>3</v>
      </c>
      <c r="Y21" s="39"/>
    </row>
    <row r="22" spans="1:25" ht="16" x14ac:dyDescent="0.2">
      <c r="A22" s="38" t="s">
        <v>170</v>
      </c>
      <c r="B22" s="39" t="s">
        <v>100</v>
      </c>
      <c r="C22" s="48" t="s">
        <v>222</v>
      </c>
      <c r="D22" s="48" t="s">
        <v>223</v>
      </c>
      <c r="E22" s="48" t="s">
        <v>223</v>
      </c>
      <c r="F22" s="48" t="s">
        <v>223</v>
      </c>
      <c r="G22" s="48" t="s">
        <v>224</v>
      </c>
      <c r="H22" s="48" t="s">
        <v>225</v>
      </c>
      <c r="I22" s="48" t="s">
        <v>224</v>
      </c>
      <c r="J22" s="48" t="s">
        <v>225</v>
      </c>
      <c r="K22" s="39" t="str">
        <f t="shared" si="0"/>
        <v>A1B1-B1B1</v>
      </c>
      <c r="L22" s="39" t="str">
        <f t="shared" si="1"/>
        <v>A3B3-A3B3</v>
      </c>
      <c r="M22" s="39" t="str">
        <f t="shared" si="2"/>
        <v>A1B1-A3B3</v>
      </c>
      <c r="N22" s="39" t="str">
        <f t="shared" si="3"/>
        <v>B1B1-A3B3</v>
      </c>
      <c r="P22" s="45" t="s">
        <v>255</v>
      </c>
      <c r="Q22" s="28">
        <v>15</v>
      </c>
      <c r="R22" s="46">
        <v>0.25</v>
      </c>
      <c r="S22" s="28">
        <v>6</v>
      </c>
      <c r="T22" s="39"/>
      <c r="U22" s="47" t="s">
        <v>255</v>
      </c>
      <c r="V22" s="28">
        <v>12</v>
      </c>
      <c r="W22" s="46">
        <v>0.25</v>
      </c>
      <c r="X22" s="28">
        <v>6</v>
      </c>
      <c r="Y22" s="39"/>
    </row>
    <row r="23" spans="1:25" ht="16" x14ac:dyDescent="0.2">
      <c r="A23" s="38" t="s">
        <v>171</v>
      </c>
      <c r="B23" s="39" t="s">
        <v>100</v>
      </c>
      <c r="C23" s="48" t="s">
        <v>222</v>
      </c>
      <c r="D23" s="48" t="s">
        <v>223</v>
      </c>
      <c r="E23" s="48" t="s">
        <v>222</v>
      </c>
      <c r="F23" s="48" t="s">
        <v>223</v>
      </c>
      <c r="G23" s="48" t="s">
        <v>224</v>
      </c>
      <c r="H23" s="48" t="s">
        <v>225</v>
      </c>
      <c r="I23" s="48" t="s">
        <v>224</v>
      </c>
      <c r="J23" s="48" t="s">
        <v>225</v>
      </c>
      <c r="K23" s="39" t="str">
        <f t="shared" si="0"/>
        <v>A1B1-A1B1</v>
      </c>
      <c r="L23" s="39" t="str">
        <f t="shared" si="1"/>
        <v>A3B3-A3B3</v>
      </c>
      <c r="M23" s="39" t="str">
        <f t="shared" si="2"/>
        <v>A1B1-A3B3</v>
      </c>
      <c r="N23" s="39" t="str">
        <f t="shared" si="3"/>
        <v>A1B1-A3B3</v>
      </c>
      <c r="P23" s="45" t="s">
        <v>256</v>
      </c>
      <c r="Q23" s="28">
        <v>0</v>
      </c>
      <c r="R23" s="46">
        <v>0.125</v>
      </c>
      <c r="S23" s="28">
        <v>3</v>
      </c>
      <c r="T23" s="39"/>
      <c r="U23" s="47" t="s">
        <v>256</v>
      </c>
      <c r="V23" s="28">
        <v>2</v>
      </c>
      <c r="W23" s="46">
        <v>0.125</v>
      </c>
      <c r="X23" s="28">
        <v>3</v>
      </c>
      <c r="Y23" s="39"/>
    </row>
    <row r="24" spans="1:25" ht="16" x14ac:dyDescent="0.2">
      <c r="A24" s="38" t="s">
        <v>172</v>
      </c>
      <c r="B24" s="39" t="s">
        <v>100</v>
      </c>
      <c r="C24" s="48" t="s">
        <v>222</v>
      </c>
      <c r="D24" s="48" t="s">
        <v>223</v>
      </c>
      <c r="E24" s="48" t="s">
        <v>222</v>
      </c>
      <c r="F24" s="48" t="s">
        <v>222</v>
      </c>
      <c r="G24" s="48" t="s">
        <v>224</v>
      </c>
      <c r="H24" s="48" t="s">
        <v>225</v>
      </c>
      <c r="I24" s="48" t="s">
        <v>224</v>
      </c>
      <c r="J24" s="48" t="s">
        <v>225</v>
      </c>
      <c r="K24" s="39" t="str">
        <f t="shared" si="0"/>
        <v>A1B1-A1A1</v>
      </c>
      <c r="L24" s="39" t="str">
        <f t="shared" si="1"/>
        <v>A3B3-A3B3</v>
      </c>
      <c r="M24" s="39" t="str">
        <f t="shared" si="2"/>
        <v>A1B1-A3B3</v>
      </c>
      <c r="N24" s="39" t="str">
        <f t="shared" si="3"/>
        <v>A1A1-A3B3</v>
      </c>
      <c r="P24" s="45" t="s">
        <v>257</v>
      </c>
      <c r="Q24" s="28">
        <v>0</v>
      </c>
      <c r="R24" s="46">
        <v>6.25E-2</v>
      </c>
      <c r="S24" s="28">
        <v>1.5</v>
      </c>
      <c r="T24" s="39"/>
      <c r="U24" s="47" t="s">
        <v>257</v>
      </c>
      <c r="V24" s="28">
        <v>0</v>
      </c>
      <c r="W24" s="46">
        <v>6.25E-2</v>
      </c>
      <c r="X24" s="28">
        <v>1.5</v>
      </c>
      <c r="Y24" s="39"/>
    </row>
    <row r="25" spans="1:25" ht="16" x14ac:dyDescent="0.2">
      <c r="A25" s="38" t="s">
        <v>174</v>
      </c>
      <c r="B25" s="39" t="s">
        <v>100</v>
      </c>
      <c r="C25" s="48" t="s">
        <v>222</v>
      </c>
      <c r="D25" s="48" t="s">
        <v>223</v>
      </c>
      <c r="E25" s="48" t="s">
        <v>222</v>
      </c>
      <c r="F25" s="48" t="s">
        <v>223</v>
      </c>
      <c r="G25" s="48" t="s">
        <v>224</v>
      </c>
      <c r="H25" s="48" t="s">
        <v>225</v>
      </c>
      <c r="I25" s="48" t="s">
        <v>224</v>
      </c>
      <c r="J25" s="48" t="s">
        <v>225</v>
      </c>
      <c r="K25" s="39" t="str">
        <f t="shared" si="0"/>
        <v>A1B1-A1B1</v>
      </c>
      <c r="L25" s="39" t="str">
        <f t="shared" si="1"/>
        <v>A3B3-A3B3</v>
      </c>
      <c r="M25" s="39" t="str">
        <f t="shared" si="2"/>
        <v>A1B1-A3B3</v>
      </c>
      <c r="N25" s="39" t="str">
        <f t="shared" si="3"/>
        <v>A1B1-A3B3</v>
      </c>
      <c r="P25" s="45" t="s">
        <v>258</v>
      </c>
      <c r="Q25" s="28">
        <v>3</v>
      </c>
      <c r="R25" s="46">
        <v>0.125</v>
      </c>
      <c r="S25" s="28">
        <v>3</v>
      </c>
      <c r="T25" s="39"/>
      <c r="U25" s="47" t="s">
        <v>258</v>
      </c>
      <c r="V25" s="28">
        <v>0</v>
      </c>
      <c r="W25" s="46">
        <v>0.125</v>
      </c>
      <c r="X25" s="28">
        <v>3</v>
      </c>
      <c r="Y25" s="39"/>
    </row>
    <row r="26" spans="1:25" ht="16" x14ac:dyDescent="0.2">
      <c r="A26" s="38" t="s">
        <v>175</v>
      </c>
      <c r="B26" s="39" t="s">
        <v>100</v>
      </c>
      <c r="C26" s="48" t="s">
        <v>222</v>
      </c>
      <c r="D26" s="48" t="s">
        <v>223</v>
      </c>
      <c r="E26" s="48" t="s">
        <v>222</v>
      </c>
      <c r="F26" s="48" t="s">
        <v>223</v>
      </c>
      <c r="G26" s="48" t="s">
        <v>224</v>
      </c>
      <c r="H26" s="48" t="s">
        <v>225</v>
      </c>
      <c r="I26" s="48" t="s">
        <v>224</v>
      </c>
      <c r="J26" s="48" t="s">
        <v>225</v>
      </c>
      <c r="K26" s="39" t="str">
        <f t="shared" si="0"/>
        <v>A1B1-A1B1</v>
      </c>
      <c r="L26" s="39" t="str">
        <f t="shared" si="1"/>
        <v>A3B3-A3B3</v>
      </c>
      <c r="M26" s="39" t="str">
        <f t="shared" si="2"/>
        <v>A1B1-A3B3</v>
      </c>
      <c r="N26" s="39" t="str">
        <f t="shared" si="3"/>
        <v>A1B1-A3B3</v>
      </c>
      <c r="P26" s="45" t="s">
        <v>259</v>
      </c>
      <c r="Q26" s="28">
        <v>0</v>
      </c>
      <c r="R26" s="46">
        <v>6.25E-2</v>
      </c>
      <c r="S26" s="28">
        <v>1.5</v>
      </c>
      <c r="T26" s="39"/>
      <c r="U26" s="47" t="s">
        <v>259</v>
      </c>
      <c r="V26" s="28">
        <v>0</v>
      </c>
      <c r="W26" s="46">
        <v>6.25E-2</v>
      </c>
      <c r="X26" s="28">
        <v>1.5</v>
      </c>
      <c r="Y26" s="39"/>
    </row>
    <row r="27" spans="1:25" ht="16" x14ac:dyDescent="0.2">
      <c r="A27" s="38" t="s">
        <v>176</v>
      </c>
      <c r="B27" s="39" t="s">
        <v>100</v>
      </c>
      <c r="C27" s="48" t="s">
        <v>222</v>
      </c>
      <c r="D27" s="48" t="s">
        <v>223</v>
      </c>
      <c r="E27" s="48" t="s">
        <v>222</v>
      </c>
      <c r="F27" s="48" t="s">
        <v>223</v>
      </c>
      <c r="G27" s="48" t="s">
        <v>224</v>
      </c>
      <c r="H27" s="48" t="s">
        <v>225</v>
      </c>
      <c r="I27" s="48" t="s">
        <v>224</v>
      </c>
      <c r="J27" s="48" t="s">
        <v>225</v>
      </c>
      <c r="K27" s="39" t="str">
        <f t="shared" si="0"/>
        <v>A1B1-A1B1</v>
      </c>
      <c r="L27" s="39" t="str">
        <f t="shared" si="1"/>
        <v>A3B3-A3B3</v>
      </c>
      <c r="M27" s="39" t="str">
        <f t="shared" si="2"/>
        <v>A1B1-A3B3</v>
      </c>
      <c r="N27" s="39" t="str">
        <f t="shared" si="3"/>
        <v>A1B1-A3B3</v>
      </c>
      <c r="P27" s="45"/>
      <c r="Q27" s="28">
        <v>24</v>
      </c>
      <c r="R27" s="28">
        <v>1</v>
      </c>
      <c r="S27" s="28">
        <v>24</v>
      </c>
      <c r="T27" s="39"/>
      <c r="U27" s="47"/>
      <c r="V27" s="28">
        <v>24</v>
      </c>
      <c r="W27" s="28">
        <v>1</v>
      </c>
      <c r="X27" s="28">
        <v>24</v>
      </c>
      <c r="Y27" s="39"/>
    </row>
    <row r="28" spans="1:25" ht="16" x14ac:dyDescent="0.2">
      <c r="A28" s="38" t="s">
        <v>177</v>
      </c>
      <c r="B28" s="39" t="s">
        <v>100</v>
      </c>
      <c r="C28" s="39" t="s">
        <v>222</v>
      </c>
      <c r="D28" s="39" t="s">
        <v>223</v>
      </c>
      <c r="E28" s="39" t="s">
        <v>222</v>
      </c>
      <c r="F28" s="39" t="s">
        <v>223</v>
      </c>
      <c r="G28" s="39" t="s">
        <v>224</v>
      </c>
      <c r="H28" s="39" t="s">
        <v>224</v>
      </c>
      <c r="I28" s="39" t="s">
        <v>224</v>
      </c>
      <c r="J28" s="39" t="s">
        <v>225</v>
      </c>
      <c r="K28" s="39" t="str">
        <f t="shared" si="0"/>
        <v>A1B1-A1B1</v>
      </c>
      <c r="L28" s="39" t="str">
        <f t="shared" si="1"/>
        <v>A3A3-A3B3</v>
      </c>
      <c r="M28" s="39" t="str">
        <f t="shared" si="2"/>
        <v>A1B1-A3A3</v>
      </c>
      <c r="N28" s="39" t="str">
        <f t="shared" si="3"/>
        <v>A1B1-A3B3</v>
      </c>
    </row>
  </sheetData>
  <mergeCells count="4">
    <mergeCell ref="U3:Y3"/>
    <mergeCell ref="P3:T3"/>
    <mergeCell ref="P16:T16"/>
    <mergeCell ref="U16:Y16"/>
  </mergeCells>
  <phoneticPr fontId="10" type="noConversion"/>
  <conditionalFormatting sqref="B4:B28">
    <cfRule type="cellIs" dxfId="3" priority="3" operator="equal">
      <formula>"NO"</formula>
    </cfRule>
  </conditionalFormatting>
  <conditionalFormatting sqref="C28:J28">
    <cfRule type="cellIs" dxfId="2" priority="1" operator="equal">
      <formula>"NO"</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ECF96-275E-4D8B-A375-61539F84B49E}">
  <dimension ref="A1:R71"/>
  <sheetViews>
    <sheetView zoomScale="70" zoomScaleNormal="70" workbookViewId="0">
      <selection activeCell="A2" sqref="A2"/>
    </sheetView>
  </sheetViews>
  <sheetFormatPr baseColWidth="10" defaultColWidth="18.6640625" defaultRowHeight="15.5" customHeight="1" x14ac:dyDescent="0.2"/>
  <cols>
    <col min="1" max="1" width="18.6640625" style="33" customWidth="1"/>
    <col min="2" max="3" width="11.1640625" style="33" bestFit="1" customWidth="1"/>
    <col min="4" max="4" width="9.1640625" style="33" bestFit="1" customWidth="1"/>
    <col min="5" max="17" width="10.6640625" style="33" customWidth="1"/>
    <col min="18" max="18" width="23.6640625" style="33" customWidth="1"/>
    <col min="19" max="16384" width="18.6640625" style="33"/>
  </cols>
  <sheetData>
    <row r="1" spans="1:5" ht="15.5" customHeight="1" x14ac:dyDescent="0.2">
      <c r="A1" s="27" t="s">
        <v>302</v>
      </c>
    </row>
    <row r="2" spans="1:5" ht="15.5" customHeight="1" x14ac:dyDescent="0.2">
      <c r="A2" s="23" t="s">
        <v>274</v>
      </c>
    </row>
    <row r="3" spans="1:5" ht="15.5" customHeight="1" x14ac:dyDescent="0.2">
      <c r="A3" s="27" t="s">
        <v>291</v>
      </c>
    </row>
    <row r="4" spans="1:5" ht="15.5" customHeight="1" x14ac:dyDescent="0.2">
      <c r="A4" s="69" t="s">
        <v>276</v>
      </c>
      <c r="B4" s="69" t="s">
        <v>277</v>
      </c>
      <c r="C4" s="69" t="s">
        <v>292</v>
      </c>
      <c r="D4" s="69" t="s">
        <v>340</v>
      </c>
      <c r="E4"/>
    </row>
    <row r="5" spans="1:5" ht="15.5" customHeight="1" x14ac:dyDescent="0.2">
      <c r="A5" s="60" t="s">
        <v>279</v>
      </c>
      <c r="B5" s="61">
        <v>3</v>
      </c>
      <c r="C5" s="62">
        <v>8</v>
      </c>
      <c r="D5" s="63"/>
      <c r="E5"/>
    </row>
    <row r="6" spans="1:5" ht="15.5" customHeight="1" x14ac:dyDescent="0.2">
      <c r="A6" s="60" t="s">
        <v>280</v>
      </c>
      <c r="B6" s="64">
        <v>18</v>
      </c>
      <c r="C6" s="65">
        <v>16</v>
      </c>
      <c r="D6" s="66">
        <v>0.105399224561864</v>
      </c>
      <c r="E6"/>
    </row>
    <row r="7" spans="1:5" ht="15.5" customHeight="1" x14ac:dyDescent="0.2">
      <c r="A7" s="60" t="s">
        <v>281</v>
      </c>
      <c r="B7" s="64">
        <v>11</v>
      </c>
      <c r="C7" s="62">
        <v>8</v>
      </c>
      <c r="D7" s="67"/>
      <c r="E7"/>
    </row>
    <row r="8" spans="1:5" ht="15.5" customHeight="1" x14ac:dyDescent="0.2">
      <c r="A8" s="64"/>
      <c r="B8" s="64">
        <v>32</v>
      </c>
      <c r="C8" s="64">
        <v>32</v>
      </c>
      <c r="D8" s="67"/>
      <c r="E8"/>
    </row>
    <row r="9" spans="1:5" ht="15.5" customHeight="1" x14ac:dyDescent="0.2">
      <c r="A9" s="69" t="s">
        <v>282</v>
      </c>
      <c r="B9" s="69" t="s">
        <v>277</v>
      </c>
      <c r="C9" s="69" t="s">
        <v>278</v>
      </c>
      <c r="D9" s="69" t="s">
        <v>340</v>
      </c>
      <c r="E9"/>
    </row>
    <row r="10" spans="1:5" ht="15.5" customHeight="1" x14ac:dyDescent="0.2">
      <c r="A10" s="60" t="s">
        <v>279</v>
      </c>
      <c r="B10" s="64">
        <v>9</v>
      </c>
      <c r="C10" s="65">
        <v>8.25</v>
      </c>
      <c r="D10" s="67"/>
      <c r="E10"/>
    </row>
    <row r="11" spans="1:5" ht="15.5" customHeight="1" x14ac:dyDescent="0.2">
      <c r="A11" s="60" t="s">
        <v>280</v>
      </c>
      <c r="B11" s="64">
        <v>22</v>
      </c>
      <c r="C11" s="65">
        <v>16.5</v>
      </c>
      <c r="D11" s="66">
        <v>3.6218623968396799E-2</v>
      </c>
      <c r="E11"/>
    </row>
    <row r="12" spans="1:5" ht="15.5" customHeight="1" x14ac:dyDescent="0.2">
      <c r="A12" s="60" t="s">
        <v>281</v>
      </c>
      <c r="B12" s="64">
        <v>2</v>
      </c>
      <c r="C12" s="65">
        <v>8.25</v>
      </c>
      <c r="D12" s="67"/>
      <c r="E12"/>
    </row>
    <row r="13" spans="1:5" ht="15.5" customHeight="1" x14ac:dyDescent="0.2">
      <c r="A13" s="64"/>
      <c r="B13" s="64">
        <v>33</v>
      </c>
      <c r="C13" s="64">
        <v>33</v>
      </c>
      <c r="D13" s="64"/>
      <c r="E13"/>
    </row>
    <row r="14" spans="1:5" ht="15.5" customHeight="1" x14ac:dyDescent="0.2">
      <c r="A14" s="69" t="s">
        <v>283</v>
      </c>
      <c r="B14" s="69" t="s">
        <v>277</v>
      </c>
      <c r="C14" s="69" t="s">
        <v>278</v>
      </c>
      <c r="D14" s="69" t="s">
        <v>340</v>
      </c>
      <c r="E14"/>
    </row>
    <row r="15" spans="1:5" ht="15.5" customHeight="1" x14ac:dyDescent="0.2">
      <c r="A15" s="60" t="s">
        <v>279</v>
      </c>
      <c r="B15" s="64">
        <v>9</v>
      </c>
      <c r="C15" s="65">
        <v>8.25</v>
      </c>
      <c r="D15" s="67"/>
      <c r="E15"/>
    </row>
    <row r="16" spans="1:5" ht="15.5" customHeight="1" x14ac:dyDescent="0.2">
      <c r="A16" s="60" t="s">
        <v>280</v>
      </c>
      <c r="B16" s="64">
        <v>17</v>
      </c>
      <c r="C16" s="65">
        <v>16.5</v>
      </c>
      <c r="D16" s="66">
        <v>0.87252529286942404</v>
      </c>
      <c r="E16"/>
    </row>
    <row r="17" spans="1:5" ht="15.5" customHeight="1" x14ac:dyDescent="0.2">
      <c r="A17" s="60" t="s">
        <v>281</v>
      </c>
      <c r="B17" s="64">
        <v>7</v>
      </c>
      <c r="C17" s="65">
        <v>8.25</v>
      </c>
      <c r="D17" s="67"/>
      <c r="E17"/>
    </row>
    <row r="18" spans="1:5" ht="15.5" customHeight="1" x14ac:dyDescent="0.2">
      <c r="A18" s="64"/>
      <c r="B18" s="64">
        <v>33</v>
      </c>
      <c r="C18" s="64">
        <v>33</v>
      </c>
      <c r="D18" s="64"/>
      <c r="E18"/>
    </row>
    <row r="19" spans="1:5" ht="15.5" customHeight="1" x14ac:dyDescent="0.2">
      <c r="A19" s="69" t="s">
        <v>284</v>
      </c>
      <c r="B19" s="69" t="s">
        <v>277</v>
      </c>
      <c r="C19" s="69" t="s">
        <v>278</v>
      </c>
      <c r="D19" s="69" t="s">
        <v>340</v>
      </c>
      <c r="E19"/>
    </row>
    <row r="20" spans="1:5" ht="15.5" customHeight="1" x14ac:dyDescent="0.2">
      <c r="A20" s="60" t="s">
        <v>279</v>
      </c>
      <c r="B20" s="64">
        <v>10</v>
      </c>
      <c r="C20" s="65">
        <v>8.25</v>
      </c>
      <c r="D20" s="67"/>
      <c r="E20"/>
    </row>
    <row r="21" spans="1:5" ht="15.5" customHeight="1" x14ac:dyDescent="0.2">
      <c r="A21" s="60" t="s">
        <v>280</v>
      </c>
      <c r="B21" s="64">
        <v>22</v>
      </c>
      <c r="C21" s="65">
        <v>16.5</v>
      </c>
      <c r="D21" s="66">
        <v>1.37340272057744E-2</v>
      </c>
      <c r="E21"/>
    </row>
    <row r="22" spans="1:5" ht="15.5" customHeight="1" x14ac:dyDescent="0.2">
      <c r="A22" s="60" t="s">
        <v>281</v>
      </c>
      <c r="B22" s="64">
        <v>1</v>
      </c>
      <c r="C22" s="65">
        <v>8.25</v>
      </c>
      <c r="D22" s="67"/>
      <c r="E22"/>
    </row>
    <row r="23" spans="1:5" ht="15.5" customHeight="1" x14ac:dyDescent="0.2">
      <c r="A23" s="64"/>
      <c r="B23" s="64">
        <v>33</v>
      </c>
      <c r="C23" s="64">
        <v>33</v>
      </c>
      <c r="D23" s="64"/>
      <c r="E23"/>
    </row>
    <row r="24" spans="1:5" ht="15.5" customHeight="1" x14ac:dyDescent="0.2">
      <c r="A24" s="69" t="s">
        <v>285</v>
      </c>
      <c r="B24" s="69" t="s">
        <v>277</v>
      </c>
      <c r="C24" s="69" t="s">
        <v>278</v>
      </c>
      <c r="D24" s="69" t="s">
        <v>340</v>
      </c>
      <c r="E24"/>
    </row>
    <row r="25" spans="1:5" ht="15.5" customHeight="1" x14ac:dyDescent="0.2">
      <c r="A25" s="60" t="s">
        <v>279</v>
      </c>
      <c r="B25" s="64">
        <v>11</v>
      </c>
      <c r="C25" s="65">
        <v>8.25</v>
      </c>
      <c r="D25" s="67"/>
      <c r="E25"/>
    </row>
    <row r="26" spans="1:5" ht="15.5" customHeight="1" x14ac:dyDescent="0.2">
      <c r="A26" s="60" t="s">
        <v>280</v>
      </c>
      <c r="B26" s="64">
        <v>17</v>
      </c>
      <c r="C26" s="65">
        <v>16.5</v>
      </c>
      <c r="D26" s="66">
        <v>0.33085978419420697</v>
      </c>
      <c r="E26"/>
    </row>
    <row r="27" spans="1:5" ht="15.5" customHeight="1" x14ac:dyDescent="0.2">
      <c r="A27" s="60" t="s">
        <v>281</v>
      </c>
      <c r="B27" s="64">
        <v>5</v>
      </c>
      <c r="C27" s="65">
        <v>8.25</v>
      </c>
      <c r="D27" s="67"/>
      <c r="E27"/>
    </row>
    <row r="28" spans="1:5" ht="15.5" customHeight="1" x14ac:dyDescent="0.2">
      <c r="A28" s="64"/>
      <c r="B28" s="64">
        <v>33</v>
      </c>
      <c r="C28" s="64">
        <v>33</v>
      </c>
      <c r="D28" s="64"/>
      <c r="E28"/>
    </row>
    <row r="29" spans="1:5" ht="15.5" customHeight="1" x14ac:dyDescent="0.2">
      <c r="A29" s="69" t="s">
        <v>286</v>
      </c>
      <c r="B29" s="69" t="s">
        <v>277</v>
      </c>
      <c r="C29" s="69" t="s">
        <v>278</v>
      </c>
      <c r="D29" s="69" t="s">
        <v>340</v>
      </c>
      <c r="E29"/>
    </row>
    <row r="30" spans="1:5" ht="15.5" customHeight="1" x14ac:dyDescent="0.2">
      <c r="A30" s="24" t="s">
        <v>279</v>
      </c>
      <c r="B30" s="25">
        <v>6</v>
      </c>
      <c r="C30" s="48">
        <v>8.25</v>
      </c>
      <c r="D30" s="30"/>
      <c r="E30"/>
    </row>
    <row r="31" spans="1:5" ht="15.5" customHeight="1" x14ac:dyDescent="0.2">
      <c r="A31" s="24" t="s">
        <v>280</v>
      </c>
      <c r="B31" s="25">
        <v>19</v>
      </c>
      <c r="C31" s="48">
        <v>16.5</v>
      </c>
      <c r="D31" s="59">
        <v>0.60653065971263298</v>
      </c>
      <c r="E31"/>
    </row>
    <row r="32" spans="1:5" ht="15.5" customHeight="1" x14ac:dyDescent="0.2">
      <c r="A32" s="24" t="s">
        <v>281</v>
      </c>
      <c r="B32" s="25">
        <v>8</v>
      </c>
      <c r="C32" s="48">
        <v>8.25</v>
      </c>
      <c r="D32" s="30"/>
      <c r="E32"/>
    </row>
    <row r="33" spans="1:18" ht="15.5" customHeight="1" x14ac:dyDescent="0.2">
      <c r="A33" s="25"/>
      <c r="B33" s="25">
        <v>33</v>
      </c>
      <c r="C33" s="25">
        <v>33</v>
      </c>
      <c r="D33" s="25"/>
    </row>
    <row r="34" spans="1:18" ht="15.5" customHeight="1" x14ac:dyDescent="0.2">
      <c r="A34" s="68"/>
      <c r="B34" s="68"/>
      <c r="C34" s="68"/>
      <c r="D34" s="68"/>
    </row>
    <row r="35" spans="1:18" ht="15.5" customHeight="1" x14ac:dyDescent="0.2">
      <c r="B35" s="33" t="s">
        <v>294</v>
      </c>
      <c r="C35" s="33" t="s">
        <v>294</v>
      </c>
      <c r="D35" s="33" t="s">
        <v>295</v>
      </c>
      <c r="E35" s="33" t="s">
        <v>295</v>
      </c>
      <c r="F35" s="33" t="s">
        <v>296</v>
      </c>
      <c r="G35" s="33" t="s">
        <v>296</v>
      </c>
      <c r="H35" s="33" t="s">
        <v>297</v>
      </c>
      <c r="I35" s="33" t="s">
        <v>297</v>
      </c>
      <c r="J35" s="33" t="s">
        <v>298</v>
      </c>
      <c r="K35" s="33" t="s">
        <v>298</v>
      </c>
      <c r="L35" s="33" t="s">
        <v>297</v>
      </c>
      <c r="M35" s="33" t="s">
        <v>297</v>
      </c>
      <c r="N35" s="33" t="s">
        <v>294</v>
      </c>
      <c r="O35" s="33" t="s">
        <v>294</v>
      </c>
      <c r="P35" s="33" t="s">
        <v>299</v>
      </c>
      <c r="Q35" s="33" t="s">
        <v>299</v>
      </c>
    </row>
    <row r="36" spans="1:18" ht="15.5" customHeight="1" x14ac:dyDescent="0.2">
      <c r="A36" s="69" t="s">
        <v>210</v>
      </c>
      <c r="B36" s="69" t="s">
        <v>287</v>
      </c>
      <c r="C36" s="69" t="s">
        <v>287</v>
      </c>
      <c r="D36" s="69" t="s">
        <v>276</v>
      </c>
      <c r="E36" s="69" t="s">
        <v>276</v>
      </c>
      <c r="F36" s="69" t="s">
        <v>288</v>
      </c>
      <c r="G36" s="69" t="s">
        <v>288</v>
      </c>
      <c r="H36" s="69" t="s">
        <v>282</v>
      </c>
      <c r="I36" s="69" t="s">
        <v>282</v>
      </c>
      <c r="J36" s="69" t="s">
        <v>283</v>
      </c>
      <c r="K36" s="69" t="s">
        <v>283</v>
      </c>
      <c r="L36" s="69" t="s">
        <v>284</v>
      </c>
      <c r="M36" s="69" t="s">
        <v>284</v>
      </c>
      <c r="N36" s="69" t="s">
        <v>285</v>
      </c>
      <c r="O36" s="69" t="s">
        <v>285</v>
      </c>
      <c r="P36" s="69" t="s">
        <v>286</v>
      </c>
      <c r="Q36" s="69" t="s">
        <v>286</v>
      </c>
      <c r="R36" s="69" t="s">
        <v>293</v>
      </c>
    </row>
    <row r="37" spans="1:18" ht="15.5" customHeight="1" x14ac:dyDescent="0.2">
      <c r="A37" s="85" t="s">
        <v>179</v>
      </c>
      <c r="B37" s="86">
        <v>181</v>
      </c>
      <c r="C37" s="86">
        <v>181</v>
      </c>
      <c r="D37" s="86">
        <v>249</v>
      </c>
      <c r="E37" s="86">
        <v>251</v>
      </c>
      <c r="F37" s="86">
        <v>233</v>
      </c>
      <c r="G37" s="86">
        <v>233</v>
      </c>
      <c r="H37" s="86">
        <v>237</v>
      </c>
      <c r="I37" s="86">
        <v>251</v>
      </c>
      <c r="J37" s="86">
        <v>142</v>
      </c>
      <c r="K37" s="86">
        <v>144</v>
      </c>
      <c r="L37" s="86">
        <v>196</v>
      </c>
      <c r="M37" s="86">
        <v>200</v>
      </c>
      <c r="N37" s="86">
        <v>247</v>
      </c>
      <c r="O37" s="86">
        <v>251</v>
      </c>
      <c r="P37" s="87">
        <v>284</v>
      </c>
      <c r="Q37" s="86">
        <v>302</v>
      </c>
      <c r="R37" s="86" t="s">
        <v>137</v>
      </c>
    </row>
    <row r="38" spans="1:18" ht="15.5" customHeight="1" x14ac:dyDescent="0.2">
      <c r="A38" s="88" t="s">
        <v>290</v>
      </c>
      <c r="B38" s="89">
        <v>181</v>
      </c>
      <c r="C38" s="89">
        <v>181</v>
      </c>
      <c r="D38" s="89">
        <v>249</v>
      </c>
      <c r="E38" s="89">
        <v>251</v>
      </c>
      <c r="F38" s="89">
        <v>233</v>
      </c>
      <c r="G38" s="89">
        <v>233</v>
      </c>
      <c r="H38" s="89">
        <v>237</v>
      </c>
      <c r="I38" s="89">
        <v>251</v>
      </c>
      <c r="J38" s="89">
        <v>142</v>
      </c>
      <c r="K38" s="89">
        <v>144</v>
      </c>
      <c r="L38" s="89">
        <v>196</v>
      </c>
      <c r="M38" s="89">
        <v>200</v>
      </c>
      <c r="N38" s="89">
        <v>247</v>
      </c>
      <c r="O38" s="89">
        <v>251</v>
      </c>
      <c r="P38" s="90">
        <v>284</v>
      </c>
      <c r="Q38" s="89">
        <v>302</v>
      </c>
      <c r="R38" s="89" t="s">
        <v>137</v>
      </c>
    </row>
    <row r="39" spans="1:18" ht="15.5" customHeight="1" x14ac:dyDescent="0.2">
      <c r="A39" s="24" t="s">
        <v>181</v>
      </c>
      <c r="B39" s="25">
        <v>181</v>
      </c>
      <c r="C39" s="25">
        <v>181</v>
      </c>
      <c r="D39" s="25">
        <v>249</v>
      </c>
      <c r="E39" s="25">
        <v>251</v>
      </c>
      <c r="F39" s="25">
        <v>233</v>
      </c>
      <c r="G39" s="25">
        <v>233</v>
      </c>
      <c r="H39" s="25">
        <v>251</v>
      </c>
      <c r="I39" s="25">
        <v>251</v>
      </c>
      <c r="J39" s="25">
        <v>142</v>
      </c>
      <c r="K39" s="25">
        <v>142</v>
      </c>
      <c r="L39" s="25">
        <v>200</v>
      </c>
      <c r="M39" s="25">
        <v>200</v>
      </c>
      <c r="N39" s="25">
        <v>247</v>
      </c>
      <c r="O39" s="25">
        <v>247</v>
      </c>
      <c r="P39" s="26">
        <v>284</v>
      </c>
      <c r="Q39" s="25">
        <v>302</v>
      </c>
      <c r="R39" s="25" t="s">
        <v>137</v>
      </c>
    </row>
    <row r="40" spans="1:18" ht="15.5" customHeight="1" x14ac:dyDescent="0.2">
      <c r="A40" s="24" t="s">
        <v>182</v>
      </c>
      <c r="B40" s="25">
        <v>181</v>
      </c>
      <c r="C40" s="25">
        <v>181</v>
      </c>
      <c r="D40" s="25">
        <v>251</v>
      </c>
      <c r="E40" s="25">
        <v>251</v>
      </c>
      <c r="F40" s="25">
        <v>233</v>
      </c>
      <c r="G40" s="25">
        <v>233</v>
      </c>
      <c r="H40" s="25">
        <v>237</v>
      </c>
      <c r="I40" s="25">
        <v>251</v>
      </c>
      <c r="J40" s="25">
        <v>142</v>
      </c>
      <c r="K40" s="25">
        <v>142</v>
      </c>
      <c r="L40" s="25">
        <v>196</v>
      </c>
      <c r="M40" s="25">
        <v>200</v>
      </c>
      <c r="N40" s="25">
        <v>251</v>
      </c>
      <c r="O40" s="25">
        <v>251</v>
      </c>
      <c r="P40" s="26">
        <v>284</v>
      </c>
      <c r="Q40" s="25">
        <v>302</v>
      </c>
      <c r="R40" s="25" t="s">
        <v>137</v>
      </c>
    </row>
    <row r="41" spans="1:18" ht="15.5" customHeight="1" x14ac:dyDescent="0.2">
      <c r="A41" s="24" t="s">
        <v>183</v>
      </c>
      <c r="B41" s="25">
        <v>181</v>
      </c>
      <c r="C41" s="25">
        <v>181</v>
      </c>
      <c r="D41" s="25">
        <v>249</v>
      </c>
      <c r="E41" s="25">
        <v>251</v>
      </c>
      <c r="F41" s="25">
        <v>233</v>
      </c>
      <c r="G41" s="25">
        <v>233</v>
      </c>
      <c r="H41" s="25">
        <v>237</v>
      </c>
      <c r="I41" s="25">
        <v>237</v>
      </c>
      <c r="J41" s="25">
        <v>142</v>
      </c>
      <c r="K41" s="25">
        <v>142</v>
      </c>
      <c r="L41" s="25">
        <v>196</v>
      </c>
      <c r="M41" s="25">
        <v>196</v>
      </c>
      <c r="N41" s="25">
        <v>247</v>
      </c>
      <c r="O41" s="25">
        <v>251</v>
      </c>
      <c r="P41" s="26">
        <v>284</v>
      </c>
      <c r="Q41" s="25">
        <v>302</v>
      </c>
      <c r="R41" s="25" t="s">
        <v>137</v>
      </c>
    </row>
    <row r="42" spans="1:18" ht="15.5" customHeight="1" x14ac:dyDescent="0.2">
      <c r="A42" s="24" t="s">
        <v>184</v>
      </c>
      <c r="B42" s="25">
        <v>181</v>
      </c>
      <c r="C42" s="25">
        <v>181</v>
      </c>
      <c r="D42" s="25">
        <v>251</v>
      </c>
      <c r="E42" s="25">
        <v>251</v>
      </c>
      <c r="F42" s="25">
        <v>233</v>
      </c>
      <c r="G42" s="25">
        <v>233</v>
      </c>
      <c r="H42" s="25">
        <v>237</v>
      </c>
      <c r="I42" s="25">
        <v>251</v>
      </c>
      <c r="J42" s="25">
        <v>142</v>
      </c>
      <c r="K42" s="25">
        <v>144</v>
      </c>
      <c r="L42" s="25">
        <v>196</v>
      </c>
      <c r="M42" s="25">
        <v>200</v>
      </c>
      <c r="N42" s="25">
        <v>247</v>
      </c>
      <c r="O42" s="25">
        <v>251</v>
      </c>
      <c r="P42" s="26">
        <v>284</v>
      </c>
      <c r="Q42" s="25">
        <v>302</v>
      </c>
      <c r="R42" s="25" t="s">
        <v>137</v>
      </c>
    </row>
    <row r="43" spans="1:18" ht="15.5" customHeight="1" x14ac:dyDescent="0.2">
      <c r="A43" s="24" t="s">
        <v>185</v>
      </c>
      <c r="B43" s="25">
        <v>181</v>
      </c>
      <c r="C43" s="25">
        <v>181</v>
      </c>
      <c r="D43" s="25">
        <v>249</v>
      </c>
      <c r="E43" s="25">
        <v>249</v>
      </c>
      <c r="F43" s="25">
        <v>233</v>
      </c>
      <c r="G43" s="25">
        <v>233</v>
      </c>
      <c r="H43" s="25">
        <v>237</v>
      </c>
      <c r="I43" s="25">
        <v>237</v>
      </c>
      <c r="J43" s="25">
        <v>142</v>
      </c>
      <c r="K43" s="25">
        <v>144</v>
      </c>
      <c r="L43" s="25">
        <v>196</v>
      </c>
      <c r="M43" s="25">
        <v>196</v>
      </c>
      <c r="N43" s="25">
        <v>247</v>
      </c>
      <c r="O43" s="25">
        <v>247</v>
      </c>
      <c r="P43" s="26">
        <v>284</v>
      </c>
      <c r="Q43" s="25">
        <v>284</v>
      </c>
      <c r="R43" s="25" t="s">
        <v>137</v>
      </c>
    </row>
    <row r="44" spans="1:18" ht="15.5" customHeight="1" x14ac:dyDescent="0.2">
      <c r="A44" s="24" t="s">
        <v>186</v>
      </c>
      <c r="B44" s="25">
        <v>181</v>
      </c>
      <c r="C44" s="25">
        <v>181</v>
      </c>
      <c r="D44" s="25">
        <v>249</v>
      </c>
      <c r="E44" s="25">
        <v>251</v>
      </c>
      <c r="F44" s="25">
        <v>233</v>
      </c>
      <c r="G44" s="25">
        <v>233</v>
      </c>
      <c r="H44" s="25">
        <v>237</v>
      </c>
      <c r="I44" s="25">
        <v>237</v>
      </c>
      <c r="J44" s="25">
        <v>144</v>
      </c>
      <c r="K44" s="25">
        <v>144</v>
      </c>
      <c r="L44" s="25">
        <v>196</v>
      </c>
      <c r="M44" s="25">
        <v>196</v>
      </c>
      <c r="N44" s="25">
        <v>247</v>
      </c>
      <c r="O44" s="25">
        <v>247</v>
      </c>
      <c r="P44" s="26">
        <v>284</v>
      </c>
      <c r="Q44" s="25">
        <v>302</v>
      </c>
      <c r="R44" s="25" t="s">
        <v>137</v>
      </c>
    </row>
    <row r="45" spans="1:18" ht="15.5" customHeight="1" x14ac:dyDescent="0.2">
      <c r="A45" s="24" t="s">
        <v>187</v>
      </c>
      <c r="B45" s="25">
        <v>181</v>
      </c>
      <c r="C45" s="25">
        <v>181</v>
      </c>
      <c r="D45" s="25">
        <v>249</v>
      </c>
      <c r="E45" s="25">
        <v>251</v>
      </c>
      <c r="F45" s="25">
        <v>233</v>
      </c>
      <c r="G45" s="25">
        <v>233</v>
      </c>
      <c r="H45" s="25">
        <v>237</v>
      </c>
      <c r="I45" s="25">
        <v>251</v>
      </c>
      <c r="J45" s="25">
        <v>142</v>
      </c>
      <c r="K45" s="25">
        <v>144</v>
      </c>
      <c r="L45" s="25">
        <v>196</v>
      </c>
      <c r="M45" s="25">
        <v>200</v>
      </c>
      <c r="N45" s="25">
        <v>247</v>
      </c>
      <c r="O45" s="25">
        <v>247</v>
      </c>
      <c r="P45" s="26">
        <v>302</v>
      </c>
      <c r="Q45" s="25">
        <v>302</v>
      </c>
      <c r="R45" s="25" t="s">
        <v>143</v>
      </c>
    </row>
    <row r="46" spans="1:18" ht="15.5" customHeight="1" x14ac:dyDescent="0.2">
      <c r="A46" s="24" t="s">
        <v>188</v>
      </c>
      <c r="B46" s="25">
        <v>181</v>
      </c>
      <c r="C46" s="25">
        <v>181</v>
      </c>
      <c r="D46" s="25">
        <v>249</v>
      </c>
      <c r="E46" s="25">
        <v>251</v>
      </c>
      <c r="F46" s="25">
        <v>233</v>
      </c>
      <c r="G46" s="25">
        <v>233</v>
      </c>
      <c r="H46" s="25">
        <v>237</v>
      </c>
      <c r="I46" s="25">
        <v>251</v>
      </c>
      <c r="J46" s="25">
        <v>144</v>
      </c>
      <c r="K46" s="25">
        <v>144</v>
      </c>
      <c r="L46" s="25">
        <v>196</v>
      </c>
      <c r="M46" s="25">
        <v>200</v>
      </c>
      <c r="N46" s="25">
        <v>247</v>
      </c>
      <c r="O46" s="25">
        <v>247</v>
      </c>
      <c r="P46" s="26">
        <v>284</v>
      </c>
      <c r="Q46" s="25">
        <v>302</v>
      </c>
      <c r="R46" s="25" t="s">
        <v>137</v>
      </c>
    </row>
    <row r="47" spans="1:18" ht="15.5" customHeight="1" x14ac:dyDescent="0.2">
      <c r="A47" s="24" t="s">
        <v>189</v>
      </c>
      <c r="B47" s="25">
        <v>181</v>
      </c>
      <c r="C47" s="25">
        <v>181</v>
      </c>
      <c r="D47" s="25">
        <v>249</v>
      </c>
      <c r="E47" s="25">
        <v>251</v>
      </c>
      <c r="F47" s="25">
        <v>233</v>
      </c>
      <c r="G47" s="25">
        <v>233</v>
      </c>
      <c r="H47" s="25">
        <v>237</v>
      </c>
      <c r="I47" s="25">
        <v>251</v>
      </c>
      <c r="J47" s="25">
        <v>144</v>
      </c>
      <c r="K47" s="25">
        <v>144</v>
      </c>
      <c r="L47" s="25">
        <v>196</v>
      </c>
      <c r="M47" s="25">
        <v>200</v>
      </c>
      <c r="N47" s="25">
        <v>247</v>
      </c>
      <c r="O47" s="25">
        <v>251</v>
      </c>
      <c r="P47" s="26">
        <v>284</v>
      </c>
      <c r="Q47" s="25">
        <v>302</v>
      </c>
      <c r="R47" s="25" t="s">
        <v>137</v>
      </c>
    </row>
    <row r="48" spans="1:18" ht="15.5" customHeight="1" x14ac:dyDescent="0.2">
      <c r="A48" s="24" t="s">
        <v>190</v>
      </c>
      <c r="B48" s="25">
        <v>181</v>
      </c>
      <c r="C48" s="25">
        <v>181</v>
      </c>
      <c r="D48" s="25">
        <v>251</v>
      </c>
      <c r="E48" s="25">
        <v>251</v>
      </c>
      <c r="F48" s="25">
        <v>233</v>
      </c>
      <c r="G48" s="25">
        <v>233</v>
      </c>
      <c r="H48" s="25">
        <v>237</v>
      </c>
      <c r="I48" s="25">
        <v>237</v>
      </c>
      <c r="J48" s="25">
        <v>142</v>
      </c>
      <c r="K48" s="25">
        <v>142</v>
      </c>
      <c r="L48" s="25">
        <v>196</v>
      </c>
      <c r="M48" s="25">
        <v>196</v>
      </c>
      <c r="N48" s="25">
        <v>247</v>
      </c>
      <c r="O48" s="25">
        <v>247</v>
      </c>
      <c r="P48" s="26">
        <v>284</v>
      </c>
      <c r="Q48" s="25">
        <v>284</v>
      </c>
      <c r="R48" s="25" t="s">
        <v>137</v>
      </c>
    </row>
    <row r="49" spans="1:18" ht="15.5" customHeight="1" x14ac:dyDescent="0.2">
      <c r="A49" s="24" t="s">
        <v>191</v>
      </c>
      <c r="B49" s="25">
        <v>181</v>
      </c>
      <c r="C49" s="25">
        <v>181</v>
      </c>
      <c r="D49" s="25">
        <v>249</v>
      </c>
      <c r="E49" s="25">
        <v>251</v>
      </c>
      <c r="F49" s="25">
        <v>233</v>
      </c>
      <c r="G49" s="25">
        <v>233</v>
      </c>
      <c r="H49" s="25">
        <v>237</v>
      </c>
      <c r="I49" s="25">
        <v>237</v>
      </c>
      <c r="J49" s="25">
        <v>142</v>
      </c>
      <c r="K49" s="25">
        <v>144</v>
      </c>
      <c r="L49" s="25">
        <v>196</v>
      </c>
      <c r="M49" s="25">
        <v>196</v>
      </c>
      <c r="N49" s="25">
        <v>247</v>
      </c>
      <c r="O49" s="25">
        <v>251</v>
      </c>
      <c r="P49" s="26">
        <v>284</v>
      </c>
      <c r="Q49" s="25">
        <v>302</v>
      </c>
      <c r="R49" s="25" t="s">
        <v>137</v>
      </c>
    </row>
    <row r="50" spans="1:18" ht="15.5" customHeight="1" x14ac:dyDescent="0.2">
      <c r="A50" s="24" t="s">
        <v>192</v>
      </c>
      <c r="B50" s="25">
        <v>181</v>
      </c>
      <c r="C50" s="25">
        <v>181</v>
      </c>
      <c r="D50" s="25">
        <v>249</v>
      </c>
      <c r="E50" s="25">
        <v>251</v>
      </c>
      <c r="F50" s="25">
        <v>233</v>
      </c>
      <c r="G50" s="25">
        <v>233</v>
      </c>
      <c r="H50" s="25">
        <v>237</v>
      </c>
      <c r="I50" s="25">
        <v>251</v>
      </c>
      <c r="J50" s="25">
        <v>142</v>
      </c>
      <c r="K50" s="25">
        <v>144</v>
      </c>
      <c r="L50" s="25">
        <v>196</v>
      </c>
      <c r="M50" s="25">
        <v>200</v>
      </c>
      <c r="N50" s="25">
        <v>247</v>
      </c>
      <c r="O50" s="25">
        <v>247</v>
      </c>
      <c r="P50" s="26">
        <v>302</v>
      </c>
      <c r="Q50" s="25">
        <v>302</v>
      </c>
      <c r="R50" s="25" t="s">
        <v>143</v>
      </c>
    </row>
    <row r="51" spans="1:18" ht="15.5" customHeight="1" x14ac:dyDescent="0.2">
      <c r="A51" s="24" t="s">
        <v>193</v>
      </c>
      <c r="B51" s="25">
        <v>181</v>
      </c>
      <c r="C51" s="25">
        <v>181</v>
      </c>
      <c r="D51" s="25">
        <v>249</v>
      </c>
      <c r="E51" s="25">
        <v>251</v>
      </c>
      <c r="F51" s="25">
        <v>233</v>
      </c>
      <c r="G51" s="25">
        <v>233</v>
      </c>
      <c r="H51" s="25">
        <v>237</v>
      </c>
      <c r="I51" s="25">
        <v>251</v>
      </c>
      <c r="J51" s="25">
        <v>142</v>
      </c>
      <c r="K51" s="25">
        <v>144</v>
      </c>
      <c r="L51" s="25">
        <v>196</v>
      </c>
      <c r="M51" s="25">
        <v>200</v>
      </c>
      <c r="N51" s="25">
        <v>247</v>
      </c>
      <c r="O51" s="25">
        <v>251</v>
      </c>
      <c r="P51" s="26">
        <v>284</v>
      </c>
      <c r="Q51" s="25">
        <v>284</v>
      </c>
      <c r="R51" s="25" t="s">
        <v>137</v>
      </c>
    </row>
    <row r="52" spans="1:18" ht="15.5" customHeight="1" x14ac:dyDescent="0.2">
      <c r="A52" s="24" t="s">
        <v>194</v>
      </c>
      <c r="B52" s="25">
        <v>181</v>
      </c>
      <c r="C52" s="25">
        <v>181</v>
      </c>
      <c r="D52" s="25">
        <v>249</v>
      </c>
      <c r="E52" s="25">
        <v>251</v>
      </c>
      <c r="F52" s="25">
        <v>233</v>
      </c>
      <c r="G52" s="25">
        <v>233</v>
      </c>
      <c r="H52" s="25">
        <v>237</v>
      </c>
      <c r="I52" s="25">
        <v>251</v>
      </c>
      <c r="J52" s="25">
        <v>142</v>
      </c>
      <c r="K52" s="25">
        <v>142</v>
      </c>
      <c r="L52" s="25">
        <v>196</v>
      </c>
      <c r="M52" s="25">
        <v>200</v>
      </c>
      <c r="N52" s="25">
        <v>247</v>
      </c>
      <c r="O52" s="25">
        <v>251</v>
      </c>
      <c r="P52" s="26">
        <v>284</v>
      </c>
      <c r="Q52" s="25">
        <v>302</v>
      </c>
      <c r="R52" s="25" t="s">
        <v>137</v>
      </c>
    </row>
    <row r="53" spans="1:18" ht="15.5" customHeight="1" x14ac:dyDescent="0.2">
      <c r="A53" s="24" t="s">
        <v>195</v>
      </c>
      <c r="B53" s="25">
        <v>181</v>
      </c>
      <c r="C53" s="25">
        <v>181</v>
      </c>
      <c r="D53" s="25">
        <v>249</v>
      </c>
      <c r="E53" s="25">
        <v>251</v>
      </c>
      <c r="F53" s="25">
        <v>233</v>
      </c>
      <c r="G53" s="25">
        <v>233</v>
      </c>
      <c r="H53" s="25">
        <v>237</v>
      </c>
      <c r="I53" s="25">
        <v>251</v>
      </c>
      <c r="J53" s="25">
        <v>142</v>
      </c>
      <c r="K53" s="25">
        <v>144</v>
      </c>
      <c r="L53" s="25">
        <v>196</v>
      </c>
      <c r="M53" s="25">
        <v>200</v>
      </c>
      <c r="N53" s="25">
        <v>247</v>
      </c>
      <c r="O53" s="25">
        <v>251</v>
      </c>
      <c r="P53" s="26">
        <v>302</v>
      </c>
      <c r="Q53" s="25">
        <v>302</v>
      </c>
      <c r="R53" s="25" t="s">
        <v>143</v>
      </c>
    </row>
    <row r="54" spans="1:18" ht="15.5" customHeight="1" x14ac:dyDescent="0.2">
      <c r="A54" s="24" t="s">
        <v>196</v>
      </c>
      <c r="B54" s="25">
        <v>181</v>
      </c>
      <c r="C54" s="25">
        <v>181</v>
      </c>
      <c r="D54" s="25">
        <v>251</v>
      </c>
      <c r="E54" s="25">
        <v>251</v>
      </c>
      <c r="F54" s="25">
        <v>233</v>
      </c>
      <c r="G54" s="25">
        <v>233</v>
      </c>
      <c r="H54" s="25">
        <v>237</v>
      </c>
      <c r="I54" s="25">
        <v>251</v>
      </c>
      <c r="J54" s="25">
        <v>142</v>
      </c>
      <c r="K54" s="25">
        <v>142</v>
      </c>
      <c r="L54" s="25">
        <v>196</v>
      </c>
      <c r="M54" s="25">
        <v>200</v>
      </c>
      <c r="N54" s="25">
        <v>247</v>
      </c>
      <c r="O54" s="25">
        <v>251</v>
      </c>
      <c r="P54" s="26">
        <v>302</v>
      </c>
      <c r="Q54" s="25">
        <v>302</v>
      </c>
      <c r="R54" s="25" t="s">
        <v>143</v>
      </c>
    </row>
    <row r="55" spans="1:18" ht="15.5" customHeight="1" x14ac:dyDescent="0.2">
      <c r="A55" s="24" t="s">
        <v>265</v>
      </c>
      <c r="B55" s="25">
        <v>181</v>
      </c>
      <c r="C55" s="25">
        <v>181</v>
      </c>
      <c r="D55" s="25">
        <v>249</v>
      </c>
      <c r="E55" s="25">
        <v>251</v>
      </c>
      <c r="F55" s="25">
        <v>233</v>
      </c>
      <c r="G55" s="25">
        <v>233</v>
      </c>
      <c r="H55" s="25">
        <v>237</v>
      </c>
      <c r="I55" s="25">
        <v>251</v>
      </c>
      <c r="J55" s="25">
        <v>142</v>
      </c>
      <c r="K55" s="25">
        <v>144</v>
      </c>
      <c r="L55" s="25">
        <v>196</v>
      </c>
      <c r="M55" s="25">
        <v>200</v>
      </c>
      <c r="N55" s="25">
        <v>247</v>
      </c>
      <c r="O55" s="25">
        <v>251</v>
      </c>
      <c r="P55" s="26">
        <v>284</v>
      </c>
      <c r="Q55" s="25">
        <v>302</v>
      </c>
      <c r="R55" s="25" t="s">
        <v>137</v>
      </c>
    </row>
    <row r="56" spans="1:18" ht="15.5" customHeight="1" x14ac:dyDescent="0.2">
      <c r="A56" s="24" t="s">
        <v>197</v>
      </c>
      <c r="B56" s="25">
        <v>181</v>
      </c>
      <c r="C56" s="25">
        <v>181</v>
      </c>
      <c r="D56" s="25">
        <v>251</v>
      </c>
      <c r="E56" s="25">
        <v>251</v>
      </c>
      <c r="F56" s="25">
        <v>233</v>
      </c>
      <c r="G56" s="25">
        <v>233</v>
      </c>
      <c r="H56" s="25">
        <v>251</v>
      </c>
      <c r="I56" s="25">
        <v>251</v>
      </c>
      <c r="J56" s="25">
        <v>142</v>
      </c>
      <c r="K56" s="25">
        <v>142</v>
      </c>
      <c r="L56" s="25">
        <v>196</v>
      </c>
      <c r="M56" s="25">
        <v>200</v>
      </c>
      <c r="N56" s="25">
        <v>247</v>
      </c>
      <c r="O56" s="25">
        <v>247</v>
      </c>
      <c r="P56" s="26">
        <v>284</v>
      </c>
      <c r="Q56" s="25">
        <v>284</v>
      </c>
      <c r="R56" s="25" t="s">
        <v>137</v>
      </c>
    </row>
    <row r="57" spans="1:18" ht="15.5" customHeight="1" x14ac:dyDescent="0.2">
      <c r="A57" s="24" t="s">
        <v>266</v>
      </c>
      <c r="B57" s="25">
        <v>181</v>
      </c>
      <c r="C57" s="25">
        <v>181</v>
      </c>
      <c r="D57" s="25">
        <v>249</v>
      </c>
      <c r="E57" s="25">
        <v>249</v>
      </c>
      <c r="F57" s="25">
        <v>233</v>
      </c>
      <c r="G57" s="25">
        <v>233</v>
      </c>
      <c r="H57" s="25">
        <v>237</v>
      </c>
      <c r="I57" s="25">
        <v>251</v>
      </c>
      <c r="J57" s="25">
        <v>142</v>
      </c>
      <c r="K57" s="25">
        <v>144</v>
      </c>
      <c r="L57" s="25">
        <v>196</v>
      </c>
      <c r="M57" s="25">
        <v>196</v>
      </c>
      <c r="N57" s="25">
        <v>247</v>
      </c>
      <c r="O57" s="25">
        <v>251</v>
      </c>
      <c r="P57" s="26">
        <v>284</v>
      </c>
      <c r="Q57" s="25">
        <v>302</v>
      </c>
      <c r="R57" s="25" t="s">
        <v>137</v>
      </c>
    </row>
    <row r="58" spans="1:18" ht="15.5" customHeight="1" x14ac:dyDescent="0.2">
      <c r="A58" s="24" t="s">
        <v>198</v>
      </c>
      <c r="B58" s="25">
        <v>181</v>
      </c>
      <c r="C58" s="25">
        <v>181</v>
      </c>
      <c r="D58" s="25" t="s">
        <v>142</v>
      </c>
      <c r="E58" s="25" t="s">
        <v>142</v>
      </c>
      <c r="F58" s="25">
        <v>233</v>
      </c>
      <c r="G58" s="25">
        <v>233</v>
      </c>
      <c r="H58" s="25">
        <v>237</v>
      </c>
      <c r="I58" s="25">
        <v>237</v>
      </c>
      <c r="J58" s="25">
        <v>144</v>
      </c>
      <c r="K58" s="25">
        <v>144</v>
      </c>
      <c r="L58" s="25">
        <v>196</v>
      </c>
      <c r="M58" s="25">
        <v>196</v>
      </c>
      <c r="N58" s="25">
        <v>247</v>
      </c>
      <c r="O58" s="25">
        <v>251</v>
      </c>
      <c r="P58" s="26">
        <v>284</v>
      </c>
      <c r="Q58" s="25">
        <v>302</v>
      </c>
      <c r="R58" s="25" t="s">
        <v>137</v>
      </c>
    </row>
    <row r="59" spans="1:18" ht="15.5" customHeight="1" x14ac:dyDescent="0.2">
      <c r="A59" s="24" t="s">
        <v>199</v>
      </c>
      <c r="B59" s="25">
        <v>181</v>
      </c>
      <c r="C59" s="25">
        <v>181</v>
      </c>
      <c r="D59" s="25">
        <v>249</v>
      </c>
      <c r="E59" s="25">
        <v>251</v>
      </c>
      <c r="F59" s="25">
        <v>233</v>
      </c>
      <c r="G59" s="25">
        <v>233</v>
      </c>
      <c r="H59" s="25">
        <v>237</v>
      </c>
      <c r="I59" s="25">
        <v>251</v>
      </c>
      <c r="J59" s="25">
        <v>144</v>
      </c>
      <c r="K59" s="25">
        <v>144</v>
      </c>
      <c r="L59" s="25">
        <v>196</v>
      </c>
      <c r="M59" s="25">
        <v>200</v>
      </c>
      <c r="N59" s="25">
        <v>247</v>
      </c>
      <c r="O59" s="25">
        <v>251</v>
      </c>
      <c r="P59" s="26">
        <v>302</v>
      </c>
      <c r="Q59" s="25">
        <v>302</v>
      </c>
      <c r="R59" s="25" t="s">
        <v>143</v>
      </c>
    </row>
    <row r="60" spans="1:18" ht="15.5" customHeight="1" x14ac:dyDescent="0.2">
      <c r="A60" s="24" t="s">
        <v>200</v>
      </c>
      <c r="B60" s="25">
        <v>181</v>
      </c>
      <c r="C60" s="25">
        <v>181</v>
      </c>
      <c r="D60" s="25">
        <v>251</v>
      </c>
      <c r="E60" s="25">
        <v>251</v>
      </c>
      <c r="F60" s="25">
        <v>233</v>
      </c>
      <c r="G60" s="25">
        <v>233</v>
      </c>
      <c r="H60" s="25">
        <v>237</v>
      </c>
      <c r="I60" s="25">
        <v>251</v>
      </c>
      <c r="J60" s="25">
        <v>142</v>
      </c>
      <c r="K60" s="25">
        <v>142</v>
      </c>
      <c r="L60" s="25">
        <v>196</v>
      </c>
      <c r="M60" s="25">
        <v>200</v>
      </c>
      <c r="N60" s="25">
        <v>247</v>
      </c>
      <c r="O60" s="25">
        <v>251</v>
      </c>
      <c r="P60" s="26">
        <v>284</v>
      </c>
      <c r="Q60" s="25">
        <v>302</v>
      </c>
      <c r="R60" s="25" t="s">
        <v>137</v>
      </c>
    </row>
    <row r="61" spans="1:18" ht="15.5" customHeight="1" x14ac:dyDescent="0.2">
      <c r="A61" s="24" t="s">
        <v>201</v>
      </c>
      <c r="B61" s="25">
        <v>181</v>
      </c>
      <c r="C61" s="25">
        <v>181</v>
      </c>
      <c r="D61" s="25">
        <v>251</v>
      </c>
      <c r="E61" s="25">
        <v>251</v>
      </c>
      <c r="F61" s="25">
        <v>233</v>
      </c>
      <c r="G61" s="25">
        <v>233</v>
      </c>
      <c r="H61" s="25">
        <v>237</v>
      </c>
      <c r="I61" s="25">
        <v>251</v>
      </c>
      <c r="J61" s="25">
        <v>144</v>
      </c>
      <c r="K61" s="25">
        <v>144</v>
      </c>
      <c r="L61" s="25">
        <v>196</v>
      </c>
      <c r="M61" s="25">
        <v>200</v>
      </c>
      <c r="N61" s="25">
        <v>247</v>
      </c>
      <c r="O61" s="25">
        <v>251</v>
      </c>
      <c r="P61" s="26">
        <v>284</v>
      </c>
      <c r="Q61" s="25">
        <v>302</v>
      </c>
      <c r="R61" s="25" t="s">
        <v>137</v>
      </c>
    </row>
    <row r="62" spans="1:18" ht="15.5" customHeight="1" x14ac:dyDescent="0.2">
      <c r="A62" s="24" t="s">
        <v>267</v>
      </c>
      <c r="B62" s="25">
        <v>181</v>
      </c>
      <c r="C62" s="25">
        <v>181</v>
      </c>
      <c r="D62" s="25">
        <v>249</v>
      </c>
      <c r="E62" s="25">
        <v>249</v>
      </c>
      <c r="F62" s="25">
        <v>233</v>
      </c>
      <c r="G62" s="25">
        <v>233</v>
      </c>
      <c r="H62" s="25">
        <v>237</v>
      </c>
      <c r="I62" s="25">
        <v>251</v>
      </c>
      <c r="J62" s="25">
        <v>142</v>
      </c>
      <c r="K62" s="25">
        <v>144</v>
      </c>
      <c r="L62" s="25">
        <v>196</v>
      </c>
      <c r="M62" s="25">
        <v>200</v>
      </c>
      <c r="N62" s="25">
        <v>251</v>
      </c>
      <c r="O62" s="25">
        <v>251</v>
      </c>
      <c r="P62" s="26">
        <v>284</v>
      </c>
      <c r="Q62" s="25">
        <v>302</v>
      </c>
      <c r="R62" s="25" t="s">
        <v>137</v>
      </c>
    </row>
    <row r="63" spans="1:18" ht="15.5" customHeight="1" x14ac:dyDescent="0.2">
      <c r="A63" s="24" t="s">
        <v>268</v>
      </c>
      <c r="B63" s="25">
        <v>181</v>
      </c>
      <c r="C63" s="25">
        <v>181</v>
      </c>
      <c r="D63" s="25">
        <v>251</v>
      </c>
      <c r="E63" s="25">
        <v>251</v>
      </c>
      <c r="F63" s="25">
        <v>233</v>
      </c>
      <c r="G63" s="25">
        <v>233</v>
      </c>
      <c r="H63" s="25">
        <v>237</v>
      </c>
      <c r="I63" s="25">
        <v>251</v>
      </c>
      <c r="J63" s="25">
        <v>142</v>
      </c>
      <c r="K63" s="25">
        <v>144</v>
      </c>
      <c r="L63" s="25">
        <v>196</v>
      </c>
      <c r="M63" s="25">
        <v>200</v>
      </c>
      <c r="N63" s="25">
        <v>251</v>
      </c>
      <c r="O63" s="25">
        <v>251</v>
      </c>
      <c r="P63" s="26">
        <v>302</v>
      </c>
      <c r="Q63" s="25">
        <v>302</v>
      </c>
      <c r="R63" s="25" t="s">
        <v>143</v>
      </c>
    </row>
    <row r="64" spans="1:18" ht="15.5" customHeight="1" x14ac:dyDescent="0.2">
      <c r="A64" s="24" t="s">
        <v>269</v>
      </c>
      <c r="B64" s="25">
        <v>181</v>
      </c>
      <c r="C64" s="25">
        <v>181</v>
      </c>
      <c r="D64" s="25">
        <v>249</v>
      </c>
      <c r="E64" s="25">
        <v>251</v>
      </c>
      <c r="F64" s="25">
        <v>233</v>
      </c>
      <c r="G64" s="25">
        <v>233</v>
      </c>
      <c r="H64" s="25">
        <v>237</v>
      </c>
      <c r="I64" s="25">
        <v>251</v>
      </c>
      <c r="J64" s="25">
        <v>144</v>
      </c>
      <c r="K64" s="25">
        <v>144</v>
      </c>
      <c r="L64" s="25">
        <v>196</v>
      </c>
      <c r="M64" s="25">
        <v>200</v>
      </c>
      <c r="N64" s="25">
        <v>247</v>
      </c>
      <c r="O64" s="25">
        <v>247</v>
      </c>
      <c r="P64" s="26">
        <v>284</v>
      </c>
      <c r="Q64" s="25">
        <v>302</v>
      </c>
      <c r="R64" s="25" t="s">
        <v>137</v>
      </c>
    </row>
    <row r="65" spans="1:18" ht="15.5" customHeight="1" x14ac:dyDescent="0.2">
      <c r="A65" s="24" t="s">
        <v>202</v>
      </c>
      <c r="B65" s="25">
        <v>181</v>
      </c>
      <c r="C65" s="25">
        <v>181</v>
      </c>
      <c r="D65" s="25">
        <v>249</v>
      </c>
      <c r="E65" s="25">
        <v>251</v>
      </c>
      <c r="F65" s="25">
        <v>233</v>
      </c>
      <c r="G65" s="25">
        <v>233</v>
      </c>
      <c r="H65" s="25">
        <v>237</v>
      </c>
      <c r="I65" s="25">
        <v>237</v>
      </c>
      <c r="J65" s="25">
        <v>142</v>
      </c>
      <c r="K65" s="25">
        <v>144</v>
      </c>
      <c r="L65" s="25">
        <v>196</v>
      </c>
      <c r="M65" s="25">
        <v>196</v>
      </c>
      <c r="N65" s="25">
        <v>251</v>
      </c>
      <c r="O65" s="25">
        <v>251</v>
      </c>
      <c r="P65" s="26">
        <v>284</v>
      </c>
      <c r="Q65" s="25">
        <v>302</v>
      </c>
      <c r="R65" s="25" t="s">
        <v>137</v>
      </c>
    </row>
    <row r="66" spans="1:18" ht="15.5" customHeight="1" x14ac:dyDescent="0.2">
      <c r="A66" s="24" t="s">
        <v>203</v>
      </c>
      <c r="B66" s="25">
        <v>181</v>
      </c>
      <c r="C66" s="25">
        <v>181</v>
      </c>
      <c r="D66" s="25">
        <v>251</v>
      </c>
      <c r="E66" s="25">
        <v>251</v>
      </c>
      <c r="F66" s="25">
        <v>233</v>
      </c>
      <c r="G66" s="25">
        <v>233</v>
      </c>
      <c r="H66" s="25">
        <v>237</v>
      </c>
      <c r="I66" s="25">
        <v>237</v>
      </c>
      <c r="J66" s="25">
        <v>142</v>
      </c>
      <c r="K66" s="25">
        <v>144</v>
      </c>
      <c r="L66" s="25">
        <v>196</v>
      </c>
      <c r="M66" s="25">
        <v>196</v>
      </c>
      <c r="N66" s="25">
        <v>247</v>
      </c>
      <c r="O66" s="25">
        <v>247</v>
      </c>
      <c r="P66" s="26">
        <v>284</v>
      </c>
      <c r="Q66" s="25">
        <v>302</v>
      </c>
      <c r="R66" s="25" t="s">
        <v>137</v>
      </c>
    </row>
    <row r="67" spans="1:18" ht="15.5" customHeight="1" x14ac:dyDescent="0.2">
      <c r="A67" s="24" t="s">
        <v>204</v>
      </c>
      <c r="B67" s="25">
        <v>181</v>
      </c>
      <c r="C67" s="25">
        <v>181</v>
      </c>
      <c r="D67" s="25">
        <v>249</v>
      </c>
      <c r="E67" s="25">
        <v>251</v>
      </c>
      <c r="F67" s="25">
        <v>233</v>
      </c>
      <c r="G67" s="25">
        <v>233</v>
      </c>
      <c r="H67" s="25">
        <v>237</v>
      </c>
      <c r="I67" s="25">
        <v>251</v>
      </c>
      <c r="J67" s="25">
        <v>142</v>
      </c>
      <c r="K67" s="25">
        <v>142</v>
      </c>
      <c r="L67" s="25">
        <v>196</v>
      </c>
      <c r="M67" s="25">
        <v>200</v>
      </c>
      <c r="N67" s="25">
        <v>247</v>
      </c>
      <c r="O67" s="25">
        <v>251</v>
      </c>
      <c r="P67" s="26">
        <v>284</v>
      </c>
      <c r="Q67" s="25">
        <v>284</v>
      </c>
      <c r="R67" s="25" t="s">
        <v>137</v>
      </c>
    </row>
    <row r="68" spans="1:18" ht="15.5" customHeight="1" x14ac:dyDescent="0.2">
      <c r="A68" s="24" t="s">
        <v>205</v>
      </c>
      <c r="B68" s="25">
        <v>181</v>
      </c>
      <c r="C68" s="25">
        <v>181</v>
      </c>
      <c r="D68" s="25">
        <v>249</v>
      </c>
      <c r="E68" s="25">
        <v>251</v>
      </c>
      <c r="F68" s="25">
        <v>233</v>
      </c>
      <c r="G68" s="25">
        <v>233</v>
      </c>
      <c r="H68" s="25">
        <v>237</v>
      </c>
      <c r="I68" s="25">
        <v>251</v>
      </c>
      <c r="J68" s="25">
        <v>142</v>
      </c>
      <c r="K68" s="25">
        <v>144</v>
      </c>
      <c r="L68" s="25">
        <v>196</v>
      </c>
      <c r="M68" s="25">
        <v>200</v>
      </c>
      <c r="N68" s="25">
        <v>247</v>
      </c>
      <c r="O68" s="25">
        <v>251</v>
      </c>
      <c r="P68" s="26">
        <v>302</v>
      </c>
      <c r="Q68" s="25">
        <v>302</v>
      </c>
      <c r="R68" s="25" t="s">
        <v>143</v>
      </c>
    </row>
    <row r="69" spans="1:18" ht="15.5" customHeight="1" x14ac:dyDescent="0.2">
      <c r="A69" s="24" t="s">
        <v>206</v>
      </c>
      <c r="B69" s="25">
        <v>181</v>
      </c>
      <c r="C69" s="25">
        <v>181</v>
      </c>
      <c r="D69" s="25">
        <v>251</v>
      </c>
      <c r="E69" s="25">
        <v>251</v>
      </c>
      <c r="F69" s="25">
        <v>233</v>
      </c>
      <c r="G69" s="25">
        <v>233</v>
      </c>
      <c r="H69" s="25">
        <v>237</v>
      </c>
      <c r="I69" s="25">
        <v>237</v>
      </c>
      <c r="J69" s="25">
        <v>142</v>
      </c>
      <c r="K69" s="25">
        <v>144</v>
      </c>
      <c r="L69" s="25">
        <v>196</v>
      </c>
      <c r="M69" s="25">
        <v>196</v>
      </c>
      <c r="N69" s="25">
        <v>247</v>
      </c>
      <c r="O69" s="25">
        <v>251</v>
      </c>
      <c r="P69" s="26">
        <v>284</v>
      </c>
      <c r="Q69" s="25">
        <v>284</v>
      </c>
      <c r="R69" s="25" t="s">
        <v>137</v>
      </c>
    </row>
    <row r="70" spans="1:18" ht="15.5" customHeight="1" x14ac:dyDescent="0.2">
      <c r="A70" s="24" t="s">
        <v>207</v>
      </c>
      <c r="B70" s="25">
        <v>181</v>
      </c>
      <c r="C70" s="25">
        <v>181</v>
      </c>
      <c r="D70" s="25">
        <v>249</v>
      </c>
      <c r="E70" s="25">
        <v>251</v>
      </c>
      <c r="F70" s="25">
        <v>233</v>
      </c>
      <c r="G70" s="25">
        <v>233</v>
      </c>
      <c r="H70" s="25">
        <v>237</v>
      </c>
      <c r="I70" s="25">
        <v>251</v>
      </c>
      <c r="J70" s="25">
        <v>142</v>
      </c>
      <c r="K70" s="25">
        <v>144</v>
      </c>
      <c r="L70" s="25">
        <v>196</v>
      </c>
      <c r="M70" s="25">
        <v>200</v>
      </c>
      <c r="N70" s="25">
        <v>251</v>
      </c>
      <c r="O70" s="25">
        <v>251</v>
      </c>
      <c r="P70" s="26">
        <v>284</v>
      </c>
      <c r="Q70" s="25">
        <v>302</v>
      </c>
      <c r="R70" s="25" t="s">
        <v>137</v>
      </c>
    </row>
    <row r="71" spans="1:18" ht="15.5" customHeight="1" x14ac:dyDescent="0.2">
      <c r="A71" s="24" t="s">
        <v>271</v>
      </c>
      <c r="B71" s="25">
        <v>184</v>
      </c>
      <c r="C71" s="25">
        <v>184</v>
      </c>
      <c r="D71" s="25">
        <v>251</v>
      </c>
      <c r="E71" s="25">
        <v>251</v>
      </c>
      <c r="F71" s="25">
        <v>233</v>
      </c>
      <c r="G71" s="25">
        <v>233</v>
      </c>
      <c r="H71" s="25">
        <v>237</v>
      </c>
      <c r="I71" s="25">
        <v>251</v>
      </c>
      <c r="J71" s="25">
        <v>142</v>
      </c>
      <c r="K71" s="25">
        <v>144</v>
      </c>
      <c r="L71" s="25">
        <v>196</v>
      </c>
      <c r="M71" s="25">
        <v>200</v>
      </c>
      <c r="N71" s="25">
        <v>247</v>
      </c>
      <c r="O71" s="25">
        <v>247</v>
      </c>
      <c r="P71" s="26">
        <v>302</v>
      </c>
      <c r="Q71" s="25">
        <v>302</v>
      </c>
      <c r="R71" s="25" t="s">
        <v>143</v>
      </c>
    </row>
  </sheetData>
  <conditionalFormatting sqref="A8 B37:R71">
    <cfRule type="cellIs" dxfId="1" priority="13" operator="equal">
      <formula>"No"</formula>
    </cfRule>
  </conditionalFormatting>
  <conditionalFormatting sqref="B5:D8 B10:D12 A13:D13 B15:D17 A18:D18 B20:D22 A23:D23 B25:D27 A28:D28 B30:D32 A33:D34">
    <cfRule type="cellIs" dxfId="0" priority="1" operator="equal">
      <formula>"No"</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2DEE4-639D-4B89-A6B6-409D64F5490D}">
  <dimension ref="A1:R25"/>
  <sheetViews>
    <sheetView zoomScaleNormal="100" workbookViewId="0"/>
  </sheetViews>
  <sheetFormatPr baseColWidth="10" defaultColWidth="11.6640625" defaultRowHeight="19.25" customHeight="1" x14ac:dyDescent="0.2"/>
  <cols>
    <col min="1" max="2" width="6.33203125" style="22" customWidth="1"/>
    <col min="3" max="4" width="13.1640625" style="22" customWidth="1"/>
    <col min="5" max="5" width="18.6640625" style="22" bestFit="1" customWidth="1"/>
    <col min="6" max="6" width="18.6640625" style="22" customWidth="1"/>
    <col min="7" max="7" width="19.6640625" style="22" bestFit="1" customWidth="1"/>
    <col min="8" max="8" width="16.83203125" style="22" customWidth="1"/>
    <col min="9" max="9" width="17.6640625" style="22" customWidth="1"/>
    <col min="10" max="16384" width="11.6640625" style="22"/>
  </cols>
  <sheetData>
    <row r="1" spans="1:18" ht="19.25" customHeight="1" x14ac:dyDescent="0.2">
      <c r="A1" s="21" t="s">
        <v>341</v>
      </c>
      <c r="B1" s="37"/>
      <c r="C1" s="37"/>
      <c r="D1" s="37"/>
      <c r="E1" s="37"/>
      <c r="F1" s="37"/>
      <c r="G1" s="37"/>
      <c r="H1" s="37"/>
      <c r="I1" s="37"/>
      <c r="J1" s="37"/>
      <c r="K1" s="37"/>
      <c r="L1" s="37"/>
      <c r="M1" s="37"/>
      <c r="N1" s="37"/>
      <c r="O1" s="37"/>
      <c r="P1" s="37"/>
      <c r="Q1" s="37"/>
      <c r="R1" s="37"/>
    </row>
    <row r="2" spans="1:18" ht="19.25" customHeight="1" x14ac:dyDescent="0.2">
      <c r="A2" s="52" t="s">
        <v>93</v>
      </c>
      <c r="B2" s="37"/>
      <c r="C2" s="37"/>
      <c r="D2" s="37"/>
      <c r="E2" s="37"/>
      <c r="F2" s="37"/>
      <c r="G2" s="37"/>
      <c r="H2" s="37"/>
      <c r="I2" s="37"/>
      <c r="J2" s="37"/>
      <c r="K2" s="37"/>
      <c r="L2" s="37"/>
      <c r="M2" s="37"/>
      <c r="N2" s="37"/>
      <c r="O2" s="37"/>
      <c r="P2" s="37"/>
      <c r="Q2" s="37"/>
      <c r="R2" s="37"/>
    </row>
    <row r="3" spans="1:18" ht="16" x14ac:dyDescent="0.2">
      <c r="A3" s="69" t="s">
        <v>1</v>
      </c>
      <c r="B3" s="69" t="s">
        <v>1</v>
      </c>
      <c r="C3" s="97" t="s">
        <v>94</v>
      </c>
      <c r="D3" s="97"/>
      <c r="E3" s="69" t="s">
        <v>95</v>
      </c>
      <c r="F3" s="69" t="s">
        <v>96</v>
      </c>
      <c r="G3" s="69" t="s">
        <v>97</v>
      </c>
      <c r="H3" s="69" t="s">
        <v>98</v>
      </c>
      <c r="I3" s="69" t="s">
        <v>99</v>
      </c>
    </row>
    <row r="4" spans="1:18" ht="19.25" customHeight="1" x14ac:dyDescent="0.2">
      <c r="A4" s="36">
        <v>1</v>
      </c>
      <c r="B4" s="36">
        <v>2</v>
      </c>
      <c r="C4" s="33" t="s">
        <v>6</v>
      </c>
      <c r="D4" s="33" t="s">
        <v>9</v>
      </c>
      <c r="E4" s="33">
        <v>1</v>
      </c>
      <c r="F4" s="33">
        <v>1</v>
      </c>
      <c r="G4" s="33">
        <v>1190</v>
      </c>
      <c r="H4" s="33" t="s">
        <v>100</v>
      </c>
      <c r="I4" s="33" t="s">
        <v>100</v>
      </c>
    </row>
    <row r="5" spans="1:18" ht="19.25" customHeight="1" x14ac:dyDescent="0.2">
      <c r="A5" s="36">
        <v>3</v>
      </c>
      <c r="B5" s="36">
        <v>4</v>
      </c>
      <c r="C5" s="33" t="s">
        <v>12</v>
      </c>
      <c r="D5" s="33" t="s">
        <v>15</v>
      </c>
      <c r="E5" s="33">
        <v>1</v>
      </c>
      <c r="F5" s="33">
        <v>1</v>
      </c>
      <c r="G5" s="33">
        <v>1026</v>
      </c>
      <c r="H5" s="33" t="s">
        <v>100</v>
      </c>
      <c r="I5" s="33" t="s">
        <v>100</v>
      </c>
    </row>
    <row r="6" spans="1:18" ht="19.25" customHeight="1" x14ac:dyDescent="0.2">
      <c r="A6" s="36">
        <v>5</v>
      </c>
      <c r="B6" s="36">
        <v>6</v>
      </c>
      <c r="C6" s="33" t="s">
        <v>18</v>
      </c>
      <c r="D6" s="33" t="s">
        <v>21</v>
      </c>
      <c r="E6" s="33">
        <v>3</v>
      </c>
      <c r="F6" s="33">
        <v>3</v>
      </c>
      <c r="G6" s="33">
        <v>1220</v>
      </c>
      <c r="H6" s="33" t="s">
        <v>100</v>
      </c>
      <c r="I6" s="33" t="s">
        <v>100</v>
      </c>
    </row>
    <row r="7" spans="1:18" ht="19.25" customHeight="1" x14ac:dyDescent="0.2">
      <c r="A7" s="36">
        <v>7</v>
      </c>
      <c r="B7" s="36">
        <v>8</v>
      </c>
      <c r="C7" s="33" t="s">
        <v>24</v>
      </c>
      <c r="D7" s="33" t="s">
        <v>27</v>
      </c>
      <c r="E7" s="33">
        <v>3</v>
      </c>
      <c r="F7" s="33">
        <v>3</v>
      </c>
      <c r="G7" s="33">
        <v>1205</v>
      </c>
      <c r="H7" s="33" t="s">
        <v>100</v>
      </c>
      <c r="I7" s="33" t="s">
        <v>100</v>
      </c>
    </row>
    <row r="8" spans="1:18" ht="19.25" customHeight="1" x14ac:dyDescent="0.2">
      <c r="A8" s="36">
        <v>2</v>
      </c>
      <c r="B8" s="36">
        <v>6</v>
      </c>
      <c r="C8" s="33" t="s">
        <v>9</v>
      </c>
      <c r="D8" s="33" t="s">
        <v>21</v>
      </c>
      <c r="E8" s="33">
        <v>1</v>
      </c>
      <c r="F8" s="33">
        <v>3</v>
      </c>
      <c r="G8" s="33">
        <v>913</v>
      </c>
      <c r="H8" s="33" t="s">
        <v>100</v>
      </c>
      <c r="I8" s="33" t="s">
        <v>101</v>
      </c>
    </row>
    <row r="9" spans="1:18" ht="19.25" customHeight="1" x14ac:dyDescent="0.2">
      <c r="A9" s="36">
        <v>3</v>
      </c>
      <c r="B9" s="36">
        <v>7</v>
      </c>
      <c r="C9" s="33" t="s">
        <v>12</v>
      </c>
      <c r="D9" s="33" t="s">
        <v>24</v>
      </c>
      <c r="E9" s="33">
        <v>1</v>
      </c>
      <c r="F9" s="33">
        <v>3</v>
      </c>
      <c r="G9" s="33">
        <v>992</v>
      </c>
      <c r="H9" s="33" t="s">
        <v>100</v>
      </c>
      <c r="I9" s="33" t="s">
        <v>101</v>
      </c>
    </row>
    <row r="10" spans="1:18" ht="19.25" customHeight="1" x14ac:dyDescent="0.2">
      <c r="A10" s="36">
        <v>9</v>
      </c>
      <c r="B10" s="36">
        <v>10</v>
      </c>
      <c r="C10" s="33" t="s">
        <v>30</v>
      </c>
      <c r="D10" s="33" t="s">
        <v>33</v>
      </c>
      <c r="E10" s="33">
        <v>7</v>
      </c>
      <c r="F10" s="33">
        <v>7</v>
      </c>
      <c r="G10" s="33">
        <v>1155</v>
      </c>
      <c r="H10" s="33" t="s">
        <v>100</v>
      </c>
      <c r="I10" s="33" t="s">
        <v>100</v>
      </c>
    </row>
    <row r="11" spans="1:18" ht="19.25" customHeight="1" x14ac:dyDescent="0.2">
      <c r="A11" s="36">
        <v>11</v>
      </c>
      <c r="B11" s="36">
        <v>12</v>
      </c>
      <c r="C11" s="33" t="s">
        <v>36</v>
      </c>
      <c r="D11" s="33" t="s">
        <v>39</v>
      </c>
      <c r="E11" s="33">
        <v>11</v>
      </c>
      <c r="F11" s="33">
        <v>11</v>
      </c>
      <c r="G11" s="33">
        <v>934</v>
      </c>
      <c r="H11" s="33" t="s">
        <v>100</v>
      </c>
      <c r="I11" s="33" t="s">
        <v>100</v>
      </c>
    </row>
    <row r="12" spans="1:18" ht="19.25" customHeight="1" x14ac:dyDescent="0.2">
      <c r="A12" s="36">
        <v>13</v>
      </c>
      <c r="B12" s="36">
        <v>14</v>
      </c>
      <c r="C12" s="33" t="s">
        <v>42</v>
      </c>
      <c r="D12" s="33" t="s">
        <v>45</v>
      </c>
      <c r="E12" s="33">
        <v>11</v>
      </c>
      <c r="F12" s="33">
        <v>11</v>
      </c>
      <c r="G12" s="33">
        <v>1171</v>
      </c>
      <c r="H12" s="33" t="s">
        <v>100</v>
      </c>
      <c r="I12" s="33" t="s">
        <v>100</v>
      </c>
    </row>
    <row r="13" spans="1:18" ht="19.25" customHeight="1" x14ac:dyDescent="0.2">
      <c r="A13" s="36">
        <v>9</v>
      </c>
      <c r="B13" s="36">
        <v>12</v>
      </c>
      <c r="C13" s="33" t="s">
        <v>30</v>
      </c>
      <c r="D13" s="33" t="s">
        <v>39</v>
      </c>
      <c r="E13" s="33">
        <v>7</v>
      </c>
      <c r="F13" s="33">
        <v>11</v>
      </c>
      <c r="G13" s="33">
        <v>965</v>
      </c>
      <c r="H13" s="33" t="s">
        <v>100</v>
      </c>
      <c r="I13" s="33" t="s">
        <v>101</v>
      </c>
    </row>
    <row r="14" spans="1:18" ht="19.25" customHeight="1" x14ac:dyDescent="0.2">
      <c r="A14" s="36">
        <v>13</v>
      </c>
      <c r="B14" s="36">
        <v>10</v>
      </c>
      <c r="C14" s="33" t="s">
        <v>42</v>
      </c>
      <c r="D14" s="33" t="s">
        <v>33</v>
      </c>
      <c r="E14" s="33">
        <v>11</v>
      </c>
      <c r="F14" s="33">
        <v>7</v>
      </c>
      <c r="G14" s="33">
        <v>1109</v>
      </c>
      <c r="H14" s="33" t="s">
        <v>100</v>
      </c>
      <c r="I14" s="33" t="s">
        <v>101</v>
      </c>
    </row>
    <row r="15" spans="1:18" ht="19.25" customHeight="1" x14ac:dyDescent="0.2">
      <c r="A15" s="36">
        <v>15</v>
      </c>
      <c r="B15" s="36">
        <v>16</v>
      </c>
      <c r="C15" s="33" t="s">
        <v>48</v>
      </c>
      <c r="D15" s="33" t="s">
        <v>51</v>
      </c>
      <c r="E15" s="33">
        <v>8</v>
      </c>
      <c r="F15" s="33">
        <v>8</v>
      </c>
      <c r="G15" s="33">
        <v>1092</v>
      </c>
      <c r="H15" s="33" t="s">
        <v>100</v>
      </c>
      <c r="I15" s="33" t="s">
        <v>100</v>
      </c>
    </row>
    <row r="16" spans="1:18" ht="19.25" customHeight="1" x14ac:dyDescent="0.2">
      <c r="A16" s="36">
        <v>17</v>
      </c>
      <c r="B16" s="36">
        <v>18</v>
      </c>
      <c r="C16" s="33" t="s">
        <v>54</v>
      </c>
      <c r="D16" s="33" t="s">
        <v>57</v>
      </c>
      <c r="E16" s="33">
        <v>17</v>
      </c>
      <c r="F16" s="33">
        <v>17</v>
      </c>
      <c r="G16" s="33">
        <v>1020</v>
      </c>
      <c r="H16" s="33" t="s">
        <v>100</v>
      </c>
      <c r="I16" s="33" t="s">
        <v>100</v>
      </c>
    </row>
    <row r="17" spans="1:18" ht="19.25" customHeight="1" x14ac:dyDescent="0.2">
      <c r="A17" s="36">
        <v>19</v>
      </c>
      <c r="B17" s="36">
        <v>20</v>
      </c>
      <c r="C17" s="33" t="s">
        <v>60</v>
      </c>
      <c r="D17" s="33" t="s">
        <v>63</v>
      </c>
      <c r="E17" s="33">
        <v>17</v>
      </c>
      <c r="F17" s="33">
        <v>17</v>
      </c>
      <c r="G17" s="33">
        <v>1321</v>
      </c>
      <c r="H17" s="33" t="s">
        <v>100</v>
      </c>
      <c r="I17" s="33" t="s">
        <v>100</v>
      </c>
    </row>
    <row r="18" spans="1:18" ht="19.25" customHeight="1" x14ac:dyDescent="0.2">
      <c r="A18" s="36">
        <v>15</v>
      </c>
      <c r="B18" s="36">
        <v>18</v>
      </c>
      <c r="C18" s="33" t="s">
        <v>48</v>
      </c>
      <c r="D18" s="33" t="s">
        <v>57</v>
      </c>
      <c r="E18" s="33">
        <v>8</v>
      </c>
      <c r="F18" s="33">
        <v>17</v>
      </c>
      <c r="G18" s="33">
        <v>1111</v>
      </c>
      <c r="H18" s="33" t="s">
        <v>100</v>
      </c>
      <c r="I18" s="33" t="s">
        <v>101</v>
      </c>
    </row>
    <row r="19" spans="1:18" ht="19.25" customHeight="1" x14ac:dyDescent="0.2">
      <c r="A19" s="36">
        <v>19</v>
      </c>
      <c r="B19" s="36">
        <v>16</v>
      </c>
      <c r="C19" s="33" t="s">
        <v>60</v>
      </c>
      <c r="D19" s="33" t="s">
        <v>51</v>
      </c>
      <c r="E19" s="33">
        <v>17</v>
      </c>
      <c r="F19" s="33">
        <v>8</v>
      </c>
      <c r="G19" s="33">
        <v>1161</v>
      </c>
      <c r="H19" s="33" t="s">
        <v>100</v>
      </c>
      <c r="I19" s="33" t="s">
        <v>101</v>
      </c>
    </row>
    <row r="20" spans="1:18" ht="19.25" customHeight="1" x14ac:dyDescent="0.2">
      <c r="A20" s="36">
        <v>2</v>
      </c>
      <c r="B20" s="36">
        <v>21</v>
      </c>
      <c r="C20" s="33" t="s">
        <v>9</v>
      </c>
      <c r="D20" s="33" t="s">
        <v>66</v>
      </c>
      <c r="E20" s="33">
        <v>1</v>
      </c>
      <c r="F20" s="33">
        <v>3</v>
      </c>
      <c r="G20" s="33">
        <v>1485</v>
      </c>
      <c r="H20" s="33" t="s">
        <v>100</v>
      </c>
      <c r="I20" s="33" t="s">
        <v>101</v>
      </c>
    </row>
    <row r="21" spans="1:18" ht="19.25" customHeight="1" x14ac:dyDescent="0.2">
      <c r="A21" s="36">
        <v>22</v>
      </c>
      <c r="B21" s="36">
        <v>23</v>
      </c>
      <c r="C21" s="33" t="s">
        <v>69</v>
      </c>
      <c r="D21" s="33" t="s">
        <v>72</v>
      </c>
      <c r="E21" s="33">
        <v>1</v>
      </c>
      <c r="F21" s="33">
        <v>1</v>
      </c>
      <c r="G21" s="33">
        <v>1100</v>
      </c>
      <c r="H21" s="33" t="s">
        <v>100</v>
      </c>
      <c r="I21" s="33" t="s">
        <v>100</v>
      </c>
    </row>
    <row r="22" spans="1:18" ht="19.25" customHeight="1" x14ac:dyDescent="0.2">
      <c r="A22" s="36">
        <v>24</v>
      </c>
      <c r="B22" s="36">
        <v>25</v>
      </c>
      <c r="C22" s="33" t="s">
        <v>75</v>
      </c>
      <c r="D22" s="33" t="s">
        <v>78</v>
      </c>
      <c r="E22" s="33">
        <v>1</v>
      </c>
      <c r="F22" s="33">
        <v>1</v>
      </c>
      <c r="G22" s="33">
        <v>1058</v>
      </c>
      <c r="H22" s="33" t="s">
        <v>100</v>
      </c>
      <c r="I22" s="33" t="s">
        <v>100</v>
      </c>
    </row>
    <row r="23" spans="1:18" ht="19.25" customHeight="1" x14ac:dyDescent="0.2">
      <c r="A23" s="36">
        <v>26</v>
      </c>
      <c r="B23" s="36">
        <v>27</v>
      </c>
      <c r="C23" s="33" t="s">
        <v>81</v>
      </c>
      <c r="D23" s="33" t="s">
        <v>84</v>
      </c>
      <c r="E23" s="33">
        <v>3</v>
      </c>
      <c r="F23" s="33">
        <v>3</v>
      </c>
      <c r="G23" s="33">
        <v>1612</v>
      </c>
      <c r="H23" s="33" t="s">
        <v>100</v>
      </c>
      <c r="I23" s="33" t="s">
        <v>100</v>
      </c>
    </row>
    <row r="24" spans="1:18" ht="19.25" customHeight="1" x14ac:dyDescent="0.2">
      <c r="A24" s="36">
        <v>28</v>
      </c>
      <c r="B24" s="36">
        <v>29</v>
      </c>
      <c r="C24" s="33" t="s">
        <v>87</v>
      </c>
      <c r="D24" s="33" t="s">
        <v>90</v>
      </c>
      <c r="E24" s="33">
        <v>3</v>
      </c>
      <c r="F24" s="33">
        <v>3</v>
      </c>
      <c r="G24" s="33">
        <v>1615</v>
      </c>
      <c r="H24" s="33" t="s">
        <v>100</v>
      </c>
      <c r="I24" s="33" t="s">
        <v>100</v>
      </c>
    </row>
    <row r="25" spans="1:18" ht="19.25" customHeight="1" x14ac:dyDescent="0.2">
      <c r="B25" s="21"/>
      <c r="C25" s="21"/>
      <c r="D25" s="21"/>
      <c r="E25" s="21"/>
      <c r="F25" s="21"/>
      <c r="G25" s="21"/>
      <c r="H25" s="21"/>
      <c r="I25" s="21"/>
      <c r="J25" s="21"/>
      <c r="K25" s="21"/>
      <c r="L25" s="21"/>
      <c r="M25" s="21"/>
      <c r="N25" s="21"/>
      <c r="O25" s="21"/>
      <c r="P25" s="21"/>
      <c r="Q25" s="21"/>
      <c r="R25" s="21"/>
    </row>
  </sheetData>
  <mergeCells count="1">
    <mergeCell ref="C3: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F127E-A83E-48DC-9DBD-7E43F8E97D6D}">
  <dimension ref="A1:E10"/>
  <sheetViews>
    <sheetView zoomScaleNormal="100" workbookViewId="0"/>
  </sheetViews>
  <sheetFormatPr baseColWidth="10" defaultColWidth="11.6640625" defaultRowHeight="15.75" customHeight="1" x14ac:dyDescent="0.2"/>
  <cols>
    <col min="1" max="1" width="28.33203125" style="22" customWidth="1"/>
    <col min="2" max="5" width="24.6640625" style="22" customWidth="1"/>
    <col min="6" max="16384" width="11.6640625" style="22"/>
  </cols>
  <sheetData>
    <row r="1" spans="1:5" ht="15.5" customHeight="1" x14ac:dyDescent="0.2">
      <c r="A1" s="21" t="s">
        <v>343</v>
      </c>
      <c r="B1" s="21"/>
      <c r="C1" s="21"/>
      <c r="D1" s="21"/>
      <c r="E1" s="21"/>
    </row>
    <row r="2" spans="1:5" ht="16" x14ac:dyDescent="0.2">
      <c r="A2" s="52" t="s">
        <v>102</v>
      </c>
      <c r="B2" s="72"/>
      <c r="C2" s="72"/>
      <c r="D2" s="72"/>
      <c r="E2" s="72"/>
    </row>
    <row r="3" spans="1:5" ht="16" x14ac:dyDescent="0.2">
      <c r="A3" s="69" t="s">
        <v>103</v>
      </c>
      <c r="B3" s="69" t="s">
        <v>104</v>
      </c>
      <c r="C3" s="69" t="s">
        <v>105</v>
      </c>
      <c r="D3" s="69" t="s">
        <v>106</v>
      </c>
      <c r="E3" s="69" t="s">
        <v>107</v>
      </c>
    </row>
    <row r="4" spans="1:5" ht="16" x14ac:dyDescent="0.2">
      <c r="A4" s="33" t="s">
        <v>108</v>
      </c>
      <c r="B4" s="58">
        <v>24.6</v>
      </c>
      <c r="C4" s="58">
        <v>24.4</v>
      </c>
      <c r="D4" s="58">
        <v>24.9</v>
      </c>
      <c r="E4" s="58">
        <v>24.6</v>
      </c>
    </row>
    <row r="5" spans="1:5" ht="16" x14ac:dyDescent="0.2">
      <c r="A5" s="33" t="s">
        <v>109</v>
      </c>
      <c r="B5" s="58">
        <v>17800</v>
      </c>
      <c r="C5" s="58">
        <v>17774</v>
      </c>
      <c r="D5" s="58">
        <v>20823</v>
      </c>
      <c r="E5" s="58">
        <v>21119</v>
      </c>
    </row>
    <row r="6" spans="1:5" ht="16" x14ac:dyDescent="0.2">
      <c r="A6" s="33" t="s">
        <v>110</v>
      </c>
      <c r="B6" s="58">
        <v>12753.9</v>
      </c>
      <c r="C6" s="58">
        <v>13417.7</v>
      </c>
      <c r="D6" s="58">
        <v>9166.5</v>
      </c>
      <c r="E6" s="58">
        <v>10735.7</v>
      </c>
    </row>
    <row r="7" spans="1:5" ht="16" x14ac:dyDescent="0.2">
      <c r="A7" s="33" t="s">
        <v>111</v>
      </c>
      <c r="B7" s="58">
        <v>10306</v>
      </c>
      <c r="C7" s="58">
        <v>10821</v>
      </c>
      <c r="D7" s="58">
        <v>4302</v>
      </c>
      <c r="E7" s="58">
        <v>5757</v>
      </c>
    </row>
    <row r="8" spans="1:5" ht="16" x14ac:dyDescent="0.2">
      <c r="A8" s="33" t="s">
        <v>112</v>
      </c>
      <c r="B8" s="58">
        <v>14</v>
      </c>
      <c r="C8" s="58">
        <v>14.1</v>
      </c>
      <c r="D8" s="58">
        <v>14.2</v>
      </c>
      <c r="E8" s="58">
        <v>14.4</v>
      </c>
    </row>
    <row r="9" spans="1:5" ht="16" x14ac:dyDescent="0.2">
      <c r="A9" s="33" t="s">
        <v>113</v>
      </c>
      <c r="B9" s="58">
        <v>14.1</v>
      </c>
      <c r="C9" s="58">
        <v>14.2</v>
      </c>
      <c r="D9" s="58">
        <v>14.2</v>
      </c>
      <c r="E9" s="58">
        <v>14.4</v>
      </c>
    </row>
    <row r="10" spans="1:5" ht="16" x14ac:dyDescent="0.2">
      <c r="A10" s="33" t="s">
        <v>114</v>
      </c>
      <c r="B10" s="58">
        <v>1926572</v>
      </c>
      <c r="C10" s="58">
        <v>1817871</v>
      </c>
      <c r="D10" s="58">
        <v>2718420</v>
      </c>
      <c r="E10" s="58">
        <v>2289833</v>
      </c>
    </row>
  </sheetData>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75F89-FD58-9E4A-9BDB-8AD5C3A164E2}">
  <dimension ref="A1:G6"/>
  <sheetViews>
    <sheetView workbookViewId="0">
      <selection sqref="A1:G1"/>
    </sheetView>
  </sheetViews>
  <sheetFormatPr baseColWidth="10" defaultColWidth="10.83203125" defaultRowHeight="16" x14ac:dyDescent="0.2"/>
  <cols>
    <col min="1" max="1" width="10.1640625" style="80" bestFit="1" customWidth="1"/>
    <col min="2" max="2" width="27.83203125" style="80" bestFit="1" customWidth="1"/>
    <col min="3" max="3" width="12.33203125" style="80" customWidth="1"/>
    <col min="4" max="4" width="47.5" style="80" bestFit="1" customWidth="1"/>
    <col min="5" max="5" width="9.83203125" style="80" bestFit="1" customWidth="1"/>
    <col min="6" max="6" width="10.33203125" style="80" bestFit="1" customWidth="1"/>
    <col min="7" max="7" width="10.5" style="80" bestFit="1" customWidth="1"/>
    <col min="8" max="16384" width="10.83203125" style="80"/>
  </cols>
  <sheetData>
    <row r="1" spans="1:7" s="22" customFormat="1" ht="21" customHeight="1" x14ac:dyDescent="0.2">
      <c r="A1" s="98" t="s">
        <v>344</v>
      </c>
      <c r="B1" s="98"/>
      <c r="C1" s="98"/>
      <c r="D1" s="98"/>
      <c r="E1" s="98"/>
      <c r="F1" s="98"/>
      <c r="G1" s="98"/>
    </row>
    <row r="2" spans="1:7" ht="85" x14ac:dyDescent="0.2">
      <c r="A2" s="81" t="s">
        <v>303</v>
      </c>
      <c r="B2" s="81" t="s">
        <v>304</v>
      </c>
      <c r="C2" s="81" t="s">
        <v>305</v>
      </c>
      <c r="D2" s="81" t="s">
        <v>306</v>
      </c>
      <c r="E2" s="81" t="s">
        <v>317</v>
      </c>
      <c r="F2" s="81" t="s">
        <v>318</v>
      </c>
      <c r="G2" s="81" t="s">
        <v>307</v>
      </c>
    </row>
    <row r="3" spans="1:7" x14ac:dyDescent="0.2">
      <c r="A3" s="82" t="s">
        <v>308</v>
      </c>
      <c r="B3" s="82" t="s">
        <v>309</v>
      </c>
      <c r="C3" s="82">
        <v>108358</v>
      </c>
      <c r="D3" s="82" t="s">
        <v>310</v>
      </c>
      <c r="E3" s="83">
        <v>45.9935951</v>
      </c>
      <c r="F3" s="83">
        <v>22.798193702971535</v>
      </c>
      <c r="G3" s="83">
        <v>2.0174227703840044</v>
      </c>
    </row>
    <row r="4" spans="1:7" x14ac:dyDescent="0.2">
      <c r="A4" s="82" t="s">
        <v>308</v>
      </c>
      <c r="B4" s="82" t="s">
        <v>311</v>
      </c>
      <c r="C4" s="82">
        <v>41773</v>
      </c>
      <c r="D4" s="82" t="s">
        <v>312</v>
      </c>
      <c r="E4" s="83">
        <v>43.248725899999997</v>
      </c>
      <c r="F4" s="83">
        <v>22.513883831658273</v>
      </c>
      <c r="G4" s="83">
        <v>1.9209802370564371</v>
      </c>
    </row>
    <row r="5" spans="1:7" x14ac:dyDescent="0.2">
      <c r="A5" s="82" t="s">
        <v>122</v>
      </c>
      <c r="B5" s="82" t="s">
        <v>313</v>
      </c>
      <c r="C5" s="82">
        <v>21745</v>
      </c>
      <c r="D5" s="82" t="s">
        <v>314</v>
      </c>
      <c r="E5" s="83">
        <v>48.382293699999998</v>
      </c>
      <c r="F5" s="83">
        <v>25.92913053781033</v>
      </c>
      <c r="G5" s="83">
        <v>1.8659435428985194</v>
      </c>
    </row>
    <row r="6" spans="1:7" x14ac:dyDescent="0.2">
      <c r="A6" s="82" t="s">
        <v>123</v>
      </c>
      <c r="B6" s="82" t="s">
        <v>315</v>
      </c>
      <c r="C6" s="82">
        <v>22795</v>
      </c>
      <c r="D6" s="82" t="s">
        <v>316</v>
      </c>
      <c r="E6" s="83">
        <v>51.018249500000003</v>
      </c>
      <c r="F6" s="83">
        <v>23.052103555944679</v>
      </c>
      <c r="G6" s="83">
        <v>2.2131711050223619</v>
      </c>
    </row>
  </sheetData>
  <mergeCells count="1">
    <mergeCell ref="A1:G1"/>
  </mergeCells>
  <pageMargins left="0.75" right="0.75" top="1" bottom="1" header="0.5" footer="0.5"/>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3664A-CF92-4AD9-8044-AF188223BD58}">
  <dimension ref="A1:S55"/>
  <sheetViews>
    <sheetView zoomScale="70" zoomScaleNormal="70" workbookViewId="0">
      <selection activeCell="A20" sqref="A20"/>
    </sheetView>
  </sheetViews>
  <sheetFormatPr baseColWidth="10" defaultColWidth="11.6640625" defaultRowHeight="19.25" customHeight="1" x14ac:dyDescent="0.2"/>
  <cols>
    <col min="1" max="1" width="24.1640625" style="22" customWidth="1"/>
    <col min="2" max="3" width="12.83203125" style="22" bestFit="1" customWidth="1"/>
    <col min="4" max="5" width="14.6640625" style="22" bestFit="1" customWidth="1"/>
    <col min="6" max="6" width="15.5" style="22" bestFit="1" customWidth="1"/>
    <col min="7" max="7" width="17.33203125" style="22" bestFit="1" customWidth="1"/>
    <col min="8" max="8" width="18.6640625" style="22" bestFit="1" customWidth="1"/>
    <col min="9" max="9" width="15" style="22" bestFit="1" customWidth="1"/>
    <col min="10" max="11" width="18.6640625" style="22" bestFit="1" customWidth="1"/>
    <col min="12" max="12" width="16.1640625" style="22" bestFit="1" customWidth="1"/>
    <col min="13" max="13" width="30.6640625" style="22" bestFit="1" customWidth="1"/>
    <col min="14" max="14" width="22.33203125" style="22" bestFit="1" customWidth="1"/>
    <col min="15" max="15" width="15.1640625" style="22" bestFit="1" customWidth="1"/>
    <col min="16" max="16" width="24" style="22" bestFit="1" customWidth="1"/>
    <col min="17" max="17" width="20.5" style="22" customWidth="1"/>
    <col min="18" max="18" width="21.1640625" style="22" bestFit="1" customWidth="1"/>
    <col min="19" max="19" width="20.83203125" style="22" bestFit="1" customWidth="1"/>
    <col min="20" max="16384" width="11.6640625" style="22"/>
  </cols>
  <sheetData>
    <row r="1" spans="1:9" ht="19.25" customHeight="1" x14ac:dyDescent="0.2">
      <c r="A1" s="27" t="s">
        <v>342</v>
      </c>
    </row>
    <row r="2" spans="1:9" ht="19.25" customHeight="1" x14ac:dyDescent="0.2">
      <c r="A2" s="53" t="s">
        <v>115</v>
      </c>
    </row>
    <row r="3" spans="1:9" ht="19.25" customHeight="1" x14ac:dyDescent="0.2">
      <c r="A3" s="27" t="s">
        <v>333</v>
      </c>
      <c r="B3" s="54"/>
      <c r="C3" s="54"/>
      <c r="F3" s="99" t="s">
        <v>334</v>
      </c>
      <c r="G3" s="99"/>
      <c r="H3" s="99"/>
      <c r="I3" s="99"/>
    </row>
    <row r="4" spans="1:9" ht="19.25" customHeight="1" x14ac:dyDescent="0.2">
      <c r="A4" s="69" t="s">
        <v>116</v>
      </c>
      <c r="B4" s="69" t="s">
        <v>117</v>
      </c>
      <c r="C4" s="69" t="s">
        <v>118</v>
      </c>
      <c r="D4" s="69" t="s">
        <v>119</v>
      </c>
      <c r="F4" s="69" t="s">
        <v>277</v>
      </c>
      <c r="G4" s="69" t="s">
        <v>335</v>
      </c>
      <c r="H4" s="69" t="s">
        <v>336</v>
      </c>
      <c r="I4" s="69" t="s">
        <v>119</v>
      </c>
    </row>
    <row r="5" spans="1:9" ht="19.25" customHeight="1" x14ac:dyDescent="0.2">
      <c r="A5" s="41" t="s">
        <v>120</v>
      </c>
      <c r="B5" s="42">
        <v>24</v>
      </c>
      <c r="C5" s="73">
        <v>25.5</v>
      </c>
      <c r="D5" s="78">
        <v>0.5524529048817779</v>
      </c>
      <c r="F5" s="41" t="s">
        <v>337</v>
      </c>
      <c r="G5" s="42">
        <v>24</v>
      </c>
      <c r="H5" s="73">
        <v>0</v>
      </c>
      <c r="I5" s="79">
        <f>_xlfn.CHISQ.TEST(G5:H6,G8:H9)</f>
        <v>5.0018590041985936E-11</v>
      </c>
    </row>
    <row r="6" spans="1:9" ht="19.25" customHeight="1" x14ac:dyDescent="0.2">
      <c r="A6" s="41" t="s">
        <v>121</v>
      </c>
      <c r="B6" s="42">
        <v>10</v>
      </c>
      <c r="C6" s="73">
        <v>8.5</v>
      </c>
      <c r="D6" s="55"/>
      <c r="F6" s="41" t="s">
        <v>338</v>
      </c>
      <c r="G6" s="42">
        <v>0</v>
      </c>
      <c r="H6" s="73">
        <v>10</v>
      </c>
      <c r="I6" s="55"/>
    </row>
    <row r="7" spans="1:9" ht="19.25" customHeight="1" x14ac:dyDescent="0.2">
      <c r="A7" s="43"/>
      <c r="B7" s="43"/>
      <c r="C7" s="43"/>
      <c r="D7" s="56"/>
      <c r="F7" s="69" t="s">
        <v>278</v>
      </c>
      <c r="G7" s="69" t="s">
        <v>335</v>
      </c>
      <c r="H7" s="69" t="s">
        <v>336</v>
      </c>
      <c r="I7" s="69"/>
    </row>
    <row r="8" spans="1:9" ht="19.25" customHeight="1" x14ac:dyDescent="0.2">
      <c r="A8" s="69" t="s">
        <v>122</v>
      </c>
      <c r="B8" s="69" t="s">
        <v>117</v>
      </c>
      <c r="C8" s="69" t="s">
        <v>118</v>
      </c>
      <c r="D8" s="69" t="s">
        <v>119</v>
      </c>
      <c r="F8" s="41" t="s">
        <v>337</v>
      </c>
      <c r="G8" s="42">
        <f>34*(9/16)</f>
        <v>19.125</v>
      </c>
      <c r="H8" s="73">
        <f>34*(3/16)</f>
        <v>6.375</v>
      </c>
      <c r="I8" s="79"/>
    </row>
    <row r="9" spans="1:9" ht="19.25" customHeight="1" x14ac:dyDescent="0.2">
      <c r="A9" s="41" t="s">
        <v>120</v>
      </c>
      <c r="B9" s="42">
        <v>18</v>
      </c>
      <c r="C9" s="73">
        <v>25.5</v>
      </c>
      <c r="D9" s="78">
        <v>2.9737094358099425E-3</v>
      </c>
      <c r="F9" s="41" t="s">
        <v>338</v>
      </c>
      <c r="G9" s="42">
        <f>34*(3/16)</f>
        <v>6.375</v>
      </c>
      <c r="H9" s="73">
        <f>34*(1/16)</f>
        <v>2.125</v>
      </c>
      <c r="I9" s="55"/>
    </row>
    <row r="10" spans="1:9" ht="19.25" customHeight="1" x14ac:dyDescent="0.2">
      <c r="A10" s="41" t="s">
        <v>121</v>
      </c>
      <c r="B10" s="42">
        <v>16</v>
      </c>
      <c r="C10" s="73">
        <v>8.5</v>
      </c>
      <c r="D10" s="55"/>
    </row>
    <row r="11" spans="1:9" ht="19.25" customHeight="1" x14ac:dyDescent="0.2">
      <c r="A11" s="43"/>
      <c r="B11" s="43"/>
      <c r="C11" s="43"/>
      <c r="D11" s="56"/>
    </row>
    <row r="12" spans="1:9" ht="19.25" customHeight="1" x14ac:dyDescent="0.2">
      <c r="A12" s="69" t="s">
        <v>123</v>
      </c>
      <c r="B12" s="69" t="s">
        <v>117</v>
      </c>
      <c r="C12" s="69" t="s">
        <v>118</v>
      </c>
      <c r="D12" s="69" t="s">
        <v>119</v>
      </c>
    </row>
    <row r="13" spans="1:9" ht="19.25" customHeight="1" x14ac:dyDescent="0.2">
      <c r="A13" s="41" t="s">
        <v>120</v>
      </c>
      <c r="B13" s="42">
        <v>14</v>
      </c>
      <c r="C13" s="73">
        <v>25.5</v>
      </c>
      <c r="D13" s="79">
        <v>5.24657083694462E-6</v>
      </c>
    </row>
    <row r="14" spans="1:9" ht="19.25" customHeight="1" x14ac:dyDescent="0.2">
      <c r="A14" s="41" t="s">
        <v>121</v>
      </c>
      <c r="B14" s="42">
        <v>20</v>
      </c>
      <c r="C14" s="73">
        <v>8.5</v>
      </c>
      <c r="D14" s="55"/>
    </row>
    <row r="16" spans="1:9" ht="19.25" customHeight="1" x14ac:dyDescent="0.2">
      <c r="A16" s="54" t="s">
        <v>124</v>
      </c>
      <c r="B16" s="50"/>
      <c r="C16" s="50"/>
    </row>
    <row r="17" spans="1:19" ht="34" x14ac:dyDescent="0.2">
      <c r="A17" s="93" t="s">
        <v>125</v>
      </c>
      <c r="B17" s="93" t="s">
        <v>126</v>
      </c>
      <c r="C17" s="93" t="s">
        <v>127</v>
      </c>
      <c r="D17" s="94" t="s">
        <v>319</v>
      </c>
      <c r="E17" s="94" t="s">
        <v>320</v>
      </c>
      <c r="F17" s="94" t="s">
        <v>321</v>
      </c>
      <c r="G17" s="94" t="s">
        <v>128</v>
      </c>
      <c r="H17" s="94" t="s">
        <v>129</v>
      </c>
      <c r="I17" s="94" t="s">
        <v>322</v>
      </c>
      <c r="J17" s="94" t="s">
        <v>130</v>
      </c>
      <c r="K17" s="94" t="s">
        <v>131</v>
      </c>
      <c r="L17" s="94" t="s">
        <v>323</v>
      </c>
      <c r="M17" s="93" t="s">
        <v>132</v>
      </c>
      <c r="N17" s="93" t="s">
        <v>345</v>
      </c>
      <c r="O17" s="93" t="s">
        <v>133</v>
      </c>
      <c r="P17" s="93" t="s">
        <v>348</v>
      </c>
      <c r="Q17" s="93" t="s">
        <v>134</v>
      </c>
      <c r="R17" s="93" t="s">
        <v>347</v>
      </c>
      <c r="S17" s="93" t="s">
        <v>135</v>
      </c>
    </row>
    <row r="18" spans="1:19" ht="19.25" customHeight="1" x14ac:dyDescent="0.2">
      <c r="A18" s="38" t="s">
        <v>136</v>
      </c>
      <c r="B18" s="39" t="s">
        <v>120</v>
      </c>
      <c r="C18" s="39" t="s">
        <v>120</v>
      </c>
      <c r="D18" s="39" t="s">
        <v>120</v>
      </c>
      <c r="E18" s="39" t="s">
        <v>120</v>
      </c>
      <c r="F18" s="39" t="s">
        <v>120</v>
      </c>
      <c r="G18" s="39" t="s">
        <v>120</v>
      </c>
      <c r="H18" s="39" t="s">
        <v>120</v>
      </c>
      <c r="I18" s="39" t="s">
        <v>120</v>
      </c>
      <c r="J18" s="39" t="s">
        <v>120</v>
      </c>
      <c r="K18" s="39" t="s">
        <v>120</v>
      </c>
      <c r="L18" s="39" t="s">
        <v>120</v>
      </c>
      <c r="M18" s="39">
        <v>59.78</v>
      </c>
      <c r="N18" s="39">
        <v>1.54</v>
      </c>
      <c r="O18" s="31" t="s">
        <v>137</v>
      </c>
      <c r="P18" s="31" t="s">
        <v>138</v>
      </c>
      <c r="Q18" s="31">
        <v>1.07</v>
      </c>
      <c r="R18" s="31">
        <v>0.17</v>
      </c>
      <c r="S18" s="25">
        <v>1</v>
      </c>
    </row>
    <row r="19" spans="1:19" ht="19.25" customHeight="1" x14ac:dyDescent="0.2">
      <c r="A19" s="38" t="s">
        <v>139</v>
      </c>
      <c r="B19" s="40" t="s">
        <v>140</v>
      </c>
      <c r="C19" s="40" t="s">
        <v>140</v>
      </c>
      <c r="D19" s="40" t="s">
        <v>140</v>
      </c>
      <c r="E19" s="40" t="s">
        <v>140</v>
      </c>
      <c r="F19" s="40" t="s">
        <v>140</v>
      </c>
      <c r="G19" s="40" t="s">
        <v>140</v>
      </c>
      <c r="H19" s="40" t="s">
        <v>140</v>
      </c>
      <c r="I19" s="40" t="s">
        <v>140</v>
      </c>
      <c r="J19" s="40" t="s">
        <v>140</v>
      </c>
      <c r="K19" s="40" t="s">
        <v>140</v>
      </c>
      <c r="L19" s="40" t="s">
        <v>140</v>
      </c>
      <c r="M19" s="39">
        <v>51.3</v>
      </c>
      <c r="N19" s="39">
        <v>22.51</v>
      </c>
      <c r="O19" s="31" t="s">
        <v>140</v>
      </c>
      <c r="P19" s="31" t="s">
        <v>140</v>
      </c>
      <c r="Q19" s="31">
        <v>1.37</v>
      </c>
      <c r="R19" s="31">
        <v>0.46</v>
      </c>
      <c r="S19" s="25">
        <v>3</v>
      </c>
    </row>
    <row r="20" spans="1:19" ht="19.25" customHeight="1" x14ac:dyDescent="0.2">
      <c r="A20" s="24" t="s">
        <v>141</v>
      </c>
      <c r="B20" s="31" t="s">
        <v>120</v>
      </c>
      <c r="C20" s="31" t="s">
        <v>120</v>
      </c>
      <c r="D20" s="31" t="s">
        <v>120</v>
      </c>
      <c r="E20" s="31" t="s">
        <v>120</v>
      </c>
      <c r="F20" s="31" t="s">
        <v>120</v>
      </c>
      <c r="G20" s="31" t="s">
        <v>120</v>
      </c>
      <c r="H20" s="31" t="s">
        <v>120</v>
      </c>
      <c r="I20" s="31" t="s">
        <v>120</v>
      </c>
      <c r="J20" s="31" t="s">
        <v>121</v>
      </c>
      <c r="K20" s="31" t="s">
        <v>121</v>
      </c>
      <c r="L20" s="31" t="s">
        <v>120</v>
      </c>
      <c r="M20" s="30" t="s">
        <v>142</v>
      </c>
      <c r="N20" s="30" t="s">
        <v>142</v>
      </c>
      <c r="O20" s="31" t="s">
        <v>143</v>
      </c>
      <c r="P20" s="31" t="s">
        <v>142</v>
      </c>
      <c r="Q20" s="31" t="s">
        <v>142</v>
      </c>
      <c r="R20" s="31" t="s">
        <v>142</v>
      </c>
      <c r="S20" s="25" t="s">
        <v>142</v>
      </c>
    </row>
    <row r="21" spans="1:19" ht="19.25" customHeight="1" x14ac:dyDescent="0.2">
      <c r="A21" s="24" t="s">
        <v>144</v>
      </c>
      <c r="B21" s="31" t="s">
        <v>120</v>
      </c>
      <c r="C21" s="31" t="s">
        <v>120</v>
      </c>
      <c r="D21" s="31" t="s">
        <v>120</v>
      </c>
      <c r="E21" s="31" t="s">
        <v>120</v>
      </c>
      <c r="F21" s="31" t="s">
        <v>120</v>
      </c>
      <c r="G21" s="31" t="s">
        <v>120</v>
      </c>
      <c r="H21" s="31" t="s">
        <v>120</v>
      </c>
      <c r="I21" s="31" t="s">
        <v>120</v>
      </c>
      <c r="J21" s="31" t="s">
        <v>121</v>
      </c>
      <c r="K21" s="31" t="s">
        <v>121</v>
      </c>
      <c r="L21" s="31" t="s">
        <v>120</v>
      </c>
      <c r="M21" s="30">
        <v>60.2</v>
      </c>
      <c r="N21" s="30">
        <v>2.3199999999999998</v>
      </c>
      <c r="O21" s="31" t="s">
        <v>137</v>
      </c>
      <c r="P21" s="31" t="s">
        <v>138</v>
      </c>
      <c r="Q21" s="31" t="s">
        <v>142</v>
      </c>
      <c r="R21" s="31" t="s">
        <v>142</v>
      </c>
      <c r="S21" s="25" t="s">
        <v>142</v>
      </c>
    </row>
    <row r="22" spans="1:19" ht="19.25" customHeight="1" x14ac:dyDescent="0.2">
      <c r="A22" s="24" t="s">
        <v>145</v>
      </c>
      <c r="B22" s="31" t="s">
        <v>120</v>
      </c>
      <c r="C22" s="31" t="s">
        <v>120</v>
      </c>
      <c r="D22" s="31" t="s">
        <v>120</v>
      </c>
      <c r="E22" s="31" t="s">
        <v>120</v>
      </c>
      <c r="F22" s="31" t="s">
        <v>120</v>
      </c>
      <c r="G22" s="31" t="s">
        <v>120</v>
      </c>
      <c r="H22" s="31" t="s">
        <v>120</v>
      </c>
      <c r="I22" s="31" t="s">
        <v>120</v>
      </c>
      <c r="J22" s="31" t="s">
        <v>120</v>
      </c>
      <c r="K22" s="31" t="s">
        <v>120</v>
      </c>
      <c r="L22" s="31" t="s">
        <v>120</v>
      </c>
      <c r="M22" s="30">
        <v>43.8</v>
      </c>
      <c r="N22" s="30">
        <v>8.5</v>
      </c>
      <c r="O22" s="31" t="s">
        <v>137</v>
      </c>
      <c r="P22" s="31" t="s">
        <v>138</v>
      </c>
      <c r="Q22" s="30">
        <v>1.38</v>
      </c>
      <c r="R22" s="30">
        <v>0.17888543819998201</v>
      </c>
      <c r="S22" s="25">
        <v>3</v>
      </c>
    </row>
    <row r="23" spans="1:19" ht="19.25" customHeight="1" x14ac:dyDescent="0.2">
      <c r="A23" s="24" t="s">
        <v>146</v>
      </c>
      <c r="B23" s="31" t="s">
        <v>120</v>
      </c>
      <c r="C23" s="31" t="s">
        <v>120</v>
      </c>
      <c r="D23" s="31" t="s">
        <v>120</v>
      </c>
      <c r="E23" s="31" t="s">
        <v>120</v>
      </c>
      <c r="F23" s="31" t="s">
        <v>120</v>
      </c>
      <c r="G23" s="31" t="s">
        <v>120</v>
      </c>
      <c r="H23" s="31" t="s">
        <v>120</v>
      </c>
      <c r="I23" s="31" t="s">
        <v>120</v>
      </c>
      <c r="J23" s="31" t="s">
        <v>120</v>
      </c>
      <c r="K23" s="31" t="s">
        <v>120</v>
      </c>
      <c r="L23" s="31" t="s">
        <v>120</v>
      </c>
      <c r="M23" s="30">
        <v>47.75</v>
      </c>
      <c r="N23" s="30">
        <v>7.46</v>
      </c>
      <c r="O23" s="31" t="s">
        <v>137</v>
      </c>
      <c r="P23" s="31" t="s">
        <v>138</v>
      </c>
      <c r="Q23" s="30">
        <v>1.9</v>
      </c>
      <c r="R23" s="30">
        <v>0.26299556396765694</v>
      </c>
      <c r="S23" s="25">
        <v>5</v>
      </c>
    </row>
    <row r="24" spans="1:19" ht="19.25" customHeight="1" x14ac:dyDescent="0.2">
      <c r="A24" s="24" t="s">
        <v>147</v>
      </c>
      <c r="B24" s="31" t="s">
        <v>120</v>
      </c>
      <c r="C24" s="31" t="s">
        <v>120</v>
      </c>
      <c r="D24" s="31" t="s">
        <v>120</v>
      </c>
      <c r="E24" s="31" t="s">
        <v>120</v>
      </c>
      <c r="F24" s="31" t="s">
        <v>120</v>
      </c>
      <c r="G24" s="31" t="s">
        <v>120</v>
      </c>
      <c r="H24" s="31" t="s">
        <v>120</v>
      </c>
      <c r="I24" s="31" t="s">
        <v>120</v>
      </c>
      <c r="J24" s="31" t="s">
        <v>120</v>
      </c>
      <c r="K24" s="31" t="s">
        <v>120</v>
      </c>
      <c r="L24" s="31" t="s">
        <v>120</v>
      </c>
      <c r="M24" s="30" t="s">
        <v>142</v>
      </c>
      <c r="N24" s="30" t="s">
        <v>142</v>
      </c>
      <c r="O24" s="31" t="s">
        <v>137</v>
      </c>
      <c r="P24" s="31" t="s">
        <v>142</v>
      </c>
      <c r="Q24" s="30" t="s">
        <v>142</v>
      </c>
      <c r="R24" s="31" t="s">
        <v>142</v>
      </c>
      <c r="S24" s="25" t="s">
        <v>142</v>
      </c>
    </row>
    <row r="25" spans="1:19" ht="19.25" customHeight="1" x14ac:dyDescent="0.2">
      <c r="A25" s="24" t="s">
        <v>148</v>
      </c>
      <c r="B25" s="31" t="s">
        <v>120</v>
      </c>
      <c r="C25" s="31" t="s">
        <v>120</v>
      </c>
      <c r="D25" s="31" t="s">
        <v>120</v>
      </c>
      <c r="E25" s="31" t="s">
        <v>120</v>
      </c>
      <c r="F25" s="31" t="s">
        <v>120</v>
      </c>
      <c r="G25" s="31" t="s">
        <v>121</v>
      </c>
      <c r="H25" s="31" t="s">
        <v>121</v>
      </c>
      <c r="I25" s="31" t="s">
        <v>120</v>
      </c>
      <c r="J25" s="31" t="s">
        <v>120</v>
      </c>
      <c r="K25" s="31" t="s">
        <v>120</v>
      </c>
      <c r="L25" s="31" t="s">
        <v>120</v>
      </c>
      <c r="M25" s="30">
        <v>27.64</v>
      </c>
      <c r="N25" s="30">
        <v>4.4800000000000004</v>
      </c>
      <c r="O25" s="31" t="s">
        <v>137</v>
      </c>
      <c r="P25" s="31" t="s">
        <v>138</v>
      </c>
      <c r="Q25" s="30">
        <v>1</v>
      </c>
      <c r="R25" s="30">
        <v>0</v>
      </c>
      <c r="S25" s="25" t="s">
        <v>142</v>
      </c>
    </row>
    <row r="26" spans="1:19" ht="19.25" customHeight="1" x14ac:dyDescent="0.2">
      <c r="A26" s="24" t="s">
        <v>149</v>
      </c>
      <c r="B26" s="31" t="s">
        <v>120</v>
      </c>
      <c r="C26" s="31" t="s">
        <v>120</v>
      </c>
      <c r="D26" s="31" t="s">
        <v>120</v>
      </c>
      <c r="E26" s="31" t="s">
        <v>120</v>
      </c>
      <c r="F26" s="31" t="s">
        <v>120</v>
      </c>
      <c r="G26" s="31" t="s">
        <v>120</v>
      </c>
      <c r="H26" s="31" t="s">
        <v>120</v>
      </c>
      <c r="I26" s="31" t="s">
        <v>120</v>
      </c>
      <c r="J26" s="31" t="s">
        <v>121</v>
      </c>
      <c r="K26" s="31" t="s">
        <v>121</v>
      </c>
      <c r="L26" s="31" t="s">
        <v>120</v>
      </c>
      <c r="M26" s="30" t="s">
        <v>142</v>
      </c>
      <c r="N26" s="30" t="s">
        <v>142</v>
      </c>
      <c r="O26" s="31" t="s">
        <v>137</v>
      </c>
      <c r="P26" s="31" t="s">
        <v>142</v>
      </c>
      <c r="Q26" s="30" t="s">
        <v>142</v>
      </c>
      <c r="R26" s="31" t="s">
        <v>142</v>
      </c>
      <c r="S26" s="25" t="s">
        <v>142</v>
      </c>
    </row>
    <row r="27" spans="1:19" ht="19.25" customHeight="1" x14ac:dyDescent="0.2">
      <c r="A27" s="24" t="s">
        <v>150</v>
      </c>
      <c r="B27" s="31" t="s">
        <v>120</v>
      </c>
      <c r="C27" s="31" t="s">
        <v>120</v>
      </c>
      <c r="D27" s="31" t="s">
        <v>120</v>
      </c>
      <c r="E27" s="31" t="s">
        <v>120</v>
      </c>
      <c r="F27" s="31" t="s">
        <v>120</v>
      </c>
      <c r="G27" s="31" t="s">
        <v>121</v>
      </c>
      <c r="H27" s="31" t="s">
        <v>121</v>
      </c>
      <c r="I27" s="31" t="s">
        <v>120</v>
      </c>
      <c r="J27" s="31" t="s">
        <v>120</v>
      </c>
      <c r="K27" s="31" t="s">
        <v>120</v>
      </c>
      <c r="L27" s="31" t="s">
        <v>121</v>
      </c>
      <c r="M27" s="30">
        <v>56.58</v>
      </c>
      <c r="N27" s="30">
        <v>4.33</v>
      </c>
      <c r="O27" s="31" t="s">
        <v>143</v>
      </c>
      <c r="P27" s="31" t="s">
        <v>151</v>
      </c>
      <c r="Q27" s="30">
        <v>1.57</v>
      </c>
      <c r="R27" s="30">
        <v>0.15275252316519469</v>
      </c>
      <c r="S27" s="25">
        <v>1</v>
      </c>
    </row>
    <row r="28" spans="1:19" ht="19.25" customHeight="1" x14ac:dyDescent="0.2">
      <c r="A28" s="24" t="s">
        <v>152</v>
      </c>
      <c r="B28" s="31" t="s">
        <v>121</v>
      </c>
      <c r="C28" s="31" t="s">
        <v>121</v>
      </c>
      <c r="D28" s="31" t="s">
        <v>120</v>
      </c>
      <c r="E28" s="84" t="s">
        <v>121</v>
      </c>
      <c r="F28" s="84" t="s">
        <v>121</v>
      </c>
      <c r="G28" s="31" t="s">
        <v>121</v>
      </c>
      <c r="H28" s="31" t="s">
        <v>121</v>
      </c>
      <c r="I28" s="31" t="s">
        <v>120</v>
      </c>
      <c r="J28" s="31" t="s">
        <v>121</v>
      </c>
      <c r="K28" s="31" t="s">
        <v>121</v>
      </c>
      <c r="L28" s="31" t="s">
        <v>120</v>
      </c>
      <c r="M28" s="30">
        <v>69.59</v>
      </c>
      <c r="N28" s="30">
        <v>23.33</v>
      </c>
      <c r="O28" s="31" t="s">
        <v>137</v>
      </c>
      <c r="P28" s="31" t="s">
        <v>138</v>
      </c>
      <c r="Q28" s="30">
        <v>1.42</v>
      </c>
      <c r="R28" s="30">
        <v>0.52</v>
      </c>
      <c r="S28" s="25">
        <v>3</v>
      </c>
    </row>
    <row r="29" spans="1:19" ht="19.25" customHeight="1" x14ac:dyDescent="0.2">
      <c r="A29" s="24" t="s">
        <v>153</v>
      </c>
      <c r="B29" s="31" t="s">
        <v>120</v>
      </c>
      <c r="C29" s="31" t="s">
        <v>120</v>
      </c>
      <c r="D29" s="31" t="s">
        <v>120</v>
      </c>
      <c r="E29" s="31" t="s">
        <v>120</v>
      </c>
      <c r="F29" s="31" t="s">
        <v>120</v>
      </c>
      <c r="G29" s="31" t="s">
        <v>120</v>
      </c>
      <c r="H29" s="31" t="s">
        <v>120</v>
      </c>
      <c r="I29" s="31" t="s">
        <v>120</v>
      </c>
      <c r="J29" s="31" t="s">
        <v>121</v>
      </c>
      <c r="K29" s="31" t="s">
        <v>121</v>
      </c>
      <c r="L29" s="31" t="s">
        <v>120</v>
      </c>
      <c r="M29" s="30" t="s">
        <v>142</v>
      </c>
      <c r="N29" s="30" t="s">
        <v>142</v>
      </c>
      <c r="O29" s="31" t="s">
        <v>137</v>
      </c>
      <c r="P29" s="31" t="s">
        <v>142</v>
      </c>
      <c r="Q29" s="30" t="s">
        <v>142</v>
      </c>
      <c r="R29" s="30" t="s">
        <v>142</v>
      </c>
      <c r="S29" s="25" t="s">
        <v>142</v>
      </c>
    </row>
    <row r="30" spans="1:19" ht="19.25" customHeight="1" x14ac:dyDescent="0.2">
      <c r="A30" s="24" t="s">
        <v>154</v>
      </c>
      <c r="B30" s="31" t="s">
        <v>121</v>
      </c>
      <c r="C30" s="31" t="s">
        <v>121</v>
      </c>
      <c r="D30" s="31" t="s">
        <v>120</v>
      </c>
      <c r="E30" s="31" t="s">
        <v>120</v>
      </c>
      <c r="F30" s="31" t="s">
        <v>120</v>
      </c>
      <c r="G30" s="31" t="s">
        <v>120</v>
      </c>
      <c r="H30" s="31" t="s">
        <v>120</v>
      </c>
      <c r="I30" s="31" t="s">
        <v>120</v>
      </c>
      <c r="J30" s="31" t="s">
        <v>120</v>
      </c>
      <c r="K30" s="31" t="s">
        <v>120</v>
      </c>
      <c r="L30" s="31" t="s">
        <v>120</v>
      </c>
      <c r="M30" s="30">
        <v>92.33</v>
      </c>
      <c r="N30" s="30">
        <v>2.33</v>
      </c>
      <c r="O30" s="31" t="s">
        <v>137</v>
      </c>
      <c r="P30" s="31" t="s">
        <v>142</v>
      </c>
      <c r="Q30" s="30" t="s">
        <v>142</v>
      </c>
      <c r="R30" s="30" t="s">
        <v>142</v>
      </c>
      <c r="S30" s="25" t="s">
        <v>142</v>
      </c>
    </row>
    <row r="31" spans="1:19" ht="19.25" customHeight="1" x14ac:dyDescent="0.2">
      <c r="A31" s="24" t="s">
        <v>155</v>
      </c>
      <c r="B31" s="31" t="s">
        <v>121</v>
      </c>
      <c r="C31" s="31" t="s">
        <v>121</v>
      </c>
      <c r="D31" s="31" t="s">
        <v>120</v>
      </c>
      <c r="E31" s="31" t="s">
        <v>120</v>
      </c>
      <c r="F31" s="31" t="s">
        <v>120</v>
      </c>
      <c r="G31" s="31" t="s">
        <v>121</v>
      </c>
      <c r="H31" s="31" t="s">
        <v>121</v>
      </c>
      <c r="I31" s="31" t="s">
        <v>120</v>
      </c>
      <c r="J31" s="31" t="s">
        <v>121</v>
      </c>
      <c r="K31" s="31" t="s">
        <v>121</v>
      </c>
      <c r="L31" s="31" t="s">
        <v>120</v>
      </c>
      <c r="M31" s="30">
        <v>56.24</v>
      </c>
      <c r="N31" s="30">
        <v>17.399999999999999</v>
      </c>
      <c r="O31" s="31" t="s">
        <v>143</v>
      </c>
      <c r="P31" s="31" t="s">
        <v>151</v>
      </c>
      <c r="Q31" s="30" t="s">
        <v>142</v>
      </c>
      <c r="R31" s="30" t="s">
        <v>142</v>
      </c>
      <c r="S31" s="25" t="s">
        <v>142</v>
      </c>
    </row>
    <row r="32" spans="1:19" ht="19.25" customHeight="1" x14ac:dyDescent="0.2">
      <c r="A32" s="24" t="s">
        <v>156</v>
      </c>
      <c r="B32" s="31" t="s">
        <v>121</v>
      </c>
      <c r="C32" s="31" t="s">
        <v>121</v>
      </c>
      <c r="D32" s="31" t="s">
        <v>120</v>
      </c>
      <c r="E32" s="31" t="s">
        <v>120</v>
      </c>
      <c r="F32" s="31" t="s">
        <v>120</v>
      </c>
      <c r="G32" s="31" t="s">
        <v>121</v>
      </c>
      <c r="H32" s="31" t="s">
        <v>121</v>
      </c>
      <c r="I32" s="31" t="s">
        <v>120</v>
      </c>
      <c r="J32" s="31" t="s">
        <v>121</v>
      </c>
      <c r="K32" s="31" t="s">
        <v>121</v>
      </c>
      <c r="L32" s="31" t="s">
        <v>120</v>
      </c>
      <c r="M32" s="30">
        <v>87.87</v>
      </c>
      <c r="N32" s="30">
        <v>8.32</v>
      </c>
      <c r="O32" s="31" t="s">
        <v>143</v>
      </c>
      <c r="P32" s="31" t="s">
        <v>151</v>
      </c>
      <c r="Q32" s="30" t="s">
        <v>142</v>
      </c>
      <c r="R32" s="30" t="s">
        <v>142</v>
      </c>
      <c r="S32" s="25" t="s">
        <v>142</v>
      </c>
    </row>
    <row r="33" spans="1:19" ht="19.25" customHeight="1" x14ac:dyDescent="0.2">
      <c r="A33" s="24" t="s">
        <v>157</v>
      </c>
      <c r="B33" s="31" t="s">
        <v>120</v>
      </c>
      <c r="C33" s="31" t="s">
        <v>120</v>
      </c>
      <c r="D33" s="31" t="s">
        <v>120</v>
      </c>
      <c r="E33" s="31" t="s">
        <v>120</v>
      </c>
      <c r="F33" s="31" t="s">
        <v>120</v>
      </c>
      <c r="G33" s="31" t="s">
        <v>121</v>
      </c>
      <c r="H33" s="31" t="s">
        <v>121</v>
      </c>
      <c r="I33" s="31" t="s">
        <v>120</v>
      </c>
      <c r="J33" s="31" t="s">
        <v>121</v>
      </c>
      <c r="K33" s="31" t="s">
        <v>121</v>
      </c>
      <c r="L33" s="31" t="s">
        <v>120</v>
      </c>
      <c r="M33" s="30" t="s">
        <v>142</v>
      </c>
      <c r="N33" s="30" t="s">
        <v>142</v>
      </c>
      <c r="O33" s="31" t="s">
        <v>137</v>
      </c>
      <c r="P33" s="31" t="s">
        <v>142</v>
      </c>
      <c r="Q33" s="30" t="s">
        <v>142</v>
      </c>
      <c r="R33" s="30" t="s">
        <v>142</v>
      </c>
      <c r="S33" s="25" t="s">
        <v>142</v>
      </c>
    </row>
    <row r="34" spans="1:19" ht="19.25" customHeight="1" x14ac:dyDescent="0.2">
      <c r="A34" s="24" t="s">
        <v>158</v>
      </c>
      <c r="B34" s="31" t="s">
        <v>120</v>
      </c>
      <c r="C34" s="31" t="s">
        <v>120</v>
      </c>
      <c r="D34" s="31" t="s">
        <v>120</v>
      </c>
      <c r="E34" s="31" t="s">
        <v>120</v>
      </c>
      <c r="F34" s="31" t="s">
        <v>120</v>
      </c>
      <c r="G34" s="31" t="s">
        <v>120</v>
      </c>
      <c r="H34" s="31" t="s">
        <v>120</v>
      </c>
      <c r="I34" s="31" t="s">
        <v>120</v>
      </c>
      <c r="J34" s="31" t="s">
        <v>120</v>
      </c>
      <c r="K34" s="31" t="s">
        <v>120</v>
      </c>
      <c r="L34" s="31" t="s">
        <v>120</v>
      </c>
      <c r="M34" s="30">
        <v>73.709999999999994</v>
      </c>
      <c r="N34" s="30">
        <v>5.54</v>
      </c>
      <c r="O34" s="31" t="s">
        <v>137</v>
      </c>
      <c r="P34" s="31" t="s">
        <v>138</v>
      </c>
      <c r="Q34" s="30">
        <v>2</v>
      </c>
      <c r="R34" s="92" t="s">
        <v>346</v>
      </c>
      <c r="S34" s="25">
        <v>5</v>
      </c>
    </row>
    <row r="35" spans="1:19" ht="19.25" customHeight="1" x14ac:dyDescent="0.2">
      <c r="A35" s="24" t="s">
        <v>159</v>
      </c>
      <c r="B35" s="31" t="s">
        <v>121</v>
      </c>
      <c r="C35" s="31" t="s">
        <v>121</v>
      </c>
      <c r="D35" s="84" t="s">
        <v>121</v>
      </c>
      <c r="E35" s="31" t="s">
        <v>120</v>
      </c>
      <c r="F35" s="31" t="s">
        <v>120</v>
      </c>
      <c r="G35" s="31" t="s">
        <v>121</v>
      </c>
      <c r="H35" s="31" t="s">
        <v>121</v>
      </c>
      <c r="I35" s="31" t="s">
        <v>120</v>
      </c>
      <c r="J35" s="31" t="s">
        <v>121</v>
      </c>
      <c r="K35" s="31" t="s">
        <v>121</v>
      </c>
      <c r="L35" s="31" t="s">
        <v>120</v>
      </c>
      <c r="M35" s="31" t="s">
        <v>142</v>
      </c>
      <c r="N35" s="31" t="s">
        <v>142</v>
      </c>
      <c r="O35" s="31" t="s">
        <v>137</v>
      </c>
      <c r="P35" s="31" t="s">
        <v>142</v>
      </c>
      <c r="Q35" s="30" t="s">
        <v>142</v>
      </c>
      <c r="R35" s="30" t="s">
        <v>142</v>
      </c>
      <c r="S35" s="25" t="s">
        <v>142</v>
      </c>
    </row>
    <row r="36" spans="1:19" ht="19.25" customHeight="1" x14ac:dyDescent="0.2">
      <c r="A36" s="24" t="s">
        <v>160</v>
      </c>
      <c r="B36" s="31" t="s">
        <v>121</v>
      </c>
      <c r="C36" s="31" t="s">
        <v>121</v>
      </c>
      <c r="D36" s="31" t="s">
        <v>120</v>
      </c>
      <c r="E36" s="31" t="s">
        <v>121</v>
      </c>
      <c r="F36" s="84" t="s">
        <v>121</v>
      </c>
      <c r="G36" s="31" t="s">
        <v>121</v>
      </c>
      <c r="H36" s="31" t="s">
        <v>121</v>
      </c>
      <c r="I36" s="31" t="s">
        <v>120</v>
      </c>
      <c r="J36" s="31" t="s">
        <v>121</v>
      </c>
      <c r="K36" s="31" t="s">
        <v>121</v>
      </c>
      <c r="L36" s="31" t="s">
        <v>120</v>
      </c>
      <c r="M36" s="31" t="s">
        <v>142</v>
      </c>
      <c r="N36" s="31" t="s">
        <v>142</v>
      </c>
      <c r="O36" s="31" t="s">
        <v>137</v>
      </c>
      <c r="P36" s="31" t="s">
        <v>142</v>
      </c>
      <c r="Q36" s="30" t="s">
        <v>142</v>
      </c>
      <c r="R36" s="30" t="s">
        <v>142</v>
      </c>
      <c r="S36" s="25" t="s">
        <v>142</v>
      </c>
    </row>
    <row r="37" spans="1:19" ht="19.25" customHeight="1" x14ac:dyDescent="0.2">
      <c r="A37" s="24" t="s">
        <v>161</v>
      </c>
      <c r="B37" s="84" t="s">
        <v>121</v>
      </c>
      <c r="C37" s="84" t="s">
        <v>121</v>
      </c>
      <c r="D37" s="84" t="s">
        <v>121</v>
      </c>
      <c r="E37" s="84" t="s">
        <v>121</v>
      </c>
      <c r="F37" s="84" t="s">
        <v>121</v>
      </c>
      <c r="G37" s="31" t="s">
        <v>121</v>
      </c>
      <c r="H37" s="31" t="s">
        <v>121</v>
      </c>
      <c r="I37" s="31" t="s">
        <v>120</v>
      </c>
      <c r="J37" s="31" t="s">
        <v>121</v>
      </c>
      <c r="K37" s="31" t="s">
        <v>121</v>
      </c>
      <c r="L37" s="31" t="s">
        <v>120</v>
      </c>
      <c r="M37" s="31">
        <v>60.51</v>
      </c>
      <c r="N37" s="31">
        <v>8.6300000000000008</v>
      </c>
      <c r="O37" s="31" t="s">
        <v>137</v>
      </c>
      <c r="P37" s="31" t="s">
        <v>138</v>
      </c>
      <c r="Q37" s="30" t="s">
        <v>142</v>
      </c>
      <c r="R37" s="30" t="s">
        <v>142</v>
      </c>
      <c r="S37" s="25" t="s">
        <v>142</v>
      </c>
    </row>
    <row r="38" spans="1:19" ht="19.25" customHeight="1" x14ac:dyDescent="0.2">
      <c r="A38" s="24" t="s">
        <v>162</v>
      </c>
      <c r="B38" s="31" t="s">
        <v>121</v>
      </c>
      <c r="C38" s="31" t="s">
        <v>121</v>
      </c>
      <c r="D38" s="31" t="s">
        <v>120</v>
      </c>
      <c r="E38" s="31" t="s">
        <v>120</v>
      </c>
      <c r="F38" s="31" t="s">
        <v>120</v>
      </c>
      <c r="G38" s="31" t="s">
        <v>121</v>
      </c>
      <c r="H38" s="31" t="s">
        <v>121</v>
      </c>
      <c r="I38" s="31" t="s">
        <v>120</v>
      </c>
      <c r="J38" s="31" t="s">
        <v>121</v>
      </c>
      <c r="K38" s="31" t="s">
        <v>121</v>
      </c>
      <c r="L38" s="31" t="s">
        <v>120</v>
      </c>
      <c r="M38" s="31">
        <v>72.95</v>
      </c>
      <c r="N38" s="31">
        <v>12.19</v>
      </c>
      <c r="O38" s="31" t="s">
        <v>137</v>
      </c>
      <c r="P38" s="31" t="s">
        <v>138</v>
      </c>
      <c r="Q38" s="30">
        <v>1.9</v>
      </c>
      <c r="R38" s="92">
        <v>9.9999999999999978E-2</v>
      </c>
      <c r="S38" s="25">
        <v>5</v>
      </c>
    </row>
    <row r="39" spans="1:19" ht="19.25" customHeight="1" x14ac:dyDescent="0.2">
      <c r="A39" s="24" t="s">
        <v>163</v>
      </c>
      <c r="B39" s="31" t="s">
        <v>120</v>
      </c>
      <c r="C39" s="31" t="s">
        <v>120</v>
      </c>
      <c r="D39" s="31" t="s">
        <v>120</v>
      </c>
      <c r="E39" s="31" t="s">
        <v>120</v>
      </c>
      <c r="F39" s="31" t="s">
        <v>120</v>
      </c>
      <c r="G39" s="31" t="s">
        <v>120</v>
      </c>
      <c r="H39" s="31" t="s">
        <v>120</v>
      </c>
      <c r="I39" s="31" t="s">
        <v>120</v>
      </c>
      <c r="J39" s="31" t="s">
        <v>121</v>
      </c>
      <c r="K39" s="31" t="s">
        <v>121</v>
      </c>
      <c r="L39" s="31" t="s">
        <v>120</v>
      </c>
      <c r="M39" s="31">
        <v>35.869999999999997</v>
      </c>
      <c r="N39" s="31">
        <v>3.76</v>
      </c>
      <c r="O39" s="31" t="s">
        <v>143</v>
      </c>
      <c r="P39" s="31" t="s">
        <v>151</v>
      </c>
      <c r="Q39" s="30" t="s">
        <v>142</v>
      </c>
      <c r="R39" s="30" t="s">
        <v>142</v>
      </c>
      <c r="S39" s="25" t="s">
        <v>142</v>
      </c>
    </row>
    <row r="40" spans="1:19" ht="19.25" customHeight="1" x14ac:dyDescent="0.2">
      <c r="A40" s="24" t="s">
        <v>164</v>
      </c>
      <c r="B40" s="31" t="s">
        <v>120</v>
      </c>
      <c r="C40" s="31" t="s">
        <v>120</v>
      </c>
      <c r="D40" s="31" t="s">
        <v>120</v>
      </c>
      <c r="E40" s="31" t="s">
        <v>120</v>
      </c>
      <c r="F40" s="31" t="s">
        <v>120</v>
      </c>
      <c r="G40" s="31" t="s">
        <v>120</v>
      </c>
      <c r="H40" s="31" t="s">
        <v>120</v>
      </c>
      <c r="I40" s="31" t="s">
        <v>120</v>
      </c>
      <c r="J40" s="31" t="s">
        <v>121</v>
      </c>
      <c r="K40" s="31" t="s">
        <v>121</v>
      </c>
      <c r="L40" s="31" t="s">
        <v>120</v>
      </c>
      <c r="M40" s="31" t="s">
        <v>142</v>
      </c>
      <c r="N40" s="31" t="s">
        <v>142</v>
      </c>
      <c r="O40" s="31" t="s">
        <v>143</v>
      </c>
      <c r="P40" s="31" t="s">
        <v>142</v>
      </c>
      <c r="Q40" s="30" t="s">
        <v>142</v>
      </c>
      <c r="R40" s="30" t="s">
        <v>142</v>
      </c>
      <c r="S40" s="25" t="s">
        <v>142</v>
      </c>
    </row>
    <row r="41" spans="1:19" ht="19.25" customHeight="1" x14ac:dyDescent="0.2">
      <c r="A41" s="24" t="s">
        <v>165</v>
      </c>
      <c r="B41" s="31" t="s">
        <v>120</v>
      </c>
      <c r="C41" s="31" t="s">
        <v>120</v>
      </c>
      <c r="D41" s="31" t="s">
        <v>120</v>
      </c>
      <c r="E41" s="31" t="s">
        <v>120</v>
      </c>
      <c r="F41" s="31" t="s">
        <v>120</v>
      </c>
      <c r="G41" s="31" t="s">
        <v>121</v>
      </c>
      <c r="H41" s="31" t="s">
        <v>121</v>
      </c>
      <c r="I41" s="31" t="s">
        <v>120</v>
      </c>
      <c r="J41" s="31" t="s">
        <v>120</v>
      </c>
      <c r="K41" s="31" t="s">
        <v>120</v>
      </c>
      <c r="L41" s="31" t="s">
        <v>120</v>
      </c>
      <c r="M41" s="31" t="s">
        <v>142</v>
      </c>
      <c r="N41" s="31" t="s">
        <v>142</v>
      </c>
      <c r="O41" s="31" t="s">
        <v>137</v>
      </c>
      <c r="P41" s="31" t="s">
        <v>142</v>
      </c>
      <c r="Q41" s="30">
        <v>1.6</v>
      </c>
      <c r="R41" s="92" t="s">
        <v>346</v>
      </c>
      <c r="S41" s="25">
        <v>3</v>
      </c>
    </row>
    <row r="42" spans="1:19" ht="19.25" customHeight="1" x14ac:dyDescent="0.2">
      <c r="A42" s="24" t="s">
        <v>166</v>
      </c>
      <c r="B42" s="31" t="s">
        <v>121</v>
      </c>
      <c r="C42" s="31" t="s">
        <v>121</v>
      </c>
      <c r="D42" s="31" t="s">
        <v>120</v>
      </c>
      <c r="E42" s="31" t="s">
        <v>121</v>
      </c>
      <c r="F42" s="84" t="s">
        <v>121</v>
      </c>
      <c r="G42" s="31" t="s">
        <v>120</v>
      </c>
      <c r="H42" s="31" t="s">
        <v>120</v>
      </c>
      <c r="I42" s="31" t="s">
        <v>120</v>
      </c>
      <c r="J42" s="31" t="s">
        <v>120</v>
      </c>
      <c r="K42" s="31" t="s">
        <v>120</v>
      </c>
      <c r="L42" s="31" t="s">
        <v>120</v>
      </c>
      <c r="M42" s="31">
        <v>94.12</v>
      </c>
      <c r="N42" s="31">
        <v>0.12</v>
      </c>
      <c r="O42" s="31" t="s">
        <v>143</v>
      </c>
      <c r="P42" s="31" t="s">
        <v>151</v>
      </c>
      <c r="Q42" s="30">
        <v>1.48</v>
      </c>
      <c r="R42" s="30">
        <v>0.18348478592697065</v>
      </c>
      <c r="S42" s="25">
        <v>1</v>
      </c>
    </row>
    <row r="43" spans="1:19" ht="19.25" customHeight="1" x14ac:dyDescent="0.2">
      <c r="A43" s="24" t="s">
        <v>167</v>
      </c>
      <c r="B43" s="31" t="s">
        <v>120</v>
      </c>
      <c r="C43" s="31" t="s">
        <v>120</v>
      </c>
      <c r="D43" s="31" t="s">
        <v>120</v>
      </c>
      <c r="E43" s="31" t="s">
        <v>120</v>
      </c>
      <c r="F43" s="31" t="s">
        <v>120</v>
      </c>
      <c r="G43" s="31" t="s">
        <v>121</v>
      </c>
      <c r="H43" s="31" t="s">
        <v>121</v>
      </c>
      <c r="I43" s="31" t="s">
        <v>120</v>
      </c>
      <c r="J43" s="84" t="s">
        <v>121</v>
      </c>
      <c r="K43" s="84" t="s">
        <v>121</v>
      </c>
      <c r="L43" s="84" t="s">
        <v>121</v>
      </c>
      <c r="M43" s="31">
        <v>66.11</v>
      </c>
      <c r="N43" s="31">
        <v>12.86</v>
      </c>
      <c r="O43" s="31" t="s">
        <v>143</v>
      </c>
      <c r="P43" s="31" t="s">
        <v>151</v>
      </c>
      <c r="Q43" s="30">
        <v>1.3</v>
      </c>
      <c r="R43" s="92">
        <v>9.9999999999999978E-2</v>
      </c>
      <c r="S43" s="25" t="s">
        <v>142</v>
      </c>
    </row>
    <row r="44" spans="1:19" ht="19.25" customHeight="1" x14ac:dyDescent="0.2">
      <c r="A44" s="24" t="s">
        <v>168</v>
      </c>
      <c r="B44" s="31" t="s">
        <v>120</v>
      </c>
      <c r="C44" s="31" t="s">
        <v>120</v>
      </c>
      <c r="D44" s="31" t="s">
        <v>120</v>
      </c>
      <c r="E44" s="31" t="s">
        <v>120</v>
      </c>
      <c r="F44" s="31" t="s">
        <v>120</v>
      </c>
      <c r="G44" s="31" t="s">
        <v>120</v>
      </c>
      <c r="H44" s="31" t="s">
        <v>120</v>
      </c>
      <c r="I44" s="31" t="s">
        <v>120</v>
      </c>
      <c r="J44" s="31" t="s">
        <v>121</v>
      </c>
      <c r="K44" s="31" t="s">
        <v>121</v>
      </c>
      <c r="L44" s="31" t="s">
        <v>120</v>
      </c>
      <c r="M44" s="31">
        <v>51.91</v>
      </c>
      <c r="N44" s="31">
        <v>4.8099999999999996</v>
      </c>
      <c r="O44" s="31" t="s">
        <v>137</v>
      </c>
      <c r="P44" s="31" t="s">
        <v>138</v>
      </c>
      <c r="Q44" s="30">
        <v>0.95</v>
      </c>
      <c r="R44" s="92">
        <v>7.0710678118654738E-2</v>
      </c>
      <c r="S44" s="25" t="s">
        <v>142</v>
      </c>
    </row>
    <row r="45" spans="1:19" ht="19.25" customHeight="1" x14ac:dyDescent="0.2">
      <c r="A45" s="24" t="s">
        <v>169</v>
      </c>
      <c r="B45" s="31" t="s">
        <v>120</v>
      </c>
      <c r="C45" s="31" t="s">
        <v>120</v>
      </c>
      <c r="D45" s="31" t="s">
        <v>120</v>
      </c>
      <c r="E45" s="31" t="s">
        <v>120</v>
      </c>
      <c r="F45" s="31" t="s">
        <v>120</v>
      </c>
      <c r="G45" s="31" t="s">
        <v>121</v>
      </c>
      <c r="H45" s="31" t="s">
        <v>121</v>
      </c>
      <c r="I45" s="31" t="s">
        <v>120</v>
      </c>
      <c r="J45" s="31" t="s">
        <v>120</v>
      </c>
      <c r="K45" s="31" t="s">
        <v>120</v>
      </c>
      <c r="L45" s="31" t="s">
        <v>120</v>
      </c>
      <c r="M45" s="31">
        <v>30.64</v>
      </c>
      <c r="N45" s="31">
        <v>13.69</v>
      </c>
      <c r="O45" s="31" t="s">
        <v>137</v>
      </c>
      <c r="P45" s="31" t="s">
        <v>138</v>
      </c>
      <c r="Q45" s="30">
        <v>1.63</v>
      </c>
      <c r="R45" s="92">
        <v>0.41633319989322604</v>
      </c>
      <c r="S45" s="25" t="s">
        <v>142</v>
      </c>
    </row>
    <row r="46" spans="1:19" ht="19.25" customHeight="1" x14ac:dyDescent="0.2">
      <c r="A46" s="24" t="s">
        <v>170</v>
      </c>
      <c r="B46" s="31" t="s">
        <v>120</v>
      </c>
      <c r="C46" s="31" t="s">
        <v>120</v>
      </c>
      <c r="D46" s="31" t="s">
        <v>120</v>
      </c>
      <c r="E46" s="31" t="s">
        <v>120</v>
      </c>
      <c r="F46" s="31" t="s">
        <v>120</v>
      </c>
      <c r="G46" s="31" t="s">
        <v>121</v>
      </c>
      <c r="H46" s="31" t="s">
        <v>121</v>
      </c>
      <c r="I46" s="31" t="s">
        <v>120</v>
      </c>
      <c r="J46" s="31" t="s">
        <v>121</v>
      </c>
      <c r="K46" s="31" t="s">
        <v>121</v>
      </c>
      <c r="L46" s="31" t="s">
        <v>120</v>
      </c>
      <c r="M46" s="31" t="s">
        <v>142</v>
      </c>
      <c r="N46" s="31" t="s">
        <v>142</v>
      </c>
      <c r="O46" s="31" t="s">
        <v>137</v>
      </c>
      <c r="P46" s="31" t="s">
        <v>142</v>
      </c>
      <c r="Q46" s="30">
        <v>0.47</v>
      </c>
      <c r="R46" s="92">
        <v>5.7735026918963241E-2</v>
      </c>
      <c r="S46" s="25" t="s">
        <v>142</v>
      </c>
    </row>
    <row r="47" spans="1:19" ht="19.25" customHeight="1" x14ac:dyDescent="0.2">
      <c r="A47" s="24" t="s">
        <v>171</v>
      </c>
      <c r="B47" s="31" t="s">
        <v>120</v>
      </c>
      <c r="C47" s="31" t="s">
        <v>120</v>
      </c>
      <c r="D47" s="31" t="s">
        <v>120</v>
      </c>
      <c r="E47" s="31" t="s">
        <v>120</v>
      </c>
      <c r="F47" s="31" t="s">
        <v>120</v>
      </c>
      <c r="G47" s="31" t="s">
        <v>120</v>
      </c>
      <c r="H47" s="31" t="s">
        <v>120</v>
      </c>
      <c r="I47" s="31" t="s">
        <v>120</v>
      </c>
      <c r="J47" s="31" t="s">
        <v>121</v>
      </c>
      <c r="K47" s="31" t="s">
        <v>121</v>
      </c>
      <c r="L47" s="31" t="s">
        <v>120</v>
      </c>
      <c r="M47" s="31">
        <v>47.19</v>
      </c>
      <c r="N47" s="31">
        <v>12.68</v>
      </c>
      <c r="O47" s="31" t="s">
        <v>143</v>
      </c>
      <c r="P47" s="31" t="s">
        <v>151</v>
      </c>
      <c r="Q47" s="30" t="s">
        <v>142</v>
      </c>
      <c r="R47" s="30" t="s">
        <v>142</v>
      </c>
      <c r="S47" s="25" t="s">
        <v>142</v>
      </c>
    </row>
    <row r="48" spans="1:19" ht="19.25" customHeight="1" x14ac:dyDescent="0.2">
      <c r="A48" s="24" t="s">
        <v>172</v>
      </c>
      <c r="B48" s="31" t="s">
        <v>120</v>
      </c>
      <c r="C48" s="31" t="s">
        <v>120</v>
      </c>
      <c r="D48" s="31" t="s">
        <v>120</v>
      </c>
      <c r="E48" s="31" t="s">
        <v>120</v>
      </c>
      <c r="F48" s="31" t="s">
        <v>120</v>
      </c>
      <c r="G48" s="31" t="s">
        <v>120</v>
      </c>
      <c r="H48" s="31" t="s">
        <v>120</v>
      </c>
      <c r="I48" s="31" t="s">
        <v>120</v>
      </c>
      <c r="J48" s="31" t="s">
        <v>120</v>
      </c>
      <c r="K48" s="31" t="s">
        <v>120</v>
      </c>
      <c r="L48" s="31" t="s">
        <v>120</v>
      </c>
      <c r="M48" s="31">
        <v>26.47</v>
      </c>
      <c r="N48" s="31">
        <v>20.47</v>
      </c>
      <c r="O48" s="31" t="s">
        <v>143</v>
      </c>
      <c r="P48" s="31" t="s">
        <v>151</v>
      </c>
      <c r="Q48" s="30" t="s">
        <v>142</v>
      </c>
      <c r="R48" s="30" t="s">
        <v>142</v>
      </c>
      <c r="S48" s="25" t="s">
        <v>142</v>
      </c>
    </row>
    <row r="49" spans="1:19" ht="19.25" customHeight="1" x14ac:dyDescent="0.2">
      <c r="A49" s="24" t="s">
        <v>173</v>
      </c>
      <c r="B49" s="31" t="s">
        <v>121</v>
      </c>
      <c r="C49" s="31" t="s">
        <v>121</v>
      </c>
      <c r="D49" s="31" t="s">
        <v>120</v>
      </c>
      <c r="E49" s="31" t="s">
        <v>121</v>
      </c>
      <c r="F49" s="84" t="s">
        <v>121</v>
      </c>
      <c r="G49" s="31" t="s">
        <v>121</v>
      </c>
      <c r="H49" s="31" t="s">
        <v>121</v>
      </c>
      <c r="I49" s="31" t="s">
        <v>120</v>
      </c>
      <c r="J49" s="31" t="s">
        <v>120</v>
      </c>
      <c r="K49" s="31" t="s">
        <v>120</v>
      </c>
      <c r="L49" s="31" t="s">
        <v>120</v>
      </c>
      <c r="M49" s="31" t="s">
        <v>142</v>
      </c>
      <c r="N49" s="31" t="s">
        <v>142</v>
      </c>
      <c r="O49" s="31" t="s">
        <v>137</v>
      </c>
      <c r="P49" s="31" t="s">
        <v>142</v>
      </c>
      <c r="Q49" s="30" t="s">
        <v>142</v>
      </c>
      <c r="R49" s="30" t="s">
        <v>142</v>
      </c>
      <c r="S49" s="25" t="s">
        <v>142</v>
      </c>
    </row>
    <row r="50" spans="1:19" ht="19.25" customHeight="1" x14ac:dyDescent="0.2">
      <c r="A50" s="24" t="s">
        <v>174</v>
      </c>
      <c r="B50" s="31" t="s">
        <v>120</v>
      </c>
      <c r="C50" s="31" t="s">
        <v>120</v>
      </c>
      <c r="D50" s="31" t="s">
        <v>120</v>
      </c>
      <c r="E50" s="31" t="s">
        <v>120</v>
      </c>
      <c r="F50" s="31" t="s">
        <v>120</v>
      </c>
      <c r="G50" s="31" t="s">
        <v>120</v>
      </c>
      <c r="H50" s="31" t="s">
        <v>120</v>
      </c>
      <c r="I50" s="31" t="s">
        <v>120</v>
      </c>
      <c r="J50" s="31" t="s">
        <v>121</v>
      </c>
      <c r="K50" s="31" t="s">
        <v>121</v>
      </c>
      <c r="L50" s="31" t="s">
        <v>120</v>
      </c>
      <c r="M50" s="31">
        <v>46.41</v>
      </c>
      <c r="N50" s="31">
        <v>2.12</v>
      </c>
      <c r="O50" s="31" t="s">
        <v>143</v>
      </c>
      <c r="P50" s="31" t="s">
        <v>151</v>
      </c>
      <c r="Q50" s="30">
        <v>1.1200000000000001</v>
      </c>
      <c r="R50" s="30">
        <v>0.70545493595740527</v>
      </c>
      <c r="S50" s="25">
        <v>1</v>
      </c>
    </row>
    <row r="51" spans="1:19" ht="19.25" customHeight="1" x14ac:dyDescent="0.2">
      <c r="A51" s="24" t="s">
        <v>175</v>
      </c>
      <c r="B51" s="31" t="s">
        <v>120</v>
      </c>
      <c r="C51" s="31" t="s">
        <v>120</v>
      </c>
      <c r="D51" s="31" t="s">
        <v>120</v>
      </c>
      <c r="E51" s="31" t="s">
        <v>120</v>
      </c>
      <c r="F51" s="84" t="s">
        <v>121</v>
      </c>
      <c r="G51" s="84" t="s">
        <v>121</v>
      </c>
      <c r="H51" s="84" t="s">
        <v>121</v>
      </c>
      <c r="I51" s="84" t="s">
        <v>121</v>
      </c>
      <c r="J51" s="84" t="s">
        <v>121</v>
      </c>
      <c r="K51" s="84" t="s">
        <v>121</v>
      </c>
      <c r="L51" s="84" t="s">
        <v>121</v>
      </c>
      <c r="M51" s="31">
        <v>39.54</v>
      </c>
      <c r="N51" s="31">
        <v>10.8</v>
      </c>
      <c r="O51" s="31" t="s">
        <v>143</v>
      </c>
      <c r="P51" s="31" t="s">
        <v>151</v>
      </c>
      <c r="Q51" s="30">
        <v>1.5</v>
      </c>
      <c r="R51" s="92">
        <v>0.14142135623730964</v>
      </c>
      <c r="S51" s="25">
        <v>3</v>
      </c>
    </row>
    <row r="52" spans="1:19" ht="19.25" customHeight="1" x14ac:dyDescent="0.2">
      <c r="A52" s="24" t="s">
        <v>176</v>
      </c>
      <c r="B52" s="31" t="s">
        <v>120</v>
      </c>
      <c r="C52" s="31" t="s">
        <v>120</v>
      </c>
      <c r="D52" s="31" t="s">
        <v>120</v>
      </c>
      <c r="E52" s="31" t="s">
        <v>120</v>
      </c>
      <c r="F52" s="31" t="s">
        <v>120</v>
      </c>
      <c r="G52" s="31" t="s">
        <v>120</v>
      </c>
      <c r="H52" s="31" t="s">
        <v>120</v>
      </c>
      <c r="I52" s="31" t="s">
        <v>120</v>
      </c>
      <c r="J52" s="31" t="s">
        <v>120</v>
      </c>
      <c r="K52" s="31" t="s">
        <v>120</v>
      </c>
      <c r="L52" s="31" t="s">
        <v>120</v>
      </c>
      <c r="M52" s="31">
        <v>44.5</v>
      </c>
      <c r="N52" s="31">
        <v>4.3099999999999996</v>
      </c>
      <c r="O52" s="31" t="s">
        <v>137</v>
      </c>
      <c r="P52" s="31" t="s">
        <v>138</v>
      </c>
      <c r="Q52" s="30">
        <v>1.25</v>
      </c>
      <c r="R52" s="30">
        <v>0.24289915602982162</v>
      </c>
      <c r="S52" s="25">
        <v>3</v>
      </c>
    </row>
    <row r="53" spans="1:19" ht="19.25" customHeight="1" x14ac:dyDescent="0.2">
      <c r="A53" s="38" t="s">
        <v>177</v>
      </c>
      <c r="B53" s="39" t="s">
        <v>120</v>
      </c>
      <c r="C53" s="39" t="s">
        <v>120</v>
      </c>
      <c r="D53" s="39" t="s">
        <v>120</v>
      </c>
      <c r="E53" s="39" t="s">
        <v>120</v>
      </c>
      <c r="F53" s="39" t="s">
        <v>120</v>
      </c>
      <c r="G53" s="39" t="s">
        <v>120</v>
      </c>
      <c r="H53" s="39" t="s">
        <v>120</v>
      </c>
      <c r="I53" s="39" t="s">
        <v>120</v>
      </c>
      <c r="J53" s="39" t="s">
        <v>120</v>
      </c>
      <c r="K53" s="39" t="s">
        <v>120</v>
      </c>
      <c r="L53" s="39" t="s">
        <v>120</v>
      </c>
      <c r="M53" s="39">
        <v>37.380000000000003</v>
      </c>
      <c r="N53" s="39">
        <v>11.09</v>
      </c>
      <c r="O53" s="39" t="s">
        <v>143</v>
      </c>
      <c r="P53" s="39" t="s">
        <v>151</v>
      </c>
      <c r="Q53" s="96">
        <v>0.47</v>
      </c>
      <c r="R53" s="96">
        <v>0.2658320271650253</v>
      </c>
      <c r="S53" s="91">
        <v>1</v>
      </c>
    </row>
    <row r="54" spans="1:19" ht="16" x14ac:dyDescent="0.2"/>
    <row r="55" spans="1:19" ht="19.25" customHeight="1" x14ac:dyDescent="0.2">
      <c r="A55" s="49"/>
    </row>
  </sheetData>
  <mergeCells count="1">
    <mergeCell ref="F3:I3"/>
  </mergeCells>
  <phoneticPr fontId="10"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DCBAB-57D1-42A6-B9F2-B1E72FE46816}">
  <dimension ref="A1:Y33"/>
  <sheetViews>
    <sheetView zoomScale="80" zoomScaleNormal="80" workbookViewId="0">
      <selection activeCell="A6" sqref="A6"/>
    </sheetView>
  </sheetViews>
  <sheetFormatPr baseColWidth="10" defaultColWidth="11.6640625" defaultRowHeight="19.25" customHeight="1" x14ac:dyDescent="0.2"/>
  <cols>
    <col min="1" max="1" width="24.1640625" style="32" customWidth="1"/>
    <col min="2" max="2" width="13.1640625" style="32" customWidth="1"/>
    <col min="3" max="3" width="12.6640625" style="32" bestFit="1" customWidth="1"/>
    <col min="4" max="6" width="14.1640625" style="32" bestFit="1" customWidth="1"/>
    <col min="7" max="7" width="13.1640625" style="32" bestFit="1" customWidth="1"/>
    <col min="8" max="8" width="17.1640625" style="32" bestFit="1" customWidth="1"/>
    <col min="9" max="9" width="18.1640625" style="32" bestFit="1" customWidth="1"/>
    <col min="10" max="10" width="14.6640625" style="32" bestFit="1" customWidth="1"/>
    <col min="11" max="12" width="16.6640625" style="32" bestFit="1" customWidth="1"/>
    <col min="13" max="14" width="18.1640625" style="32" bestFit="1" customWidth="1"/>
    <col min="15" max="15" width="15.6640625" style="32" bestFit="1" customWidth="1"/>
    <col min="16" max="17" width="16.6640625" style="32" bestFit="1" customWidth="1"/>
    <col min="18" max="18" width="22" style="32" customWidth="1"/>
    <col min="19" max="19" width="22.33203125" style="32" customWidth="1"/>
    <col min="20" max="21" width="15.33203125" style="32" customWidth="1"/>
    <col min="22" max="22" width="20.33203125" style="32" customWidth="1"/>
    <col min="23" max="23" width="18.5" style="32" customWidth="1"/>
    <col min="24" max="24" width="17.33203125" style="32" customWidth="1"/>
    <col min="25" max="25" width="10.6640625" style="32" bestFit="1" customWidth="1"/>
    <col min="26" max="16384" width="11.6640625" style="32"/>
  </cols>
  <sheetData>
    <row r="1" spans="1:25" ht="19.25" customHeight="1" x14ac:dyDescent="0.2">
      <c r="A1" s="27" t="s">
        <v>301</v>
      </c>
    </row>
    <row r="2" spans="1:25" ht="19.25" customHeight="1" x14ac:dyDescent="0.2">
      <c r="A2" s="53" t="s">
        <v>178</v>
      </c>
    </row>
    <row r="3" spans="1:25" ht="51" x14ac:dyDescent="0.2">
      <c r="A3" s="93" t="s">
        <v>125</v>
      </c>
      <c r="B3" s="93" t="s">
        <v>126</v>
      </c>
      <c r="C3" s="93" t="s">
        <v>127</v>
      </c>
      <c r="D3" s="93" t="s">
        <v>327</v>
      </c>
      <c r="E3" s="93" t="s">
        <v>319</v>
      </c>
      <c r="F3" s="93" t="s">
        <v>320</v>
      </c>
      <c r="G3" s="93" t="s">
        <v>328</v>
      </c>
      <c r="H3" s="93" t="s">
        <v>128</v>
      </c>
      <c r="I3" s="93" t="s">
        <v>129</v>
      </c>
      <c r="J3" s="93" t="s">
        <v>322</v>
      </c>
      <c r="K3" s="93" t="s">
        <v>329</v>
      </c>
      <c r="L3" s="93" t="s">
        <v>330</v>
      </c>
      <c r="M3" s="93" t="s">
        <v>130</v>
      </c>
      <c r="N3" s="93" t="s">
        <v>131</v>
      </c>
      <c r="O3" s="93" t="s">
        <v>323</v>
      </c>
      <c r="P3" s="93" t="s">
        <v>331</v>
      </c>
      <c r="Q3" s="93" t="s">
        <v>332</v>
      </c>
      <c r="R3" s="93" t="s">
        <v>132</v>
      </c>
      <c r="S3" s="93" t="s">
        <v>345</v>
      </c>
      <c r="T3" s="93" t="s">
        <v>133</v>
      </c>
      <c r="U3" s="93" t="s">
        <v>348</v>
      </c>
      <c r="V3" s="93" t="s">
        <v>134</v>
      </c>
      <c r="W3" s="93" t="s">
        <v>347</v>
      </c>
      <c r="X3" s="93" t="s">
        <v>135</v>
      </c>
    </row>
    <row r="4" spans="1:25" ht="19.25" customHeight="1" x14ac:dyDescent="0.2">
      <c r="A4" s="38" t="s">
        <v>179</v>
      </c>
      <c r="B4" s="71" t="s">
        <v>121</v>
      </c>
      <c r="C4" s="39" t="s">
        <v>121</v>
      </c>
      <c r="D4" s="39" t="s">
        <v>120</v>
      </c>
      <c r="E4" s="39" t="s">
        <v>120</v>
      </c>
      <c r="F4" s="39" t="s">
        <v>120</v>
      </c>
      <c r="G4" s="39" t="s">
        <v>120</v>
      </c>
      <c r="H4" s="39" t="s">
        <v>121</v>
      </c>
      <c r="I4" s="39" t="s">
        <v>121</v>
      </c>
      <c r="J4" s="39" t="s">
        <v>120</v>
      </c>
      <c r="K4" s="39" t="s">
        <v>120</v>
      </c>
      <c r="L4" s="39" t="s">
        <v>120</v>
      </c>
      <c r="M4" s="39" t="s">
        <v>121</v>
      </c>
      <c r="N4" s="39" t="s">
        <v>121</v>
      </c>
      <c r="O4" s="39" t="s">
        <v>120</v>
      </c>
      <c r="P4" s="39" t="s">
        <v>120</v>
      </c>
      <c r="Q4" s="39" t="s">
        <v>120</v>
      </c>
      <c r="R4" s="39">
        <v>96.95</v>
      </c>
      <c r="S4" s="39">
        <v>3.68</v>
      </c>
      <c r="T4" s="25" t="s">
        <v>143</v>
      </c>
      <c r="U4" s="31" t="s">
        <v>138</v>
      </c>
      <c r="V4" s="39">
        <v>2.76</v>
      </c>
      <c r="W4" s="39">
        <v>0.22</v>
      </c>
      <c r="X4" s="28">
        <v>9</v>
      </c>
    </row>
    <row r="5" spans="1:25" ht="19.25" customHeight="1" x14ac:dyDescent="0.2">
      <c r="A5" s="38" t="s">
        <v>180</v>
      </c>
      <c r="B5" s="39" t="s">
        <v>121</v>
      </c>
      <c r="C5" s="39" t="s">
        <v>121</v>
      </c>
      <c r="D5" s="39" t="s">
        <v>120</v>
      </c>
      <c r="E5" s="39" t="s">
        <v>120</v>
      </c>
      <c r="F5" s="39" t="s">
        <v>120</v>
      </c>
      <c r="G5" s="39" t="s">
        <v>120</v>
      </c>
      <c r="H5" s="39" t="s">
        <v>121</v>
      </c>
      <c r="I5" s="39" t="s">
        <v>121</v>
      </c>
      <c r="J5" s="39" t="s">
        <v>120</v>
      </c>
      <c r="K5" s="39" t="s">
        <v>120</v>
      </c>
      <c r="L5" s="39" t="s">
        <v>120</v>
      </c>
      <c r="M5" s="39" t="s">
        <v>121</v>
      </c>
      <c r="N5" s="39" t="s">
        <v>121</v>
      </c>
      <c r="O5" s="39" t="s">
        <v>120</v>
      </c>
      <c r="P5" s="39" t="s">
        <v>120</v>
      </c>
      <c r="Q5" s="39" t="s">
        <v>120</v>
      </c>
      <c r="R5" s="39">
        <v>73.98</v>
      </c>
      <c r="S5" s="39">
        <v>21.9</v>
      </c>
      <c r="T5" s="25" t="s">
        <v>137</v>
      </c>
      <c r="U5" s="40" t="s">
        <v>140</v>
      </c>
      <c r="V5" s="39">
        <v>1.44</v>
      </c>
      <c r="W5" s="39">
        <v>0.54</v>
      </c>
      <c r="X5" s="28">
        <v>3</v>
      </c>
      <c r="Y5" s="70"/>
    </row>
    <row r="6" spans="1:25" ht="19.25" customHeight="1" x14ac:dyDescent="0.2">
      <c r="A6" s="38" t="s">
        <v>181</v>
      </c>
      <c r="B6" s="39" t="s">
        <v>121</v>
      </c>
      <c r="C6" s="39" t="s">
        <v>121</v>
      </c>
      <c r="D6" s="39" t="s">
        <v>120</v>
      </c>
      <c r="E6" s="39" t="s">
        <v>120</v>
      </c>
      <c r="F6" s="39" t="s">
        <v>120</v>
      </c>
      <c r="G6" s="39" t="s">
        <v>120</v>
      </c>
      <c r="H6" s="39" t="s">
        <v>121</v>
      </c>
      <c r="I6" s="39" t="s">
        <v>121</v>
      </c>
      <c r="J6" s="39" t="s">
        <v>120</v>
      </c>
      <c r="K6" s="39" t="s">
        <v>120</v>
      </c>
      <c r="L6" s="39" t="s">
        <v>120</v>
      </c>
      <c r="M6" s="39" t="s">
        <v>121</v>
      </c>
      <c r="N6" s="39" t="s">
        <v>121</v>
      </c>
      <c r="O6" s="39" t="s">
        <v>120</v>
      </c>
      <c r="P6" s="39" t="s">
        <v>120</v>
      </c>
      <c r="Q6" s="39" t="s">
        <v>120</v>
      </c>
      <c r="R6" s="29">
        <v>59.41</v>
      </c>
      <c r="S6" s="29">
        <v>5.0199999999999996</v>
      </c>
      <c r="T6" s="25" t="s">
        <v>137</v>
      </c>
      <c r="U6" s="31" t="s">
        <v>138</v>
      </c>
      <c r="V6" s="29">
        <v>0.8666666666666667</v>
      </c>
      <c r="W6" s="95">
        <v>0.15275252316519425</v>
      </c>
      <c r="X6" s="28">
        <v>1</v>
      </c>
    </row>
    <row r="7" spans="1:25" ht="19.25" customHeight="1" x14ac:dyDescent="0.2">
      <c r="A7" s="38" t="s">
        <v>182</v>
      </c>
      <c r="B7" s="39" t="s">
        <v>121</v>
      </c>
      <c r="C7" s="39" t="s">
        <v>121</v>
      </c>
      <c r="D7" s="39" t="s">
        <v>120</v>
      </c>
      <c r="E7" s="39" t="s">
        <v>120</v>
      </c>
      <c r="F7" s="39" t="s">
        <v>120</v>
      </c>
      <c r="G7" s="39" t="s">
        <v>120</v>
      </c>
      <c r="H7" s="39" t="s">
        <v>121</v>
      </c>
      <c r="I7" s="39" t="s">
        <v>121</v>
      </c>
      <c r="J7" s="39" t="s">
        <v>120</v>
      </c>
      <c r="K7" s="39" t="s">
        <v>120</v>
      </c>
      <c r="L7" s="39" t="s">
        <v>120</v>
      </c>
      <c r="M7" s="39" t="s">
        <v>121</v>
      </c>
      <c r="N7" s="39" t="s">
        <v>121</v>
      </c>
      <c r="O7" s="39" t="s">
        <v>120</v>
      </c>
      <c r="P7" s="39" t="s">
        <v>120</v>
      </c>
      <c r="Q7" s="39" t="s">
        <v>120</v>
      </c>
      <c r="R7" s="29">
        <v>96.38</v>
      </c>
      <c r="S7" s="29">
        <v>1.29</v>
      </c>
      <c r="T7" s="25" t="s">
        <v>137</v>
      </c>
      <c r="U7" s="31" t="s">
        <v>138</v>
      </c>
      <c r="V7" s="29">
        <v>1.3666666666666665</v>
      </c>
      <c r="W7" s="95">
        <v>0.2081665999466146</v>
      </c>
      <c r="X7" s="28">
        <v>3</v>
      </c>
    </row>
    <row r="8" spans="1:25" ht="19.25" customHeight="1" x14ac:dyDescent="0.2">
      <c r="A8" s="38" t="s">
        <v>183</v>
      </c>
      <c r="B8" s="39" t="s">
        <v>121</v>
      </c>
      <c r="C8" s="39" t="s">
        <v>121</v>
      </c>
      <c r="D8" s="39" t="s">
        <v>120</v>
      </c>
      <c r="E8" s="39" t="s">
        <v>120</v>
      </c>
      <c r="F8" s="39" t="s">
        <v>120</v>
      </c>
      <c r="G8" s="39" t="s">
        <v>120</v>
      </c>
      <c r="H8" s="39" t="s">
        <v>121</v>
      </c>
      <c r="I8" s="39" t="s">
        <v>121</v>
      </c>
      <c r="J8" s="39" t="s">
        <v>120</v>
      </c>
      <c r="K8" s="39" t="s">
        <v>120</v>
      </c>
      <c r="L8" s="39" t="s">
        <v>120</v>
      </c>
      <c r="M8" s="39" t="s">
        <v>121</v>
      </c>
      <c r="N8" s="39" t="s">
        <v>121</v>
      </c>
      <c r="O8" s="39" t="s">
        <v>120</v>
      </c>
      <c r="P8" s="39" t="s">
        <v>120</v>
      </c>
      <c r="Q8" s="39" t="s">
        <v>120</v>
      </c>
      <c r="R8" s="29">
        <v>89.66</v>
      </c>
      <c r="S8" s="29">
        <v>4.1399999999999997</v>
      </c>
      <c r="T8" s="25" t="s">
        <v>137</v>
      </c>
      <c r="U8" s="31" t="s">
        <v>138</v>
      </c>
      <c r="V8" s="29">
        <v>0.83333333333333337</v>
      </c>
      <c r="W8" s="95">
        <v>5.7735026918962561E-2</v>
      </c>
      <c r="X8" s="28">
        <v>3</v>
      </c>
    </row>
    <row r="9" spans="1:25" ht="19.25" customHeight="1" x14ac:dyDescent="0.2">
      <c r="A9" s="38" t="s">
        <v>184</v>
      </c>
      <c r="B9" s="39" t="s">
        <v>121</v>
      </c>
      <c r="C9" s="39" t="s">
        <v>121</v>
      </c>
      <c r="D9" s="39" t="s">
        <v>120</v>
      </c>
      <c r="E9" s="39" t="s">
        <v>120</v>
      </c>
      <c r="F9" s="39" t="s">
        <v>120</v>
      </c>
      <c r="G9" s="39" t="s">
        <v>120</v>
      </c>
      <c r="H9" s="39" t="s">
        <v>121</v>
      </c>
      <c r="I9" s="39" t="s">
        <v>121</v>
      </c>
      <c r="J9" s="39" t="s">
        <v>120</v>
      </c>
      <c r="K9" s="39" t="s">
        <v>120</v>
      </c>
      <c r="L9" s="39" t="s">
        <v>120</v>
      </c>
      <c r="M9" s="39" t="s">
        <v>121</v>
      </c>
      <c r="N9" s="39" t="s">
        <v>121</v>
      </c>
      <c r="O9" s="39" t="s">
        <v>120</v>
      </c>
      <c r="P9" s="39" t="s">
        <v>120</v>
      </c>
      <c r="Q9" s="39" t="s">
        <v>120</v>
      </c>
      <c r="R9" s="29">
        <v>86.51</v>
      </c>
      <c r="S9" s="29">
        <v>1.5</v>
      </c>
      <c r="T9" s="25" t="s">
        <v>137</v>
      </c>
      <c r="U9" s="31" t="s">
        <v>138</v>
      </c>
      <c r="V9" s="29">
        <v>1.1666666666666667</v>
      </c>
      <c r="W9" s="95">
        <v>0.11547005383792512</v>
      </c>
      <c r="X9" s="28">
        <v>5</v>
      </c>
    </row>
    <row r="10" spans="1:25" ht="19.25" customHeight="1" x14ac:dyDescent="0.2">
      <c r="A10" s="38" t="s">
        <v>185</v>
      </c>
      <c r="B10" s="39" t="s">
        <v>121</v>
      </c>
      <c r="C10" s="39" t="s">
        <v>121</v>
      </c>
      <c r="D10" s="39" t="s">
        <v>120</v>
      </c>
      <c r="E10" s="39" t="s">
        <v>120</v>
      </c>
      <c r="F10" s="39" t="s">
        <v>120</v>
      </c>
      <c r="G10" s="39" t="s">
        <v>120</v>
      </c>
      <c r="H10" s="39" t="s">
        <v>121</v>
      </c>
      <c r="I10" s="39" t="s">
        <v>121</v>
      </c>
      <c r="J10" s="39" t="s">
        <v>120</v>
      </c>
      <c r="K10" s="39" t="s">
        <v>120</v>
      </c>
      <c r="L10" s="39" t="s">
        <v>120</v>
      </c>
      <c r="M10" s="39" t="s">
        <v>121</v>
      </c>
      <c r="N10" s="39" t="s">
        <v>121</v>
      </c>
      <c r="O10" s="39" t="s">
        <v>120</v>
      </c>
      <c r="P10" s="39" t="s">
        <v>120</v>
      </c>
      <c r="Q10" s="39" t="s">
        <v>120</v>
      </c>
      <c r="R10" s="29">
        <v>83.62</v>
      </c>
      <c r="S10" s="29">
        <v>2.78</v>
      </c>
      <c r="T10" s="25" t="s">
        <v>137</v>
      </c>
      <c r="U10" s="31" t="s">
        <v>138</v>
      </c>
      <c r="V10" s="29">
        <v>1.5666666666666667</v>
      </c>
      <c r="W10" s="95">
        <v>0.19663841605003413</v>
      </c>
      <c r="X10" s="28">
        <v>7</v>
      </c>
    </row>
    <row r="11" spans="1:25" ht="19.25" customHeight="1" x14ac:dyDescent="0.2">
      <c r="A11" s="38" t="s">
        <v>186</v>
      </c>
      <c r="B11" s="39" t="s">
        <v>121</v>
      </c>
      <c r="C11" s="39" t="s">
        <v>121</v>
      </c>
      <c r="D11" s="39" t="s">
        <v>120</v>
      </c>
      <c r="E11" s="39" t="s">
        <v>120</v>
      </c>
      <c r="F11" s="39" t="s">
        <v>120</v>
      </c>
      <c r="G11" s="39" t="s">
        <v>120</v>
      </c>
      <c r="H11" s="39" t="s">
        <v>121</v>
      </c>
      <c r="I11" s="39" t="s">
        <v>121</v>
      </c>
      <c r="J11" s="39" t="s">
        <v>120</v>
      </c>
      <c r="K11" s="39" t="s">
        <v>120</v>
      </c>
      <c r="L11" s="39" t="s">
        <v>120</v>
      </c>
      <c r="M11" s="39" t="s">
        <v>121</v>
      </c>
      <c r="N11" s="39" t="s">
        <v>121</v>
      </c>
      <c r="O11" s="39" t="s">
        <v>120</v>
      </c>
      <c r="P11" s="39" t="s">
        <v>120</v>
      </c>
      <c r="Q11" s="39" t="s">
        <v>120</v>
      </c>
      <c r="R11" s="29">
        <v>91.41</v>
      </c>
      <c r="S11" s="29">
        <v>2.5299999999999998</v>
      </c>
      <c r="T11" s="25" t="s">
        <v>143</v>
      </c>
      <c r="U11" s="31" t="s">
        <v>138</v>
      </c>
      <c r="V11" s="29">
        <v>1.4666666666666668</v>
      </c>
      <c r="W11" s="95">
        <v>0.35118845842842428</v>
      </c>
      <c r="X11" s="28">
        <v>5</v>
      </c>
    </row>
    <row r="12" spans="1:25" ht="19.25" customHeight="1" x14ac:dyDescent="0.2">
      <c r="A12" s="38" t="s">
        <v>187</v>
      </c>
      <c r="B12" s="39" t="s">
        <v>121</v>
      </c>
      <c r="C12" s="39" t="s">
        <v>121</v>
      </c>
      <c r="D12" s="39" t="s">
        <v>120</v>
      </c>
      <c r="E12" s="39" t="s">
        <v>120</v>
      </c>
      <c r="F12" s="39" t="s">
        <v>120</v>
      </c>
      <c r="G12" s="39" t="s">
        <v>120</v>
      </c>
      <c r="H12" s="39" t="s">
        <v>121</v>
      </c>
      <c r="I12" s="39" t="s">
        <v>121</v>
      </c>
      <c r="J12" s="39" t="s">
        <v>120</v>
      </c>
      <c r="K12" s="39" t="s">
        <v>120</v>
      </c>
      <c r="L12" s="39" t="s">
        <v>120</v>
      </c>
      <c r="M12" s="39" t="s">
        <v>121</v>
      </c>
      <c r="N12" s="39" t="s">
        <v>121</v>
      </c>
      <c r="O12" s="39" t="s">
        <v>120</v>
      </c>
      <c r="P12" s="39" t="s">
        <v>120</v>
      </c>
      <c r="Q12" s="39" t="s">
        <v>120</v>
      </c>
      <c r="R12" s="31" t="s">
        <v>142</v>
      </c>
      <c r="S12" s="31" t="s">
        <v>142</v>
      </c>
      <c r="T12" s="25" t="s">
        <v>137</v>
      </c>
      <c r="U12" s="31" t="s">
        <v>142</v>
      </c>
      <c r="V12" s="29">
        <v>1</v>
      </c>
      <c r="W12" s="95">
        <v>0.10000000000000003</v>
      </c>
      <c r="X12" s="28">
        <v>3</v>
      </c>
    </row>
    <row r="13" spans="1:25" ht="19.25" customHeight="1" x14ac:dyDescent="0.2">
      <c r="A13" s="38" t="s">
        <v>188</v>
      </c>
      <c r="B13" s="39" t="s">
        <v>121</v>
      </c>
      <c r="C13" s="39" t="s">
        <v>121</v>
      </c>
      <c r="D13" s="39" t="s">
        <v>120</v>
      </c>
      <c r="E13" s="39" t="s">
        <v>120</v>
      </c>
      <c r="F13" s="39" t="s">
        <v>120</v>
      </c>
      <c r="G13" s="39" t="s">
        <v>120</v>
      </c>
      <c r="H13" s="39" t="s">
        <v>121</v>
      </c>
      <c r="I13" s="39" t="s">
        <v>121</v>
      </c>
      <c r="J13" s="39" t="s">
        <v>120</v>
      </c>
      <c r="K13" s="39" t="s">
        <v>120</v>
      </c>
      <c r="L13" s="39" t="s">
        <v>120</v>
      </c>
      <c r="M13" s="39" t="s">
        <v>121</v>
      </c>
      <c r="N13" s="39" t="s">
        <v>121</v>
      </c>
      <c r="O13" s="39" t="s">
        <v>120</v>
      </c>
      <c r="P13" s="39" t="s">
        <v>120</v>
      </c>
      <c r="Q13" s="39" t="s">
        <v>120</v>
      </c>
      <c r="R13" s="31" t="s">
        <v>142</v>
      </c>
      <c r="S13" s="31" t="s">
        <v>142</v>
      </c>
      <c r="T13" s="25" t="s">
        <v>137</v>
      </c>
      <c r="U13" s="31" t="s">
        <v>142</v>
      </c>
      <c r="V13" s="29">
        <v>1.2</v>
      </c>
      <c r="W13" s="95">
        <v>0.17320508075688718</v>
      </c>
      <c r="X13" s="28">
        <v>3</v>
      </c>
    </row>
    <row r="14" spans="1:25" ht="19.25" customHeight="1" x14ac:dyDescent="0.2">
      <c r="A14" s="38" t="s">
        <v>189</v>
      </c>
      <c r="B14" s="39" t="s">
        <v>121</v>
      </c>
      <c r="C14" s="39" t="s">
        <v>121</v>
      </c>
      <c r="D14" s="39" t="s">
        <v>120</v>
      </c>
      <c r="E14" s="39" t="s">
        <v>120</v>
      </c>
      <c r="F14" s="39" t="s">
        <v>120</v>
      </c>
      <c r="G14" s="39" t="s">
        <v>120</v>
      </c>
      <c r="H14" s="39" t="s">
        <v>121</v>
      </c>
      <c r="I14" s="39" t="s">
        <v>121</v>
      </c>
      <c r="J14" s="39" t="s">
        <v>120</v>
      </c>
      <c r="K14" s="39" t="s">
        <v>120</v>
      </c>
      <c r="L14" s="39" t="s">
        <v>120</v>
      </c>
      <c r="M14" s="39" t="s">
        <v>121</v>
      </c>
      <c r="N14" s="39" t="s">
        <v>121</v>
      </c>
      <c r="O14" s="39" t="s">
        <v>120</v>
      </c>
      <c r="P14" s="39" t="s">
        <v>120</v>
      </c>
      <c r="Q14" s="39" t="s">
        <v>120</v>
      </c>
      <c r="R14" s="31" t="s">
        <v>142</v>
      </c>
      <c r="S14" s="31" t="s">
        <v>142</v>
      </c>
      <c r="T14" s="25" t="s">
        <v>137</v>
      </c>
      <c r="U14" s="31" t="s">
        <v>142</v>
      </c>
      <c r="V14" s="29">
        <v>0.96666666666666679</v>
      </c>
      <c r="W14" s="95">
        <v>0.20816659994661249</v>
      </c>
      <c r="X14" s="28">
        <v>5</v>
      </c>
    </row>
    <row r="15" spans="1:25" ht="19.25" customHeight="1" x14ac:dyDescent="0.2">
      <c r="A15" s="38" t="s">
        <v>190</v>
      </c>
      <c r="B15" s="39" t="s">
        <v>121</v>
      </c>
      <c r="C15" s="39" t="s">
        <v>121</v>
      </c>
      <c r="D15" s="39" t="s">
        <v>120</v>
      </c>
      <c r="E15" s="39" t="s">
        <v>120</v>
      </c>
      <c r="F15" s="39" t="s">
        <v>120</v>
      </c>
      <c r="G15" s="39" t="s">
        <v>120</v>
      </c>
      <c r="H15" s="39" t="s">
        <v>121</v>
      </c>
      <c r="I15" s="39" t="s">
        <v>121</v>
      </c>
      <c r="J15" s="39" t="s">
        <v>120</v>
      </c>
      <c r="K15" s="39" t="s">
        <v>120</v>
      </c>
      <c r="L15" s="39" t="s">
        <v>120</v>
      </c>
      <c r="M15" s="39" t="s">
        <v>121</v>
      </c>
      <c r="N15" s="39" t="s">
        <v>121</v>
      </c>
      <c r="O15" s="39" t="s">
        <v>120</v>
      </c>
      <c r="P15" s="39" t="s">
        <v>120</v>
      </c>
      <c r="Q15" s="39" t="s">
        <v>120</v>
      </c>
      <c r="R15" s="31" t="s">
        <v>142</v>
      </c>
      <c r="S15" s="31" t="s">
        <v>142</v>
      </c>
      <c r="T15" s="25" t="s">
        <v>143</v>
      </c>
      <c r="U15" s="31" t="s">
        <v>142</v>
      </c>
      <c r="V15" s="29">
        <v>2.7</v>
      </c>
      <c r="W15" s="95" t="s">
        <v>346</v>
      </c>
      <c r="X15" s="28">
        <v>3</v>
      </c>
    </row>
    <row r="16" spans="1:25" ht="19.25" customHeight="1" x14ac:dyDescent="0.2">
      <c r="A16" s="38" t="s">
        <v>191</v>
      </c>
      <c r="B16" s="39" t="s">
        <v>121</v>
      </c>
      <c r="C16" s="39" t="s">
        <v>121</v>
      </c>
      <c r="D16" s="39" t="s">
        <v>120</v>
      </c>
      <c r="E16" s="39" t="s">
        <v>120</v>
      </c>
      <c r="F16" s="39" t="s">
        <v>120</v>
      </c>
      <c r="G16" s="39" t="s">
        <v>120</v>
      </c>
      <c r="H16" s="39" t="s">
        <v>121</v>
      </c>
      <c r="I16" s="39" t="s">
        <v>121</v>
      </c>
      <c r="J16" s="39" t="s">
        <v>120</v>
      </c>
      <c r="K16" s="39" t="s">
        <v>120</v>
      </c>
      <c r="L16" s="39" t="s">
        <v>120</v>
      </c>
      <c r="M16" s="39" t="s">
        <v>121</v>
      </c>
      <c r="N16" s="39" t="s">
        <v>121</v>
      </c>
      <c r="O16" s="39" t="s">
        <v>120</v>
      </c>
      <c r="P16" s="39" t="s">
        <v>120</v>
      </c>
      <c r="Q16" s="39" t="s">
        <v>120</v>
      </c>
      <c r="R16" s="29">
        <v>87.87</v>
      </c>
      <c r="S16" s="29">
        <v>1.01</v>
      </c>
      <c r="T16" s="25" t="s">
        <v>143</v>
      </c>
      <c r="U16" s="31" t="s">
        <v>138</v>
      </c>
      <c r="V16" s="29">
        <v>1.5999999999999999</v>
      </c>
      <c r="W16" s="95">
        <v>0.3605551275463994</v>
      </c>
      <c r="X16" s="28">
        <v>3</v>
      </c>
    </row>
    <row r="17" spans="1:24" ht="19.25" customHeight="1" x14ac:dyDescent="0.2">
      <c r="A17" s="38" t="s">
        <v>192</v>
      </c>
      <c r="B17" s="39" t="s">
        <v>121</v>
      </c>
      <c r="C17" s="39" t="s">
        <v>121</v>
      </c>
      <c r="D17" s="39" t="s">
        <v>120</v>
      </c>
      <c r="E17" s="39" t="s">
        <v>120</v>
      </c>
      <c r="F17" s="39" t="s">
        <v>120</v>
      </c>
      <c r="G17" s="39" t="s">
        <v>120</v>
      </c>
      <c r="H17" s="39" t="s">
        <v>121</v>
      </c>
      <c r="I17" s="39" t="s">
        <v>121</v>
      </c>
      <c r="J17" s="39" t="s">
        <v>120</v>
      </c>
      <c r="K17" s="39" t="s">
        <v>120</v>
      </c>
      <c r="L17" s="39" t="s">
        <v>120</v>
      </c>
      <c r="M17" s="39" t="s">
        <v>121</v>
      </c>
      <c r="N17" s="39" t="s">
        <v>121</v>
      </c>
      <c r="O17" s="39" t="s">
        <v>120</v>
      </c>
      <c r="P17" s="39" t="s">
        <v>120</v>
      </c>
      <c r="Q17" s="39" t="s">
        <v>120</v>
      </c>
      <c r="R17" s="29">
        <v>31.62</v>
      </c>
      <c r="S17" s="29">
        <v>6.64</v>
      </c>
      <c r="T17" s="25" t="s">
        <v>137</v>
      </c>
      <c r="U17" s="31" t="s">
        <v>151</v>
      </c>
      <c r="V17" s="29">
        <v>1.0333333333333332</v>
      </c>
      <c r="W17" s="95">
        <v>0.35118845842842489</v>
      </c>
      <c r="X17" s="28">
        <v>3</v>
      </c>
    </row>
    <row r="18" spans="1:24" ht="19.25" customHeight="1" x14ac:dyDescent="0.2">
      <c r="A18" s="38" t="s">
        <v>193</v>
      </c>
      <c r="B18" s="39" t="s">
        <v>121</v>
      </c>
      <c r="C18" s="39" t="s">
        <v>121</v>
      </c>
      <c r="D18" s="39" t="s">
        <v>120</v>
      </c>
      <c r="E18" s="39" t="s">
        <v>120</v>
      </c>
      <c r="F18" s="39" t="s">
        <v>120</v>
      </c>
      <c r="G18" s="39" t="s">
        <v>120</v>
      </c>
      <c r="H18" s="39" t="s">
        <v>121</v>
      </c>
      <c r="I18" s="39" t="s">
        <v>121</v>
      </c>
      <c r="J18" s="39" t="s">
        <v>120</v>
      </c>
      <c r="K18" s="39" t="s">
        <v>120</v>
      </c>
      <c r="L18" s="39" t="s">
        <v>120</v>
      </c>
      <c r="M18" s="39" t="s">
        <v>121</v>
      </c>
      <c r="N18" s="39" t="s">
        <v>121</v>
      </c>
      <c r="O18" s="39" t="s">
        <v>120</v>
      </c>
      <c r="P18" s="39" t="s">
        <v>120</v>
      </c>
      <c r="Q18" s="39" t="s">
        <v>120</v>
      </c>
      <c r="R18" s="29">
        <v>67.02</v>
      </c>
      <c r="S18" s="29">
        <v>5.08</v>
      </c>
      <c r="T18" s="25" t="s">
        <v>137</v>
      </c>
      <c r="U18" s="31" t="s">
        <v>138</v>
      </c>
      <c r="V18" s="29">
        <v>1.6666666666666667</v>
      </c>
      <c r="W18" s="95">
        <v>5.7735026918962505E-2</v>
      </c>
      <c r="X18" s="28">
        <v>7</v>
      </c>
    </row>
    <row r="19" spans="1:24" ht="19.25" customHeight="1" x14ac:dyDescent="0.2">
      <c r="A19" s="38" t="s">
        <v>194</v>
      </c>
      <c r="B19" s="39" t="s">
        <v>121</v>
      </c>
      <c r="C19" s="39" t="s">
        <v>121</v>
      </c>
      <c r="D19" s="39" t="s">
        <v>120</v>
      </c>
      <c r="E19" s="39" t="s">
        <v>120</v>
      </c>
      <c r="F19" s="39" t="s">
        <v>120</v>
      </c>
      <c r="G19" s="39" t="s">
        <v>120</v>
      </c>
      <c r="H19" s="39" t="s">
        <v>121</v>
      </c>
      <c r="I19" s="39" t="s">
        <v>121</v>
      </c>
      <c r="J19" s="39" t="s">
        <v>120</v>
      </c>
      <c r="K19" s="39" t="s">
        <v>120</v>
      </c>
      <c r="L19" s="39" t="s">
        <v>120</v>
      </c>
      <c r="M19" s="39" t="s">
        <v>121</v>
      </c>
      <c r="N19" s="39" t="s">
        <v>121</v>
      </c>
      <c r="O19" s="39" t="s">
        <v>120</v>
      </c>
      <c r="P19" s="39" t="s">
        <v>120</v>
      </c>
      <c r="Q19" s="39" t="s">
        <v>120</v>
      </c>
      <c r="R19" s="29">
        <v>46.3</v>
      </c>
      <c r="S19" s="29">
        <v>6.98</v>
      </c>
      <c r="T19" s="25" t="s">
        <v>137</v>
      </c>
      <c r="U19" s="31" t="s">
        <v>138</v>
      </c>
      <c r="V19" s="29">
        <v>1.7166666666666668</v>
      </c>
      <c r="W19" s="95">
        <v>0.34302575219167764</v>
      </c>
      <c r="X19" s="28">
        <v>5</v>
      </c>
    </row>
    <row r="20" spans="1:24" ht="19.25" customHeight="1" x14ac:dyDescent="0.2">
      <c r="A20" s="38" t="s">
        <v>195</v>
      </c>
      <c r="B20" s="39" t="s">
        <v>121</v>
      </c>
      <c r="C20" s="39" t="s">
        <v>121</v>
      </c>
      <c r="D20" s="39" t="s">
        <v>120</v>
      </c>
      <c r="E20" s="39" t="s">
        <v>120</v>
      </c>
      <c r="F20" s="39" t="s">
        <v>120</v>
      </c>
      <c r="G20" s="39" t="s">
        <v>120</v>
      </c>
      <c r="H20" s="39" t="s">
        <v>121</v>
      </c>
      <c r="I20" s="39" t="s">
        <v>121</v>
      </c>
      <c r="J20" s="39" t="s">
        <v>120</v>
      </c>
      <c r="K20" s="39" t="s">
        <v>120</v>
      </c>
      <c r="L20" s="39" t="s">
        <v>120</v>
      </c>
      <c r="M20" s="39" t="s">
        <v>121</v>
      </c>
      <c r="N20" s="39" t="s">
        <v>121</v>
      </c>
      <c r="O20" s="39" t="s">
        <v>120</v>
      </c>
      <c r="P20" s="39" t="s">
        <v>120</v>
      </c>
      <c r="Q20" s="39" t="s">
        <v>120</v>
      </c>
      <c r="R20" s="31" t="s">
        <v>142</v>
      </c>
      <c r="S20" s="31" t="s">
        <v>142</v>
      </c>
      <c r="T20" s="25" t="s">
        <v>137</v>
      </c>
      <c r="U20" s="31" t="s">
        <v>142</v>
      </c>
      <c r="V20" s="29">
        <v>0.96666666666666679</v>
      </c>
      <c r="W20" s="95">
        <v>0.15275252316519425</v>
      </c>
      <c r="X20" s="28">
        <v>3</v>
      </c>
    </row>
    <row r="21" spans="1:24" ht="19.25" customHeight="1" x14ac:dyDescent="0.2">
      <c r="A21" s="38" t="s">
        <v>196</v>
      </c>
      <c r="B21" s="39" t="s">
        <v>121</v>
      </c>
      <c r="C21" s="39" t="s">
        <v>121</v>
      </c>
      <c r="D21" s="39" t="s">
        <v>120</v>
      </c>
      <c r="E21" s="39" t="s">
        <v>120</v>
      </c>
      <c r="F21" s="39" t="s">
        <v>120</v>
      </c>
      <c r="G21" s="39" t="s">
        <v>120</v>
      </c>
      <c r="H21" s="39" t="s">
        <v>121</v>
      </c>
      <c r="I21" s="39" t="s">
        <v>121</v>
      </c>
      <c r="J21" s="39" t="s">
        <v>120</v>
      </c>
      <c r="K21" s="39" t="s">
        <v>120</v>
      </c>
      <c r="L21" s="39" t="s">
        <v>120</v>
      </c>
      <c r="M21" s="39" t="s">
        <v>121</v>
      </c>
      <c r="N21" s="39" t="s">
        <v>121</v>
      </c>
      <c r="O21" s="39" t="s">
        <v>120</v>
      </c>
      <c r="P21" s="39" t="s">
        <v>120</v>
      </c>
      <c r="Q21" s="39" t="s">
        <v>120</v>
      </c>
      <c r="R21" s="31" t="s">
        <v>142</v>
      </c>
      <c r="S21" s="31" t="s">
        <v>142</v>
      </c>
      <c r="T21" s="25" t="s">
        <v>137</v>
      </c>
      <c r="U21" s="31" t="s">
        <v>142</v>
      </c>
      <c r="V21" s="29">
        <v>1.5</v>
      </c>
      <c r="W21" s="95">
        <v>0.20000000000000009</v>
      </c>
      <c r="X21" s="28">
        <v>3</v>
      </c>
    </row>
    <row r="22" spans="1:24" ht="19.25" customHeight="1" x14ac:dyDescent="0.2">
      <c r="A22" s="38" t="s">
        <v>197</v>
      </c>
      <c r="B22" s="39" t="s">
        <v>121</v>
      </c>
      <c r="C22" s="39" t="s">
        <v>121</v>
      </c>
      <c r="D22" s="39" t="s">
        <v>120</v>
      </c>
      <c r="E22" s="39" t="s">
        <v>120</v>
      </c>
      <c r="F22" s="39" t="s">
        <v>120</v>
      </c>
      <c r="G22" s="39" t="s">
        <v>120</v>
      </c>
      <c r="H22" s="39" t="s">
        <v>121</v>
      </c>
      <c r="I22" s="39" t="s">
        <v>121</v>
      </c>
      <c r="J22" s="39" t="s">
        <v>120</v>
      </c>
      <c r="K22" s="39" t="s">
        <v>120</v>
      </c>
      <c r="L22" s="39" t="s">
        <v>120</v>
      </c>
      <c r="M22" s="39" t="s">
        <v>121</v>
      </c>
      <c r="N22" s="39" t="s">
        <v>121</v>
      </c>
      <c r="O22" s="39" t="s">
        <v>120</v>
      </c>
      <c r="P22" s="39" t="s">
        <v>120</v>
      </c>
      <c r="Q22" s="39" t="s">
        <v>120</v>
      </c>
      <c r="R22" s="31" t="s">
        <v>142</v>
      </c>
      <c r="S22" s="31" t="s">
        <v>142</v>
      </c>
      <c r="T22" s="25" t="s">
        <v>137</v>
      </c>
      <c r="U22" s="31" t="s">
        <v>142</v>
      </c>
      <c r="V22" s="29">
        <v>1.4333333333333333</v>
      </c>
      <c r="W22" s="95">
        <v>0.15275252316519469</v>
      </c>
      <c r="X22" s="28">
        <v>3</v>
      </c>
    </row>
    <row r="23" spans="1:24" ht="19.25" customHeight="1" x14ac:dyDescent="0.2">
      <c r="A23" s="38" t="s">
        <v>198</v>
      </c>
      <c r="B23" s="39" t="s">
        <v>121</v>
      </c>
      <c r="C23" s="39" t="s">
        <v>121</v>
      </c>
      <c r="D23" s="39" t="s">
        <v>120</v>
      </c>
      <c r="E23" s="39" t="s">
        <v>120</v>
      </c>
      <c r="F23" s="39" t="s">
        <v>120</v>
      </c>
      <c r="G23" s="39" t="s">
        <v>120</v>
      </c>
      <c r="H23" s="39" t="s">
        <v>121</v>
      </c>
      <c r="I23" s="39" t="s">
        <v>121</v>
      </c>
      <c r="J23" s="39" t="s">
        <v>120</v>
      </c>
      <c r="K23" s="39" t="s">
        <v>120</v>
      </c>
      <c r="L23" s="39" t="s">
        <v>120</v>
      </c>
      <c r="M23" s="39" t="s">
        <v>121</v>
      </c>
      <c r="N23" s="39" t="s">
        <v>121</v>
      </c>
      <c r="O23" s="39" t="s">
        <v>120</v>
      </c>
      <c r="P23" s="39" t="s">
        <v>120</v>
      </c>
      <c r="Q23" s="39" t="s">
        <v>120</v>
      </c>
      <c r="R23" s="31" t="s">
        <v>142</v>
      </c>
      <c r="S23" s="31" t="s">
        <v>142</v>
      </c>
      <c r="T23" s="25" t="s">
        <v>143</v>
      </c>
      <c r="U23" s="31" t="s">
        <v>142</v>
      </c>
      <c r="V23" s="29">
        <v>1.7333333333333334</v>
      </c>
      <c r="W23" s="95">
        <v>5.773502691896263E-2</v>
      </c>
      <c r="X23" s="28">
        <v>5</v>
      </c>
    </row>
    <row r="24" spans="1:24" ht="19.25" customHeight="1" x14ac:dyDescent="0.2">
      <c r="A24" s="38" t="s">
        <v>199</v>
      </c>
      <c r="B24" s="39" t="s">
        <v>121</v>
      </c>
      <c r="C24" s="39" t="s">
        <v>121</v>
      </c>
      <c r="D24" s="39" t="s">
        <v>120</v>
      </c>
      <c r="E24" s="39" t="s">
        <v>120</v>
      </c>
      <c r="F24" s="39" t="s">
        <v>120</v>
      </c>
      <c r="G24" s="39" t="s">
        <v>120</v>
      </c>
      <c r="H24" s="39" t="s">
        <v>121</v>
      </c>
      <c r="I24" s="39" t="s">
        <v>121</v>
      </c>
      <c r="J24" s="39" t="s">
        <v>120</v>
      </c>
      <c r="K24" s="39" t="s">
        <v>120</v>
      </c>
      <c r="L24" s="39" t="s">
        <v>120</v>
      </c>
      <c r="M24" s="39" t="s">
        <v>121</v>
      </c>
      <c r="N24" s="39" t="s">
        <v>121</v>
      </c>
      <c r="O24" s="39" t="s">
        <v>120</v>
      </c>
      <c r="P24" s="39" t="s">
        <v>120</v>
      </c>
      <c r="Q24" s="39" t="s">
        <v>120</v>
      </c>
      <c r="R24" s="31" t="s">
        <v>142</v>
      </c>
      <c r="S24" s="31" t="s">
        <v>142</v>
      </c>
      <c r="T24" s="25" t="s">
        <v>143</v>
      </c>
      <c r="U24" s="31" t="s">
        <v>142</v>
      </c>
      <c r="V24" s="29">
        <v>1.5666666666666664</v>
      </c>
      <c r="W24" s="95">
        <v>0.37859388972002028</v>
      </c>
      <c r="X24" s="28">
        <v>1</v>
      </c>
    </row>
    <row r="25" spans="1:24" ht="19.25" customHeight="1" x14ac:dyDescent="0.2">
      <c r="A25" s="38" t="s">
        <v>200</v>
      </c>
      <c r="B25" s="39" t="s">
        <v>121</v>
      </c>
      <c r="C25" s="39" t="s">
        <v>121</v>
      </c>
      <c r="D25" s="39" t="s">
        <v>120</v>
      </c>
      <c r="E25" s="39" t="s">
        <v>120</v>
      </c>
      <c r="F25" s="39" t="s">
        <v>120</v>
      </c>
      <c r="G25" s="39" t="s">
        <v>120</v>
      </c>
      <c r="H25" s="39" t="s">
        <v>121</v>
      </c>
      <c r="I25" s="39" t="s">
        <v>121</v>
      </c>
      <c r="J25" s="39" t="s">
        <v>120</v>
      </c>
      <c r="K25" s="39" t="s">
        <v>120</v>
      </c>
      <c r="L25" s="39" t="s">
        <v>120</v>
      </c>
      <c r="M25" s="39" t="s">
        <v>121</v>
      </c>
      <c r="N25" s="39" t="s">
        <v>121</v>
      </c>
      <c r="O25" s="39" t="s">
        <v>120</v>
      </c>
      <c r="P25" s="39" t="s">
        <v>120</v>
      </c>
      <c r="Q25" s="39" t="s">
        <v>120</v>
      </c>
      <c r="R25" s="31" t="s">
        <v>142</v>
      </c>
      <c r="S25" s="31" t="s">
        <v>142</v>
      </c>
      <c r="T25" s="25" t="s">
        <v>137</v>
      </c>
      <c r="U25" s="31" t="s">
        <v>142</v>
      </c>
      <c r="V25" s="29">
        <v>1.4000000000000001</v>
      </c>
      <c r="W25" s="95">
        <v>9.9999999999999978E-2</v>
      </c>
      <c r="X25" s="28">
        <v>5</v>
      </c>
    </row>
    <row r="26" spans="1:24" ht="19.25" customHeight="1" x14ac:dyDescent="0.2">
      <c r="A26" s="38" t="s">
        <v>201</v>
      </c>
      <c r="B26" s="39" t="s">
        <v>121</v>
      </c>
      <c r="C26" s="39" t="s">
        <v>121</v>
      </c>
      <c r="D26" s="39" t="s">
        <v>120</v>
      </c>
      <c r="E26" s="39" t="s">
        <v>120</v>
      </c>
      <c r="F26" s="39" t="s">
        <v>120</v>
      </c>
      <c r="G26" s="39" t="s">
        <v>120</v>
      </c>
      <c r="H26" s="39" t="s">
        <v>121</v>
      </c>
      <c r="I26" s="39" t="s">
        <v>121</v>
      </c>
      <c r="J26" s="39" t="s">
        <v>120</v>
      </c>
      <c r="K26" s="39" t="s">
        <v>120</v>
      </c>
      <c r="L26" s="39" t="s">
        <v>120</v>
      </c>
      <c r="M26" s="39" t="s">
        <v>121</v>
      </c>
      <c r="N26" s="39" t="s">
        <v>121</v>
      </c>
      <c r="O26" s="39" t="s">
        <v>120</v>
      </c>
      <c r="P26" s="39" t="s">
        <v>120</v>
      </c>
      <c r="Q26" s="39" t="s">
        <v>120</v>
      </c>
      <c r="R26" s="31" t="s">
        <v>142</v>
      </c>
      <c r="S26" s="31" t="s">
        <v>142</v>
      </c>
      <c r="T26" s="25" t="s">
        <v>143</v>
      </c>
      <c r="U26" s="31" t="s">
        <v>142</v>
      </c>
      <c r="V26" s="29">
        <v>0.73333333333333339</v>
      </c>
      <c r="W26" s="95">
        <v>0.25166114784235816</v>
      </c>
      <c r="X26" s="28">
        <v>3</v>
      </c>
    </row>
    <row r="27" spans="1:24" ht="19.25" customHeight="1" x14ac:dyDescent="0.2">
      <c r="A27" s="38" t="s">
        <v>202</v>
      </c>
      <c r="B27" s="39" t="s">
        <v>121</v>
      </c>
      <c r="C27" s="39" t="s">
        <v>121</v>
      </c>
      <c r="D27" s="39" t="s">
        <v>120</v>
      </c>
      <c r="E27" s="39" t="s">
        <v>120</v>
      </c>
      <c r="F27" s="39" t="s">
        <v>120</v>
      </c>
      <c r="G27" s="39" t="s">
        <v>120</v>
      </c>
      <c r="H27" s="39" t="s">
        <v>121</v>
      </c>
      <c r="I27" s="39" t="s">
        <v>121</v>
      </c>
      <c r="J27" s="39" t="s">
        <v>120</v>
      </c>
      <c r="K27" s="39" t="s">
        <v>120</v>
      </c>
      <c r="L27" s="39" t="s">
        <v>120</v>
      </c>
      <c r="M27" s="39" t="s">
        <v>121</v>
      </c>
      <c r="N27" s="39" t="s">
        <v>121</v>
      </c>
      <c r="O27" s="39" t="s">
        <v>120</v>
      </c>
      <c r="P27" s="39" t="s">
        <v>120</v>
      </c>
      <c r="Q27" s="39" t="s">
        <v>120</v>
      </c>
      <c r="R27" s="31" t="s">
        <v>142</v>
      </c>
      <c r="S27" s="31" t="s">
        <v>142</v>
      </c>
      <c r="T27" s="25" t="s">
        <v>143</v>
      </c>
      <c r="U27" s="31" t="s">
        <v>142</v>
      </c>
      <c r="V27" s="29">
        <v>1.1333333333333335</v>
      </c>
      <c r="W27" s="95">
        <v>5.7735026918962498E-2</v>
      </c>
      <c r="X27" s="28">
        <v>1</v>
      </c>
    </row>
    <row r="28" spans="1:24" ht="19.25" customHeight="1" x14ac:dyDescent="0.2">
      <c r="A28" s="38" t="s">
        <v>203</v>
      </c>
      <c r="B28" s="39" t="s">
        <v>121</v>
      </c>
      <c r="C28" s="39" t="s">
        <v>121</v>
      </c>
      <c r="D28" s="39" t="s">
        <v>120</v>
      </c>
      <c r="E28" s="39" t="s">
        <v>120</v>
      </c>
      <c r="F28" s="39" t="s">
        <v>120</v>
      </c>
      <c r="G28" s="39" t="s">
        <v>120</v>
      </c>
      <c r="H28" s="39" t="s">
        <v>121</v>
      </c>
      <c r="I28" s="39" t="s">
        <v>121</v>
      </c>
      <c r="J28" s="39" t="s">
        <v>120</v>
      </c>
      <c r="K28" s="39" t="s">
        <v>120</v>
      </c>
      <c r="L28" s="39" t="s">
        <v>120</v>
      </c>
      <c r="M28" s="39" t="s">
        <v>121</v>
      </c>
      <c r="N28" s="39" t="s">
        <v>121</v>
      </c>
      <c r="O28" s="39" t="s">
        <v>120</v>
      </c>
      <c r="P28" s="39" t="s">
        <v>120</v>
      </c>
      <c r="Q28" s="39" t="s">
        <v>120</v>
      </c>
      <c r="R28" s="31" t="s">
        <v>142</v>
      </c>
      <c r="S28" s="31" t="s">
        <v>142</v>
      </c>
      <c r="T28" s="25" t="s">
        <v>137</v>
      </c>
      <c r="U28" s="31" t="s">
        <v>142</v>
      </c>
      <c r="V28" s="29">
        <v>2.6333333333333333</v>
      </c>
      <c r="W28" s="95">
        <v>0.51316014394468867</v>
      </c>
      <c r="X28" s="28">
        <v>7</v>
      </c>
    </row>
    <row r="29" spans="1:24" ht="19.25" customHeight="1" x14ac:dyDescent="0.2">
      <c r="A29" s="38" t="s">
        <v>204</v>
      </c>
      <c r="B29" s="39" t="s">
        <v>121</v>
      </c>
      <c r="C29" s="39" t="s">
        <v>121</v>
      </c>
      <c r="D29" s="39" t="s">
        <v>120</v>
      </c>
      <c r="E29" s="39" t="s">
        <v>120</v>
      </c>
      <c r="F29" s="39" t="s">
        <v>120</v>
      </c>
      <c r="G29" s="39" t="s">
        <v>120</v>
      </c>
      <c r="H29" s="39" t="s">
        <v>121</v>
      </c>
      <c r="I29" s="39" t="s">
        <v>121</v>
      </c>
      <c r="J29" s="39" t="s">
        <v>120</v>
      </c>
      <c r="K29" s="39" t="s">
        <v>120</v>
      </c>
      <c r="L29" s="39" t="s">
        <v>120</v>
      </c>
      <c r="M29" s="39" t="s">
        <v>121</v>
      </c>
      <c r="N29" s="39" t="s">
        <v>121</v>
      </c>
      <c r="O29" s="39" t="s">
        <v>120</v>
      </c>
      <c r="P29" s="39" t="s">
        <v>120</v>
      </c>
      <c r="Q29" s="39" t="s">
        <v>120</v>
      </c>
      <c r="R29" s="31" t="s">
        <v>142</v>
      </c>
      <c r="S29" s="31" t="s">
        <v>142</v>
      </c>
      <c r="T29" s="25" t="s">
        <v>137</v>
      </c>
      <c r="U29" s="31" t="s">
        <v>142</v>
      </c>
      <c r="V29" s="29">
        <v>2.7999999999999994</v>
      </c>
      <c r="W29" s="95">
        <v>0.19999999999999996</v>
      </c>
      <c r="X29" s="28">
        <v>9</v>
      </c>
    </row>
    <row r="30" spans="1:24" ht="19.25" customHeight="1" x14ac:dyDescent="0.2">
      <c r="A30" s="38" t="s">
        <v>205</v>
      </c>
      <c r="B30" s="39" t="s">
        <v>121</v>
      </c>
      <c r="C30" s="39" t="s">
        <v>121</v>
      </c>
      <c r="D30" s="39" t="s">
        <v>120</v>
      </c>
      <c r="E30" s="39" t="s">
        <v>120</v>
      </c>
      <c r="F30" s="39" t="s">
        <v>120</v>
      </c>
      <c r="G30" s="39" t="s">
        <v>120</v>
      </c>
      <c r="H30" s="39" t="s">
        <v>121</v>
      </c>
      <c r="I30" s="39" t="s">
        <v>121</v>
      </c>
      <c r="J30" s="39" t="s">
        <v>120</v>
      </c>
      <c r="K30" s="39" t="s">
        <v>120</v>
      </c>
      <c r="L30" s="39" t="s">
        <v>120</v>
      </c>
      <c r="M30" s="39" t="s">
        <v>121</v>
      </c>
      <c r="N30" s="39" t="s">
        <v>121</v>
      </c>
      <c r="O30" s="39" t="s">
        <v>120</v>
      </c>
      <c r="P30" s="39" t="s">
        <v>120</v>
      </c>
      <c r="Q30" s="39" t="s">
        <v>120</v>
      </c>
      <c r="R30" s="31" t="s">
        <v>142</v>
      </c>
      <c r="S30" s="31" t="s">
        <v>142</v>
      </c>
      <c r="T30" s="25" t="s">
        <v>137</v>
      </c>
      <c r="U30" s="31" t="s">
        <v>142</v>
      </c>
      <c r="V30" s="29">
        <v>1.2</v>
      </c>
      <c r="W30" s="95">
        <v>9.9999999999999978E-2</v>
      </c>
      <c r="X30" s="28">
        <v>3</v>
      </c>
    </row>
    <row r="31" spans="1:24" ht="19.25" customHeight="1" x14ac:dyDescent="0.2">
      <c r="A31" s="38" t="s">
        <v>206</v>
      </c>
      <c r="B31" s="39" t="s">
        <v>121</v>
      </c>
      <c r="C31" s="39" t="s">
        <v>121</v>
      </c>
      <c r="D31" s="39" t="s">
        <v>120</v>
      </c>
      <c r="E31" s="39" t="s">
        <v>120</v>
      </c>
      <c r="F31" s="39" t="s">
        <v>120</v>
      </c>
      <c r="G31" s="39" t="s">
        <v>120</v>
      </c>
      <c r="H31" s="39" t="s">
        <v>121</v>
      </c>
      <c r="I31" s="39" t="s">
        <v>121</v>
      </c>
      <c r="J31" s="39" t="s">
        <v>120</v>
      </c>
      <c r="K31" s="39" t="s">
        <v>120</v>
      </c>
      <c r="L31" s="39" t="s">
        <v>120</v>
      </c>
      <c r="M31" s="39" t="s">
        <v>121</v>
      </c>
      <c r="N31" s="39" t="s">
        <v>121</v>
      </c>
      <c r="O31" s="39" t="s">
        <v>120</v>
      </c>
      <c r="P31" s="39" t="s">
        <v>120</v>
      </c>
      <c r="Q31" s="39" t="s">
        <v>120</v>
      </c>
      <c r="R31" s="31" t="s">
        <v>142</v>
      </c>
      <c r="S31" s="31" t="s">
        <v>142</v>
      </c>
      <c r="T31" s="25" t="s">
        <v>143</v>
      </c>
      <c r="U31" s="31" t="s">
        <v>142</v>
      </c>
      <c r="V31" s="29">
        <v>1.2000000000000002</v>
      </c>
      <c r="W31" s="95">
        <v>0.14142135623730948</v>
      </c>
      <c r="X31" s="28">
        <v>3</v>
      </c>
    </row>
    <row r="32" spans="1:24" ht="19.25" customHeight="1" x14ac:dyDescent="0.2">
      <c r="A32" s="38" t="s">
        <v>207</v>
      </c>
      <c r="B32" s="39" t="s">
        <v>121</v>
      </c>
      <c r="C32" s="39" t="s">
        <v>121</v>
      </c>
      <c r="D32" s="39" t="s">
        <v>120</v>
      </c>
      <c r="E32" s="39" t="s">
        <v>120</v>
      </c>
      <c r="F32" s="39" t="s">
        <v>120</v>
      </c>
      <c r="G32" s="39" t="s">
        <v>120</v>
      </c>
      <c r="H32" s="39" t="s">
        <v>121</v>
      </c>
      <c r="I32" s="39" t="s">
        <v>121</v>
      </c>
      <c r="J32" s="39" t="s">
        <v>120</v>
      </c>
      <c r="K32" s="39" t="s">
        <v>120</v>
      </c>
      <c r="L32" s="39" t="s">
        <v>120</v>
      </c>
      <c r="M32" s="39" t="s">
        <v>121</v>
      </c>
      <c r="N32" s="39" t="s">
        <v>121</v>
      </c>
      <c r="O32" s="39" t="s">
        <v>120</v>
      </c>
      <c r="P32" s="39" t="s">
        <v>120</v>
      </c>
      <c r="Q32" s="39" t="s">
        <v>120</v>
      </c>
      <c r="R32" s="39" t="s">
        <v>142</v>
      </c>
      <c r="S32" s="39" t="s">
        <v>142</v>
      </c>
      <c r="T32" s="39" t="s">
        <v>143</v>
      </c>
      <c r="U32" s="39" t="s">
        <v>142</v>
      </c>
      <c r="V32" s="29">
        <v>1.5</v>
      </c>
      <c r="W32" s="95">
        <v>0.17320508075688776</v>
      </c>
      <c r="X32" s="28">
        <v>5</v>
      </c>
    </row>
    <row r="33" spans="2:3" ht="19.25" customHeight="1" x14ac:dyDescent="0.2">
      <c r="B33" s="31"/>
      <c r="C33" s="3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1B1C9-D4AD-43CD-8986-868D58F773E7}">
  <dimension ref="A1:AF39"/>
  <sheetViews>
    <sheetView topLeftCell="A3" zoomScale="90" zoomScaleNormal="90" workbookViewId="0">
      <pane xSplit="1" topLeftCell="Q1" activePane="topRight" state="frozen"/>
      <selection pane="topRight" activeCell="U20" sqref="U20"/>
    </sheetView>
  </sheetViews>
  <sheetFormatPr baseColWidth="10" defaultColWidth="11.33203125" defaultRowHeight="14.5" customHeight="1" x14ac:dyDescent="0.2"/>
  <cols>
    <col min="1" max="1" width="16.6640625" customWidth="1"/>
    <col min="2" max="10" width="8.6640625" customWidth="1"/>
    <col min="11" max="12" width="11.6640625" bestFit="1" customWidth="1"/>
    <col min="13" max="13" width="11.6640625" customWidth="1"/>
    <col min="14" max="14" width="10.1640625" bestFit="1" customWidth="1"/>
    <col min="15" max="15" width="15.1640625" customWidth="1"/>
    <col min="16" max="16" width="5.6640625" customWidth="1"/>
    <col min="17" max="17" width="22.6640625" bestFit="1" customWidth="1"/>
    <col min="25" max="25" width="22.6640625" bestFit="1" customWidth="1"/>
  </cols>
  <sheetData>
    <row r="1" spans="1:32" ht="14.5" customHeight="1" x14ac:dyDescent="0.2">
      <c r="A1" s="3" t="s">
        <v>208</v>
      </c>
    </row>
    <row r="2" spans="1:32" ht="14.5" customHeight="1" x14ac:dyDescent="0.2">
      <c r="A2" s="2" t="s">
        <v>209</v>
      </c>
    </row>
    <row r="4" spans="1:32" ht="14.5" customHeight="1" x14ac:dyDescent="0.2">
      <c r="A4" s="1" t="s">
        <v>210</v>
      </c>
      <c r="B4" s="4" t="s">
        <v>211</v>
      </c>
      <c r="C4" s="4" t="s">
        <v>212</v>
      </c>
      <c r="D4" s="4" t="s">
        <v>212</v>
      </c>
      <c r="E4" s="4" t="s">
        <v>213</v>
      </c>
      <c r="F4" s="4" t="s">
        <v>213</v>
      </c>
      <c r="G4" s="4" t="s">
        <v>214</v>
      </c>
      <c r="H4" s="4" t="s">
        <v>214</v>
      </c>
      <c r="I4" s="4" t="s">
        <v>215</v>
      </c>
      <c r="J4" s="4" t="s">
        <v>215</v>
      </c>
      <c r="K4" s="4" t="s">
        <v>216</v>
      </c>
      <c r="L4" s="4" t="s">
        <v>217</v>
      </c>
      <c r="M4" s="4"/>
      <c r="N4" s="4" t="s">
        <v>218</v>
      </c>
      <c r="O4" s="4" t="s">
        <v>219</v>
      </c>
      <c r="Q4" s="100" t="s">
        <v>220</v>
      </c>
      <c r="R4" s="100"/>
      <c r="S4" s="100"/>
      <c r="T4" s="100"/>
      <c r="U4" s="100"/>
      <c r="V4" s="4"/>
      <c r="W4" s="4"/>
      <c r="X4" s="4"/>
      <c r="Y4" s="101" t="s">
        <v>221</v>
      </c>
      <c r="Z4" s="100"/>
      <c r="AA4" s="100"/>
      <c r="AB4" s="100"/>
      <c r="AC4" s="100"/>
      <c r="AD4" s="4"/>
      <c r="AE4" s="4"/>
      <c r="AF4" s="4"/>
    </row>
    <row r="5" spans="1:32" ht="14.5" customHeight="1" x14ac:dyDescent="0.2">
      <c r="A5" s="6" t="s">
        <v>136</v>
      </c>
      <c r="B5" s="7" t="s">
        <v>100</v>
      </c>
      <c r="C5" s="7" t="s">
        <v>222</v>
      </c>
      <c r="D5" s="7" t="s">
        <v>223</v>
      </c>
      <c r="E5" s="7" t="s">
        <v>222</v>
      </c>
      <c r="F5" s="18" t="s">
        <v>223</v>
      </c>
      <c r="G5" s="7" t="s">
        <v>224</v>
      </c>
      <c r="H5" s="7" t="s">
        <v>225</v>
      </c>
      <c r="I5" s="7" t="s">
        <v>224</v>
      </c>
      <c r="J5" s="7" t="s">
        <v>225</v>
      </c>
      <c r="K5" s="7" t="str">
        <f>_xlfn.CONCAT(C5,D5,"-",E5,F5)</f>
        <v>A1B1-A1B1</v>
      </c>
      <c r="L5" s="7" t="str">
        <f>_xlfn.CONCAT(G5,H5,"-",I5,J5)</f>
        <v>A3B3-A3B3</v>
      </c>
      <c r="M5" s="7"/>
      <c r="N5" s="7" t="str">
        <f>_xlfn.CONCAT(C5,D5,"-",G5,H5)</f>
        <v>A1B1-A3B3</v>
      </c>
      <c r="O5" s="7" t="str">
        <f>_xlfn.CONCAT(E5,F5,"-",I5,J5)</f>
        <v>A1B1-A3B3</v>
      </c>
      <c r="Q5" s="10" t="s">
        <v>226</v>
      </c>
      <c r="R5" s="10" t="s">
        <v>117</v>
      </c>
      <c r="S5" s="10" t="s">
        <v>227</v>
      </c>
      <c r="T5" s="10" t="s">
        <v>118</v>
      </c>
      <c r="U5" s="10" t="s">
        <v>228</v>
      </c>
      <c r="V5" s="10" t="s">
        <v>229</v>
      </c>
      <c r="W5" s="10" t="s">
        <v>230</v>
      </c>
      <c r="X5" s="10" t="s">
        <v>228</v>
      </c>
      <c r="Y5" s="6" t="s">
        <v>226</v>
      </c>
      <c r="Z5" s="10" t="s">
        <v>117</v>
      </c>
      <c r="AA5" s="10" t="s">
        <v>227</v>
      </c>
      <c r="AB5" s="10" t="s">
        <v>118</v>
      </c>
      <c r="AC5" s="10" t="s">
        <v>228</v>
      </c>
      <c r="AD5" s="10" t="s">
        <v>229</v>
      </c>
      <c r="AE5" s="10" t="s">
        <v>230</v>
      </c>
      <c r="AF5" s="10" t="s">
        <v>228</v>
      </c>
    </row>
    <row r="6" spans="1:32" ht="14.5" customHeight="1" x14ac:dyDescent="0.2">
      <c r="A6" s="6" t="s">
        <v>141</v>
      </c>
      <c r="B6" s="7" t="s">
        <v>100</v>
      </c>
      <c r="C6" s="15" t="s">
        <v>222</v>
      </c>
      <c r="D6" s="15" t="s">
        <v>223</v>
      </c>
      <c r="E6" s="15" t="s">
        <v>222</v>
      </c>
      <c r="F6" s="15" t="s">
        <v>222</v>
      </c>
      <c r="G6" s="15" t="s">
        <v>224</v>
      </c>
      <c r="H6" s="15" t="s">
        <v>225</v>
      </c>
      <c r="I6" s="15" t="s">
        <v>224</v>
      </c>
      <c r="J6" s="15" t="s">
        <v>225</v>
      </c>
      <c r="K6" s="7" t="str">
        <f t="shared" ref="K6:K39" si="0">_xlfn.CONCAT(C6,D6,"-",E6,F6)</f>
        <v>A1B1-A1A1</v>
      </c>
      <c r="L6" s="7" t="str">
        <f t="shared" ref="L6:L39" si="1">_xlfn.CONCAT(G6,H6,"-",I6,J6)</f>
        <v>A3B3-A3B3</v>
      </c>
      <c r="M6" s="7"/>
      <c r="N6" s="7" t="str">
        <f t="shared" ref="N6:N39" si="2">_xlfn.CONCAT(C6,D6,"-",G6,H6)</f>
        <v>A1B1-A3B3</v>
      </c>
      <c r="O6" s="7" t="str">
        <f t="shared" ref="O6:O39" si="3">_xlfn.CONCAT(E6,F6,"-",I6,J6)</f>
        <v>A1A1-A3B3</v>
      </c>
      <c r="Q6" s="17" t="s">
        <v>231</v>
      </c>
      <c r="R6" s="8">
        <f>COUNTIF($K$6:$K$39,Q6)</f>
        <v>2</v>
      </c>
      <c r="S6" s="14">
        <v>6.25E-2</v>
      </c>
      <c r="T6" s="9">
        <v>2.125</v>
      </c>
      <c r="U6" s="7">
        <v>3.9133508222809185E-2</v>
      </c>
      <c r="V6" s="7">
        <v>0.11764705882352941</v>
      </c>
      <c r="W6" s="8">
        <f>$T$15*V6</f>
        <v>4</v>
      </c>
      <c r="X6" s="7">
        <f>_xlfn.CHISQ.TEST(R6:R14,W6:W14)</f>
        <v>0.37304782737088937</v>
      </c>
      <c r="Y6" s="13" t="s">
        <v>232</v>
      </c>
      <c r="Z6" s="8">
        <v>3</v>
      </c>
      <c r="AA6" s="14">
        <v>6.25E-2</v>
      </c>
      <c r="AB6" s="9">
        <v>2.125</v>
      </c>
      <c r="AC6" s="7">
        <v>0.24889825428696333</v>
      </c>
      <c r="AD6" s="7">
        <v>0.20588235294117646</v>
      </c>
      <c r="AE6" s="8">
        <f>$Z$15*AD6</f>
        <v>7</v>
      </c>
      <c r="AF6" s="16">
        <f>_xlfn.CHISQ.TEST(Z6:Z14,AE6:AE14)</f>
        <v>3.2699463684482372E-2</v>
      </c>
    </row>
    <row r="7" spans="1:32" ht="14.5" customHeight="1" x14ac:dyDescent="0.2">
      <c r="A7" s="6" t="s">
        <v>144</v>
      </c>
      <c r="B7" s="7" t="s">
        <v>100</v>
      </c>
      <c r="C7" s="15" t="s">
        <v>222</v>
      </c>
      <c r="D7" s="15" t="s">
        <v>223</v>
      </c>
      <c r="E7" s="15" t="s">
        <v>222</v>
      </c>
      <c r="F7" s="15" t="s">
        <v>223</v>
      </c>
      <c r="G7" s="15" t="s">
        <v>224</v>
      </c>
      <c r="H7" s="15" t="s">
        <v>224</v>
      </c>
      <c r="I7" s="15" t="s">
        <v>224</v>
      </c>
      <c r="J7" s="15" t="s">
        <v>225</v>
      </c>
      <c r="K7" s="7" t="str">
        <f t="shared" si="0"/>
        <v>A1B1-A1B1</v>
      </c>
      <c r="L7" s="7" t="str">
        <f t="shared" si="1"/>
        <v>A3A3-A3B3</v>
      </c>
      <c r="M7" s="7"/>
      <c r="N7" s="7" t="str">
        <f t="shared" si="2"/>
        <v>A1B1-A3A3</v>
      </c>
      <c r="O7" s="7" t="str">
        <f t="shared" si="3"/>
        <v>A1B1-A3B3</v>
      </c>
      <c r="Q7" s="11" t="s">
        <v>233</v>
      </c>
      <c r="R7" s="8">
        <f t="shared" ref="R7:R14" si="4">COUNTIF($K$6:$K$39,Q7)</f>
        <v>8</v>
      </c>
      <c r="S7" s="14">
        <v>0.125</v>
      </c>
      <c r="T7" s="9">
        <v>4.25</v>
      </c>
      <c r="U7" s="7"/>
      <c r="V7" s="7">
        <v>0.11764705882352941</v>
      </c>
      <c r="W7" s="8">
        <f t="shared" ref="W7:W14" si="5">$T$15*V7</f>
        <v>4</v>
      </c>
      <c r="X7" s="7"/>
      <c r="Y7" s="13" t="s">
        <v>234</v>
      </c>
      <c r="Z7" s="8">
        <v>1</v>
      </c>
      <c r="AA7" s="14">
        <v>0.125</v>
      </c>
      <c r="AB7" s="9">
        <v>4.25</v>
      </c>
      <c r="AC7" s="7"/>
      <c r="AD7" s="7">
        <v>0.11764705882352941</v>
      </c>
      <c r="AE7" s="8">
        <f t="shared" ref="AE7:AE13" si="6">$Z$15*AD7</f>
        <v>4</v>
      </c>
      <c r="AF7" s="7"/>
    </row>
    <row r="8" spans="1:32" ht="14.5" customHeight="1" x14ac:dyDescent="0.2">
      <c r="A8" s="6" t="s">
        <v>145</v>
      </c>
      <c r="B8" s="7" t="s">
        <v>100</v>
      </c>
      <c r="C8" s="15" t="s">
        <v>222</v>
      </c>
      <c r="D8" s="15" t="s">
        <v>223</v>
      </c>
      <c r="E8" s="15" t="s">
        <v>222</v>
      </c>
      <c r="F8" s="15" t="s">
        <v>223</v>
      </c>
      <c r="G8" s="15" t="s">
        <v>224</v>
      </c>
      <c r="H8" s="15" t="s">
        <v>225</v>
      </c>
      <c r="I8" s="15" t="s">
        <v>224</v>
      </c>
      <c r="J8" s="15" t="s">
        <v>225</v>
      </c>
      <c r="K8" s="7" t="str">
        <f t="shared" si="0"/>
        <v>A1B1-A1B1</v>
      </c>
      <c r="L8" s="7" t="str">
        <f t="shared" si="1"/>
        <v>A3B3-A3B3</v>
      </c>
      <c r="M8" s="7"/>
      <c r="N8" s="7" t="str">
        <f t="shared" si="2"/>
        <v>A1B1-A3B3</v>
      </c>
      <c r="O8" s="7" t="str">
        <f t="shared" si="3"/>
        <v>A1B1-A3B3</v>
      </c>
      <c r="Q8" s="11" t="s">
        <v>235</v>
      </c>
      <c r="R8" s="8">
        <f t="shared" si="4"/>
        <v>0</v>
      </c>
      <c r="S8" s="14">
        <v>6.25E-2</v>
      </c>
      <c r="T8" s="9">
        <v>2.125</v>
      </c>
      <c r="U8" s="7"/>
      <c r="V8" s="7">
        <v>0</v>
      </c>
      <c r="W8" s="8"/>
      <c r="X8" s="7"/>
      <c r="Y8" s="13" t="s">
        <v>236</v>
      </c>
      <c r="Z8" s="8">
        <v>3</v>
      </c>
      <c r="AA8" s="14">
        <v>6.25E-2</v>
      </c>
      <c r="AB8" s="9">
        <v>2.125</v>
      </c>
      <c r="AC8" s="7"/>
      <c r="AD8" s="7">
        <v>5.8823529411764705E-2</v>
      </c>
      <c r="AE8" s="8">
        <f t="shared" si="6"/>
        <v>2</v>
      </c>
      <c r="AF8" s="7"/>
    </row>
    <row r="9" spans="1:32" ht="14.5" customHeight="1" x14ac:dyDescent="0.2">
      <c r="A9" s="6" t="s">
        <v>146</v>
      </c>
      <c r="B9" s="7" t="s">
        <v>100</v>
      </c>
      <c r="C9" s="15" t="s">
        <v>222</v>
      </c>
      <c r="D9" s="15" t="s">
        <v>223</v>
      </c>
      <c r="E9" s="15" t="s">
        <v>222</v>
      </c>
      <c r="F9" s="15" t="s">
        <v>222</v>
      </c>
      <c r="G9" s="15" t="s">
        <v>224</v>
      </c>
      <c r="H9" s="15" t="s">
        <v>225</v>
      </c>
      <c r="I9" s="15" t="s">
        <v>224</v>
      </c>
      <c r="J9" s="15" t="s">
        <v>225</v>
      </c>
      <c r="K9" s="7" t="str">
        <f t="shared" si="0"/>
        <v>A1B1-A1A1</v>
      </c>
      <c r="L9" s="7" t="str">
        <f t="shared" si="1"/>
        <v>A3B3-A3B3</v>
      </c>
      <c r="M9" s="7"/>
      <c r="N9" s="7" t="str">
        <f t="shared" si="2"/>
        <v>A1B1-A3B3</v>
      </c>
      <c r="O9" s="7" t="str">
        <f t="shared" si="3"/>
        <v>A1A1-A3B3</v>
      </c>
      <c r="Q9" s="11" t="s">
        <v>237</v>
      </c>
      <c r="R9" s="8">
        <f t="shared" si="4"/>
        <v>3</v>
      </c>
      <c r="S9" s="14">
        <v>0.125</v>
      </c>
      <c r="T9" s="9">
        <v>4.25</v>
      </c>
      <c r="U9" s="7"/>
      <c r="V9" s="7">
        <v>0.11764705882352941</v>
      </c>
      <c r="W9" s="8">
        <f t="shared" si="5"/>
        <v>4</v>
      </c>
      <c r="X9" s="7"/>
      <c r="Y9" s="13" t="s">
        <v>238</v>
      </c>
      <c r="Z9" s="8">
        <v>4</v>
      </c>
      <c r="AA9" s="14">
        <v>0.125</v>
      </c>
      <c r="AB9" s="9">
        <v>4.25</v>
      </c>
      <c r="AC9" s="7"/>
      <c r="AD9" s="7">
        <v>2.9411764705882353E-2</v>
      </c>
      <c r="AE9" s="8">
        <f t="shared" si="6"/>
        <v>1</v>
      </c>
      <c r="AF9" s="7"/>
    </row>
    <row r="10" spans="1:32" ht="14.5" customHeight="1" x14ac:dyDescent="0.2">
      <c r="A10" s="6" t="s">
        <v>147</v>
      </c>
      <c r="B10" s="7" t="s">
        <v>100</v>
      </c>
      <c r="C10" s="15" t="s">
        <v>222</v>
      </c>
      <c r="D10" s="15" t="s">
        <v>223</v>
      </c>
      <c r="E10" s="15" t="s">
        <v>223</v>
      </c>
      <c r="F10" s="15" t="s">
        <v>223</v>
      </c>
      <c r="G10" s="15" t="s">
        <v>224</v>
      </c>
      <c r="H10" s="15" t="s">
        <v>224</v>
      </c>
      <c r="I10" s="15" t="s">
        <v>224</v>
      </c>
      <c r="J10" s="15" t="s">
        <v>224</v>
      </c>
      <c r="K10" s="7" t="str">
        <f t="shared" si="0"/>
        <v>A1B1-B1B1</v>
      </c>
      <c r="L10" s="7" t="str">
        <f t="shared" si="1"/>
        <v>A3A3-A3A3</v>
      </c>
      <c r="M10" s="7"/>
      <c r="N10" s="7" t="str">
        <f t="shared" si="2"/>
        <v>A1B1-A3A3</v>
      </c>
      <c r="O10" s="7" t="str">
        <f t="shared" si="3"/>
        <v>B1B1-A3A3</v>
      </c>
      <c r="Q10" s="17" t="s">
        <v>239</v>
      </c>
      <c r="R10" s="8">
        <f t="shared" si="4"/>
        <v>15</v>
      </c>
      <c r="S10" s="14">
        <v>0.25</v>
      </c>
      <c r="T10" s="9">
        <v>8.5</v>
      </c>
      <c r="U10" s="7"/>
      <c r="V10" s="7">
        <v>0.47058823529411764</v>
      </c>
      <c r="W10" s="8">
        <f t="shared" si="5"/>
        <v>16</v>
      </c>
      <c r="X10" s="7"/>
      <c r="Y10" s="13" t="s">
        <v>240</v>
      </c>
      <c r="Z10" s="8">
        <v>14</v>
      </c>
      <c r="AA10" s="14">
        <v>0.25</v>
      </c>
      <c r="AB10" s="9">
        <v>8.5</v>
      </c>
      <c r="AC10" s="7"/>
      <c r="AD10" s="7">
        <v>0.29411764705882354</v>
      </c>
      <c r="AE10" s="8">
        <f t="shared" si="6"/>
        <v>10</v>
      </c>
      <c r="AF10" s="7"/>
    </row>
    <row r="11" spans="1:32" ht="14.5" customHeight="1" x14ac:dyDescent="0.2">
      <c r="A11" s="6" t="s">
        <v>148</v>
      </c>
      <c r="B11" s="7" t="s">
        <v>100</v>
      </c>
      <c r="C11" s="15" t="s">
        <v>222</v>
      </c>
      <c r="D11" s="15" t="s">
        <v>223</v>
      </c>
      <c r="E11" s="15" t="s">
        <v>222</v>
      </c>
      <c r="F11" s="15" t="s">
        <v>223</v>
      </c>
      <c r="G11" s="15" t="s">
        <v>224</v>
      </c>
      <c r="H11" s="15" t="s">
        <v>225</v>
      </c>
      <c r="I11" s="15" t="s">
        <v>224</v>
      </c>
      <c r="J11" s="15" t="s">
        <v>225</v>
      </c>
      <c r="K11" s="7" t="str">
        <f t="shared" si="0"/>
        <v>A1B1-A1B1</v>
      </c>
      <c r="L11" s="7" t="str">
        <f t="shared" si="1"/>
        <v>A3B3-A3B3</v>
      </c>
      <c r="M11" s="7"/>
      <c r="N11" s="7" t="str">
        <f t="shared" si="2"/>
        <v>A1B1-A3B3</v>
      </c>
      <c r="O11" s="7" t="str">
        <f t="shared" si="3"/>
        <v>A1B1-A3B3</v>
      </c>
      <c r="Q11" s="11" t="s">
        <v>241</v>
      </c>
      <c r="R11" s="8">
        <f t="shared" si="4"/>
        <v>2</v>
      </c>
      <c r="S11" s="14">
        <v>0.125</v>
      </c>
      <c r="T11" s="9">
        <v>4.25</v>
      </c>
      <c r="U11" s="7"/>
      <c r="V11" s="7">
        <v>0</v>
      </c>
      <c r="W11" s="8"/>
      <c r="X11" s="7"/>
      <c r="Y11" s="13" t="s">
        <v>242</v>
      </c>
      <c r="Z11" s="8">
        <v>5</v>
      </c>
      <c r="AA11" s="14">
        <v>0.125</v>
      </c>
      <c r="AB11" s="9">
        <v>4.25</v>
      </c>
      <c r="AC11" s="7"/>
      <c r="AD11" s="7">
        <v>0.23529411764705882</v>
      </c>
      <c r="AE11" s="8">
        <f t="shared" si="6"/>
        <v>8</v>
      </c>
      <c r="AF11" s="7"/>
    </row>
    <row r="12" spans="1:32" ht="14.5" customHeight="1" x14ac:dyDescent="0.2">
      <c r="A12" s="6" t="s">
        <v>149</v>
      </c>
      <c r="B12" s="7" t="s">
        <v>100</v>
      </c>
      <c r="C12" s="15" t="s">
        <v>222</v>
      </c>
      <c r="D12" s="15" t="s">
        <v>223</v>
      </c>
      <c r="E12" s="15" t="s">
        <v>222</v>
      </c>
      <c r="F12" s="15" t="s">
        <v>223</v>
      </c>
      <c r="G12" s="15" t="s">
        <v>224</v>
      </c>
      <c r="H12" s="15" t="s">
        <v>225</v>
      </c>
      <c r="I12" s="15" t="s">
        <v>224</v>
      </c>
      <c r="J12" s="15" t="s">
        <v>225</v>
      </c>
      <c r="K12" s="7" t="str">
        <f t="shared" si="0"/>
        <v>A1B1-A1B1</v>
      </c>
      <c r="L12" s="7" t="str">
        <f t="shared" si="1"/>
        <v>A3B3-A3B3</v>
      </c>
      <c r="M12" s="7"/>
      <c r="N12" s="7" t="str">
        <f t="shared" si="2"/>
        <v>A1B1-A3B3</v>
      </c>
      <c r="O12" s="7" t="str">
        <f t="shared" si="3"/>
        <v>A1B1-A3B3</v>
      </c>
      <c r="Q12" s="11" t="s">
        <v>243</v>
      </c>
      <c r="R12" s="8">
        <f t="shared" si="4"/>
        <v>0</v>
      </c>
      <c r="S12" s="14">
        <v>6.25E-2</v>
      </c>
      <c r="T12" s="9">
        <v>2.125</v>
      </c>
      <c r="U12" s="7"/>
      <c r="V12" s="7">
        <v>0</v>
      </c>
      <c r="W12" s="8"/>
      <c r="X12" s="7"/>
      <c r="Y12" s="13" t="s">
        <v>244</v>
      </c>
      <c r="Z12" s="8">
        <v>0</v>
      </c>
      <c r="AA12" s="14">
        <v>6.25E-2</v>
      </c>
      <c r="AB12" s="9">
        <v>2.125</v>
      </c>
      <c r="AC12" s="7"/>
      <c r="AD12" s="7">
        <v>0</v>
      </c>
      <c r="AE12" s="8"/>
      <c r="AF12" s="7"/>
    </row>
    <row r="13" spans="1:32" ht="14.5" customHeight="1" x14ac:dyDescent="0.2">
      <c r="A13" s="6" t="s">
        <v>150</v>
      </c>
      <c r="B13" s="7" t="s">
        <v>100</v>
      </c>
      <c r="C13" s="15" t="s">
        <v>222</v>
      </c>
      <c r="D13" s="15" t="s">
        <v>223</v>
      </c>
      <c r="E13" s="15" t="s">
        <v>222</v>
      </c>
      <c r="F13" s="15" t="s">
        <v>222</v>
      </c>
      <c r="G13" s="15" t="s">
        <v>225</v>
      </c>
      <c r="H13" s="15" t="s">
        <v>225</v>
      </c>
      <c r="I13" s="15" t="s">
        <v>224</v>
      </c>
      <c r="J13" s="15" t="s">
        <v>225</v>
      </c>
      <c r="K13" s="7" t="str">
        <f t="shared" si="0"/>
        <v>A1B1-A1A1</v>
      </c>
      <c r="L13" s="7" t="str">
        <f t="shared" si="1"/>
        <v>B3B3-A3B3</v>
      </c>
      <c r="M13" s="7"/>
      <c r="N13" s="7" t="str">
        <f t="shared" si="2"/>
        <v>A1B1-B3B3</v>
      </c>
      <c r="O13" s="7" t="str">
        <f t="shared" si="3"/>
        <v>A1A1-A3B3</v>
      </c>
      <c r="Q13" s="11" t="s">
        <v>245</v>
      </c>
      <c r="R13" s="8">
        <f t="shared" si="4"/>
        <v>4</v>
      </c>
      <c r="S13" s="14">
        <v>0.125</v>
      </c>
      <c r="T13" s="9">
        <v>4.25</v>
      </c>
      <c r="U13" s="7"/>
      <c r="V13" s="7">
        <v>8.8235294117647065E-2</v>
      </c>
      <c r="W13" s="8">
        <f t="shared" si="5"/>
        <v>3</v>
      </c>
      <c r="X13" s="7"/>
      <c r="Y13" s="13" t="s">
        <v>246</v>
      </c>
      <c r="Z13" s="8">
        <v>2</v>
      </c>
      <c r="AA13" s="14">
        <v>0.125</v>
      </c>
      <c r="AB13" s="9">
        <v>4.25</v>
      </c>
      <c r="AC13" s="7"/>
      <c r="AD13" s="7">
        <v>5.8823529411764705E-2</v>
      </c>
      <c r="AE13" s="8">
        <f t="shared" si="6"/>
        <v>2</v>
      </c>
      <c r="AF13" s="7"/>
    </row>
    <row r="14" spans="1:32" ht="14.5" customHeight="1" x14ac:dyDescent="0.2">
      <c r="A14" s="6" t="s">
        <v>152</v>
      </c>
      <c r="B14" s="7" t="s">
        <v>101</v>
      </c>
      <c r="C14" s="15" t="s">
        <v>222</v>
      </c>
      <c r="D14" s="15" t="s">
        <v>223</v>
      </c>
      <c r="E14" s="15" t="s">
        <v>222</v>
      </c>
      <c r="F14" s="15" t="s">
        <v>223</v>
      </c>
      <c r="G14" s="15" t="s">
        <v>224</v>
      </c>
      <c r="H14" s="15" t="s">
        <v>225</v>
      </c>
      <c r="I14" s="15" t="s">
        <v>225</v>
      </c>
      <c r="J14" s="15" t="s">
        <v>225</v>
      </c>
      <c r="K14" s="7" t="str">
        <f t="shared" si="0"/>
        <v>A1B1-A1B1</v>
      </c>
      <c r="L14" s="7" t="str">
        <f t="shared" si="1"/>
        <v>A3B3-B3B3</v>
      </c>
      <c r="M14" s="7"/>
      <c r="N14" s="7" t="str">
        <f t="shared" si="2"/>
        <v>A1B1-A3B3</v>
      </c>
      <c r="O14" s="7" t="str">
        <f t="shared" si="3"/>
        <v>A1B1-B3B3</v>
      </c>
      <c r="Q14" s="17" t="s">
        <v>247</v>
      </c>
      <c r="R14" s="8">
        <f t="shared" si="4"/>
        <v>0</v>
      </c>
      <c r="S14" s="14">
        <v>6.25E-2</v>
      </c>
      <c r="T14" s="9">
        <v>2.125</v>
      </c>
      <c r="U14" s="7"/>
      <c r="V14" s="7">
        <v>8.8235294117647065E-2</v>
      </c>
      <c r="W14" s="8">
        <f t="shared" si="5"/>
        <v>3</v>
      </c>
      <c r="X14" s="7"/>
      <c r="Y14" s="13" t="s">
        <v>248</v>
      </c>
      <c r="Z14" s="8">
        <v>2</v>
      </c>
      <c r="AA14" s="14">
        <v>6.25E-2</v>
      </c>
      <c r="AB14" s="9">
        <v>2.125</v>
      </c>
      <c r="AC14" s="7"/>
      <c r="AD14" s="7">
        <v>0</v>
      </c>
      <c r="AE14" s="8"/>
      <c r="AF14" s="7"/>
    </row>
    <row r="15" spans="1:32" ht="14.5" customHeight="1" x14ac:dyDescent="0.2">
      <c r="A15" s="6" t="s">
        <v>153</v>
      </c>
      <c r="B15" s="7" t="s">
        <v>100</v>
      </c>
      <c r="C15" s="15" t="s">
        <v>222</v>
      </c>
      <c r="D15" s="15" t="s">
        <v>223</v>
      </c>
      <c r="E15" s="15" t="s">
        <v>222</v>
      </c>
      <c r="F15" s="15" t="s">
        <v>223</v>
      </c>
      <c r="G15" s="15" t="s">
        <v>224</v>
      </c>
      <c r="H15" s="15" t="s">
        <v>225</v>
      </c>
      <c r="I15" s="15" t="s">
        <v>224</v>
      </c>
      <c r="J15" s="15" t="s">
        <v>224</v>
      </c>
      <c r="K15" s="7" t="str">
        <f t="shared" si="0"/>
        <v>A1B1-A1B1</v>
      </c>
      <c r="L15" s="7" t="str">
        <f t="shared" si="1"/>
        <v>A3B3-A3A3</v>
      </c>
      <c r="M15" s="7"/>
      <c r="N15" s="7" t="str">
        <f t="shared" si="2"/>
        <v>A1B1-A3B3</v>
      </c>
      <c r="O15" s="7" t="str">
        <f t="shared" si="3"/>
        <v>A1B1-A3A3</v>
      </c>
      <c r="Q15" s="11"/>
      <c r="R15" s="8">
        <f>SUM(R6:R14)</f>
        <v>34</v>
      </c>
      <c r="S15" s="8">
        <v>1</v>
      </c>
      <c r="T15" s="8">
        <v>34</v>
      </c>
      <c r="U15" s="7"/>
      <c r="V15" s="7">
        <v>1</v>
      </c>
      <c r="W15" s="7"/>
      <c r="X15" s="7"/>
      <c r="Y15" s="13"/>
      <c r="Z15" s="8">
        <v>34</v>
      </c>
      <c r="AA15" s="8">
        <v>1</v>
      </c>
      <c r="AB15" s="8">
        <v>34</v>
      </c>
      <c r="AC15" s="7"/>
      <c r="AD15" s="7">
        <v>1</v>
      </c>
      <c r="AE15" s="7"/>
      <c r="AF15" s="7"/>
    </row>
    <row r="16" spans="1:32" ht="14.5" customHeight="1" x14ac:dyDescent="0.2">
      <c r="A16" s="6" t="s">
        <v>154</v>
      </c>
      <c r="B16" s="7" t="s">
        <v>101</v>
      </c>
      <c r="C16" s="15" t="s">
        <v>222</v>
      </c>
      <c r="D16" s="15" t="s">
        <v>222</v>
      </c>
      <c r="E16" s="15" t="s">
        <v>222</v>
      </c>
      <c r="F16" s="15" t="s">
        <v>223</v>
      </c>
      <c r="G16" s="15" t="s">
        <v>225</v>
      </c>
      <c r="H16" s="15" t="s">
        <v>225</v>
      </c>
      <c r="I16" s="15" t="s">
        <v>224</v>
      </c>
      <c r="J16" s="15" t="s">
        <v>225</v>
      </c>
      <c r="K16" s="7" t="str">
        <f t="shared" si="0"/>
        <v>A1A1-A1B1</v>
      </c>
      <c r="L16" s="7" t="str">
        <f t="shared" si="1"/>
        <v>B3B3-A3B3</v>
      </c>
      <c r="M16" s="7"/>
      <c r="N16" s="7" t="str">
        <f t="shared" si="2"/>
        <v>A1A1-B3B3</v>
      </c>
      <c r="O16" s="7" t="str">
        <f t="shared" si="3"/>
        <v>A1B1-A3B3</v>
      </c>
    </row>
    <row r="17" spans="1:32" ht="14.5" customHeight="1" x14ac:dyDescent="0.2">
      <c r="A17" s="6" t="s">
        <v>155</v>
      </c>
      <c r="B17" s="7" t="s">
        <v>101</v>
      </c>
      <c r="C17" s="15" t="s">
        <v>223</v>
      </c>
      <c r="D17" s="15" t="s">
        <v>223</v>
      </c>
      <c r="E17" s="15" t="s">
        <v>222</v>
      </c>
      <c r="F17" s="15" t="s">
        <v>223</v>
      </c>
      <c r="G17" s="15" t="s">
        <v>225</v>
      </c>
      <c r="H17" s="15" t="s">
        <v>225</v>
      </c>
      <c r="I17" s="15" t="s">
        <v>224</v>
      </c>
      <c r="J17" s="15" t="s">
        <v>224</v>
      </c>
      <c r="K17" s="7" t="str">
        <f t="shared" si="0"/>
        <v>B1B1-A1B1</v>
      </c>
      <c r="L17" s="7" t="str">
        <f t="shared" si="1"/>
        <v>B3B3-A3A3</v>
      </c>
      <c r="M17" s="7"/>
      <c r="N17" s="7" t="str">
        <f t="shared" si="2"/>
        <v>B1B1-B3B3</v>
      </c>
      <c r="O17" s="7" t="str">
        <f t="shared" si="3"/>
        <v>A1B1-A3A3</v>
      </c>
    </row>
    <row r="18" spans="1:32" ht="14.5" customHeight="1" x14ac:dyDescent="0.2">
      <c r="A18" s="6" t="s">
        <v>156</v>
      </c>
      <c r="B18" s="7" t="s">
        <v>101</v>
      </c>
      <c r="C18" s="15" t="s">
        <v>223</v>
      </c>
      <c r="D18" s="15" t="s">
        <v>223</v>
      </c>
      <c r="E18" s="15" t="s">
        <v>222</v>
      </c>
      <c r="F18" s="15" t="s">
        <v>223</v>
      </c>
      <c r="G18" s="15" t="s">
        <v>224</v>
      </c>
      <c r="H18" s="15" t="s">
        <v>225</v>
      </c>
      <c r="I18" s="15" t="s">
        <v>225</v>
      </c>
      <c r="J18" s="15" t="s">
        <v>225</v>
      </c>
      <c r="K18" s="7" t="str">
        <f t="shared" si="0"/>
        <v>B1B1-A1B1</v>
      </c>
      <c r="L18" s="7" t="str">
        <f t="shared" si="1"/>
        <v>A3B3-B3B3</v>
      </c>
      <c r="M18" s="7"/>
      <c r="N18" s="7" t="str">
        <f t="shared" si="2"/>
        <v>B1B1-A3B3</v>
      </c>
      <c r="O18" s="7" t="str">
        <f t="shared" si="3"/>
        <v>A1B1-B3B3</v>
      </c>
      <c r="Q18" s="100" t="s">
        <v>249</v>
      </c>
      <c r="R18" s="100"/>
      <c r="S18" s="100"/>
      <c r="T18" s="100"/>
      <c r="U18" s="100"/>
      <c r="V18" s="4"/>
      <c r="W18" s="4"/>
      <c r="X18" s="4"/>
      <c r="Y18" s="101" t="s">
        <v>250</v>
      </c>
      <c r="Z18" s="100"/>
      <c r="AA18" s="100"/>
      <c r="AB18" s="100"/>
      <c r="AC18" s="100"/>
      <c r="AD18" s="4"/>
      <c r="AE18" s="4"/>
      <c r="AF18" s="4"/>
    </row>
    <row r="19" spans="1:32" ht="14.5" customHeight="1" x14ac:dyDescent="0.2">
      <c r="A19" s="6" t="s">
        <v>157</v>
      </c>
      <c r="B19" s="7" t="s">
        <v>100</v>
      </c>
      <c r="C19" s="15" t="s">
        <v>222</v>
      </c>
      <c r="D19" s="15" t="s">
        <v>223</v>
      </c>
      <c r="E19" s="15" t="s">
        <v>222</v>
      </c>
      <c r="F19" s="15" t="s">
        <v>223</v>
      </c>
      <c r="G19" s="15" t="s">
        <v>224</v>
      </c>
      <c r="H19" s="15" t="s">
        <v>225</v>
      </c>
      <c r="I19" s="15" t="s">
        <v>224</v>
      </c>
      <c r="J19" s="15" t="s">
        <v>225</v>
      </c>
      <c r="K19" s="7" t="str">
        <f t="shared" si="0"/>
        <v>A1B1-A1B1</v>
      </c>
      <c r="L19" s="7" t="str">
        <f t="shared" si="1"/>
        <v>A3B3-A3B3</v>
      </c>
      <c r="M19" s="7"/>
      <c r="N19" s="7" t="str">
        <f t="shared" si="2"/>
        <v>A1B1-A3B3</v>
      </c>
      <c r="O19" s="7" t="str">
        <f t="shared" si="3"/>
        <v>A1B1-A3B3</v>
      </c>
      <c r="Q19" s="10" t="s">
        <v>226</v>
      </c>
      <c r="R19" s="10" t="s">
        <v>117</v>
      </c>
      <c r="S19" s="10" t="s">
        <v>227</v>
      </c>
      <c r="T19" s="10" t="s">
        <v>118</v>
      </c>
      <c r="U19" s="10" t="s">
        <v>228</v>
      </c>
      <c r="V19" s="10" t="s">
        <v>229</v>
      </c>
      <c r="W19" s="10" t="s">
        <v>230</v>
      </c>
      <c r="X19" s="10" t="s">
        <v>228</v>
      </c>
      <c r="Y19" s="6" t="s">
        <v>226</v>
      </c>
      <c r="Z19" s="10" t="s">
        <v>117</v>
      </c>
      <c r="AA19" s="10" t="s">
        <v>227</v>
      </c>
      <c r="AB19" s="10" t="s">
        <v>118</v>
      </c>
      <c r="AC19" s="10" t="s">
        <v>228</v>
      </c>
      <c r="AD19" s="10" t="s">
        <v>229</v>
      </c>
      <c r="AE19" s="10" t="s">
        <v>230</v>
      </c>
      <c r="AF19" s="10" t="s">
        <v>228</v>
      </c>
    </row>
    <row r="20" spans="1:32" ht="14.5" customHeight="1" x14ac:dyDescent="0.2">
      <c r="A20" s="6" t="s">
        <v>158</v>
      </c>
      <c r="B20" s="7" t="s">
        <v>100</v>
      </c>
      <c r="C20" s="15" t="s">
        <v>222</v>
      </c>
      <c r="D20" s="15" t="s">
        <v>223</v>
      </c>
      <c r="E20" s="15" t="s">
        <v>222</v>
      </c>
      <c r="F20" s="15" t="s">
        <v>222</v>
      </c>
      <c r="G20" s="15" t="s">
        <v>224</v>
      </c>
      <c r="H20" s="15" t="s">
        <v>224</v>
      </c>
      <c r="I20" s="15" t="s">
        <v>224</v>
      </c>
      <c r="J20" s="15" t="s">
        <v>224</v>
      </c>
      <c r="K20" s="7" t="str">
        <f t="shared" si="0"/>
        <v>A1B1-A1A1</v>
      </c>
      <c r="L20" s="7" t="str">
        <f t="shared" si="1"/>
        <v>A3A3-A3A3</v>
      </c>
      <c r="M20" s="7"/>
      <c r="N20" s="7" t="str">
        <f t="shared" si="2"/>
        <v>A1B1-A3A3</v>
      </c>
      <c r="O20" s="7" t="str">
        <f t="shared" si="3"/>
        <v>A1A1-A3A3</v>
      </c>
      <c r="Q20" s="11" t="s">
        <v>251</v>
      </c>
      <c r="R20" s="8">
        <f>COUNTIF($N$6:$N$39,Q20)</f>
        <v>2</v>
      </c>
      <c r="S20" s="14">
        <v>6.25E-2</v>
      </c>
      <c r="T20" s="9">
        <v>2.125</v>
      </c>
      <c r="U20" s="7">
        <v>2.7188079116326917E-2</v>
      </c>
      <c r="V20" s="7">
        <v>5.8823529411764705E-2</v>
      </c>
      <c r="W20" s="8">
        <f>$T$29*V20</f>
        <v>2</v>
      </c>
      <c r="X20" s="7">
        <f>_xlfn.CHISQ.TEST(R20:R28,W20:W28)</f>
        <v>0.65369433304318636</v>
      </c>
      <c r="Y20" s="13" t="s">
        <v>251</v>
      </c>
      <c r="Z20" s="8">
        <v>2</v>
      </c>
      <c r="AA20" s="14">
        <v>6.25E-2</v>
      </c>
      <c r="AB20" s="9">
        <v>2.125</v>
      </c>
      <c r="AC20" s="7">
        <v>0.26502591529736169</v>
      </c>
      <c r="AD20" s="7">
        <v>5.8823529411764705E-2</v>
      </c>
      <c r="AE20" s="8">
        <f>$Z$15*AD20</f>
        <v>2</v>
      </c>
      <c r="AF20" s="7">
        <f>_xlfn.CHISQ.TEST(Z20:Z28,AE20:AE28)</f>
        <v>0.39364229140524493</v>
      </c>
    </row>
    <row r="21" spans="1:32" ht="14.5" customHeight="1" x14ac:dyDescent="0.2">
      <c r="A21" s="6" t="s">
        <v>159</v>
      </c>
      <c r="B21" s="7" t="s">
        <v>101</v>
      </c>
      <c r="C21" s="15" t="s">
        <v>222</v>
      </c>
      <c r="D21" s="15" t="s">
        <v>223</v>
      </c>
      <c r="E21" s="15" t="s">
        <v>222</v>
      </c>
      <c r="F21" s="15" t="s">
        <v>223</v>
      </c>
      <c r="G21" s="15" t="s">
        <v>225</v>
      </c>
      <c r="H21" s="15" t="s">
        <v>225</v>
      </c>
      <c r="I21" s="15" t="s">
        <v>224</v>
      </c>
      <c r="J21" s="15" t="s">
        <v>224</v>
      </c>
      <c r="K21" s="7" t="str">
        <f t="shared" si="0"/>
        <v>A1B1-A1B1</v>
      </c>
      <c r="L21" s="7" t="str">
        <f t="shared" si="1"/>
        <v>B3B3-A3A3</v>
      </c>
      <c r="M21" s="7"/>
      <c r="N21" s="7" t="str">
        <f t="shared" si="2"/>
        <v>A1B1-B3B3</v>
      </c>
      <c r="O21" s="7" t="str">
        <f t="shared" si="3"/>
        <v>A1B1-A3A3</v>
      </c>
      <c r="Q21" s="11" t="s">
        <v>252</v>
      </c>
      <c r="R21" s="8">
        <f t="shared" ref="R21:R28" si="7">COUNTIF($N$6:$N$39,Q21)</f>
        <v>5</v>
      </c>
      <c r="S21" s="14">
        <v>0.125</v>
      </c>
      <c r="T21" s="9">
        <v>4.25</v>
      </c>
      <c r="U21" s="7"/>
      <c r="V21" s="7">
        <v>0.11764705882352941</v>
      </c>
      <c r="W21" s="8">
        <f t="shared" ref="W21:W28" si="8">$T$29*V21</f>
        <v>4</v>
      </c>
      <c r="X21" s="7"/>
      <c r="Y21" s="13" t="s">
        <v>252</v>
      </c>
      <c r="Z21" s="8">
        <v>3</v>
      </c>
      <c r="AA21" s="14">
        <v>0.125</v>
      </c>
      <c r="AB21" s="9">
        <v>4.25</v>
      </c>
      <c r="AC21" s="7"/>
      <c r="AD21" s="7">
        <v>0.20588235294117646</v>
      </c>
      <c r="AE21" s="8">
        <f t="shared" ref="AE21:AE27" si="9">$Z$15*AD21</f>
        <v>7</v>
      </c>
      <c r="AF21" s="7"/>
    </row>
    <row r="22" spans="1:32" ht="14.5" customHeight="1" x14ac:dyDescent="0.2">
      <c r="A22" s="6" t="s">
        <v>160</v>
      </c>
      <c r="B22" s="7" t="s">
        <v>101</v>
      </c>
      <c r="C22" s="15" t="s">
        <v>222</v>
      </c>
      <c r="D22" s="15" t="s">
        <v>222</v>
      </c>
      <c r="E22" s="15" t="s">
        <v>222</v>
      </c>
      <c r="F22" s="15" t="s">
        <v>222</v>
      </c>
      <c r="G22" s="15" t="s">
        <v>225</v>
      </c>
      <c r="H22" s="15" t="s">
        <v>225</v>
      </c>
      <c r="I22" s="15" t="s">
        <v>225</v>
      </c>
      <c r="J22" s="15" t="s">
        <v>225</v>
      </c>
      <c r="K22" s="7" t="str">
        <f t="shared" si="0"/>
        <v>A1A1-A1A1</v>
      </c>
      <c r="L22" s="7" t="str">
        <f t="shared" si="1"/>
        <v>B3B3-B3B3</v>
      </c>
      <c r="M22" s="7"/>
      <c r="N22" s="7" t="str">
        <f t="shared" si="2"/>
        <v>A1A1-B3B3</v>
      </c>
      <c r="O22" s="7" t="str">
        <f t="shared" si="3"/>
        <v>A1A1-B3B3</v>
      </c>
      <c r="Q22" s="11" t="s">
        <v>253</v>
      </c>
      <c r="R22" s="8">
        <f t="shared" si="7"/>
        <v>0</v>
      </c>
      <c r="S22" s="14">
        <v>6.25E-2</v>
      </c>
      <c r="T22" s="9">
        <v>2.125</v>
      </c>
      <c r="U22" s="7"/>
      <c r="V22" s="7">
        <v>5.8823529411764705E-2</v>
      </c>
      <c r="W22" s="8">
        <f t="shared" si="8"/>
        <v>2</v>
      </c>
      <c r="X22" s="7"/>
      <c r="Y22" s="13" t="s">
        <v>253</v>
      </c>
      <c r="Z22" s="8">
        <v>2</v>
      </c>
      <c r="AA22" s="14">
        <v>6.25E-2</v>
      </c>
      <c r="AB22" s="9">
        <v>2.125</v>
      </c>
      <c r="AC22" s="7"/>
      <c r="AD22" s="7">
        <v>0.11764705882352941</v>
      </c>
      <c r="AE22" s="8">
        <f t="shared" si="9"/>
        <v>4</v>
      </c>
      <c r="AF22" s="7"/>
    </row>
    <row r="23" spans="1:32" ht="14.5" customHeight="1" x14ac:dyDescent="0.2">
      <c r="A23" s="6" t="s">
        <v>161</v>
      </c>
      <c r="B23" s="7" t="s">
        <v>101</v>
      </c>
      <c r="C23" s="15" t="s">
        <v>222</v>
      </c>
      <c r="D23" s="15" t="s">
        <v>223</v>
      </c>
      <c r="E23" s="15" t="s">
        <v>222</v>
      </c>
      <c r="F23" s="15" t="s">
        <v>222</v>
      </c>
      <c r="G23" s="15" t="s">
        <v>225</v>
      </c>
      <c r="H23" s="15" t="s">
        <v>225</v>
      </c>
      <c r="I23" s="15" t="s">
        <v>224</v>
      </c>
      <c r="J23" s="15" t="s">
        <v>224</v>
      </c>
      <c r="K23" s="7" t="str">
        <f t="shared" si="0"/>
        <v>A1B1-A1A1</v>
      </c>
      <c r="L23" s="7" t="str">
        <f t="shared" si="1"/>
        <v>B3B3-A3A3</v>
      </c>
      <c r="M23" s="7"/>
      <c r="N23" s="7" t="str">
        <f t="shared" si="2"/>
        <v>A1B1-B3B3</v>
      </c>
      <c r="O23" s="7" t="str">
        <f t="shared" si="3"/>
        <v>A1A1-A3A3</v>
      </c>
      <c r="Q23" s="11" t="s">
        <v>254</v>
      </c>
      <c r="R23" s="8">
        <f t="shared" si="7"/>
        <v>0</v>
      </c>
      <c r="S23" s="14">
        <v>0.125</v>
      </c>
      <c r="T23" s="9">
        <v>4.25</v>
      </c>
      <c r="U23" s="7"/>
      <c r="V23" s="7">
        <v>8.8235294117647065E-2</v>
      </c>
      <c r="W23" s="8">
        <f t="shared" si="8"/>
        <v>3</v>
      </c>
      <c r="X23" s="7"/>
      <c r="Y23" s="13" t="s">
        <v>254</v>
      </c>
      <c r="Z23" s="8">
        <v>7</v>
      </c>
      <c r="AA23" s="14">
        <v>0.125</v>
      </c>
      <c r="AB23" s="9">
        <v>4.25</v>
      </c>
      <c r="AC23" s="7"/>
      <c r="AD23" s="7">
        <v>0.14705882352941177</v>
      </c>
      <c r="AE23" s="8">
        <f t="shared" si="9"/>
        <v>5</v>
      </c>
      <c r="AF23" s="7"/>
    </row>
    <row r="24" spans="1:32" ht="14.5" customHeight="1" x14ac:dyDescent="0.2">
      <c r="A24" s="6" t="s">
        <v>162</v>
      </c>
      <c r="B24" s="7" t="s">
        <v>101</v>
      </c>
      <c r="C24" s="15" t="s">
        <v>222</v>
      </c>
      <c r="D24" s="15" t="s">
        <v>222</v>
      </c>
      <c r="E24" s="15" t="s">
        <v>222</v>
      </c>
      <c r="F24" s="15" t="s">
        <v>223</v>
      </c>
      <c r="G24" s="15" t="s">
        <v>224</v>
      </c>
      <c r="H24" s="15" t="s">
        <v>224</v>
      </c>
      <c r="I24" s="15" t="s">
        <v>224</v>
      </c>
      <c r="J24" s="15" t="s">
        <v>225</v>
      </c>
      <c r="K24" s="7" t="str">
        <f t="shared" si="0"/>
        <v>A1A1-A1B1</v>
      </c>
      <c r="L24" s="7" t="str">
        <f t="shared" si="1"/>
        <v>A3A3-A3B3</v>
      </c>
      <c r="M24" s="7"/>
      <c r="N24" s="7" t="str">
        <f t="shared" si="2"/>
        <v>A1A1-A3A3</v>
      </c>
      <c r="O24" s="7" t="str">
        <f t="shared" si="3"/>
        <v>A1B1-A3B3</v>
      </c>
      <c r="Q24" s="11" t="s">
        <v>255</v>
      </c>
      <c r="R24" s="8">
        <f t="shared" si="7"/>
        <v>16</v>
      </c>
      <c r="S24" s="14">
        <v>0.25</v>
      </c>
      <c r="T24" s="9">
        <v>8.5</v>
      </c>
      <c r="U24" s="7"/>
      <c r="V24" s="7">
        <v>0.38235294117647056</v>
      </c>
      <c r="W24" s="8">
        <f t="shared" si="8"/>
        <v>13</v>
      </c>
      <c r="X24" s="7"/>
      <c r="Y24" s="13" t="s">
        <v>255</v>
      </c>
      <c r="Z24" s="8">
        <v>14</v>
      </c>
      <c r="AA24" s="14">
        <v>0.25</v>
      </c>
      <c r="AB24" s="9">
        <v>8.5</v>
      </c>
      <c r="AC24" s="7"/>
      <c r="AD24" s="7">
        <v>0.35294117647058826</v>
      </c>
      <c r="AE24" s="8">
        <f t="shared" si="9"/>
        <v>12</v>
      </c>
      <c r="AF24" s="7"/>
    </row>
    <row r="25" spans="1:32" ht="14.5" customHeight="1" x14ac:dyDescent="0.2">
      <c r="A25" s="6" t="s">
        <v>163</v>
      </c>
      <c r="B25" s="7" t="s">
        <v>100</v>
      </c>
      <c r="C25" s="15" t="s">
        <v>222</v>
      </c>
      <c r="D25" s="15" t="s">
        <v>223</v>
      </c>
      <c r="E25" s="15" t="s">
        <v>223</v>
      </c>
      <c r="F25" s="15" t="s">
        <v>223</v>
      </c>
      <c r="G25" s="15" t="s">
        <v>224</v>
      </c>
      <c r="H25" s="15" t="s">
        <v>225</v>
      </c>
      <c r="I25" s="15" t="s">
        <v>224</v>
      </c>
      <c r="J25" s="15" t="s">
        <v>225</v>
      </c>
      <c r="K25" s="7" t="str">
        <f t="shared" si="0"/>
        <v>A1B1-B1B1</v>
      </c>
      <c r="L25" s="7" t="str">
        <f t="shared" si="1"/>
        <v>A3B3-A3B3</v>
      </c>
      <c r="M25" s="7"/>
      <c r="N25" s="7" t="str">
        <f t="shared" si="2"/>
        <v>A1B1-A3B3</v>
      </c>
      <c r="O25" s="7" t="str">
        <f t="shared" si="3"/>
        <v>B1B1-A3B3</v>
      </c>
      <c r="Q25" s="11" t="s">
        <v>256</v>
      </c>
      <c r="R25" s="8">
        <f t="shared" si="7"/>
        <v>1</v>
      </c>
      <c r="S25" s="14">
        <v>0.125</v>
      </c>
      <c r="T25" s="9">
        <v>4.25</v>
      </c>
      <c r="U25" s="7"/>
      <c r="V25" s="7">
        <v>0</v>
      </c>
      <c r="W25" s="8"/>
      <c r="X25" s="7"/>
      <c r="Y25" s="13" t="s">
        <v>256</v>
      </c>
      <c r="Z25" s="8">
        <v>2</v>
      </c>
      <c r="AA25" s="14">
        <v>0.125</v>
      </c>
      <c r="AB25" s="9">
        <v>4.25</v>
      </c>
      <c r="AC25" s="7"/>
      <c r="AD25" s="7">
        <v>5.8823529411764705E-2</v>
      </c>
      <c r="AE25" s="8">
        <f t="shared" si="9"/>
        <v>2</v>
      </c>
      <c r="AF25" s="7"/>
    </row>
    <row r="26" spans="1:32" ht="14.5" customHeight="1" x14ac:dyDescent="0.2">
      <c r="A26" s="6" t="s">
        <v>164</v>
      </c>
      <c r="B26" s="7" t="s">
        <v>100</v>
      </c>
      <c r="C26" s="15" t="s">
        <v>222</v>
      </c>
      <c r="D26" s="15" t="s">
        <v>222</v>
      </c>
      <c r="E26" s="15" t="s">
        <v>222</v>
      </c>
      <c r="F26" s="15" t="s">
        <v>222</v>
      </c>
      <c r="G26" s="15" t="s">
        <v>224</v>
      </c>
      <c r="H26" s="15" t="s">
        <v>224</v>
      </c>
      <c r="I26" s="15" t="s">
        <v>224</v>
      </c>
      <c r="J26" s="15" t="s">
        <v>225</v>
      </c>
      <c r="K26" s="7" t="str">
        <f t="shared" si="0"/>
        <v>A1A1-A1A1</v>
      </c>
      <c r="L26" s="7" t="str">
        <f t="shared" si="1"/>
        <v>A3A3-A3B3</v>
      </c>
      <c r="M26" s="7"/>
      <c r="N26" s="7" t="str">
        <f t="shared" si="2"/>
        <v>A1A1-A3A3</v>
      </c>
      <c r="O26" s="7" t="str">
        <f t="shared" si="3"/>
        <v>A1A1-A3B3</v>
      </c>
      <c r="Q26" s="17" t="s">
        <v>257</v>
      </c>
      <c r="R26" s="8">
        <f t="shared" si="7"/>
        <v>3</v>
      </c>
      <c r="S26" s="14">
        <v>6.25E-2</v>
      </c>
      <c r="T26" s="9">
        <v>2.125</v>
      </c>
      <c r="U26" s="7"/>
      <c r="V26" s="7">
        <v>8.8235294117647065E-2</v>
      </c>
      <c r="W26" s="8">
        <f t="shared" si="8"/>
        <v>3</v>
      </c>
      <c r="X26" s="7"/>
      <c r="Y26" s="13" t="s">
        <v>257</v>
      </c>
      <c r="Z26" s="8">
        <v>1</v>
      </c>
      <c r="AA26" s="14">
        <v>6.25E-2</v>
      </c>
      <c r="AB26" s="9">
        <v>2.125</v>
      </c>
      <c r="AC26" s="7"/>
      <c r="AD26" s="7">
        <v>2.9411764705882353E-2</v>
      </c>
      <c r="AE26" s="8">
        <f t="shared" si="9"/>
        <v>1</v>
      </c>
      <c r="AF26" s="7"/>
    </row>
    <row r="27" spans="1:32" ht="14.5" customHeight="1" x14ac:dyDescent="0.2">
      <c r="A27" s="6" t="s">
        <v>165</v>
      </c>
      <c r="B27" s="7" t="s">
        <v>100</v>
      </c>
      <c r="C27" s="15" t="s">
        <v>222</v>
      </c>
      <c r="D27" s="15" t="s">
        <v>223</v>
      </c>
      <c r="E27" s="15" t="s">
        <v>222</v>
      </c>
      <c r="F27" s="15" t="s">
        <v>222</v>
      </c>
      <c r="G27" s="15" t="s">
        <v>224</v>
      </c>
      <c r="H27" s="15" t="s">
        <v>225</v>
      </c>
      <c r="I27" s="15" t="s">
        <v>224</v>
      </c>
      <c r="J27" s="15" t="s">
        <v>225</v>
      </c>
      <c r="K27" s="7" t="str">
        <f t="shared" si="0"/>
        <v>A1B1-A1A1</v>
      </c>
      <c r="L27" s="7" t="str">
        <f t="shared" si="1"/>
        <v>A3B3-A3B3</v>
      </c>
      <c r="M27" s="7"/>
      <c r="N27" s="7" t="str">
        <f t="shared" si="2"/>
        <v>A1B1-A3B3</v>
      </c>
      <c r="O27" s="7" t="str">
        <f t="shared" si="3"/>
        <v>A1A1-A3B3</v>
      </c>
      <c r="Q27" s="11" t="s">
        <v>258</v>
      </c>
      <c r="R27" s="8">
        <f t="shared" si="7"/>
        <v>6</v>
      </c>
      <c r="S27" s="14">
        <v>0.125</v>
      </c>
      <c r="T27" s="9">
        <v>4.25</v>
      </c>
      <c r="U27" s="7"/>
      <c r="V27" s="7">
        <v>0.17647058823529413</v>
      </c>
      <c r="W27" s="8">
        <f t="shared" si="8"/>
        <v>6</v>
      </c>
      <c r="X27" s="7"/>
      <c r="Y27" s="13" t="s">
        <v>258</v>
      </c>
      <c r="Z27" s="8">
        <v>3</v>
      </c>
      <c r="AA27" s="14">
        <v>0.125</v>
      </c>
      <c r="AB27" s="9">
        <v>4.25</v>
      </c>
      <c r="AC27" s="7"/>
      <c r="AD27" s="7">
        <v>2.9411764705882353E-2</v>
      </c>
      <c r="AE27" s="8">
        <f t="shared" si="9"/>
        <v>1</v>
      </c>
      <c r="AF27" s="7"/>
    </row>
    <row r="28" spans="1:32" ht="14.5" customHeight="1" x14ac:dyDescent="0.2">
      <c r="A28" s="6" t="s">
        <v>166</v>
      </c>
      <c r="B28" s="7" t="s">
        <v>101</v>
      </c>
      <c r="C28" s="15" t="s">
        <v>222</v>
      </c>
      <c r="D28" s="15" t="s">
        <v>223</v>
      </c>
      <c r="E28" s="15" t="s">
        <v>222</v>
      </c>
      <c r="F28" s="15" t="s">
        <v>222</v>
      </c>
      <c r="G28" s="15" t="s">
        <v>225</v>
      </c>
      <c r="H28" s="15" t="s">
        <v>225</v>
      </c>
      <c r="I28" s="15" t="s">
        <v>224</v>
      </c>
      <c r="J28" s="15" t="s">
        <v>225</v>
      </c>
      <c r="K28" s="7" t="str">
        <f t="shared" si="0"/>
        <v>A1B1-A1A1</v>
      </c>
      <c r="L28" s="7" t="str">
        <f t="shared" si="1"/>
        <v>B3B3-A3B3</v>
      </c>
      <c r="M28" s="7"/>
      <c r="N28" s="7" t="str">
        <f t="shared" si="2"/>
        <v>A1B1-B3B3</v>
      </c>
      <c r="O28" s="7" t="str">
        <f t="shared" si="3"/>
        <v>A1A1-A3B3</v>
      </c>
      <c r="Q28" s="11" t="s">
        <v>259</v>
      </c>
      <c r="R28" s="8">
        <f t="shared" si="7"/>
        <v>1</v>
      </c>
      <c r="S28" s="14">
        <v>6.25E-2</v>
      </c>
      <c r="T28" s="9">
        <v>2.125</v>
      </c>
      <c r="U28" s="7"/>
      <c r="V28" s="7">
        <v>2.9411764705882353E-2</v>
      </c>
      <c r="W28" s="8">
        <f t="shared" si="8"/>
        <v>1</v>
      </c>
      <c r="X28" s="7"/>
      <c r="Y28" s="13" t="s">
        <v>259</v>
      </c>
      <c r="Z28" s="8">
        <v>0</v>
      </c>
      <c r="AA28" s="14">
        <v>6.25E-2</v>
      </c>
      <c r="AB28" s="9">
        <v>2.125</v>
      </c>
      <c r="AC28" s="7"/>
      <c r="AD28" s="7">
        <v>0</v>
      </c>
      <c r="AE28" s="8"/>
      <c r="AF28" s="7"/>
    </row>
    <row r="29" spans="1:32" ht="14.5" customHeight="1" x14ac:dyDescent="0.2">
      <c r="A29" s="6" t="s">
        <v>167</v>
      </c>
      <c r="B29" s="7" t="s">
        <v>100</v>
      </c>
      <c r="C29" s="15" t="s">
        <v>222</v>
      </c>
      <c r="D29" s="15" t="s">
        <v>223</v>
      </c>
      <c r="E29" s="15" t="s">
        <v>223</v>
      </c>
      <c r="F29" s="15" t="s">
        <v>223</v>
      </c>
      <c r="G29" s="15" t="s">
        <v>224</v>
      </c>
      <c r="H29" s="15" t="s">
        <v>224</v>
      </c>
      <c r="I29" s="15" t="s">
        <v>224</v>
      </c>
      <c r="J29" s="15" t="s">
        <v>224</v>
      </c>
      <c r="K29" s="7" t="str">
        <f t="shared" si="0"/>
        <v>A1B1-B1B1</v>
      </c>
      <c r="L29" s="7" t="str">
        <f t="shared" si="1"/>
        <v>A3A3-A3A3</v>
      </c>
      <c r="M29" s="7"/>
      <c r="N29" s="7" t="str">
        <f t="shared" si="2"/>
        <v>A1B1-A3A3</v>
      </c>
      <c r="O29" s="7" t="str">
        <f t="shared" si="3"/>
        <v>B1B1-A3A3</v>
      </c>
      <c r="Q29" s="11"/>
      <c r="R29" s="8">
        <f>SUM(R20:R28)</f>
        <v>34</v>
      </c>
      <c r="S29" s="8">
        <v>1</v>
      </c>
      <c r="T29" s="8">
        <v>34</v>
      </c>
      <c r="U29" s="7"/>
      <c r="V29" s="7">
        <v>1</v>
      </c>
      <c r="W29" s="7"/>
      <c r="X29" s="7"/>
      <c r="Y29" s="13"/>
      <c r="Z29" s="8">
        <v>34</v>
      </c>
      <c r="AA29" s="8">
        <v>1</v>
      </c>
      <c r="AB29" s="8">
        <v>34</v>
      </c>
      <c r="AC29" s="7"/>
      <c r="AD29" s="7">
        <v>1</v>
      </c>
      <c r="AE29" s="7"/>
      <c r="AF29" s="7"/>
    </row>
    <row r="30" spans="1:32" ht="14.5" customHeight="1" x14ac:dyDescent="0.2">
      <c r="A30" s="6" t="s">
        <v>168</v>
      </c>
      <c r="B30" s="7" t="s">
        <v>100</v>
      </c>
      <c r="C30" s="15" t="s">
        <v>222</v>
      </c>
      <c r="D30" s="15" t="s">
        <v>223</v>
      </c>
      <c r="E30" s="15" t="s">
        <v>222</v>
      </c>
      <c r="F30" s="15" t="s">
        <v>223</v>
      </c>
      <c r="G30" s="15" t="s">
        <v>225</v>
      </c>
      <c r="H30" s="15" t="s">
        <v>225</v>
      </c>
      <c r="I30" s="15" t="s">
        <v>224</v>
      </c>
      <c r="J30" s="15" t="s">
        <v>225</v>
      </c>
      <c r="K30" s="7" t="str">
        <f t="shared" si="0"/>
        <v>A1B1-A1B1</v>
      </c>
      <c r="L30" s="7" t="str">
        <f t="shared" si="1"/>
        <v>B3B3-A3B3</v>
      </c>
      <c r="M30" s="7"/>
      <c r="N30" s="7" t="str">
        <f t="shared" si="2"/>
        <v>A1B1-B3B3</v>
      </c>
      <c r="O30" s="7" t="str">
        <f t="shared" si="3"/>
        <v>A1B1-A3B3</v>
      </c>
    </row>
    <row r="31" spans="1:32" ht="14.5" customHeight="1" x14ac:dyDescent="0.2">
      <c r="A31" s="6" t="s">
        <v>169</v>
      </c>
      <c r="B31" s="7" t="s">
        <v>100</v>
      </c>
      <c r="C31" s="15" t="s">
        <v>222</v>
      </c>
      <c r="D31" s="15" t="s">
        <v>223</v>
      </c>
      <c r="E31" s="15" t="s">
        <v>222</v>
      </c>
      <c r="F31" s="15" t="s">
        <v>223</v>
      </c>
      <c r="G31" s="15" t="s">
        <v>225</v>
      </c>
      <c r="H31" s="15" t="s">
        <v>225</v>
      </c>
      <c r="I31" s="15" t="s">
        <v>224</v>
      </c>
      <c r="J31" s="15" t="s">
        <v>225</v>
      </c>
      <c r="K31" s="7" t="str">
        <f t="shared" si="0"/>
        <v>A1B1-A1B1</v>
      </c>
      <c r="L31" s="7" t="str">
        <f t="shared" si="1"/>
        <v>B3B3-A3B3</v>
      </c>
      <c r="M31" s="7"/>
      <c r="N31" s="7" t="str">
        <f t="shared" si="2"/>
        <v>A1B1-B3B3</v>
      </c>
      <c r="O31" s="7" t="str">
        <f t="shared" si="3"/>
        <v>A1B1-A3B3</v>
      </c>
    </row>
    <row r="32" spans="1:32" ht="14.5" customHeight="1" x14ac:dyDescent="0.2">
      <c r="A32" s="6" t="s">
        <v>170</v>
      </c>
      <c r="B32" s="7" t="s">
        <v>100</v>
      </c>
      <c r="C32" s="15" t="s">
        <v>222</v>
      </c>
      <c r="D32" s="15" t="s">
        <v>223</v>
      </c>
      <c r="E32" s="15" t="s">
        <v>223</v>
      </c>
      <c r="F32" s="15" t="s">
        <v>223</v>
      </c>
      <c r="G32" s="15" t="s">
        <v>224</v>
      </c>
      <c r="H32" s="15" t="s">
        <v>225</v>
      </c>
      <c r="I32" s="15" t="s">
        <v>224</v>
      </c>
      <c r="J32" s="15" t="s">
        <v>225</v>
      </c>
      <c r="K32" s="7" t="str">
        <f t="shared" si="0"/>
        <v>A1B1-B1B1</v>
      </c>
      <c r="L32" s="7" t="str">
        <f t="shared" si="1"/>
        <v>A3B3-A3B3</v>
      </c>
      <c r="M32" s="7"/>
      <c r="N32" s="7" t="str">
        <f t="shared" si="2"/>
        <v>A1B1-A3B3</v>
      </c>
      <c r="O32" s="7" t="str">
        <f t="shared" si="3"/>
        <v>B1B1-A3B3</v>
      </c>
    </row>
    <row r="33" spans="1:18" ht="14.5" customHeight="1" x14ac:dyDescent="0.2">
      <c r="A33" s="6" t="s">
        <v>171</v>
      </c>
      <c r="B33" s="7" t="s">
        <v>100</v>
      </c>
      <c r="C33" s="15" t="s">
        <v>222</v>
      </c>
      <c r="D33" s="15" t="s">
        <v>223</v>
      </c>
      <c r="E33" s="15" t="s">
        <v>222</v>
      </c>
      <c r="F33" s="15" t="s">
        <v>223</v>
      </c>
      <c r="G33" s="15" t="s">
        <v>224</v>
      </c>
      <c r="H33" s="15" t="s">
        <v>225</v>
      </c>
      <c r="I33" s="15" t="s">
        <v>224</v>
      </c>
      <c r="J33" s="15" t="s">
        <v>225</v>
      </c>
      <c r="K33" s="7" t="str">
        <f t="shared" si="0"/>
        <v>A1B1-A1B1</v>
      </c>
      <c r="L33" s="7" t="str">
        <f t="shared" si="1"/>
        <v>A3B3-A3B3</v>
      </c>
      <c r="M33" s="7"/>
      <c r="N33" s="7" t="str">
        <f t="shared" si="2"/>
        <v>A1B1-A3B3</v>
      </c>
      <c r="O33" s="7" t="str">
        <f t="shared" si="3"/>
        <v>A1B1-A3B3</v>
      </c>
      <c r="R33" t="s">
        <v>260</v>
      </c>
    </row>
    <row r="34" spans="1:18" ht="14.5" customHeight="1" x14ac:dyDescent="0.2">
      <c r="A34" s="6" t="s">
        <v>172</v>
      </c>
      <c r="B34" s="7" t="s">
        <v>100</v>
      </c>
      <c r="C34" s="15" t="s">
        <v>222</v>
      </c>
      <c r="D34" s="15" t="s">
        <v>223</v>
      </c>
      <c r="E34" s="15" t="s">
        <v>222</v>
      </c>
      <c r="F34" s="15" t="s">
        <v>222</v>
      </c>
      <c r="G34" s="15" t="s">
        <v>224</v>
      </c>
      <c r="H34" s="15" t="s">
        <v>225</v>
      </c>
      <c r="I34" s="15" t="s">
        <v>224</v>
      </c>
      <c r="J34" s="15" t="s">
        <v>225</v>
      </c>
      <c r="K34" s="7" t="str">
        <f t="shared" si="0"/>
        <v>A1B1-A1A1</v>
      </c>
      <c r="L34" s="7" t="str">
        <f t="shared" si="1"/>
        <v>A3B3-A3B3</v>
      </c>
      <c r="M34" s="7"/>
      <c r="N34" s="7" t="str">
        <f t="shared" si="2"/>
        <v>A1B1-A3B3</v>
      </c>
      <c r="O34" s="7" t="str">
        <f t="shared" si="3"/>
        <v>A1A1-A3B3</v>
      </c>
      <c r="Q34" t="s">
        <v>222</v>
      </c>
    </row>
    <row r="35" spans="1:18" ht="14.5" customHeight="1" x14ac:dyDescent="0.2">
      <c r="A35" s="6" t="s">
        <v>173</v>
      </c>
      <c r="B35" s="7" t="s">
        <v>101</v>
      </c>
      <c r="C35" s="15" t="s">
        <v>222</v>
      </c>
      <c r="D35" s="15" t="s">
        <v>222</v>
      </c>
      <c r="E35" s="15" t="s">
        <v>222</v>
      </c>
      <c r="F35" s="15" t="s">
        <v>223</v>
      </c>
      <c r="G35" s="15" t="s">
        <v>225</v>
      </c>
      <c r="H35" s="15" t="s">
        <v>225</v>
      </c>
      <c r="I35" s="15" t="s">
        <v>225</v>
      </c>
      <c r="J35" s="15" t="s">
        <v>225</v>
      </c>
      <c r="K35" s="7" t="str">
        <f t="shared" si="0"/>
        <v>A1A1-A1B1</v>
      </c>
      <c r="L35" s="7" t="str">
        <f t="shared" si="1"/>
        <v>B3B3-B3B3</v>
      </c>
      <c r="M35" s="7"/>
      <c r="N35" s="7" t="str">
        <f t="shared" si="2"/>
        <v>A1A1-B3B3</v>
      </c>
      <c r="O35" s="7" t="str">
        <f t="shared" si="3"/>
        <v>A1B1-B3B3</v>
      </c>
    </row>
    <row r="36" spans="1:18" ht="14.5" customHeight="1" x14ac:dyDescent="0.2">
      <c r="A36" s="6" t="s">
        <v>174</v>
      </c>
      <c r="B36" s="7" t="s">
        <v>100</v>
      </c>
      <c r="C36" s="15" t="s">
        <v>222</v>
      </c>
      <c r="D36" s="15" t="s">
        <v>223</v>
      </c>
      <c r="E36" s="15" t="s">
        <v>222</v>
      </c>
      <c r="F36" s="15" t="s">
        <v>223</v>
      </c>
      <c r="G36" s="15" t="s">
        <v>224</v>
      </c>
      <c r="H36" s="15" t="s">
        <v>225</v>
      </c>
      <c r="I36" s="15" t="s">
        <v>224</v>
      </c>
      <c r="J36" s="15" t="s">
        <v>225</v>
      </c>
      <c r="K36" s="7" t="str">
        <f t="shared" si="0"/>
        <v>A1B1-A1B1</v>
      </c>
      <c r="L36" s="7" t="str">
        <f t="shared" si="1"/>
        <v>A3B3-A3B3</v>
      </c>
      <c r="M36" s="7"/>
      <c r="N36" s="7" t="str">
        <f t="shared" si="2"/>
        <v>A1B1-A3B3</v>
      </c>
      <c r="O36" s="7" t="str">
        <f t="shared" si="3"/>
        <v>A1B1-A3B3</v>
      </c>
    </row>
    <row r="37" spans="1:18" ht="14.5" customHeight="1" x14ac:dyDescent="0.2">
      <c r="A37" s="6" t="s">
        <v>175</v>
      </c>
      <c r="B37" s="7" t="s">
        <v>100</v>
      </c>
      <c r="C37" s="15" t="s">
        <v>222</v>
      </c>
      <c r="D37" s="15" t="s">
        <v>223</v>
      </c>
      <c r="E37" s="15" t="s">
        <v>222</v>
      </c>
      <c r="F37" s="15" t="s">
        <v>223</v>
      </c>
      <c r="G37" s="15" t="s">
        <v>224</v>
      </c>
      <c r="H37" s="15" t="s">
        <v>225</v>
      </c>
      <c r="I37" s="15" t="s">
        <v>224</v>
      </c>
      <c r="J37" s="15" t="s">
        <v>225</v>
      </c>
      <c r="K37" s="7" t="str">
        <f t="shared" si="0"/>
        <v>A1B1-A1B1</v>
      </c>
      <c r="L37" s="7" t="str">
        <f t="shared" si="1"/>
        <v>A3B3-A3B3</v>
      </c>
      <c r="M37" s="7"/>
      <c r="N37" s="7" t="str">
        <f t="shared" si="2"/>
        <v>A1B1-A3B3</v>
      </c>
      <c r="O37" s="7" t="str">
        <f t="shared" si="3"/>
        <v>A1B1-A3B3</v>
      </c>
    </row>
    <row r="38" spans="1:18" ht="14.5" customHeight="1" x14ac:dyDescent="0.2">
      <c r="A38" s="6" t="s">
        <v>176</v>
      </c>
      <c r="B38" s="7" t="s">
        <v>100</v>
      </c>
      <c r="C38" s="15" t="s">
        <v>222</v>
      </c>
      <c r="D38" s="15" t="s">
        <v>223</v>
      </c>
      <c r="E38" s="15" t="s">
        <v>222</v>
      </c>
      <c r="F38" s="15" t="s">
        <v>223</v>
      </c>
      <c r="G38" s="15" t="s">
        <v>224</v>
      </c>
      <c r="H38" s="15" t="s">
        <v>225</v>
      </c>
      <c r="I38" s="15" t="s">
        <v>224</v>
      </c>
      <c r="J38" s="15" t="s">
        <v>225</v>
      </c>
      <c r="K38" s="7" t="str">
        <f t="shared" si="0"/>
        <v>A1B1-A1B1</v>
      </c>
      <c r="L38" s="7" t="str">
        <f t="shared" si="1"/>
        <v>A3B3-A3B3</v>
      </c>
      <c r="M38" s="7"/>
      <c r="N38" s="7" t="str">
        <f t="shared" si="2"/>
        <v>A1B1-A3B3</v>
      </c>
      <c r="O38" s="7" t="str">
        <f t="shared" si="3"/>
        <v>A1B1-A3B3</v>
      </c>
    </row>
    <row r="39" spans="1:18" ht="14.5" customHeight="1" x14ac:dyDescent="0.2">
      <c r="A39" s="6" t="s">
        <v>177</v>
      </c>
      <c r="B39" s="7" t="s">
        <v>100</v>
      </c>
      <c r="C39" s="15" t="s">
        <v>222</v>
      </c>
      <c r="D39" s="15" t="s">
        <v>223</v>
      </c>
      <c r="E39" s="15" t="s">
        <v>222</v>
      </c>
      <c r="F39" s="15" t="s">
        <v>223</v>
      </c>
      <c r="G39" s="15" t="s">
        <v>224</v>
      </c>
      <c r="H39" s="15" t="s">
        <v>224</v>
      </c>
      <c r="I39" s="15" t="s">
        <v>224</v>
      </c>
      <c r="J39" s="15" t="s">
        <v>225</v>
      </c>
      <c r="K39" s="7" t="str">
        <f t="shared" si="0"/>
        <v>A1B1-A1B1</v>
      </c>
      <c r="L39" s="7" t="str">
        <f t="shared" si="1"/>
        <v>A3A3-A3B3</v>
      </c>
      <c r="M39" s="7"/>
      <c r="N39" s="7" t="str">
        <f t="shared" si="2"/>
        <v>A1B1-A3A3</v>
      </c>
      <c r="O39" s="7" t="str">
        <f t="shared" si="3"/>
        <v>A1B1-A3B3</v>
      </c>
    </row>
  </sheetData>
  <autoFilter ref="A4:L39" xr:uid="{E951B1C9-D4AD-43CD-8986-868D58F773E7}"/>
  <mergeCells count="4">
    <mergeCell ref="Q4:U4"/>
    <mergeCell ref="Y4:AC4"/>
    <mergeCell ref="Q18:U18"/>
    <mergeCell ref="Y18:AC18"/>
  </mergeCells>
  <conditionalFormatting sqref="B5:B39">
    <cfRule type="cellIs" dxfId="10" priority="1" operator="equal">
      <formula>"NO"</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E9C1F-8D9F-428D-8FB5-37EB1FFA17A1}">
  <dimension ref="A1:AF39"/>
  <sheetViews>
    <sheetView topLeftCell="A3" workbookViewId="0">
      <pane xSplit="1" topLeftCell="J1" activePane="topRight" state="frozen"/>
      <selection pane="topRight" activeCell="R13" sqref="R13"/>
    </sheetView>
  </sheetViews>
  <sheetFormatPr baseColWidth="10" defaultColWidth="11.33203125" defaultRowHeight="14.5" customHeight="1" x14ac:dyDescent="0.2"/>
  <cols>
    <col min="1" max="1" width="16.6640625" customWidth="1"/>
    <col min="2" max="10" width="8.6640625" customWidth="1"/>
    <col min="11" max="12" width="11.6640625" bestFit="1" customWidth="1"/>
    <col min="13" max="13" width="10.1640625" bestFit="1" customWidth="1"/>
    <col min="14" max="14" width="15.1640625" customWidth="1"/>
    <col min="15" max="15" width="19.6640625" bestFit="1" customWidth="1"/>
    <col min="16" max="16" width="5.6640625" customWidth="1"/>
    <col min="17" max="17" width="22.6640625" bestFit="1" customWidth="1"/>
    <col min="25" max="25" width="22.6640625" bestFit="1" customWidth="1"/>
  </cols>
  <sheetData>
    <row r="1" spans="1:32" ht="14.5" customHeight="1" x14ac:dyDescent="0.2">
      <c r="A1" s="3" t="s">
        <v>208</v>
      </c>
    </row>
    <row r="2" spans="1:32" ht="14.5" customHeight="1" x14ac:dyDescent="0.2">
      <c r="A2" s="2" t="s">
        <v>209</v>
      </c>
    </row>
    <row r="4" spans="1:32" ht="14.5" customHeight="1" x14ac:dyDescent="0.2">
      <c r="A4" s="1" t="s">
        <v>210</v>
      </c>
      <c r="B4" s="4" t="s">
        <v>211</v>
      </c>
      <c r="C4" s="4" t="s">
        <v>212</v>
      </c>
      <c r="D4" s="4" t="s">
        <v>212</v>
      </c>
      <c r="E4" s="4" t="s">
        <v>213</v>
      </c>
      <c r="F4" s="4" t="s">
        <v>213</v>
      </c>
      <c r="G4" s="4" t="s">
        <v>214</v>
      </c>
      <c r="H4" s="4" t="s">
        <v>214</v>
      </c>
      <c r="I4" s="4" t="s">
        <v>215</v>
      </c>
      <c r="J4" s="4" t="s">
        <v>215</v>
      </c>
      <c r="K4" s="4" t="s">
        <v>216</v>
      </c>
      <c r="L4" s="4" t="s">
        <v>217</v>
      </c>
      <c r="M4" s="4" t="s">
        <v>218</v>
      </c>
      <c r="N4" s="4" t="s">
        <v>219</v>
      </c>
      <c r="O4" s="5" t="s">
        <v>261</v>
      </c>
      <c r="Q4" s="100" t="s">
        <v>220</v>
      </c>
      <c r="R4" s="100"/>
      <c r="S4" s="100"/>
      <c r="T4" s="100"/>
      <c r="U4" s="100"/>
      <c r="V4" s="4"/>
      <c r="W4" s="4"/>
      <c r="X4" s="4"/>
      <c r="Y4" s="101" t="s">
        <v>221</v>
      </c>
      <c r="Z4" s="100"/>
      <c r="AA4" s="100"/>
      <c r="AB4" s="100"/>
      <c r="AC4" s="100"/>
      <c r="AD4" s="4"/>
      <c r="AE4" s="4"/>
      <c r="AF4" s="4"/>
    </row>
    <row r="5" spans="1:32" ht="14.5" customHeight="1" x14ac:dyDescent="0.2">
      <c r="A5" s="6" t="s">
        <v>136</v>
      </c>
      <c r="B5" s="7" t="s">
        <v>100</v>
      </c>
      <c r="C5" s="7" t="s">
        <v>222</v>
      </c>
      <c r="D5" s="7" t="s">
        <v>223</v>
      </c>
      <c r="E5" s="7" t="s">
        <v>222</v>
      </c>
      <c r="F5" s="18" t="s">
        <v>223</v>
      </c>
      <c r="G5" s="7" t="s">
        <v>224</v>
      </c>
      <c r="H5" s="7" t="s">
        <v>225</v>
      </c>
      <c r="I5" s="7" t="s">
        <v>224</v>
      </c>
      <c r="J5" s="7" t="s">
        <v>225</v>
      </c>
      <c r="K5" s="7" t="str">
        <f>_xlfn.CONCAT(C5,D5,"-",E5,F5)</f>
        <v>A1B1-A1B1</v>
      </c>
      <c r="L5" s="7" t="str">
        <f>_xlfn.CONCAT(G5,H5,"-",I5,J5)</f>
        <v>A3B3-A3B3</v>
      </c>
      <c r="M5" s="7" t="str">
        <f t="shared" ref="M5:M39" si="0">_xlfn.CONCAT(C5,D5,"-",G5,H5)</f>
        <v>A1B1-A3B3</v>
      </c>
      <c r="N5" s="7" t="str">
        <f t="shared" ref="N5:N39" si="1">_xlfn.CONCAT(E5,F5,"-",I5,J5)</f>
        <v>A1B1-A3B3</v>
      </c>
      <c r="O5" s="19" t="str">
        <f>_xlfn.CONCAT(K5,"-",L5)</f>
        <v>A1B1-A1B1-A3B3-A3B3</v>
      </c>
      <c r="Q5" s="10" t="s">
        <v>226</v>
      </c>
      <c r="R5" s="10" t="s">
        <v>117</v>
      </c>
      <c r="S5" s="10" t="s">
        <v>227</v>
      </c>
      <c r="T5" s="10" t="s">
        <v>118</v>
      </c>
      <c r="U5" s="10" t="s">
        <v>228</v>
      </c>
      <c r="V5" s="10" t="s">
        <v>229</v>
      </c>
      <c r="W5" s="10" t="s">
        <v>230</v>
      </c>
      <c r="X5" s="10" t="s">
        <v>228</v>
      </c>
      <c r="Y5" s="6" t="s">
        <v>226</v>
      </c>
      <c r="Z5" s="10" t="s">
        <v>117</v>
      </c>
      <c r="AA5" s="10" t="s">
        <v>227</v>
      </c>
      <c r="AB5" s="10" t="s">
        <v>118</v>
      </c>
      <c r="AC5" s="10" t="s">
        <v>228</v>
      </c>
      <c r="AD5" s="10" t="s">
        <v>229</v>
      </c>
      <c r="AE5" s="10" t="s">
        <v>230</v>
      </c>
      <c r="AF5" s="10" t="s">
        <v>228</v>
      </c>
    </row>
    <row r="6" spans="1:32" ht="14.5" customHeight="1" x14ac:dyDescent="0.2">
      <c r="A6" s="6" t="s">
        <v>141</v>
      </c>
      <c r="B6" s="7" t="s">
        <v>100</v>
      </c>
      <c r="C6" s="15" t="s">
        <v>222</v>
      </c>
      <c r="D6" s="15" t="s">
        <v>223</v>
      </c>
      <c r="E6" s="15" t="s">
        <v>222</v>
      </c>
      <c r="F6" s="15" t="s">
        <v>222</v>
      </c>
      <c r="G6" s="15" t="s">
        <v>224</v>
      </c>
      <c r="H6" s="15" t="s">
        <v>225</v>
      </c>
      <c r="I6" s="15" t="s">
        <v>224</v>
      </c>
      <c r="J6" s="15" t="s">
        <v>225</v>
      </c>
      <c r="K6" s="7" t="str">
        <f t="shared" ref="K6:K39" si="2">_xlfn.CONCAT(C6,D6,"-",E6,F6)</f>
        <v>A1B1-A1A1</v>
      </c>
      <c r="L6" s="7" t="str">
        <f t="shared" ref="L6:L39" si="3">_xlfn.CONCAT(G6,H6,"-",I6,J6)</f>
        <v>A3B3-A3B3</v>
      </c>
      <c r="M6" s="7" t="str">
        <f t="shared" si="0"/>
        <v>A1B1-A3B3</v>
      </c>
      <c r="N6" s="7" t="str">
        <f t="shared" si="1"/>
        <v>A1A1-A3B3</v>
      </c>
      <c r="O6" s="19" t="str">
        <f t="shared" ref="O6:O39" si="4">_xlfn.CONCAT(K6,"-",L6)</f>
        <v>A1B1-A1A1-A3B3-A3B3</v>
      </c>
      <c r="Q6" s="17" t="s">
        <v>231</v>
      </c>
      <c r="R6" s="8">
        <f>COUNTIF($K$6:$K$39,Q6)</f>
        <v>2</v>
      </c>
      <c r="S6" s="14">
        <v>6.25E-2</v>
      </c>
      <c r="T6" s="9">
        <v>2.125</v>
      </c>
      <c r="U6" s="7">
        <v>3.9133508222809185E-2</v>
      </c>
      <c r="V6" s="7">
        <v>0.11764705882352941</v>
      </c>
      <c r="W6" s="8">
        <f>$T$15*V6</f>
        <v>4</v>
      </c>
      <c r="X6" s="7">
        <f>_xlfn.CHISQ.TEST(R6:R14,W6:W14)</f>
        <v>0.37304782737088937</v>
      </c>
      <c r="Y6" s="13" t="s">
        <v>232</v>
      </c>
      <c r="Z6" s="8">
        <v>3</v>
      </c>
      <c r="AA6" s="14">
        <v>6.25E-2</v>
      </c>
      <c r="AB6" s="9">
        <v>2.125</v>
      </c>
      <c r="AC6" s="7">
        <v>0.24889825428696333</v>
      </c>
      <c r="AD6" s="7">
        <v>0.20588235294117646</v>
      </c>
      <c r="AE6" s="8">
        <f>$Z$15*AD6</f>
        <v>7</v>
      </c>
      <c r="AF6" s="16">
        <f>_xlfn.CHISQ.TEST(Z6:Z14,AE6:AE14)</f>
        <v>3.2699463684482372E-2</v>
      </c>
    </row>
    <row r="7" spans="1:32" ht="14.5" customHeight="1" x14ac:dyDescent="0.2">
      <c r="A7" s="6" t="s">
        <v>144</v>
      </c>
      <c r="B7" s="7" t="s">
        <v>100</v>
      </c>
      <c r="C7" s="15" t="s">
        <v>222</v>
      </c>
      <c r="D7" s="15" t="s">
        <v>223</v>
      </c>
      <c r="E7" s="15" t="s">
        <v>222</v>
      </c>
      <c r="F7" s="15" t="s">
        <v>223</v>
      </c>
      <c r="G7" s="15" t="s">
        <v>224</v>
      </c>
      <c r="H7" s="15" t="s">
        <v>224</v>
      </c>
      <c r="I7" s="15" t="s">
        <v>224</v>
      </c>
      <c r="J7" s="15" t="s">
        <v>225</v>
      </c>
      <c r="K7" s="7" t="str">
        <f t="shared" si="2"/>
        <v>A1B1-A1B1</v>
      </c>
      <c r="L7" s="7" t="str">
        <f t="shared" si="3"/>
        <v>A3A3-A3B3</v>
      </c>
      <c r="M7" s="7" t="str">
        <f t="shared" si="0"/>
        <v>A1B1-A3A3</v>
      </c>
      <c r="N7" s="7" t="str">
        <f t="shared" si="1"/>
        <v>A1B1-A3B3</v>
      </c>
      <c r="O7" s="19" t="str">
        <f t="shared" si="4"/>
        <v>A1B1-A1B1-A3A3-A3B3</v>
      </c>
      <c r="Q7" s="11" t="s">
        <v>233</v>
      </c>
      <c r="R7" s="8">
        <f t="shared" ref="R7:R14" si="5">COUNTIF($K$6:$K$39,Q7)</f>
        <v>8</v>
      </c>
      <c r="S7" s="14">
        <v>0.125</v>
      </c>
      <c r="T7" s="9">
        <v>4.25</v>
      </c>
      <c r="U7" s="7"/>
      <c r="V7" s="7">
        <v>0.11764705882352941</v>
      </c>
      <c r="W7" s="8">
        <f t="shared" ref="W7:W14" si="6">$T$15*V7</f>
        <v>4</v>
      </c>
      <c r="X7" s="7"/>
      <c r="Y7" s="13" t="s">
        <v>234</v>
      </c>
      <c r="Z7" s="8">
        <v>1</v>
      </c>
      <c r="AA7" s="14">
        <v>0.125</v>
      </c>
      <c r="AB7" s="9">
        <v>4.25</v>
      </c>
      <c r="AC7" s="7"/>
      <c r="AD7" s="7">
        <v>0.11764705882352941</v>
      </c>
      <c r="AE7" s="8">
        <f t="shared" ref="AE7:AE13" si="7">$Z$15*AD7</f>
        <v>4</v>
      </c>
      <c r="AF7" s="7"/>
    </row>
    <row r="8" spans="1:32" ht="14.5" customHeight="1" x14ac:dyDescent="0.2">
      <c r="A8" s="6" t="s">
        <v>145</v>
      </c>
      <c r="B8" s="7" t="s">
        <v>100</v>
      </c>
      <c r="C8" s="15" t="s">
        <v>222</v>
      </c>
      <c r="D8" s="15" t="s">
        <v>223</v>
      </c>
      <c r="E8" s="15" t="s">
        <v>222</v>
      </c>
      <c r="F8" s="15" t="s">
        <v>223</v>
      </c>
      <c r="G8" s="15" t="s">
        <v>224</v>
      </c>
      <c r="H8" s="15" t="s">
        <v>225</v>
      </c>
      <c r="I8" s="15" t="s">
        <v>224</v>
      </c>
      <c r="J8" s="15" t="s">
        <v>225</v>
      </c>
      <c r="K8" s="7" t="str">
        <f t="shared" si="2"/>
        <v>A1B1-A1B1</v>
      </c>
      <c r="L8" s="7" t="str">
        <f t="shared" si="3"/>
        <v>A3B3-A3B3</v>
      </c>
      <c r="M8" s="7" t="str">
        <f t="shared" si="0"/>
        <v>A1B1-A3B3</v>
      </c>
      <c r="N8" s="7" t="str">
        <f t="shared" si="1"/>
        <v>A1B1-A3B3</v>
      </c>
      <c r="O8" s="19" t="str">
        <f t="shared" si="4"/>
        <v>A1B1-A1B1-A3B3-A3B3</v>
      </c>
      <c r="Q8" s="11" t="s">
        <v>235</v>
      </c>
      <c r="R8" s="8">
        <f t="shared" si="5"/>
        <v>0</v>
      </c>
      <c r="S8" s="14">
        <v>6.25E-2</v>
      </c>
      <c r="T8" s="9">
        <v>2.125</v>
      </c>
      <c r="U8" s="7"/>
      <c r="V8" s="7">
        <v>0</v>
      </c>
      <c r="W8" s="8"/>
      <c r="X8" s="7"/>
      <c r="Y8" s="13" t="s">
        <v>236</v>
      </c>
      <c r="Z8" s="8">
        <v>3</v>
      </c>
      <c r="AA8" s="14">
        <v>6.25E-2</v>
      </c>
      <c r="AB8" s="9">
        <v>2.125</v>
      </c>
      <c r="AC8" s="7"/>
      <c r="AD8" s="7">
        <v>5.8823529411764705E-2</v>
      </c>
      <c r="AE8" s="8">
        <f t="shared" si="7"/>
        <v>2</v>
      </c>
      <c r="AF8" s="7"/>
    </row>
    <row r="9" spans="1:32" ht="14.5" customHeight="1" x14ac:dyDescent="0.2">
      <c r="A9" s="6" t="s">
        <v>146</v>
      </c>
      <c r="B9" s="7" t="s">
        <v>100</v>
      </c>
      <c r="C9" s="15" t="s">
        <v>222</v>
      </c>
      <c r="D9" s="15" t="s">
        <v>223</v>
      </c>
      <c r="E9" s="15" t="s">
        <v>222</v>
      </c>
      <c r="F9" s="15" t="s">
        <v>222</v>
      </c>
      <c r="G9" s="15" t="s">
        <v>224</v>
      </c>
      <c r="H9" s="15" t="s">
        <v>225</v>
      </c>
      <c r="I9" s="15" t="s">
        <v>224</v>
      </c>
      <c r="J9" s="15" t="s">
        <v>225</v>
      </c>
      <c r="K9" s="7" t="str">
        <f t="shared" si="2"/>
        <v>A1B1-A1A1</v>
      </c>
      <c r="L9" s="7" t="str">
        <f t="shared" si="3"/>
        <v>A3B3-A3B3</v>
      </c>
      <c r="M9" s="7" t="str">
        <f t="shared" si="0"/>
        <v>A1B1-A3B3</v>
      </c>
      <c r="N9" s="7" t="str">
        <f t="shared" si="1"/>
        <v>A1A1-A3B3</v>
      </c>
      <c r="O9" s="19" t="str">
        <f t="shared" si="4"/>
        <v>A1B1-A1A1-A3B3-A3B3</v>
      </c>
      <c r="Q9" s="11" t="s">
        <v>237</v>
      </c>
      <c r="R9" s="8">
        <f t="shared" si="5"/>
        <v>3</v>
      </c>
      <c r="S9" s="14">
        <v>0.125</v>
      </c>
      <c r="T9" s="9">
        <v>4.25</v>
      </c>
      <c r="U9" s="7"/>
      <c r="V9" s="7">
        <v>0.11764705882352941</v>
      </c>
      <c r="W9" s="8">
        <f t="shared" si="6"/>
        <v>4</v>
      </c>
      <c r="X9" s="7"/>
      <c r="Y9" s="13" t="s">
        <v>238</v>
      </c>
      <c r="Z9" s="8">
        <v>4</v>
      </c>
      <c r="AA9" s="14">
        <v>0.125</v>
      </c>
      <c r="AB9" s="9">
        <v>4.25</v>
      </c>
      <c r="AC9" s="7"/>
      <c r="AD9" s="7">
        <v>2.9411764705882353E-2</v>
      </c>
      <c r="AE9" s="8">
        <f t="shared" si="7"/>
        <v>1</v>
      </c>
      <c r="AF9" s="7"/>
    </row>
    <row r="10" spans="1:32" ht="14.5" customHeight="1" x14ac:dyDescent="0.2">
      <c r="A10" s="6" t="s">
        <v>147</v>
      </c>
      <c r="B10" s="7" t="s">
        <v>100</v>
      </c>
      <c r="C10" s="15" t="s">
        <v>222</v>
      </c>
      <c r="D10" s="15" t="s">
        <v>223</v>
      </c>
      <c r="E10" s="15" t="s">
        <v>223</v>
      </c>
      <c r="F10" s="15" t="s">
        <v>223</v>
      </c>
      <c r="G10" s="15" t="s">
        <v>224</v>
      </c>
      <c r="H10" s="15" t="s">
        <v>224</v>
      </c>
      <c r="I10" s="15" t="s">
        <v>224</v>
      </c>
      <c r="J10" s="15" t="s">
        <v>224</v>
      </c>
      <c r="K10" s="7" t="str">
        <f t="shared" si="2"/>
        <v>A1B1-B1B1</v>
      </c>
      <c r="L10" s="7" t="str">
        <f t="shared" si="3"/>
        <v>A3A3-A3A3</v>
      </c>
      <c r="M10" s="7" t="str">
        <f t="shared" si="0"/>
        <v>A1B1-A3A3</v>
      </c>
      <c r="N10" s="7" t="str">
        <f t="shared" si="1"/>
        <v>B1B1-A3A3</v>
      </c>
      <c r="O10" s="19" t="str">
        <f t="shared" si="4"/>
        <v>A1B1-B1B1-A3A3-A3A3</v>
      </c>
      <c r="Q10" s="17" t="s">
        <v>239</v>
      </c>
      <c r="R10" s="8">
        <f t="shared" si="5"/>
        <v>15</v>
      </c>
      <c r="S10" s="14">
        <v>0.25</v>
      </c>
      <c r="T10" s="9">
        <v>8.5</v>
      </c>
      <c r="U10" s="7"/>
      <c r="V10" s="7">
        <v>0.47058823529411764</v>
      </c>
      <c r="W10" s="8">
        <f t="shared" si="6"/>
        <v>16</v>
      </c>
      <c r="X10" s="7"/>
      <c r="Y10" s="13" t="s">
        <v>240</v>
      </c>
      <c r="Z10" s="8">
        <v>14</v>
      </c>
      <c r="AA10" s="14">
        <v>0.25</v>
      </c>
      <c r="AB10" s="9">
        <v>8.5</v>
      </c>
      <c r="AC10" s="7"/>
      <c r="AD10" s="7">
        <v>0.29411764705882354</v>
      </c>
      <c r="AE10" s="8">
        <f t="shared" si="7"/>
        <v>10</v>
      </c>
      <c r="AF10" s="7"/>
    </row>
    <row r="11" spans="1:32" ht="14.5" customHeight="1" x14ac:dyDescent="0.2">
      <c r="A11" s="6" t="s">
        <v>148</v>
      </c>
      <c r="B11" s="7" t="s">
        <v>100</v>
      </c>
      <c r="C11" s="15" t="s">
        <v>222</v>
      </c>
      <c r="D11" s="15" t="s">
        <v>223</v>
      </c>
      <c r="E11" s="15" t="s">
        <v>222</v>
      </c>
      <c r="F11" s="15" t="s">
        <v>223</v>
      </c>
      <c r="G11" s="15" t="s">
        <v>224</v>
      </c>
      <c r="H11" s="15" t="s">
        <v>225</v>
      </c>
      <c r="I11" s="15" t="s">
        <v>224</v>
      </c>
      <c r="J11" s="15" t="s">
        <v>225</v>
      </c>
      <c r="K11" s="7" t="str">
        <f t="shared" si="2"/>
        <v>A1B1-A1B1</v>
      </c>
      <c r="L11" s="7" t="str">
        <f t="shared" si="3"/>
        <v>A3B3-A3B3</v>
      </c>
      <c r="M11" s="7" t="str">
        <f t="shared" si="0"/>
        <v>A1B1-A3B3</v>
      </c>
      <c r="N11" s="7" t="str">
        <f t="shared" si="1"/>
        <v>A1B1-A3B3</v>
      </c>
      <c r="O11" s="19" t="str">
        <f t="shared" si="4"/>
        <v>A1B1-A1B1-A3B3-A3B3</v>
      </c>
      <c r="Q11" s="11" t="s">
        <v>241</v>
      </c>
      <c r="R11" s="8">
        <f t="shared" si="5"/>
        <v>2</v>
      </c>
      <c r="S11" s="14">
        <v>0.125</v>
      </c>
      <c r="T11" s="9">
        <v>4.25</v>
      </c>
      <c r="U11" s="7"/>
      <c r="V11" s="7">
        <v>0</v>
      </c>
      <c r="W11" s="8"/>
      <c r="X11" s="7"/>
      <c r="Y11" s="13" t="s">
        <v>242</v>
      </c>
      <c r="Z11" s="8">
        <v>5</v>
      </c>
      <c r="AA11" s="14">
        <v>0.125</v>
      </c>
      <c r="AB11" s="9">
        <v>4.25</v>
      </c>
      <c r="AC11" s="7"/>
      <c r="AD11" s="7">
        <v>0.23529411764705882</v>
      </c>
      <c r="AE11" s="8">
        <f t="shared" si="7"/>
        <v>8</v>
      </c>
      <c r="AF11" s="7"/>
    </row>
    <row r="12" spans="1:32" ht="14.5" customHeight="1" x14ac:dyDescent="0.2">
      <c r="A12" s="6" t="s">
        <v>149</v>
      </c>
      <c r="B12" s="7" t="s">
        <v>100</v>
      </c>
      <c r="C12" s="15" t="s">
        <v>222</v>
      </c>
      <c r="D12" s="15" t="s">
        <v>223</v>
      </c>
      <c r="E12" s="15" t="s">
        <v>222</v>
      </c>
      <c r="F12" s="15" t="s">
        <v>223</v>
      </c>
      <c r="G12" s="15" t="s">
        <v>224</v>
      </c>
      <c r="H12" s="15" t="s">
        <v>225</v>
      </c>
      <c r="I12" s="15" t="s">
        <v>224</v>
      </c>
      <c r="J12" s="15" t="s">
        <v>225</v>
      </c>
      <c r="K12" s="7" t="str">
        <f t="shared" si="2"/>
        <v>A1B1-A1B1</v>
      </c>
      <c r="L12" s="7" t="str">
        <f t="shared" si="3"/>
        <v>A3B3-A3B3</v>
      </c>
      <c r="M12" s="7" t="str">
        <f t="shared" si="0"/>
        <v>A1B1-A3B3</v>
      </c>
      <c r="N12" s="7" t="str">
        <f t="shared" si="1"/>
        <v>A1B1-A3B3</v>
      </c>
      <c r="O12" s="19" t="str">
        <f t="shared" si="4"/>
        <v>A1B1-A1B1-A3B3-A3B3</v>
      </c>
      <c r="Q12" s="11" t="s">
        <v>243</v>
      </c>
      <c r="R12" s="8">
        <f t="shared" si="5"/>
        <v>0</v>
      </c>
      <c r="S12" s="14">
        <v>6.25E-2</v>
      </c>
      <c r="T12" s="9">
        <v>2.125</v>
      </c>
      <c r="U12" s="7"/>
      <c r="V12" s="7">
        <v>0</v>
      </c>
      <c r="W12" s="8"/>
      <c r="X12" s="7"/>
      <c r="Y12" s="13" t="s">
        <v>244</v>
      </c>
      <c r="Z12" s="8">
        <v>0</v>
      </c>
      <c r="AA12" s="14">
        <v>6.25E-2</v>
      </c>
      <c r="AB12" s="9">
        <v>2.125</v>
      </c>
      <c r="AC12" s="7"/>
      <c r="AD12" s="7">
        <v>0</v>
      </c>
      <c r="AE12" s="8"/>
      <c r="AF12" s="7"/>
    </row>
    <row r="13" spans="1:32" ht="14.5" customHeight="1" x14ac:dyDescent="0.2">
      <c r="A13" s="6" t="s">
        <v>150</v>
      </c>
      <c r="B13" s="7" t="s">
        <v>100</v>
      </c>
      <c r="C13" s="15" t="s">
        <v>222</v>
      </c>
      <c r="D13" s="15" t="s">
        <v>223</v>
      </c>
      <c r="E13" s="15" t="s">
        <v>222</v>
      </c>
      <c r="F13" s="15" t="s">
        <v>222</v>
      </c>
      <c r="G13" s="15" t="s">
        <v>225</v>
      </c>
      <c r="H13" s="15" t="s">
        <v>225</v>
      </c>
      <c r="I13" s="15" t="s">
        <v>224</v>
      </c>
      <c r="J13" s="15" t="s">
        <v>225</v>
      </c>
      <c r="K13" s="7" t="str">
        <f t="shared" si="2"/>
        <v>A1B1-A1A1</v>
      </c>
      <c r="L13" s="7" t="str">
        <f t="shared" si="3"/>
        <v>B3B3-A3B3</v>
      </c>
      <c r="M13" s="7" t="str">
        <f t="shared" si="0"/>
        <v>A1B1-B3B3</v>
      </c>
      <c r="N13" s="7" t="str">
        <f t="shared" si="1"/>
        <v>A1A1-A3B3</v>
      </c>
      <c r="O13" s="19" t="str">
        <f t="shared" si="4"/>
        <v>A1B1-A1A1-B3B3-A3B3</v>
      </c>
      <c r="Q13" s="11" t="s">
        <v>245</v>
      </c>
      <c r="R13" s="8">
        <f t="shared" si="5"/>
        <v>4</v>
      </c>
      <c r="S13" s="14">
        <v>0.125</v>
      </c>
      <c r="T13" s="9">
        <v>4.25</v>
      </c>
      <c r="U13" s="7"/>
      <c r="V13" s="7">
        <v>8.8235294117647065E-2</v>
      </c>
      <c r="W13" s="8">
        <f t="shared" si="6"/>
        <v>3</v>
      </c>
      <c r="X13" s="7"/>
      <c r="Y13" s="13" t="s">
        <v>246</v>
      </c>
      <c r="Z13" s="8">
        <v>2</v>
      </c>
      <c r="AA13" s="14">
        <v>0.125</v>
      </c>
      <c r="AB13" s="9">
        <v>4.25</v>
      </c>
      <c r="AC13" s="7"/>
      <c r="AD13" s="7">
        <v>5.8823529411764705E-2</v>
      </c>
      <c r="AE13" s="8">
        <f t="shared" si="7"/>
        <v>2</v>
      </c>
      <c r="AF13" s="7"/>
    </row>
    <row r="14" spans="1:32" ht="14.5" customHeight="1" x14ac:dyDescent="0.2">
      <c r="A14" s="6" t="s">
        <v>152</v>
      </c>
      <c r="B14" s="7" t="s">
        <v>101</v>
      </c>
      <c r="C14" s="15" t="s">
        <v>222</v>
      </c>
      <c r="D14" s="15" t="s">
        <v>223</v>
      </c>
      <c r="E14" s="15" t="s">
        <v>222</v>
      </c>
      <c r="F14" s="15" t="s">
        <v>223</v>
      </c>
      <c r="G14" s="15" t="s">
        <v>224</v>
      </c>
      <c r="H14" s="15" t="s">
        <v>225</v>
      </c>
      <c r="I14" s="15" t="s">
        <v>225</v>
      </c>
      <c r="J14" s="15" t="s">
        <v>225</v>
      </c>
      <c r="K14" s="7" t="str">
        <f t="shared" si="2"/>
        <v>A1B1-A1B1</v>
      </c>
      <c r="L14" s="7" t="str">
        <f t="shared" si="3"/>
        <v>A3B3-B3B3</v>
      </c>
      <c r="M14" s="7" t="str">
        <f t="shared" si="0"/>
        <v>A1B1-A3B3</v>
      </c>
      <c r="N14" s="7" t="str">
        <f t="shared" si="1"/>
        <v>A1B1-B3B3</v>
      </c>
      <c r="O14" s="19" t="str">
        <f t="shared" si="4"/>
        <v>A1B1-A1B1-A3B3-B3B3</v>
      </c>
      <c r="Q14" s="17" t="s">
        <v>247</v>
      </c>
      <c r="R14" s="8">
        <f t="shared" si="5"/>
        <v>0</v>
      </c>
      <c r="S14" s="14">
        <v>6.25E-2</v>
      </c>
      <c r="T14" s="9">
        <v>2.125</v>
      </c>
      <c r="U14" s="7"/>
      <c r="V14" s="7">
        <v>8.8235294117647065E-2</v>
      </c>
      <c r="W14" s="8">
        <f t="shared" si="6"/>
        <v>3</v>
      </c>
      <c r="X14" s="7"/>
      <c r="Y14" s="13" t="s">
        <v>248</v>
      </c>
      <c r="Z14" s="8">
        <v>2</v>
      </c>
      <c r="AA14" s="14">
        <v>6.25E-2</v>
      </c>
      <c r="AB14" s="9">
        <v>2.125</v>
      </c>
      <c r="AC14" s="7"/>
      <c r="AD14" s="7">
        <v>0</v>
      </c>
      <c r="AE14" s="8"/>
      <c r="AF14" s="7"/>
    </row>
    <row r="15" spans="1:32" ht="14.5" customHeight="1" x14ac:dyDescent="0.2">
      <c r="A15" s="6" t="s">
        <v>153</v>
      </c>
      <c r="B15" s="7" t="s">
        <v>100</v>
      </c>
      <c r="C15" s="15" t="s">
        <v>222</v>
      </c>
      <c r="D15" s="15" t="s">
        <v>223</v>
      </c>
      <c r="E15" s="15" t="s">
        <v>222</v>
      </c>
      <c r="F15" s="15" t="s">
        <v>223</v>
      </c>
      <c r="G15" s="15" t="s">
        <v>224</v>
      </c>
      <c r="H15" s="15" t="s">
        <v>225</v>
      </c>
      <c r="I15" s="15" t="s">
        <v>224</v>
      </c>
      <c r="J15" s="15" t="s">
        <v>224</v>
      </c>
      <c r="K15" s="7" t="str">
        <f t="shared" si="2"/>
        <v>A1B1-A1B1</v>
      </c>
      <c r="L15" s="7" t="str">
        <f t="shared" si="3"/>
        <v>A3B3-A3A3</v>
      </c>
      <c r="M15" s="7" t="str">
        <f t="shared" si="0"/>
        <v>A1B1-A3B3</v>
      </c>
      <c r="N15" s="7" t="str">
        <f t="shared" si="1"/>
        <v>A1B1-A3A3</v>
      </c>
      <c r="O15" s="19" t="str">
        <f t="shared" si="4"/>
        <v>A1B1-A1B1-A3B3-A3A3</v>
      </c>
      <c r="Q15" s="11"/>
      <c r="R15" s="8">
        <f>SUM(R6:R14)</f>
        <v>34</v>
      </c>
      <c r="S15" s="8">
        <v>1</v>
      </c>
      <c r="T15" s="8">
        <v>34</v>
      </c>
      <c r="U15" s="7"/>
      <c r="V15" s="7">
        <v>1</v>
      </c>
      <c r="W15" s="7"/>
      <c r="X15" s="7"/>
      <c r="Y15" s="13"/>
      <c r="Z15" s="8">
        <v>34</v>
      </c>
      <c r="AA15" s="8">
        <v>1</v>
      </c>
      <c r="AB15" s="8">
        <v>34</v>
      </c>
      <c r="AC15" s="7"/>
      <c r="AD15" s="7">
        <v>1</v>
      </c>
      <c r="AE15" s="7"/>
      <c r="AF15" s="7"/>
    </row>
    <row r="16" spans="1:32" ht="14.5" customHeight="1" x14ac:dyDescent="0.2">
      <c r="A16" s="6" t="s">
        <v>154</v>
      </c>
      <c r="B16" s="7" t="s">
        <v>101</v>
      </c>
      <c r="C16" s="15" t="s">
        <v>222</v>
      </c>
      <c r="D16" s="15" t="s">
        <v>222</v>
      </c>
      <c r="E16" s="15" t="s">
        <v>222</v>
      </c>
      <c r="F16" s="15" t="s">
        <v>223</v>
      </c>
      <c r="G16" s="15" t="s">
        <v>225</v>
      </c>
      <c r="H16" s="15" t="s">
        <v>225</v>
      </c>
      <c r="I16" s="15" t="s">
        <v>224</v>
      </c>
      <c r="J16" s="15" t="s">
        <v>225</v>
      </c>
      <c r="K16" s="7" t="str">
        <f t="shared" si="2"/>
        <v>A1A1-A1B1</v>
      </c>
      <c r="L16" s="7" t="str">
        <f t="shared" si="3"/>
        <v>B3B3-A3B3</v>
      </c>
      <c r="M16" s="7" t="str">
        <f t="shared" si="0"/>
        <v>A1A1-B3B3</v>
      </c>
      <c r="N16" s="7" t="str">
        <f t="shared" si="1"/>
        <v>A1B1-A3B3</v>
      </c>
      <c r="O16" s="19" t="str">
        <f t="shared" si="4"/>
        <v>A1A1-A1B1-B3B3-A3B3</v>
      </c>
    </row>
    <row r="17" spans="1:32" ht="14.5" customHeight="1" x14ac:dyDescent="0.2">
      <c r="A17" s="6" t="s">
        <v>155</v>
      </c>
      <c r="B17" s="7" t="s">
        <v>101</v>
      </c>
      <c r="C17" s="15" t="s">
        <v>223</v>
      </c>
      <c r="D17" s="15" t="s">
        <v>223</v>
      </c>
      <c r="E17" s="15" t="s">
        <v>222</v>
      </c>
      <c r="F17" s="15" t="s">
        <v>223</v>
      </c>
      <c r="G17" s="15" t="s">
        <v>225</v>
      </c>
      <c r="H17" s="15" t="s">
        <v>225</v>
      </c>
      <c r="I17" s="15" t="s">
        <v>224</v>
      </c>
      <c r="J17" s="15" t="s">
        <v>224</v>
      </c>
      <c r="K17" s="7" t="str">
        <f t="shared" si="2"/>
        <v>B1B1-A1B1</v>
      </c>
      <c r="L17" s="7" t="str">
        <f t="shared" si="3"/>
        <v>B3B3-A3A3</v>
      </c>
      <c r="M17" s="7" t="str">
        <f t="shared" si="0"/>
        <v>B1B1-B3B3</v>
      </c>
      <c r="N17" s="7" t="str">
        <f t="shared" si="1"/>
        <v>A1B1-A3A3</v>
      </c>
      <c r="O17" s="19" t="str">
        <f t="shared" si="4"/>
        <v>B1B1-A1B1-B3B3-A3A3</v>
      </c>
    </row>
    <row r="18" spans="1:32" ht="14.5" customHeight="1" x14ac:dyDescent="0.2">
      <c r="A18" s="6" t="s">
        <v>156</v>
      </c>
      <c r="B18" s="7" t="s">
        <v>101</v>
      </c>
      <c r="C18" s="15" t="s">
        <v>223</v>
      </c>
      <c r="D18" s="15" t="s">
        <v>223</v>
      </c>
      <c r="E18" s="15" t="s">
        <v>222</v>
      </c>
      <c r="F18" s="15" t="s">
        <v>223</v>
      </c>
      <c r="G18" s="15" t="s">
        <v>224</v>
      </c>
      <c r="H18" s="15" t="s">
        <v>225</v>
      </c>
      <c r="I18" s="15" t="s">
        <v>225</v>
      </c>
      <c r="J18" s="15" t="s">
        <v>225</v>
      </c>
      <c r="K18" s="7" t="str">
        <f t="shared" si="2"/>
        <v>B1B1-A1B1</v>
      </c>
      <c r="L18" s="7" t="str">
        <f t="shared" si="3"/>
        <v>A3B3-B3B3</v>
      </c>
      <c r="M18" s="7" t="str">
        <f t="shared" si="0"/>
        <v>B1B1-A3B3</v>
      </c>
      <c r="N18" s="7" t="str">
        <f t="shared" si="1"/>
        <v>A1B1-B3B3</v>
      </c>
      <c r="O18" s="19" t="str">
        <f t="shared" si="4"/>
        <v>B1B1-A1B1-A3B3-B3B3</v>
      </c>
      <c r="Q18" s="100" t="s">
        <v>249</v>
      </c>
      <c r="R18" s="100"/>
      <c r="S18" s="100"/>
      <c r="T18" s="100"/>
      <c r="U18" s="100"/>
      <c r="V18" s="4"/>
      <c r="W18" s="4"/>
      <c r="X18" s="4"/>
      <c r="Y18" s="101" t="s">
        <v>250</v>
      </c>
      <c r="Z18" s="100"/>
      <c r="AA18" s="100"/>
      <c r="AB18" s="100"/>
      <c r="AC18" s="100"/>
      <c r="AD18" s="4"/>
      <c r="AE18" s="4"/>
      <c r="AF18" s="4"/>
    </row>
    <row r="19" spans="1:32" ht="14.5" customHeight="1" x14ac:dyDescent="0.2">
      <c r="A19" s="6" t="s">
        <v>157</v>
      </c>
      <c r="B19" s="7" t="s">
        <v>100</v>
      </c>
      <c r="C19" s="15" t="s">
        <v>222</v>
      </c>
      <c r="D19" s="15" t="s">
        <v>223</v>
      </c>
      <c r="E19" s="15" t="s">
        <v>222</v>
      </c>
      <c r="F19" s="15" t="s">
        <v>223</v>
      </c>
      <c r="G19" s="15" t="s">
        <v>224</v>
      </c>
      <c r="H19" s="15" t="s">
        <v>225</v>
      </c>
      <c r="I19" s="15" t="s">
        <v>224</v>
      </c>
      <c r="J19" s="15" t="s">
        <v>225</v>
      </c>
      <c r="K19" s="7" t="str">
        <f t="shared" si="2"/>
        <v>A1B1-A1B1</v>
      </c>
      <c r="L19" s="7" t="str">
        <f t="shared" si="3"/>
        <v>A3B3-A3B3</v>
      </c>
      <c r="M19" s="7" t="str">
        <f t="shared" si="0"/>
        <v>A1B1-A3B3</v>
      </c>
      <c r="N19" s="7" t="str">
        <f t="shared" si="1"/>
        <v>A1B1-A3B3</v>
      </c>
      <c r="O19" s="19" t="str">
        <f t="shared" si="4"/>
        <v>A1B1-A1B1-A3B3-A3B3</v>
      </c>
      <c r="Q19" s="10" t="s">
        <v>226</v>
      </c>
      <c r="R19" s="10" t="s">
        <v>117</v>
      </c>
      <c r="S19" s="10" t="s">
        <v>227</v>
      </c>
      <c r="T19" s="10" t="s">
        <v>118</v>
      </c>
      <c r="U19" s="10" t="s">
        <v>228</v>
      </c>
      <c r="V19" s="10" t="s">
        <v>229</v>
      </c>
      <c r="W19" s="10" t="s">
        <v>230</v>
      </c>
      <c r="X19" s="10" t="s">
        <v>228</v>
      </c>
      <c r="Y19" s="6" t="s">
        <v>226</v>
      </c>
      <c r="Z19" s="10" t="s">
        <v>117</v>
      </c>
      <c r="AA19" s="10" t="s">
        <v>227</v>
      </c>
      <c r="AB19" s="10" t="s">
        <v>118</v>
      </c>
      <c r="AC19" s="10" t="s">
        <v>228</v>
      </c>
      <c r="AD19" s="10" t="s">
        <v>229</v>
      </c>
      <c r="AE19" s="10" t="s">
        <v>230</v>
      </c>
      <c r="AF19" s="10" t="s">
        <v>228</v>
      </c>
    </row>
    <row r="20" spans="1:32" ht="14.5" customHeight="1" x14ac:dyDescent="0.2">
      <c r="A20" s="6" t="s">
        <v>158</v>
      </c>
      <c r="B20" s="7" t="s">
        <v>100</v>
      </c>
      <c r="C20" s="15" t="s">
        <v>222</v>
      </c>
      <c r="D20" s="15" t="s">
        <v>223</v>
      </c>
      <c r="E20" s="15" t="s">
        <v>222</v>
      </c>
      <c r="F20" s="15" t="s">
        <v>222</v>
      </c>
      <c r="G20" s="15" t="s">
        <v>224</v>
      </c>
      <c r="H20" s="15" t="s">
        <v>224</v>
      </c>
      <c r="I20" s="15" t="s">
        <v>224</v>
      </c>
      <c r="J20" s="15" t="s">
        <v>224</v>
      </c>
      <c r="K20" s="7" t="str">
        <f t="shared" si="2"/>
        <v>A1B1-A1A1</v>
      </c>
      <c r="L20" s="7" t="str">
        <f t="shared" si="3"/>
        <v>A3A3-A3A3</v>
      </c>
      <c r="M20" s="7" t="str">
        <f t="shared" si="0"/>
        <v>A1B1-A3A3</v>
      </c>
      <c r="N20" s="7" t="str">
        <f t="shared" si="1"/>
        <v>A1A1-A3A3</v>
      </c>
      <c r="O20" s="19" t="str">
        <f t="shared" si="4"/>
        <v>A1B1-A1A1-A3A3-A3A3</v>
      </c>
      <c r="Q20" s="11" t="s">
        <v>251</v>
      </c>
      <c r="R20" s="8">
        <f>COUNTIF($M$6:$M$39,Q20)</f>
        <v>2</v>
      </c>
      <c r="S20" s="14">
        <v>6.25E-2</v>
      </c>
      <c r="T20" s="9">
        <v>2.125</v>
      </c>
      <c r="U20" s="7">
        <v>2.7188079116326917E-2</v>
      </c>
      <c r="V20" s="7">
        <v>5.8823529411764705E-2</v>
      </c>
      <c r="W20" s="8">
        <f>$T$29*V20</f>
        <v>2</v>
      </c>
      <c r="X20" s="7">
        <f>_xlfn.CHISQ.TEST(R20:R28,W20:W28)</f>
        <v>0.65369433304318636</v>
      </c>
      <c r="Y20" s="13" t="s">
        <v>251</v>
      </c>
      <c r="Z20" s="8">
        <v>2</v>
      </c>
      <c r="AA20" s="14">
        <v>6.25E-2</v>
      </c>
      <c r="AB20" s="9">
        <v>2.125</v>
      </c>
      <c r="AC20" s="7">
        <v>0.26502591529736169</v>
      </c>
      <c r="AD20" s="7">
        <v>5.8823529411764705E-2</v>
      </c>
      <c r="AE20" s="8">
        <f>$Z$15*AD20</f>
        <v>2</v>
      </c>
      <c r="AF20" s="7">
        <f>_xlfn.CHISQ.TEST(Z20:Z28,AE20:AE28)</f>
        <v>0.39364229140524493</v>
      </c>
    </row>
    <row r="21" spans="1:32" ht="14.5" customHeight="1" x14ac:dyDescent="0.2">
      <c r="A21" s="6" t="s">
        <v>159</v>
      </c>
      <c r="B21" s="7" t="s">
        <v>101</v>
      </c>
      <c r="C21" s="15" t="s">
        <v>222</v>
      </c>
      <c r="D21" s="15" t="s">
        <v>223</v>
      </c>
      <c r="E21" s="15" t="s">
        <v>222</v>
      </c>
      <c r="F21" s="15" t="s">
        <v>223</v>
      </c>
      <c r="G21" s="15" t="s">
        <v>225</v>
      </c>
      <c r="H21" s="15" t="s">
        <v>225</v>
      </c>
      <c r="I21" s="15" t="s">
        <v>224</v>
      </c>
      <c r="J21" s="15" t="s">
        <v>224</v>
      </c>
      <c r="K21" s="7" t="str">
        <f t="shared" si="2"/>
        <v>A1B1-A1B1</v>
      </c>
      <c r="L21" s="7" t="str">
        <f t="shared" si="3"/>
        <v>B3B3-A3A3</v>
      </c>
      <c r="M21" s="7" t="str">
        <f t="shared" si="0"/>
        <v>A1B1-B3B3</v>
      </c>
      <c r="N21" s="7" t="str">
        <f t="shared" si="1"/>
        <v>A1B1-A3A3</v>
      </c>
      <c r="O21" s="19" t="str">
        <f t="shared" si="4"/>
        <v>A1B1-A1B1-B3B3-A3A3</v>
      </c>
      <c r="Q21" s="11" t="s">
        <v>252</v>
      </c>
      <c r="R21" s="8">
        <f t="shared" ref="R21:R28" si="8">COUNTIF($M$6:$M$39,Q21)</f>
        <v>5</v>
      </c>
      <c r="S21" s="14">
        <v>0.125</v>
      </c>
      <c r="T21" s="9">
        <v>4.25</v>
      </c>
      <c r="U21" s="7"/>
      <c r="V21" s="7">
        <v>0.11764705882352941</v>
      </c>
      <c r="W21" s="8">
        <f t="shared" ref="W21:W28" si="9">$T$29*V21</f>
        <v>4</v>
      </c>
      <c r="X21" s="7"/>
      <c r="Y21" s="13" t="s">
        <v>252</v>
      </c>
      <c r="Z21" s="8">
        <v>3</v>
      </c>
      <c r="AA21" s="14">
        <v>0.125</v>
      </c>
      <c r="AB21" s="9">
        <v>4.25</v>
      </c>
      <c r="AC21" s="7"/>
      <c r="AD21" s="7">
        <v>0.20588235294117646</v>
      </c>
      <c r="AE21" s="8">
        <f t="shared" ref="AE21:AE27" si="10">$Z$15*AD21</f>
        <v>7</v>
      </c>
      <c r="AF21" s="7"/>
    </row>
    <row r="22" spans="1:32" ht="14.5" customHeight="1" x14ac:dyDescent="0.2">
      <c r="A22" s="6" t="s">
        <v>160</v>
      </c>
      <c r="B22" s="7" t="s">
        <v>101</v>
      </c>
      <c r="C22" s="15" t="s">
        <v>222</v>
      </c>
      <c r="D22" s="15" t="s">
        <v>222</v>
      </c>
      <c r="E22" s="15" t="s">
        <v>222</v>
      </c>
      <c r="F22" s="15" t="s">
        <v>222</v>
      </c>
      <c r="G22" s="15" t="s">
        <v>225</v>
      </c>
      <c r="H22" s="15" t="s">
        <v>225</v>
      </c>
      <c r="I22" s="15" t="s">
        <v>225</v>
      </c>
      <c r="J22" s="15" t="s">
        <v>225</v>
      </c>
      <c r="K22" s="7" t="str">
        <f t="shared" si="2"/>
        <v>A1A1-A1A1</v>
      </c>
      <c r="L22" s="7" t="str">
        <f t="shared" si="3"/>
        <v>B3B3-B3B3</v>
      </c>
      <c r="M22" s="7" t="str">
        <f t="shared" si="0"/>
        <v>A1A1-B3B3</v>
      </c>
      <c r="N22" s="7" t="str">
        <f t="shared" si="1"/>
        <v>A1A1-B3B3</v>
      </c>
      <c r="O22" s="20" t="str">
        <f t="shared" si="4"/>
        <v>A1A1-A1A1-B3B3-B3B3</v>
      </c>
      <c r="Q22" s="11" t="s">
        <v>253</v>
      </c>
      <c r="R22" s="8">
        <f t="shared" si="8"/>
        <v>0</v>
      </c>
      <c r="S22" s="14">
        <v>6.25E-2</v>
      </c>
      <c r="T22" s="9">
        <v>2.125</v>
      </c>
      <c r="U22" s="7"/>
      <c r="V22" s="7">
        <v>5.8823529411764705E-2</v>
      </c>
      <c r="W22" s="8">
        <f t="shared" si="9"/>
        <v>2</v>
      </c>
      <c r="X22" s="7"/>
      <c r="Y22" s="13" t="s">
        <v>253</v>
      </c>
      <c r="Z22" s="8">
        <v>2</v>
      </c>
      <c r="AA22" s="14">
        <v>6.25E-2</v>
      </c>
      <c r="AB22" s="9">
        <v>2.125</v>
      </c>
      <c r="AC22" s="7"/>
      <c r="AD22" s="7">
        <v>0.11764705882352941</v>
      </c>
      <c r="AE22" s="8">
        <f t="shared" si="10"/>
        <v>4</v>
      </c>
      <c r="AF22" s="7"/>
    </row>
    <row r="23" spans="1:32" ht="14.5" customHeight="1" x14ac:dyDescent="0.2">
      <c r="A23" s="6" t="s">
        <v>161</v>
      </c>
      <c r="B23" s="7" t="s">
        <v>101</v>
      </c>
      <c r="C23" s="15" t="s">
        <v>222</v>
      </c>
      <c r="D23" s="15" t="s">
        <v>223</v>
      </c>
      <c r="E23" s="15" t="s">
        <v>222</v>
      </c>
      <c r="F23" s="15" t="s">
        <v>222</v>
      </c>
      <c r="G23" s="15" t="s">
        <v>225</v>
      </c>
      <c r="H23" s="15" t="s">
        <v>225</v>
      </c>
      <c r="I23" s="15" t="s">
        <v>224</v>
      </c>
      <c r="J23" s="15" t="s">
        <v>224</v>
      </c>
      <c r="K23" s="7" t="str">
        <f t="shared" si="2"/>
        <v>A1B1-A1A1</v>
      </c>
      <c r="L23" s="7" t="str">
        <f t="shared" si="3"/>
        <v>B3B3-A3A3</v>
      </c>
      <c r="M23" s="7" t="str">
        <f t="shared" si="0"/>
        <v>A1B1-B3B3</v>
      </c>
      <c r="N23" s="7" t="str">
        <f t="shared" si="1"/>
        <v>A1A1-A3A3</v>
      </c>
      <c r="O23" s="19" t="str">
        <f t="shared" si="4"/>
        <v>A1B1-A1A1-B3B3-A3A3</v>
      </c>
      <c r="Q23" s="11" t="s">
        <v>254</v>
      </c>
      <c r="R23" s="8">
        <f t="shared" si="8"/>
        <v>0</v>
      </c>
      <c r="S23" s="14">
        <v>0.125</v>
      </c>
      <c r="T23" s="9">
        <v>4.25</v>
      </c>
      <c r="U23" s="7"/>
      <c r="V23" s="7">
        <v>8.8235294117647065E-2</v>
      </c>
      <c r="W23" s="8">
        <f t="shared" si="9"/>
        <v>3</v>
      </c>
      <c r="X23" s="7"/>
      <c r="Y23" s="13" t="s">
        <v>254</v>
      </c>
      <c r="Z23" s="8">
        <v>7</v>
      </c>
      <c r="AA23" s="14">
        <v>0.125</v>
      </c>
      <c r="AB23" s="9">
        <v>4.25</v>
      </c>
      <c r="AC23" s="7"/>
      <c r="AD23" s="7">
        <v>0.14705882352941177</v>
      </c>
      <c r="AE23" s="8">
        <f t="shared" si="10"/>
        <v>5</v>
      </c>
      <c r="AF23" s="7"/>
    </row>
    <row r="24" spans="1:32" ht="14.5" customHeight="1" x14ac:dyDescent="0.2">
      <c r="A24" s="6" t="s">
        <v>162</v>
      </c>
      <c r="B24" s="7" t="s">
        <v>101</v>
      </c>
      <c r="C24" s="15" t="s">
        <v>222</v>
      </c>
      <c r="D24" s="15" t="s">
        <v>222</v>
      </c>
      <c r="E24" s="15" t="s">
        <v>222</v>
      </c>
      <c r="F24" s="15" t="s">
        <v>223</v>
      </c>
      <c r="G24" s="15" t="s">
        <v>224</v>
      </c>
      <c r="H24" s="15" t="s">
        <v>224</v>
      </c>
      <c r="I24" s="15" t="s">
        <v>224</v>
      </c>
      <c r="J24" s="15" t="s">
        <v>225</v>
      </c>
      <c r="K24" s="7" t="str">
        <f t="shared" si="2"/>
        <v>A1A1-A1B1</v>
      </c>
      <c r="L24" s="7" t="str">
        <f t="shared" si="3"/>
        <v>A3A3-A3B3</v>
      </c>
      <c r="M24" s="7" t="str">
        <f t="shared" si="0"/>
        <v>A1A1-A3A3</v>
      </c>
      <c r="N24" s="7" t="str">
        <f t="shared" si="1"/>
        <v>A1B1-A3B3</v>
      </c>
      <c r="O24" s="19" t="str">
        <f t="shared" si="4"/>
        <v>A1A1-A1B1-A3A3-A3B3</v>
      </c>
      <c r="Q24" s="11" t="s">
        <v>255</v>
      </c>
      <c r="R24" s="8">
        <f t="shared" si="8"/>
        <v>16</v>
      </c>
      <c r="S24" s="14">
        <v>0.25</v>
      </c>
      <c r="T24" s="9">
        <v>8.5</v>
      </c>
      <c r="U24" s="7"/>
      <c r="V24" s="7">
        <v>0.38235294117647056</v>
      </c>
      <c r="W24" s="8">
        <f t="shared" si="9"/>
        <v>13</v>
      </c>
      <c r="X24" s="7"/>
      <c r="Y24" s="13" t="s">
        <v>255</v>
      </c>
      <c r="Z24" s="8">
        <v>14</v>
      </c>
      <c r="AA24" s="14">
        <v>0.25</v>
      </c>
      <c r="AB24" s="9">
        <v>8.5</v>
      </c>
      <c r="AC24" s="7"/>
      <c r="AD24" s="7">
        <v>0.35294117647058826</v>
      </c>
      <c r="AE24" s="8">
        <f t="shared" si="10"/>
        <v>12</v>
      </c>
      <c r="AF24" s="7"/>
    </row>
    <row r="25" spans="1:32" ht="14.5" customHeight="1" x14ac:dyDescent="0.2">
      <c r="A25" s="6" t="s">
        <v>163</v>
      </c>
      <c r="B25" s="7" t="s">
        <v>100</v>
      </c>
      <c r="C25" s="15" t="s">
        <v>222</v>
      </c>
      <c r="D25" s="15" t="s">
        <v>223</v>
      </c>
      <c r="E25" s="15" t="s">
        <v>223</v>
      </c>
      <c r="F25" s="15" t="s">
        <v>223</v>
      </c>
      <c r="G25" s="15" t="s">
        <v>224</v>
      </c>
      <c r="H25" s="15" t="s">
        <v>225</v>
      </c>
      <c r="I25" s="15" t="s">
        <v>224</v>
      </c>
      <c r="J25" s="15" t="s">
        <v>225</v>
      </c>
      <c r="K25" s="7" t="str">
        <f t="shared" si="2"/>
        <v>A1B1-B1B1</v>
      </c>
      <c r="L25" s="7" t="str">
        <f t="shared" si="3"/>
        <v>A3B3-A3B3</v>
      </c>
      <c r="M25" s="7" t="str">
        <f t="shared" si="0"/>
        <v>A1B1-A3B3</v>
      </c>
      <c r="N25" s="7" t="str">
        <f t="shared" si="1"/>
        <v>B1B1-A3B3</v>
      </c>
      <c r="O25" s="19" t="str">
        <f t="shared" si="4"/>
        <v>A1B1-B1B1-A3B3-A3B3</v>
      </c>
      <c r="Q25" s="11" t="s">
        <v>256</v>
      </c>
      <c r="R25" s="8">
        <f t="shared" si="8"/>
        <v>1</v>
      </c>
      <c r="S25" s="14">
        <v>0.125</v>
      </c>
      <c r="T25" s="9">
        <v>4.25</v>
      </c>
      <c r="U25" s="7"/>
      <c r="V25" s="7">
        <v>0</v>
      </c>
      <c r="W25" s="8"/>
      <c r="X25" s="7"/>
      <c r="Y25" s="13" t="s">
        <v>256</v>
      </c>
      <c r="Z25" s="8">
        <v>2</v>
      </c>
      <c r="AA25" s="14">
        <v>0.125</v>
      </c>
      <c r="AB25" s="9">
        <v>4.25</v>
      </c>
      <c r="AC25" s="7"/>
      <c r="AD25" s="7">
        <v>5.8823529411764705E-2</v>
      </c>
      <c r="AE25" s="8">
        <f t="shared" si="10"/>
        <v>2</v>
      </c>
      <c r="AF25" s="7"/>
    </row>
    <row r="26" spans="1:32" ht="14.5" customHeight="1" x14ac:dyDescent="0.2">
      <c r="A26" s="6" t="s">
        <v>164</v>
      </c>
      <c r="B26" s="7" t="s">
        <v>100</v>
      </c>
      <c r="C26" s="15" t="s">
        <v>222</v>
      </c>
      <c r="D26" s="15" t="s">
        <v>222</v>
      </c>
      <c r="E26" s="15" t="s">
        <v>222</v>
      </c>
      <c r="F26" s="15" t="s">
        <v>222</v>
      </c>
      <c r="G26" s="15" t="s">
        <v>224</v>
      </c>
      <c r="H26" s="15" t="s">
        <v>224</v>
      </c>
      <c r="I26" s="15" t="s">
        <v>224</v>
      </c>
      <c r="J26" s="15" t="s">
        <v>225</v>
      </c>
      <c r="K26" s="7" t="str">
        <f t="shared" si="2"/>
        <v>A1A1-A1A1</v>
      </c>
      <c r="L26" s="7" t="str">
        <f t="shared" si="3"/>
        <v>A3A3-A3B3</v>
      </c>
      <c r="M26" s="7" t="str">
        <f t="shared" si="0"/>
        <v>A1A1-A3A3</v>
      </c>
      <c r="N26" s="7" t="str">
        <f t="shared" si="1"/>
        <v>A1A1-A3B3</v>
      </c>
      <c r="O26" s="19" t="str">
        <f t="shared" si="4"/>
        <v>A1A1-A1A1-A3A3-A3B3</v>
      </c>
      <c r="Q26" s="17" t="s">
        <v>257</v>
      </c>
      <c r="R26" s="8">
        <f t="shared" si="8"/>
        <v>3</v>
      </c>
      <c r="S26" s="14">
        <v>6.25E-2</v>
      </c>
      <c r="T26" s="9">
        <v>2.125</v>
      </c>
      <c r="U26" s="7"/>
      <c r="V26" s="7">
        <v>8.8235294117647065E-2</v>
      </c>
      <c r="W26" s="8">
        <f t="shared" si="9"/>
        <v>3</v>
      </c>
      <c r="X26" s="7"/>
      <c r="Y26" s="13" t="s">
        <v>257</v>
      </c>
      <c r="Z26" s="8">
        <v>1</v>
      </c>
      <c r="AA26" s="14">
        <v>6.25E-2</v>
      </c>
      <c r="AB26" s="9">
        <v>2.125</v>
      </c>
      <c r="AC26" s="7"/>
      <c r="AD26" s="7">
        <v>2.9411764705882353E-2</v>
      </c>
      <c r="AE26" s="8">
        <f t="shared" si="10"/>
        <v>1</v>
      </c>
      <c r="AF26" s="7"/>
    </row>
    <row r="27" spans="1:32" ht="14.5" customHeight="1" x14ac:dyDescent="0.2">
      <c r="A27" s="6" t="s">
        <v>165</v>
      </c>
      <c r="B27" s="7" t="s">
        <v>100</v>
      </c>
      <c r="C27" s="15" t="s">
        <v>222</v>
      </c>
      <c r="D27" s="15" t="s">
        <v>223</v>
      </c>
      <c r="E27" s="15" t="s">
        <v>222</v>
      </c>
      <c r="F27" s="15" t="s">
        <v>222</v>
      </c>
      <c r="G27" s="15" t="s">
        <v>224</v>
      </c>
      <c r="H27" s="15" t="s">
        <v>225</v>
      </c>
      <c r="I27" s="15" t="s">
        <v>224</v>
      </c>
      <c r="J27" s="15" t="s">
        <v>225</v>
      </c>
      <c r="K27" s="7" t="str">
        <f t="shared" si="2"/>
        <v>A1B1-A1A1</v>
      </c>
      <c r="L27" s="7" t="str">
        <f t="shared" si="3"/>
        <v>A3B3-A3B3</v>
      </c>
      <c r="M27" s="7" t="str">
        <f t="shared" si="0"/>
        <v>A1B1-A3B3</v>
      </c>
      <c r="N27" s="7" t="str">
        <f t="shared" si="1"/>
        <v>A1A1-A3B3</v>
      </c>
      <c r="O27" s="19" t="str">
        <f t="shared" si="4"/>
        <v>A1B1-A1A1-A3B3-A3B3</v>
      </c>
      <c r="Q27" s="11" t="s">
        <v>258</v>
      </c>
      <c r="R27" s="8">
        <f t="shared" si="8"/>
        <v>6</v>
      </c>
      <c r="S27" s="14">
        <v>0.125</v>
      </c>
      <c r="T27" s="9">
        <v>4.25</v>
      </c>
      <c r="U27" s="7"/>
      <c r="V27" s="7">
        <v>0.17647058823529413</v>
      </c>
      <c r="W27" s="8">
        <f t="shared" si="9"/>
        <v>6</v>
      </c>
      <c r="X27" s="7"/>
      <c r="Y27" s="13" t="s">
        <v>258</v>
      </c>
      <c r="Z27" s="8">
        <v>3</v>
      </c>
      <c r="AA27" s="14">
        <v>0.125</v>
      </c>
      <c r="AB27" s="9">
        <v>4.25</v>
      </c>
      <c r="AC27" s="7"/>
      <c r="AD27" s="7">
        <v>2.9411764705882353E-2</v>
      </c>
      <c r="AE27" s="8">
        <f t="shared" si="10"/>
        <v>1</v>
      </c>
      <c r="AF27" s="7"/>
    </row>
    <row r="28" spans="1:32" ht="14.5" customHeight="1" x14ac:dyDescent="0.2">
      <c r="A28" s="6" t="s">
        <v>166</v>
      </c>
      <c r="B28" s="7" t="s">
        <v>101</v>
      </c>
      <c r="C28" s="15" t="s">
        <v>222</v>
      </c>
      <c r="D28" s="15" t="s">
        <v>223</v>
      </c>
      <c r="E28" s="15" t="s">
        <v>222</v>
      </c>
      <c r="F28" s="15" t="s">
        <v>222</v>
      </c>
      <c r="G28" s="15" t="s">
        <v>225</v>
      </c>
      <c r="H28" s="15" t="s">
        <v>225</v>
      </c>
      <c r="I28" s="15" t="s">
        <v>224</v>
      </c>
      <c r="J28" s="15" t="s">
        <v>225</v>
      </c>
      <c r="K28" s="7" t="str">
        <f t="shared" si="2"/>
        <v>A1B1-A1A1</v>
      </c>
      <c r="L28" s="7" t="str">
        <f t="shared" si="3"/>
        <v>B3B3-A3B3</v>
      </c>
      <c r="M28" s="7" t="str">
        <f t="shared" si="0"/>
        <v>A1B1-B3B3</v>
      </c>
      <c r="N28" s="7" t="str">
        <f t="shared" si="1"/>
        <v>A1A1-A3B3</v>
      </c>
      <c r="O28" s="19" t="str">
        <f t="shared" si="4"/>
        <v>A1B1-A1A1-B3B3-A3B3</v>
      </c>
      <c r="Q28" s="11" t="s">
        <v>259</v>
      </c>
      <c r="R28" s="8">
        <f t="shared" si="8"/>
        <v>1</v>
      </c>
      <c r="S28" s="14">
        <v>6.25E-2</v>
      </c>
      <c r="T28" s="9">
        <v>2.125</v>
      </c>
      <c r="U28" s="7"/>
      <c r="V28" s="7">
        <v>2.9411764705882353E-2</v>
      </c>
      <c r="W28" s="8">
        <f t="shared" si="9"/>
        <v>1</v>
      </c>
      <c r="X28" s="7"/>
      <c r="Y28" s="13" t="s">
        <v>259</v>
      </c>
      <c r="Z28" s="8">
        <v>0</v>
      </c>
      <c r="AA28" s="14">
        <v>6.25E-2</v>
      </c>
      <c r="AB28" s="9">
        <v>2.125</v>
      </c>
      <c r="AC28" s="7"/>
      <c r="AD28" s="7">
        <v>0</v>
      </c>
      <c r="AE28" s="8"/>
      <c r="AF28" s="7"/>
    </row>
    <row r="29" spans="1:32" ht="14.5" customHeight="1" x14ac:dyDescent="0.2">
      <c r="A29" s="6" t="s">
        <v>167</v>
      </c>
      <c r="B29" s="7" t="s">
        <v>100</v>
      </c>
      <c r="C29" s="15" t="s">
        <v>222</v>
      </c>
      <c r="D29" s="15" t="s">
        <v>223</v>
      </c>
      <c r="E29" s="15" t="s">
        <v>223</v>
      </c>
      <c r="F29" s="15" t="s">
        <v>223</v>
      </c>
      <c r="G29" s="15" t="s">
        <v>224</v>
      </c>
      <c r="H29" s="15" t="s">
        <v>224</v>
      </c>
      <c r="I29" s="15" t="s">
        <v>224</v>
      </c>
      <c r="J29" s="15" t="s">
        <v>224</v>
      </c>
      <c r="K29" s="7" t="str">
        <f t="shared" si="2"/>
        <v>A1B1-B1B1</v>
      </c>
      <c r="L29" s="7" t="str">
        <f t="shared" si="3"/>
        <v>A3A3-A3A3</v>
      </c>
      <c r="M29" s="7" t="str">
        <f t="shared" si="0"/>
        <v>A1B1-A3A3</v>
      </c>
      <c r="N29" s="7" t="str">
        <f t="shared" si="1"/>
        <v>B1B1-A3A3</v>
      </c>
      <c r="O29" s="19" t="str">
        <f t="shared" si="4"/>
        <v>A1B1-B1B1-A3A3-A3A3</v>
      </c>
      <c r="Q29" s="11"/>
      <c r="R29" s="8">
        <f>SUM(R20:R28)</f>
        <v>34</v>
      </c>
      <c r="S29" s="8">
        <v>1</v>
      </c>
      <c r="T29" s="8">
        <v>34</v>
      </c>
      <c r="U29" s="7"/>
      <c r="V29" s="7">
        <v>1</v>
      </c>
      <c r="W29" s="7"/>
      <c r="X29" s="7"/>
      <c r="Y29" s="13"/>
      <c r="Z29" s="8">
        <v>34</v>
      </c>
      <c r="AA29" s="8">
        <v>1</v>
      </c>
      <c r="AB29" s="8">
        <v>34</v>
      </c>
      <c r="AC29" s="7"/>
      <c r="AD29" s="7">
        <v>1</v>
      </c>
      <c r="AE29" s="7"/>
      <c r="AF29" s="7"/>
    </row>
    <row r="30" spans="1:32" ht="14.5" customHeight="1" x14ac:dyDescent="0.2">
      <c r="A30" s="6" t="s">
        <v>168</v>
      </c>
      <c r="B30" s="7" t="s">
        <v>100</v>
      </c>
      <c r="C30" s="15" t="s">
        <v>222</v>
      </c>
      <c r="D30" s="15" t="s">
        <v>223</v>
      </c>
      <c r="E30" s="15" t="s">
        <v>222</v>
      </c>
      <c r="F30" s="15" t="s">
        <v>223</v>
      </c>
      <c r="G30" s="15" t="s">
        <v>225</v>
      </c>
      <c r="H30" s="15" t="s">
        <v>225</v>
      </c>
      <c r="I30" s="15" t="s">
        <v>224</v>
      </c>
      <c r="J30" s="15" t="s">
        <v>225</v>
      </c>
      <c r="K30" s="7" t="str">
        <f t="shared" si="2"/>
        <v>A1B1-A1B1</v>
      </c>
      <c r="L30" s="7" t="str">
        <f t="shared" si="3"/>
        <v>B3B3-A3B3</v>
      </c>
      <c r="M30" s="7" t="str">
        <f t="shared" si="0"/>
        <v>A1B1-B3B3</v>
      </c>
      <c r="N30" s="7" t="str">
        <f t="shared" si="1"/>
        <v>A1B1-A3B3</v>
      </c>
      <c r="O30" s="19" t="str">
        <f t="shared" si="4"/>
        <v>A1B1-A1B1-B3B3-A3B3</v>
      </c>
    </row>
    <row r="31" spans="1:32" ht="14.5" customHeight="1" x14ac:dyDescent="0.2">
      <c r="A31" s="6" t="s">
        <v>169</v>
      </c>
      <c r="B31" s="7" t="s">
        <v>100</v>
      </c>
      <c r="C31" s="15" t="s">
        <v>222</v>
      </c>
      <c r="D31" s="15" t="s">
        <v>223</v>
      </c>
      <c r="E31" s="15" t="s">
        <v>222</v>
      </c>
      <c r="F31" s="15" t="s">
        <v>223</v>
      </c>
      <c r="G31" s="15" t="s">
        <v>225</v>
      </c>
      <c r="H31" s="15" t="s">
        <v>225</v>
      </c>
      <c r="I31" s="15" t="s">
        <v>224</v>
      </c>
      <c r="J31" s="15" t="s">
        <v>225</v>
      </c>
      <c r="K31" s="7" t="str">
        <f t="shared" si="2"/>
        <v>A1B1-A1B1</v>
      </c>
      <c r="L31" s="7" t="str">
        <f t="shared" si="3"/>
        <v>B3B3-A3B3</v>
      </c>
      <c r="M31" s="7" t="str">
        <f t="shared" si="0"/>
        <v>A1B1-B3B3</v>
      </c>
      <c r="N31" s="7" t="str">
        <f t="shared" si="1"/>
        <v>A1B1-A3B3</v>
      </c>
      <c r="O31" s="19" t="str">
        <f t="shared" si="4"/>
        <v>A1B1-A1B1-B3B3-A3B3</v>
      </c>
    </row>
    <row r="32" spans="1:32" ht="14.5" customHeight="1" x14ac:dyDescent="0.2">
      <c r="A32" s="6" t="s">
        <v>170</v>
      </c>
      <c r="B32" s="7" t="s">
        <v>100</v>
      </c>
      <c r="C32" s="15" t="s">
        <v>222</v>
      </c>
      <c r="D32" s="15" t="s">
        <v>223</v>
      </c>
      <c r="E32" s="15" t="s">
        <v>223</v>
      </c>
      <c r="F32" s="15" t="s">
        <v>223</v>
      </c>
      <c r="G32" s="15" t="s">
        <v>224</v>
      </c>
      <c r="H32" s="15" t="s">
        <v>225</v>
      </c>
      <c r="I32" s="15" t="s">
        <v>224</v>
      </c>
      <c r="J32" s="15" t="s">
        <v>225</v>
      </c>
      <c r="K32" s="7" t="str">
        <f t="shared" si="2"/>
        <v>A1B1-B1B1</v>
      </c>
      <c r="L32" s="7" t="str">
        <f t="shared" si="3"/>
        <v>A3B3-A3B3</v>
      </c>
      <c r="M32" s="7" t="str">
        <f t="shared" si="0"/>
        <v>A1B1-A3B3</v>
      </c>
      <c r="N32" s="7" t="str">
        <f t="shared" si="1"/>
        <v>B1B1-A3B3</v>
      </c>
      <c r="O32" s="19" t="str">
        <f t="shared" si="4"/>
        <v>A1B1-B1B1-A3B3-A3B3</v>
      </c>
    </row>
    <row r="33" spans="1:18" ht="14.5" customHeight="1" x14ac:dyDescent="0.2">
      <c r="A33" s="6" t="s">
        <v>171</v>
      </c>
      <c r="B33" s="7" t="s">
        <v>100</v>
      </c>
      <c r="C33" s="15" t="s">
        <v>222</v>
      </c>
      <c r="D33" s="15" t="s">
        <v>223</v>
      </c>
      <c r="E33" s="15" t="s">
        <v>222</v>
      </c>
      <c r="F33" s="15" t="s">
        <v>223</v>
      </c>
      <c r="G33" s="15" t="s">
        <v>224</v>
      </c>
      <c r="H33" s="15" t="s">
        <v>225</v>
      </c>
      <c r="I33" s="15" t="s">
        <v>224</v>
      </c>
      <c r="J33" s="15" t="s">
        <v>225</v>
      </c>
      <c r="K33" s="7" t="str">
        <f t="shared" si="2"/>
        <v>A1B1-A1B1</v>
      </c>
      <c r="L33" s="7" t="str">
        <f t="shared" si="3"/>
        <v>A3B3-A3B3</v>
      </c>
      <c r="M33" s="7" t="str">
        <f t="shared" si="0"/>
        <v>A1B1-A3B3</v>
      </c>
      <c r="N33" s="7" t="str">
        <f t="shared" si="1"/>
        <v>A1B1-A3B3</v>
      </c>
      <c r="O33" s="19" t="str">
        <f t="shared" si="4"/>
        <v>A1B1-A1B1-A3B3-A3B3</v>
      </c>
      <c r="R33" t="s">
        <v>260</v>
      </c>
    </row>
    <row r="34" spans="1:18" ht="14.5" customHeight="1" x14ac:dyDescent="0.2">
      <c r="A34" s="6" t="s">
        <v>172</v>
      </c>
      <c r="B34" s="7" t="s">
        <v>100</v>
      </c>
      <c r="C34" s="15" t="s">
        <v>222</v>
      </c>
      <c r="D34" s="15" t="s">
        <v>223</v>
      </c>
      <c r="E34" s="15" t="s">
        <v>222</v>
      </c>
      <c r="F34" s="15" t="s">
        <v>222</v>
      </c>
      <c r="G34" s="15" t="s">
        <v>224</v>
      </c>
      <c r="H34" s="15" t="s">
        <v>225</v>
      </c>
      <c r="I34" s="15" t="s">
        <v>224</v>
      </c>
      <c r="J34" s="15" t="s">
        <v>225</v>
      </c>
      <c r="K34" s="7" t="str">
        <f t="shared" si="2"/>
        <v>A1B1-A1A1</v>
      </c>
      <c r="L34" s="7" t="str">
        <f t="shared" si="3"/>
        <v>A3B3-A3B3</v>
      </c>
      <c r="M34" s="7" t="str">
        <f t="shared" si="0"/>
        <v>A1B1-A3B3</v>
      </c>
      <c r="N34" s="7" t="str">
        <f t="shared" si="1"/>
        <v>A1A1-A3B3</v>
      </c>
      <c r="O34" s="19" t="str">
        <f t="shared" si="4"/>
        <v>A1B1-A1A1-A3B3-A3B3</v>
      </c>
      <c r="Q34" t="s">
        <v>222</v>
      </c>
    </row>
    <row r="35" spans="1:18" ht="14.5" customHeight="1" x14ac:dyDescent="0.2">
      <c r="A35" s="6" t="s">
        <v>173</v>
      </c>
      <c r="B35" s="7" t="s">
        <v>101</v>
      </c>
      <c r="C35" s="15" t="s">
        <v>222</v>
      </c>
      <c r="D35" s="15" t="s">
        <v>222</v>
      </c>
      <c r="E35" s="15" t="s">
        <v>222</v>
      </c>
      <c r="F35" s="15" t="s">
        <v>223</v>
      </c>
      <c r="G35" s="15" t="s">
        <v>225</v>
      </c>
      <c r="H35" s="15" t="s">
        <v>225</v>
      </c>
      <c r="I35" s="15" t="s">
        <v>225</v>
      </c>
      <c r="J35" s="15" t="s">
        <v>225</v>
      </c>
      <c r="K35" s="7" t="str">
        <f t="shared" si="2"/>
        <v>A1A1-A1B1</v>
      </c>
      <c r="L35" s="7" t="str">
        <f t="shared" si="3"/>
        <v>B3B3-B3B3</v>
      </c>
      <c r="M35" s="7" t="str">
        <f t="shared" si="0"/>
        <v>A1A1-B3B3</v>
      </c>
      <c r="N35" s="7" t="str">
        <f t="shared" si="1"/>
        <v>A1B1-B3B3</v>
      </c>
      <c r="O35" s="19" t="str">
        <f t="shared" si="4"/>
        <v>A1A1-A1B1-B3B3-B3B3</v>
      </c>
    </row>
    <row r="36" spans="1:18" ht="14.5" customHeight="1" x14ac:dyDescent="0.2">
      <c r="A36" s="6" t="s">
        <v>174</v>
      </c>
      <c r="B36" s="7" t="s">
        <v>100</v>
      </c>
      <c r="C36" s="15" t="s">
        <v>222</v>
      </c>
      <c r="D36" s="15" t="s">
        <v>223</v>
      </c>
      <c r="E36" s="15" t="s">
        <v>222</v>
      </c>
      <c r="F36" s="15" t="s">
        <v>223</v>
      </c>
      <c r="G36" s="15" t="s">
        <v>224</v>
      </c>
      <c r="H36" s="15" t="s">
        <v>225</v>
      </c>
      <c r="I36" s="15" t="s">
        <v>224</v>
      </c>
      <c r="J36" s="15" t="s">
        <v>225</v>
      </c>
      <c r="K36" s="7" t="str">
        <f t="shared" si="2"/>
        <v>A1B1-A1B1</v>
      </c>
      <c r="L36" s="7" t="str">
        <f t="shared" si="3"/>
        <v>A3B3-A3B3</v>
      </c>
      <c r="M36" s="7" t="str">
        <f t="shared" si="0"/>
        <v>A1B1-A3B3</v>
      </c>
      <c r="N36" s="7" t="str">
        <f t="shared" si="1"/>
        <v>A1B1-A3B3</v>
      </c>
      <c r="O36" s="19" t="str">
        <f t="shared" si="4"/>
        <v>A1B1-A1B1-A3B3-A3B3</v>
      </c>
    </row>
    <row r="37" spans="1:18" ht="14.5" customHeight="1" x14ac:dyDescent="0.2">
      <c r="A37" s="6" t="s">
        <v>175</v>
      </c>
      <c r="B37" s="7" t="s">
        <v>100</v>
      </c>
      <c r="C37" s="15" t="s">
        <v>222</v>
      </c>
      <c r="D37" s="15" t="s">
        <v>223</v>
      </c>
      <c r="E37" s="15" t="s">
        <v>222</v>
      </c>
      <c r="F37" s="15" t="s">
        <v>223</v>
      </c>
      <c r="G37" s="15" t="s">
        <v>224</v>
      </c>
      <c r="H37" s="15" t="s">
        <v>225</v>
      </c>
      <c r="I37" s="15" t="s">
        <v>224</v>
      </c>
      <c r="J37" s="15" t="s">
        <v>225</v>
      </c>
      <c r="K37" s="7" t="str">
        <f t="shared" si="2"/>
        <v>A1B1-A1B1</v>
      </c>
      <c r="L37" s="7" t="str">
        <f t="shared" si="3"/>
        <v>A3B3-A3B3</v>
      </c>
      <c r="M37" s="7" t="str">
        <f t="shared" si="0"/>
        <v>A1B1-A3B3</v>
      </c>
      <c r="N37" s="7" t="str">
        <f t="shared" si="1"/>
        <v>A1B1-A3B3</v>
      </c>
      <c r="O37" s="19" t="str">
        <f t="shared" si="4"/>
        <v>A1B1-A1B1-A3B3-A3B3</v>
      </c>
    </row>
    <row r="38" spans="1:18" ht="14.5" customHeight="1" x14ac:dyDescent="0.2">
      <c r="A38" s="6" t="s">
        <v>176</v>
      </c>
      <c r="B38" s="7" t="s">
        <v>100</v>
      </c>
      <c r="C38" s="15" t="s">
        <v>222</v>
      </c>
      <c r="D38" s="15" t="s">
        <v>223</v>
      </c>
      <c r="E38" s="15" t="s">
        <v>222</v>
      </c>
      <c r="F38" s="15" t="s">
        <v>223</v>
      </c>
      <c r="G38" s="15" t="s">
        <v>224</v>
      </c>
      <c r="H38" s="15" t="s">
        <v>225</v>
      </c>
      <c r="I38" s="15" t="s">
        <v>224</v>
      </c>
      <c r="J38" s="15" t="s">
        <v>225</v>
      </c>
      <c r="K38" s="7" t="str">
        <f t="shared" si="2"/>
        <v>A1B1-A1B1</v>
      </c>
      <c r="L38" s="7" t="str">
        <f t="shared" si="3"/>
        <v>A3B3-A3B3</v>
      </c>
      <c r="M38" s="7" t="str">
        <f t="shared" si="0"/>
        <v>A1B1-A3B3</v>
      </c>
      <c r="N38" s="7" t="str">
        <f t="shared" si="1"/>
        <v>A1B1-A3B3</v>
      </c>
      <c r="O38" s="19" t="str">
        <f t="shared" si="4"/>
        <v>A1B1-A1B1-A3B3-A3B3</v>
      </c>
    </row>
    <row r="39" spans="1:18" ht="14.5" customHeight="1" x14ac:dyDescent="0.2">
      <c r="A39" s="6" t="s">
        <v>177</v>
      </c>
      <c r="B39" s="7" t="s">
        <v>100</v>
      </c>
      <c r="C39" s="15" t="s">
        <v>222</v>
      </c>
      <c r="D39" s="15" t="s">
        <v>223</v>
      </c>
      <c r="E39" s="15" t="s">
        <v>222</v>
      </c>
      <c r="F39" s="15" t="s">
        <v>223</v>
      </c>
      <c r="G39" s="15" t="s">
        <v>224</v>
      </c>
      <c r="H39" s="15" t="s">
        <v>224</v>
      </c>
      <c r="I39" s="15" t="s">
        <v>224</v>
      </c>
      <c r="J39" s="15" t="s">
        <v>225</v>
      </c>
      <c r="K39" s="7" t="str">
        <f t="shared" si="2"/>
        <v>A1B1-A1B1</v>
      </c>
      <c r="L39" s="7" t="str">
        <f t="shared" si="3"/>
        <v>A3A3-A3B3</v>
      </c>
      <c r="M39" s="7" t="str">
        <f t="shared" si="0"/>
        <v>A1B1-A3A3</v>
      </c>
      <c r="N39" s="7" t="str">
        <f t="shared" si="1"/>
        <v>A1B1-A3B3</v>
      </c>
      <c r="O39" s="19" t="str">
        <f t="shared" si="4"/>
        <v>A1B1-A1B1-A3A3-A3B3</v>
      </c>
    </row>
  </sheetData>
  <autoFilter ref="A4:O39" xr:uid="{456E9C1F-8D9F-428D-8FB5-37EB1FFA17A1}"/>
  <mergeCells count="4">
    <mergeCell ref="Q4:U4"/>
    <mergeCell ref="Y4:AC4"/>
    <mergeCell ref="Q18:U18"/>
    <mergeCell ref="Y18:AC18"/>
  </mergeCells>
  <conditionalFormatting sqref="B5:B39">
    <cfRule type="cellIs" dxfId="9" priority="1" operator="equal">
      <formula>"NO"</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699ED-A207-4C9B-892A-CFDAC5D73F98}">
  <dimension ref="A1:AA39"/>
  <sheetViews>
    <sheetView topLeftCell="A3" workbookViewId="0">
      <selection activeCell="Q14" sqref="Q14"/>
    </sheetView>
  </sheetViews>
  <sheetFormatPr baseColWidth="10" defaultColWidth="11.33203125" defaultRowHeight="15" x14ac:dyDescent="0.2"/>
  <cols>
    <col min="1" max="1" width="13.1640625" customWidth="1"/>
    <col min="2" max="10" width="8.6640625" customWidth="1"/>
    <col min="11" max="12" width="11.6640625" bestFit="1" customWidth="1"/>
    <col min="13" max="13" width="10.1640625" bestFit="1" customWidth="1"/>
    <col min="14" max="14" width="15.1640625" bestFit="1" customWidth="1"/>
    <col min="15" max="15" width="5.6640625" customWidth="1"/>
    <col min="16" max="16" width="22.6640625" bestFit="1" customWidth="1"/>
    <col min="22" max="22" width="22.6640625" bestFit="1" customWidth="1"/>
  </cols>
  <sheetData>
    <row r="1" spans="1:27" x14ac:dyDescent="0.2">
      <c r="A1" s="3" t="s">
        <v>262</v>
      </c>
    </row>
    <row r="2" spans="1:27" x14ac:dyDescent="0.2">
      <c r="A2" s="2" t="s">
        <v>263</v>
      </c>
    </row>
    <row r="3" spans="1:27" x14ac:dyDescent="0.2">
      <c r="A3" s="2"/>
    </row>
    <row r="4" spans="1:27" x14ac:dyDescent="0.2">
      <c r="A4" s="1" t="s">
        <v>210</v>
      </c>
      <c r="B4" s="4" t="s">
        <v>211</v>
      </c>
      <c r="C4" s="1" t="s">
        <v>212</v>
      </c>
      <c r="D4" s="1" t="s">
        <v>212</v>
      </c>
      <c r="E4" s="1" t="s">
        <v>213</v>
      </c>
      <c r="F4" s="1" t="s">
        <v>213</v>
      </c>
      <c r="G4" s="1" t="s">
        <v>214</v>
      </c>
      <c r="H4" s="1" t="s">
        <v>214</v>
      </c>
      <c r="I4" s="1" t="s">
        <v>215</v>
      </c>
      <c r="J4" s="1" t="s">
        <v>215</v>
      </c>
      <c r="K4" s="1" t="s">
        <v>216</v>
      </c>
      <c r="L4" s="1" t="s">
        <v>217</v>
      </c>
      <c r="M4" s="1" t="s">
        <v>218</v>
      </c>
      <c r="N4" s="1" t="s">
        <v>219</v>
      </c>
      <c r="P4" s="100" t="s">
        <v>220</v>
      </c>
      <c r="Q4" s="100"/>
      <c r="R4" s="100"/>
      <c r="S4" s="100"/>
      <c r="T4" s="100"/>
      <c r="U4" s="4"/>
      <c r="V4" s="101" t="s">
        <v>221</v>
      </c>
      <c r="W4" s="100"/>
      <c r="X4" s="100"/>
      <c r="Y4" s="100"/>
      <c r="Z4" s="100"/>
      <c r="AA4" s="4"/>
    </row>
    <row r="5" spans="1:27" x14ac:dyDescent="0.2">
      <c r="A5" s="6" t="s">
        <v>179</v>
      </c>
      <c r="B5" s="7" t="s">
        <v>101</v>
      </c>
      <c r="C5" s="7" t="s">
        <v>222</v>
      </c>
      <c r="D5" s="7" t="s">
        <v>223</v>
      </c>
      <c r="E5" s="7" t="s">
        <v>222</v>
      </c>
      <c r="F5" s="7" t="s">
        <v>223</v>
      </c>
      <c r="G5" s="7" t="s">
        <v>224</v>
      </c>
      <c r="H5" s="7" t="s">
        <v>225</v>
      </c>
      <c r="I5" s="7" t="s">
        <v>224</v>
      </c>
      <c r="J5" s="7" t="s">
        <v>225</v>
      </c>
      <c r="K5" s="7" t="s">
        <v>239</v>
      </c>
      <c r="L5" s="7" t="s">
        <v>240</v>
      </c>
      <c r="M5" s="7" t="s">
        <v>255</v>
      </c>
      <c r="N5" s="7" t="s">
        <v>255</v>
      </c>
      <c r="P5" s="10" t="s">
        <v>226</v>
      </c>
      <c r="Q5" s="10" t="s">
        <v>117</v>
      </c>
      <c r="R5" s="10" t="s">
        <v>227</v>
      </c>
      <c r="S5" s="10" t="s">
        <v>118</v>
      </c>
      <c r="T5" s="10" t="s">
        <v>228</v>
      </c>
      <c r="U5" s="10" t="s">
        <v>264</v>
      </c>
      <c r="V5" s="6" t="s">
        <v>226</v>
      </c>
      <c r="W5" s="10" t="s">
        <v>117</v>
      </c>
      <c r="X5" s="10" t="s">
        <v>227</v>
      </c>
      <c r="Y5" s="10" t="s">
        <v>118</v>
      </c>
      <c r="Z5" s="10" t="s">
        <v>228</v>
      </c>
      <c r="AA5" s="10" t="s">
        <v>264</v>
      </c>
    </row>
    <row r="6" spans="1:27" x14ac:dyDescent="0.2">
      <c r="A6" s="6" t="s">
        <v>181</v>
      </c>
      <c r="B6" s="7" t="s">
        <v>101</v>
      </c>
      <c r="C6" s="7" t="s">
        <v>222</v>
      </c>
      <c r="D6" s="7" t="s">
        <v>223</v>
      </c>
      <c r="E6" s="7" t="s">
        <v>222</v>
      </c>
      <c r="F6" s="7" t="s">
        <v>223</v>
      </c>
      <c r="G6" s="7" t="s">
        <v>224</v>
      </c>
      <c r="H6" s="7" t="s">
        <v>225</v>
      </c>
      <c r="I6" s="7" t="s">
        <v>225</v>
      </c>
      <c r="J6" s="7" t="s">
        <v>225</v>
      </c>
      <c r="K6" s="7" t="s">
        <v>239</v>
      </c>
      <c r="L6" s="7" t="s">
        <v>246</v>
      </c>
      <c r="M6" s="7" t="s">
        <v>255</v>
      </c>
      <c r="N6" s="7" t="s">
        <v>258</v>
      </c>
      <c r="P6" s="11" t="s">
        <v>231</v>
      </c>
      <c r="Q6" s="8">
        <v>4</v>
      </c>
      <c r="R6" s="14">
        <v>6.25E-2</v>
      </c>
      <c r="S6" s="12">
        <v>2.125</v>
      </c>
      <c r="T6" s="7">
        <v>2.5044945720237102E-2</v>
      </c>
      <c r="U6" s="7">
        <f>Q6/$Q$15</f>
        <v>0.11764705882352941</v>
      </c>
      <c r="V6" s="13" t="s">
        <v>232</v>
      </c>
      <c r="W6" s="8">
        <v>7</v>
      </c>
      <c r="X6" s="14">
        <v>6.25E-2</v>
      </c>
      <c r="Y6" s="8">
        <v>2.125</v>
      </c>
      <c r="Z6" s="7">
        <v>3.7631121279778686E-3</v>
      </c>
      <c r="AA6" s="7">
        <f>W6/$W$15</f>
        <v>0.20588235294117646</v>
      </c>
    </row>
    <row r="7" spans="1:27" x14ac:dyDescent="0.2">
      <c r="A7" s="6" t="s">
        <v>182</v>
      </c>
      <c r="B7" s="7" t="s">
        <v>101</v>
      </c>
      <c r="C7" s="7" t="s">
        <v>222</v>
      </c>
      <c r="D7" s="7" t="s">
        <v>223</v>
      </c>
      <c r="E7" s="7" t="s">
        <v>222</v>
      </c>
      <c r="F7" s="7" t="s">
        <v>223</v>
      </c>
      <c r="G7" s="7" t="s">
        <v>224</v>
      </c>
      <c r="H7" s="7" t="s">
        <v>225</v>
      </c>
      <c r="I7" s="7" t="s">
        <v>224</v>
      </c>
      <c r="J7" s="7" t="s">
        <v>225</v>
      </c>
      <c r="K7" s="7" t="s">
        <v>239</v>
      </c>
      <c r="L7" s="7" t="s">
        <v>240</v>
      </c>
      <c r="M7" s="7" t="s">
        <v>255</v>
      </c>
      <c r="N7" s="7" t="s">
        <v>255</v>
      </c>
      <c r="P7" s="11" t="s">
        <v>233</v>
      </c>
      <c r="Q7" s="8">
        <v>4</v>
      </c>
      <c r="R7" s="14">
        <v>0.125</v>
      </c>
      <c r="S7" s="12">
        <v>4.25</v>
      </c>
      <c r="T7" s="7"/>
      <c r="U7" s="7">
        <f t="shared" ref="U7:U14" si="0">Q7/$Q$15</f>
        <v>0.11764705882352941</v>
      </c>
      <c r="V7" s="13" t="s">
        <v>234</v>
      </c>
      <c r="W7" s="8">
        <v>4</v>
      </c>
      <c r="X7" s="14">
        <v>0.125</v>
      </c>
      <c r="Y7" s="8">
        <v>4.25</v>
      </c>
      <c r="Z7" s="7"/>
      <c r="AA7" s="7">
        <f t="shared" ref="AA7:AA14" si="1">W7/$W$15</f>
        <v>0.11764705882352941</v>
      </c>
    </row>
    <row r="8" spans="1:27" x14ac:dyDescent="0.2">
      <c r="A8" s="6" t="s">
        <v>183</v>
      </c>
      <c r="B8" s="7" t="s">
        <v>101</v>
      </c>
      <c r="C8" s="7" t="s">
        <v>222</v>
      </c>
      <c r="D8" s="7" t="s">
        <v>223</v>
      </c>
      <c r="E8" s="7" t="s">
        <v>222</v>
      </c>
      <c r="F8" s="7" t="s">
        <v>223</v>
      </c>
      <c r="G8" s="7" t="s">
        <v>225</v>
      </c>
      <c r="H8" s="7" t="s">
        <v>225</v>
      </c>
      <c r="I8" s="7" t="s">
        <v>224</v>
      </c>
      <c r="J8" s="7" t="s">
        <v>225</v>
      </c>
      <c r="K8" s="7" t="s">
        <v>239</v>
      </c>
      <c r="L8" s="7" t="s">
        <v>242</v>
      </c>
      <c r="M8" s="7" t="s">
        <v>258</v>
      </c>
      <c r="N8" s="7" t="s">
        <v>255</v>
      </c>
      <c r="P8" s="11" t="s">
        <v>235</v>
      </c>
      <c r="Q8" s="8">
        <v>0</v>
      </c>
      <c r="R8" s="14">
        <v>6.25E-2</v>
      </c>
      <c r="S8" s="12">
        <v>2.125</v>
      </c>
      <c r="T8" s="7"/>
      <c r="U8" s="7">
        <f t="shared" si="0"/>
        <v>0</v>
      </c>
      <c r="V8" s="13" t="s">
        <v>236</v>
      </c>
      <c r="W8" s="8">
        <v>2</v>
      </c>
      <c r="X8" s="14">
        <v>6.25E-2</v>
      </c>
      <c r="Y8" s="8">
        <v>2.125</v>
      </c>
      <c r="Z8" s="7"/>
      <c r="AA8" s="7">
        <f t="shared" si="1"/>
        <v>5.8823529411764705E-2</v>
      </c>
    </row>
    <row r="9" spans="1:27" x14ac:dyDescent="0.2">
      <c r="A9" s="6" t="s">
        <v>184</v>
      </c>
      <c r="B9" s="7" t="s">
        <v>101</v>
      </c>
      <c r="C9" s="7" t="s">
        <v>222</v>
      </c>
      <c r="D9" s="7" t="s">
        <v>222</v>
      </c>
      <c r="E9" s="7" t="s">
        <v>222</v>
      </c>
      <c r="F9" s="7" t="s">
        <v>222</v>
      </c>
      <c r="G9" s="7" t="s">
        <v>224</v>
      </c>
      <c r="H9" s="7" t="s">
        <v>225</v>
      </c>
      <c r="I9" s="7" t="s">
        <v>225</v>
      </c>
      <c r="J9" s="7" t="s">
        <v>225</v>
      </c>
      <c r="K9" s="7" t="s">
        <v>231</v>
      </c>
      <c r="L9" s="7" t="s">
        <v>246</v>
      </c>
      <c r="M9" s="7" t="s">
        <v>254</v>
      </c>
      <c r="N9" s="7" t="s">
        <v>257</v>
      </c>
      <c r="P9" s="11" t="s">
        <v>237</v>
      </c>
      <c r="Q9" s="8">
        <v>4</v>
      </c>
      <c r="R9" s="14">
        <v>0.125</v>
      </c>
      <c r="S9" s="12">
        <v>4.25</v>
      </c>
      <c r="T9" s="7"/>
      <c r="U9" s="7">
        <f t="shared" si="0"/>
        <v>0.11764705882352941</v>
      </c>
      <c r="V9" s="13" t="s">
        <v>238</v>
      </c>
      <c r="W9" s="8">
        <v>1</v>
      </c>
      <c r="X9" s="14">
        <v>0.125</v>
      </c>
      <c r="Y9" s="8">
        <v>4.25</v>
      </c>
      <c r="Z9" s="7"/>
      <c r="AA9" s="7">
        <f t="shared" si="1"/>
        <v>2.9411764705882353E-2</v>
      </c>
    </row>
    <row r="10" spans="1:27" x14ac:dyDescent="0.2">
      <c r="A10" s="6" t="s">
        <v>185</v>
      </c>
      <c r="B10" s="7" t="s">
        <v>101</v>
      </c>
      <c r="C10" s="7" t="s">
        <v>222</v>
      </c>
      <c r="D10" s="7" t="s">
        <v>222</v>
      </c>
      <c r="E10" s="7" t="s">
        <v>222</v>
      </c>
      <c r="F10" s="7" t="s">
        <v>223</v>
      </c>
      <c r="G10" s="7" t="s">
        <v>224</v>
      </c>
      <c r="H10" s="7" t="s">
        <v>224</v>
      </c>
      <c r="I10" s="7" t="s">
        <v>224</v>
      </c>
      <c r="J10" s="7" t="s">
        <v>225</v>
      </c>
      <c r="K10" s="7" t="s">
        <v>237</v>
      </c>
      <c r="L10" s="7" t="s">
        <v>238</v>
      </c>
      <c r="M10" s="7" t="s">
        <v>251</v>
      </c>
      <c r="N10" s="7" t="s">
        <v>255</v>
      </c>
      <c r="P10" s="11" t="s">
        <v>239</v>
      </c>
      <c r="Q10" s="8">
        <v>16</v>
      </c>
      <c r="R10" s="14">
        <v>0.25</v>
      </c>
      <c r="S10" s="12">
        <v>8.5</v>
      </c>
      <c r="T10" s="7"/>
      <c r="U10" s="7">
        <f t="shared" si="0"/>
        <v>0.47058823529411764</v>
      </c>
      <c r="V10" s="13" t="s">
        <v>240</v>
      </c>
      <c r="W10" s="8">
        <v>10</v>
      </c>
      <c r="X10" s="14">
        <v>0.25</v>
      </c>
      <c r="Y10" s="8">
        <v>8.5</v>
      </c>
      <c r="Z10" s="7"/>
      <c r="AA10" s="7">
        <f t="shared" si="1"/>
        <v>0.29411764705882354</v>
      </c>
    </row>
    <row r="11" spans="1:27" x14ac:dyDescent="0.2">
      <c r="A11" s="6" t="s">
        <v>186</v>
      </c>
      <c r="B11" s="7" t="s">
        <v>101</v>
      </c>
      <c r="C11" s="7" t="s">
        <v>222</v>
      </c>
      <c r="D11" s="7" t="s">
        <v>222</v>
      </c>
      <c r="E11" s="7" t="s">
        <v>222</v>
      </c>
      <c r="F11" s="7" t="s">
        <v>223</v>
      </c>
      <c r="G11" s="7" t="s">
        <v>225</v>
      </c>
      <c r="H11" s="7" t="s">
        <v>225</v>
      </c>
      <c r="I11" s="7" t="s">
        <v>224</v>
      </c>
      <c r="J11" s="7" t="s">
        <v>224</v>
      </c>
      <c r="K11" s="7" t="s">
        <v>237</v>
      </c>
      <c r="L11" s="7" t="s">
        <v>236</v>
      </c>
      <c r="M11" s="7" t="s">
        <v>257</v>
      </c>
      <c r="N11" s="7" t="s">
        <v>252</v>
      </c>
      <c r="P11" s="11" t="s">
        <v>241</v>
      </c>
      <c r="Q11" s="8">
        <v>0</v>
      </c>
      <c r="R11" s="14">
        <v>0.125</v>
      </c>
      <c r="S11" s="12">
        <v>4.25</v>
      </c>
      <c r="T11" s="7"/>
      <c r="U11" s="7">
        <f t="shared" si="0"/>
        <v>0</v>
      </c>
      <c r="V11" s="13" t="s">
        <v>242</v>
      </c>
      <c r="W11" s="8">
        <v>8</v>
      </c>
      <c r="X11" s="14">
        <v>0.125</v>
      </c>
      <c r="Y11" s="8">
        <v>4.25</v>
      </c>
      <c r="Z11" s="7"/>
      <c r="AA11" s="7">
        <f t="shared" si="1"/>
        <v>0.23529411764705882</v>
      </c>
    </row>
    <row r="12" spans="1:27" x14ac:dyDescent="0.2">
      <c r="A12" s="6" t="s">
        <v>187</v>
      </c>
      <c r="B12" s="7" t="s">
        <v>101</v>
      </c>
      <c r="C12" s="7" t="s">
        <v>222</v>
      </c>
      <c r="D12" s="7" t="s">
        <v>223</v>
      </c>
      <c r="E12" s="7" t="s">
        <v>222</v>
      </c>
      <c r="F12" s="7" t="s">
        <v>222</v>
      </c>
      <c r="G12" s="7" t="s">
        <v>224</v>
      </c>
      <c r="H12" s="7" t="s">
        <v>225</v>
      </c>
      <c r="I12" s="7" t="s">
        <v>224</v>
      </c>
      <c r="J12" s="7" t="s">
        <v>225</v>
      </c>
      <c r="K12" s="7" t="s">
        <v>233</v>
      </c>
      <c r="L12" s="7" t="s">
        <v>240</v>
      </c>
      <c r="M12" s="7" t="s">
        <v>255</v>
      </c>
      <c r="N12" s="7" t="s">
        <v>254</v>
      </c>
      <c r="P12" s="11" t="s">
        <v>243</v>
      </c>
      <c r="Q12" s="8">
        <v>0</v>
      </c>
      <c r="R12" s="14">
        <v>6.25E-2</v>
      </c>
      <c r="S12" s="12">
        <v>2.125</v>
      </c>
      <c r="T12" s="7"/>
      <c r="U12" s="7">
        <f t="shared" si="0"/>
        <v>0</v>
      </c>
      <c r="V12" s="13" t="s">
        <v>244</v>
      </c>
      <c r="W12" s="8">
        <v>0</v>
      </c>
      <c r="X12" s="14">
        <v>6.25E-2</v>
      </c>
      <c r="Y12" s="8">
        <v>2.125</v>
      </c>
      <c r="Z12" s="7"/>
      <c r="AA12" s="7">
        <f t="shared" si="1"/>
        <v>0</v>
      </c>
    </row>
    <row r="13" spans="1:27" x14ac:dyDescent="0.2">
      <c r="A13" s="6" t="s">
        <v>188</v>
      </c>
      <c r="B13" s="7" t="s">
        <v>101</v>
      </c>
      <c r="C13" s="7" t="s">
        <v>222</v>
      </c>
      <c r="D13" s="7" t="s">
        <v>223</v>
      </c>
      <c r="E13" s="7" t="s">
        <v>222</v>
      </c>
      <c r="F13" s="7" t="s">
        <v>223</v>
      </c>
      <c r="G13" s="7" t="s">
        <v>224</v>
      </c>
      <c r="H13" s="7" t="s">
        <v>225</v>
      </c>
      <c r="I13" s="7" t="s">
        <v>224</v>
      </c>
      <c r="J13" s="7" t="s">
        <v>225</v>
      </c>
      <c r="K13" s="7" t="s">
        <v>239</v>
      </c>
      <c r="L13" s="7" t="s">
        <v>240</v>
      </c>
      <c r="M13" s="7" t="s">
        <v>255</v>
      </c>
      <c r="N13" s="7" t="s">
        <v>255</v>
      </c>
      <c r="P13" s="11" t="s">
        <v>245</v>
      </c>
      <c r="Q13" s="8">
        <v>3</v>
      </c>
      <c r="R13" s="14">
        <v>0.125</v>
      </c>
      <c r="S13" s="12">
        <v>4.25</v>
      </c>
      <c r="T13" s="7"/>
      <c r="U13" s="7">
        <f t="shared" si="0"/>
        <v>8.8235294117647065E-2</v>
      </c>
      <c r="V13" s="13" t="s">
        <v>246</v>
      </c>
      <c r="W13" s="8">
        <v>2</v>
      </c>
      <c r="X13" s="14">
        <v>0.125</v>
      </c>
      <c r="Y13" s="8">
        <v>4.25</v>
      </c>
      <c r="Z13" s="7"/>
      <c r="AA13" s="7">
        <f t="shared" si="1"/>
        <v>5.8823529411764705E-2</v>
      </c>
    </row>
    <row r="14" spans="1:27" x14ac:dyDescent="0.2">
      <c r="A14" s="6" t="s">
        <v>189</v>
      </c>
      <c r="B14" s="7" t="s">
        <v>101</v>
      </c>
      <c r="C14" s="7" t="s">
        <v>223</v>
      </c>
      <c r="D14" s="7" t="s">
        <v>223</v>
      </c>
      <c r="E14" s="7" t="s">
        <v>223</v>
      </c>
      <c r="F14" s="7" t="s">
        <v>223</v>
      </c>
      <c r="G14" s="7" t="s">
        <v>225</v>
      </c>
      <c r="H14" s="7" t="s">
        <v>225</v>
      </c>
      <c r="I14" s="7" t="s">
        <v>224</v>
      </c>
      <c r="J14" s="7" t="s">
        <v>225</v>
      </c>
      <c r="K14" s="7" t="s">
        <v>247</v>
      </c>
      <c r="L14" s="7" t="s">
        <v>242</v>
      </c>
      <c r="M14" s="7" t="s">
        <v>259</v>
      </c>
      <c r="N14" s="7" t="s">
        <v>256</v>
      </c>
      <c r="P14" s="11" t="s">
        <v>247</v>
      </c>
      <c r="Q14" s="8">
        <v>3</v>
      </c>
      <c r="R14" s="14">
        <v>6.25E-2</v>
      </c>
      <c r="S14" s="12">
        <v>2.125</v>
      </c>
      <c r="T14" s="7"/>
      <c r="U14" s="7">
        <f t="shared" si="0"/>
        <v>8.8235294117647065E-2</v>
      </c>
      <c r="V14" s="13" t="s">
        <v>248</v>
      </c>
      <c r="W14" s="8">
        <v>0</v>
      </c>
      <c r="X14" s="14">
        <v>6.25E-2</v>
      </c>
      <c r="Y14" s="8">
        <v>2.125</v>
      </c>
      <c r="Z14" s="7"/>
      <c r="AA14" s="7">
        <f t="shared" si="1"/>
        <v>0</v>
      </c>
    </row>
    <row r="15" spans="1:27" x14ac:dyDescent="0.2">
      <c r="A15" s="6" t="s">
        <v>190</v>
      </c>
      <c r="B15" s="7" t="s">
        <v>101</v>
      </c>
      <c r="C15" s="7" t="s">
        <v>222</v>
      </c>
      <c r="D15" s="7" t="s">
        <v>223</v>
      </c>
      <c r="E15" s="7" t="s">
        <v>222</v>
      </c>
      <c r="F15" s="7" t="s">
        <v>222</v>
      </c>
      <c r="G15" s="7" t="s">
        <v>224</v>
      </c>
      <c r="H15" s="7" t="s">
        <v>225</v>
      </c>
      <c r="I15" s="7" t="s">
        <v>224</v>
      </c>
      <c r="J15" s="7" t="s">
        <v>224</v>
      </c>
      <c r="K15" s="7" t="s">
        <v>233</v>
      </c>
      <c r="L15" s="7" t="s">
        <v>234</v>
      </c>
      <c r="M15" s="7" t="s">
        <v>255</v>
      </c>
      <c r="N15" s="7" t="s">
        <v>251</v>
      </c>
      <c r="P15" s="11"/>
      <c r="Q15" s="8">
        <v>34</v>
      </c>
      <c r="R15" s="8">
        <v>1</v>
      </c>
      <c r="S15" s="8">
        <v>34</v>
      </c>
      <c r="T15" s="7"/>
      <c r="U15" s="7">
        <f>SUM(U6:U14)</f>
        <v>1</v>
      </c>
      <c r="V15" s="13"/>
      <c r="W15" s="8">
        <v>34</v>
      </c>
      <c r="X15" s="8">
        <v>1</v>
      </c>
      <c r="Y15" s="8">
        <v>34</v>
      </c>
      <c r="Z15" s="7"/>
      <c r="AA15" s="7">
        <f>SUM(AA6:AA14)</f>
        <v>1</v>
      </c>
    </row>
    <row r="16" spans="1:27" x14ac:dyDescent="0.2">
      <c r="A16" s="6" t="s">
        <v>191</v>
      </c>
      <c r="B16" s="7" t="s">
        <v>101</v>
      </c>
      <c r="C16" s="7" t="s">
        <v>222</v>
      </c>
      <c r="D16" s="7" t="s">
        <v>223</v>
      </c>
      <c r="E16" s="7" t="s">
        <v>222</v>
      </c>
      <c r="F16" s="7" t="s">
        <v>223</v>
      </c>
      <c r="G16" s="7" t="s">
        <v>224</v>
      </c>
      <c r="H16" s="7" t="s">
        <v>224</v>
      </c>
      <c r="I16" s="7" t="s">
        <v>224</v>
      </c>
      <c r="J16" s="7" t="s">
        <v>224</v>
      </c>
      <c r="K16" s="7" t="s">
        <v>239</v>
      </c>
      <c r="L16" s="7" t="s">
        <v>232</v>
      </c>
      <c r="M16" s="7" t="s">
        <v>252</v>
      </c>
      <c r="N16" s="7" t="s">
        <v>252</v>
      </c>
    </row>
    <row r="17" spans="1:27" x14ac:dyDescent="0.2">
      <c r="A17" s="6" t="s">
        <v>192</v>
      </c>
      <c r="B17" s="7" t="s">
        <v>101</v>
      </c>
      <c r="C17" s="7" t="s">
        <v>222</v>
      </c>
      <c r="D17" s="7" t="s">
        <v>223</v>
      </c>
      <c r="E17" s="7" t="s">
        <v>222</v>
      </c>
      <c r="F17" s="7" t="s">
        <v>223</v>
      </c>
      <c r="G17" s="7" t="s">
        <v>225</v>
      </c>
      <c r="H17" s="7" t="s">
        <v>225</v>
      </c>
      <c r="I17" s="7" t="s">
        <v>224</v>
      </c>
      <c r="J17" s="7" t="s">
        <v>225</v>
      </c>
      <c r="K17" s="7" t="s">
        <v>239</v>
      </c>
      <c r="L17" s="7" t="s">
        <v>242</v>
      </c>
      <c r="M17" s="7" t="s">
        <v>258</v>
      </c>
      <c r="N17" s="7" t="s">
        <v>255</v>
      </c>
    </row>
    <row r="18" spans="1:27" x14ac:dyDescent="0.2">
      <c r="A18" s="6" t="s">
        <v>193</v>
      </c>
      <c r="B18" s="7" t="s">
        <v>101</v>
      </c>
      <c r="C18" s="7" t="s">
        <v>223</v>
      </c>
      <c r="D18" s="7" t="s">
        <v>223</v>
      </c>
      <c r="E18" s="7" t="s">
        <v>223</v>
      </c>
      <c r="F18" s="7" t="s">
        <v>223</v>
      </c>
      <c r="G18" s="7" t="s">
        <v>224</v>
      </c>
      <c r="H18" s="7" t="s">
        <v>224</v>
      </c>
      <c r="I18" s="7" t="s">
        <v>224</v>
      </c>
      <c r="J18" s="7" t="s">
        <v>224</v>
      </c>
      <c r="K18" s="7" t="s">
        <v>247</v>
      </c>
      <c r="L18" s="7" t="s">
        <v>232</v>
      </c>
      <c r="M18" s="7" t="s">
        <v>253</v>
      </c>
      <c r="N18" s="7" t="s">
        <v>253</v>
      </c>
      <c r="P18" s="100" t="s">
        <v>249</v>
      </c>
      <c r="Q18" s="100"/>
      <c r="R18" s="100"/>
      <c r="S18" s="100"/>
      <c r="T18" s="100"/>
      <c r="U18" s="4"/>
      <c r="V18" s="101" t="s">
        <v>250</v>
      </c>
      <c r="W18" s="100"/>
      <c r="X18" s="100"/>
      <c r="Y18" s="100"/>
      <c r="Z18" s="100"/>
      <c r="AA18" s="4"/>
    </row>
    <row r="19" spans="1:27" x14ac:dyDescent="0.2">
      <c r="A19" s="6" t="s">
        <v>194</v>
      </c>
      <c r="B19" s="7" t="s">
        <v>101</v>
      </c>
      <c r="C19" s="7" t="s">
        <v>222</v>
      </c>
      <c r="D19" s="7" t="s">
        <v>223</v>
      </c>
      <c r="E19" s="7" t="s">
        <v>223</v>
      </c>
      <c r="F19" s="7" t="s">
        <v>223</v>
      </c>
      <c r="G19" s="7" t="s">
        <v>224</v>
      </c>
      <c r="H19" s="7" t="s">
        <v>224</v>
      </c>
      <c r="I19" s="7" t="s">
        <v>224</v>
      </c>
      <c r="J19" s="7" t="s">
        <v>224</v>
      </c>
      <c r="K19" s="7" t="s">
        <v>245</v>
      </c>
      <c r="L19" s="7" t="s">
        <v>232</v>
      </c>
      <c r="M19" s="7" t="s">
        <v>252</v>
      </c>
      <c r="N19" s="7" t="s">
        <v>253</v>
      </c>
      <c r="P19" s="10" t="s">
        <v>226</v>
      </c>
      <c r="Q19" s="10" t="s">
        <v>117</v>
      </c>
      <c r="R19" s="10" t="s">
        <v>227</v>
      </c>
      <c r="S19" s="10" t="s">
        <v>118</v>
      </c>
      <c r="T19" s="10" t="s">
        <v>228</v>
      </c>
      <c r="U19" s="10" t="s">
        <v>264</v>
      </c>
      <c r="V19" s="6" t="s">
        <v>226</v>
      </c>
      <c r="W19" s="10" t="s">
        <v>117</v>
      </c>
      <c r="X19" s="10" t="s">
        <v>227</v>
      </c>
      <c r="Y19" s="10" t="s">
        <v>118</v>
      </c>
      <c r="Z19" s="10" t="s">
        <v>228</v>
      </c>
      <c r="AA19" s="10" t="s">
        <v>264</v>
      </c>
    </row>
    <row r="20" spans="1:27" x14ac:dyDescent="0.2">
      <c r="A20" s="6" t="s">
        <v>195</v>
      </c>
      <c r="B20" s="7" t="s">
        <v>101</v>
      </c>
      <c r="C20" s="7" t="s">
        <v>222</v>
      </c>
      <c r="D20" s="7" t="s">
        <v>222</v>
      </c>
      <c r="E20" s="7" t="s">
        <v>222</v>
      </c>
      <c r="F20" s="7" t="s">
        <v>222</v>
      </c>
      <c r="G20" s="7" t="s">
        <v>225</v>
      </c>
      <c r="H20" s="7" t="s">
        <v>225</v>
      </c>
      <c r="I20" s="7" t="s">
        <v>224</v>
      </c>
      <c r="J20" s="7" t="s">
        <v>225</v>
      </c>
      <c r="K20" s="7" t="s">
        <v>231</v>
      </c>
      <c r="L20" s="7" t="s">
        <v>242</v>
      </c>
      <c r="M20" s="7" t="s">
        <v>257</v>
      </c>
      <c r="N20" s="7" t="s">
        <v>254</v>
      </c>
      <c r="P20" s="11" t="s">
        <v>251</v>
      </c>
      <c r="Q20" s="8">
        <v>2</v>
      </c>
      <c r="R20" s="14">
        <v>6.25E-2</v>
      </c>
      <c r="S20" s="12">
        <v>2.125</v>
      </c>
      <c r="T20" s="7">
        <v>0.36771162455336304</v>
      </c>
      <c r="U20" s="7">
        <f>Q20/$Q$29</f>
        <v>5.8823529411764705E-2</v>
      </c>
      <c r="V20" s="13" t="s">
        <v>251</v>
      </c>
      <c r="W20" s="8">
        <v>2</v>
      </c>
      <c r="X20" s="14">
        <v>6.25E-2</v>
      </c>
      <c r="Y20" s="8">
        <v>2.125</v>
      </c>
      <c r="Z20" s="7">
        <v>0.17944142075464484</v>
      </c>
      <c r="AA20" s="7">
        <f>W20/$W$29</f>
        <v>5.8823529411764705E-2</v>
      </c>
    </row>
    <row r="21" spans="1:27" x14ac:dyDescent="0.2">
      <c r="A21" s="6" t="s">
        <v>196</v>
      </c>
      <c r="B21" s="7" t="s">
        <v>101</v>
      </c>
      <c r="C21" s="7" t="s">
        <v>222</v>
      </c>
      <c r="D21" s="7" t="s">
        <v>222</v>
      </c>
      <c r="E21" s="7" t="s">
        <v>222</v>
      </c>
      <c r="F21" s="7" t="s">
        <v>223</v>
      </c>
      <c r="G21" s="7" t="s">
        <v>224</v>
      </c>
      <c r="H21" s="7" t="s">
        <v>225</v>
      </c>
      <c r="I21" s="7" t="s">
        <v>224</v>
      </c>
      <c r="J21" s="7" t="s">
        <v>224</v>
      </c>
      <c r="K21" s="7" t="s">
        <v>237</v>
      </c>
      <c r="L21" s="7" t="s">
        <v>234</v>
      </c>
      <c r="M21" s="7" t="s">
        <v>254</v>
      </c>
      <c r="N21" s="7" t="s">
        <v>252</v>
      </c>
      <c r="P21" s="11" t="s">
        <v>252</v>
      </c>
      <c r="Q21" s="8">
        <v>4</v>
      </c>
      <c r="R21" s="14">
        <v>0.125</v>
      </c>
      <c r="S21" s="12">
        <v>4.25</v>
      </c>
      <c r="T21" s="7"/>
      <c r="U21" s="7">
        <f t="shared" ref="U21:U28" si="2">Q21/$Q$29</f>
        <v>0.11764705882352941</v>
      </c>
      <c r="V21" s="13" t="s">
        <v>252</v>
      </c>
      <c r="W21" s="8">
        <v>7</v>
      </c>
      <c r="X21" s="14">
        <v>0.125</v>
      </c>
      <c r="Y21" s="8">
        <v>4.25</v>
      </c>
      <c r="Z21" s="7"/>
      <c r="AA21" s="7">
        <f t="shared" ref="AA21:AA28" si="3">W21/$W$29</f>
        <v>0.20588235294117646</v>
      </c>
    </row>
    <row r="22" spans="1:27" x14ac:dyDescent="0.2">
      <c r="A22" s="6" t="s">
        <v>265</v>
      </c>
      <c r="B22" s="7" t="s">
        <v>101</v>
      </c>
      <c r="C22" s="7" t="s">
        <v>222</v>
      </c>
      <c r="D22" s="7" t="s">
        <v>223</v>
      </c>
      <c r="E22" s="7" t="s">
        <v>222</v>
      </c>
      <c r="F22" s="7" t="s">
        <v>223</v>
      </c>
      <c r="G22" s="7" t="s">
        <v>224</v>
      </c>
      <c r="H22" s="7" t="s">
        <v>225</v>
      </c>
      <c r="I22" s="7" t="s">
        <v>224</v>
      </c>
      <c r="J22" s="7" t="s">
        <v>225</v>
      </c>
      <c r="K22" s="7" t="s">
        <v>239</v>
      </c>
      <c r="L22" s="7" t="s">
        <v>240</v>
      </c>
      <c r="M22" s="7" t="s">
        <v>255</v>
      </c>
      <c r="N22" s="7" t="s">
        <v>255</v>
      </c>
      <c r="P22" s="11" t="s">
        <v>253</v>
      </c>
      <c r="Q22" s="8">
        <v>2</v>
      </c>
      <c r="R22" s="14">
        <v>6.25E-2</v>
      </c>
      <c r="S22" s="12">
        <v>2.125</v>
      </c>
      <c r="T22" s="7"/>
      <c r="U22" s="7">
        <f t="shared" si="2"/>
        <v>5.8823529411764705E-2</v>
      </c>
      <c r="V22" s="13" t="s">
        <v>253</v>
      </c>
      <c r="W22" s="8">
        <v>4</v>
      </c>
      <c r="X22" s="14">
        <v>6.25E-2</v>
      </c>
      <c r="Y22" s="8">
        <v>2.125</v>
      </c>
      <c r="Z22" s="7"/>
      <c r="AA22" s="7">
        <f t="shared" si="3"/>
        <v>0.11764705882352941</v>
      </c>
    </row>
    <row r="23" spans="1:27" x14ac:dyDescent="0.2">
      <c r="A23" s="6" t="s">
        <v>197</v>
      </c>
      <c r="B23" s="7" t="s">
        <v>101</v>
      </c>
      <c r="C23" s="7" t="s">
        <v>222</v>
      </c>
      <c r="D23" s="7" t="s">
        <v>223</v>
      </c>
      <c r="E23" s="7" t="s">
        <v>222</v>
      </c>
      <c r="F23" s="7" t="s">
        <v>223</v>
      </c>
      <c r="G23" s="7" t="s">
        <v>224</v>
      </c>
      <c r="H23" s="7" t="s">
        <v>225</v>
      </c>
      <c r="I23" s="7" t="s">
        <v>224</v>
      </c>
      <c r="J23" s="7" t="s">
        <v>224</v>
      </c>
      <c r="K23" s="7" t="s">
        <v>239</v>
      </c>
      <c r="L23" s="7" t="s">
        <v>234</v>
      </c>
      <c r="M23" s="7" t="s">
        <v>255</v>
      </c>
      <c r="N23" s="7" t="s">
        <v>252</v>
      </c>
      <c r="P23" s="11" t="s">
        <v>254</v>
      </c>
      <c r="Q23" s="8">
        <v>3</v>
      </c>
      <c r="R23" s="14">
        <v>0.125</v>
      </c>
      <c r="S23" s="12">
        <v>4.25</v>
      </c>
      <c r="T23" s="7"/>
      <c r="U23" s="7">
        <f t="shared" si="2"/>
        <v>8.8235294117647065E-2</v>
      </c>
      <c r="V23" s="13" t="s">
        <v>254</v>
      </c>
      <c r="W23" s="8">
        <v>5</v>
      </c>
      <c r="X23" s="14">
        <v>0.125</v>
      </c>
      <c r="Y23" s="8">
        <v>4.25</v>
      </c>
      <c r="Z23" s="7"/>
      <c r="AA23" s="7">
        <f t="shared" si="3"/>
        <v>0.14705882352941177</v>
      </c>
    </row>
    <row r="24" spans="1:27" x14ac:dyDescent="0.2">
      <c r="A24" s="6" t="s">
        <v>266</v>
      </c>
      <c r="B24" s="7" t="s">
        <v>101</v>
      </c>
      <c r="C24" s="7" t="s">
        <v>222</v>
      </c>
      <c r="D24" s="7" t="s">
        <v>223</v>
      </c>
      <c r="E24" s="7" t="s">
        <v>222</v>
      </c>
      <c r="F24" s="7" t="s">
        <v>223</v>
      </c>
      <c r="G24" s="7" t="s">
        <v>225</v>
      </c>
      <c r="H24" s="7" t="s">
        <v>225</v>
      </c>
      <c r="I24" s="7" t="s">
        <v>224</v>
      </c>
      <c r="J24" s="7" t="s">
        <v>224</v>
      </c>
      <c r="K24" s="7" t="s">
        <v>239</v>
      </c>
      <c r="L24" s="7" t="s">
        <v>236</v>
      </c>
      <c r="M24" s="7" t="s">
        <v>258</v>
      </c>
      <c r="N24" s="7" t="s">
        <v>252</v>
      </c>
      <c r="P24" s="11" t="s">
        <v>255</v>
      </c>
      <c r="Q24" s="8">
        <v>13</v>
      </c>
      <c r="R24" s="14">
        <v>0.25</v>
      </c>
      <c r="S24" s="12">
        <v>8.5</v>
      </c>
      <c r="T24" s="7"/>
      <c r="U24" s="7">
        <f t="shared" si="2"/>
        <v>0.38235294117647056</v>
      </c>
      <c r="V24" s="13" t="s">
        <v>255</v>
      </c>
      <c r="W24" s="8">
        <v>12</v>
      </c>
      <c r="X24" s="14">
        <v>0.25</v>
      </c>
      <c r="Y24" s="8">
        <v>8.5</v>
      </c>
      <c r="Z24" s="7"/>
      <c r="AA24" s="7">
        <f t="shared" si="3"/>
        <v>0.35294117647058826</v>
      </c>
    </row>
    <row r="25" spans="1:27" x14ac:dyDescent="0.2">
      <c r="A25" s="6" t="s">
        <v>198</v>
      </c>
      <c r="B25" s="7" t="s">
        <v>101</v>
      </c>
      <c r="C25" s="7" t="s">
        <v>222</v>
      </c>
      <c r="D25" s="7" t="s">
        <v>223</v>
      </c>
      <c r="E25" s="7" t="s">
        <v>222</v>
      </c>
      <c r="F25" s="7" t="s">
        <v>223</v>
      </c>
      <c r="G25" s="7" t="s">
        <v>224</v>
      </c>
      <c r="H25" s="7" t="s">
        <v>225</v>
      </c>
      <c r="I25" s="7" t="s">
        <v>224</v>
      </c>
      <c r="J25" s="7" t="s">
        <v>225</v>
      </c>
      <c r="K25" s="7" t="s">
        <v>239</v>
      </c>
      <c r="L25" s="7" t="s">
        <v>240</v>
      </c>
      <c r="M25" s="7" t="s">
        <v>255</v>
      </c>
      <c r="N25" s="7" t="s">
        <v>255</v>
      </c>
      <c r="P25" s="11" t="s">
        <v>256</v>
      </c>
      <c r="Q25" s="8">
        <v>0</v>
      </c>
      <c r="R25" s="14">
        <v>0.125</v>
      </c>
      <c r="S25" s="12">
        <v>4.25</v>
      </c>
      <c r="T25" s="7"/>
      <c r="U25" s="7">
        <f t="shared" si="2"/>
        <v>0</v>
      </c>
      <c r="V25" s="13" t="s">
        <v>256</v>
      </c>
      <c r="W25" s="8">
        <v>2</v>
      </c>
      <c r="X25" s="14">
        <v>0.125</v>
      </c>
      <c r="Y25" s="8">
        <v>4.25</v>
      </c>
      <c r="Z25" s="7"/>
      <c r="AA25" s="7">
        <f t="shared" si="3"/>
        <v>5.8823529411764705E-2</v>
      </c>
    </row>
    <row r="26" spans="1:27" x14ac:dyDescent="0.2">
      <c r="A26" s="6" t="s">
        <v>199</v>
      </c>
      <c r="B26" s="7" t="s">
        <v>101</v>
      </c>
      <c r="C26" s="7" t="s">
        <v>222</v>
      </c>
      <c r="D26" s="7" t="s">
        <v>223</v>
      </c>
      <c r="E26" s="7" t="s">
        <v>222</v>
      </c>
      <c r="F26" s="7" t="s">
        <v>223</v>
      </c>
      <c r="G26" s="7" t="s">
        <v>224</v>
      </c>
      <c r="H26" s="7" t="s">
        <v>225</v>
      </c>
      <c r="I26" s="7" t="s">
        <v>224</v>
      </c>
      <c r="J26" s="7" t="s">
        <v>224</v>
      </c>
      <c r="K26" s="7" t="s">
        <v>239</v>
      </c>
      <c r="L26" s="7" t="s">
        <v>234</v>
      </c>
      <c r="M26" s="7" t="s">
        <v>255</v>
      </c>
      <c r="N26" s="7" t="s">
        <v>252</v>
      </c>
      <c r="P26" s="11" t="s">
        <v>257</v>
      </c>
      <c r="Q26" s="8">
        <v>3</v>
      </c>
      <c r="R26" s="14">
        <v>6.25E-2</v>
      </c>
      <c r="S26" s="12">
        <v>2.125</v>
      </c>
      <c r="T26" s="7"/>
      <c r="U26" s="7">
        <f t="shared" si="2"/>
        <v>8.8235294117647065E-2</v>
      </c>
      <c r="V26" s="13" t="s">
        <v>257</v>
      </c>
      <c r="W26" s="8">
        <v>1</v>
      </c>
      <c r="X26" s="14">
        <v>6.25E-2</v>
      </c>
      <c r="Y26" s="8">
        <v>2.125</v>
      </c>
      <c r="Z26" s="7"/>
      <c r="AA26" s="7">
        <f t="shared" si="3"/>
        <v>2.9411764705882353E-2</v>
      </c>
    </row>
    <row r="27" spans="1:27" x14ac:dyDescent="0.2">
      <c r="A27" s="6" t="s">
        <v>200</v>
      </c>
      <c r="B27" s="7" t="s">
        <v>101</v>
      </c>
      <c r="C27" s="7" t="s">
        <v>222</v>
      </c>
      <c r="D27" s="7" t="s">
        <v>223</v>
      </c>
      <c r="E27" s="7" t="s">
        <v>223</v>
      </c>
      <c r="F27" s="7" t="s">
        <v>223</v>
      </c>
      <c r="G27" s="7" t="s">
        <v>224</v>
      </c>
      <c r="H27" s="7" t="s">
        <v>225</v>
      </c>
      <c r="I27" s="7" t="s">
        <v>224</v>
      </c>
      <c r="J27" s="7" t="s">
        <v>225</v>
      </c>
      <c r="K27" s="7" t="s">
        <v>245</v>
      </c>
      <c r="L27" s="7" t="s">
        <v>240</v>
      </c>
      <c r="M27" s="7" t="s">
        <v>255</v>
      </c>
      <c r="N27" s="7" t="s">
        <v>256</v>
      </c>
      <c r="P27" s="11" t="s">
        <v>258</v>
      </c>
      <c r="Q27" s="8">
        <v>6</v>
      </c>
      <c r="R27" s="14">
        <v>0.125</v>
      </c>
      <c r="S27" s="12">
        <v>4.25</v>
      </c>
      <c r="T27" s="7"/>
      <c r="U27" s="7">
        <f t="shared" si="2"/>
        <v>0.17647058823529413</v>
      </c>
      <c r="V27" s="13" t="s">
        <v>258</v>
      </c>
      <c r="W27" s="8">
        <v>1</v>
      </c>
      <c r="X27" s="14">
        <v>0.125</v>
      </c>
      <c r="Y27" s="8">
        <v>4.25</v>
      </c>
      <c r="Z27" s="7"/>
      <c r="AA27" s="7">
        <f t="shared" si="3"/>
        <v>2.9411764705882353E-2</v>
      </c>
    </row>
    <row r="28" spans="1:27" x14ac:dyDescent="0.2">
      <c r="A28" s="6" t="s">
        <v>201</v>
      </c>
      <c r="B28" s="7" t="s">
        <v>101</v>
      </c>
      <c r="C28" s="7" t="s">
        <v>222</v>
      </c>
      <c r="D28" s="7" t="s">
        <v>222</v>
      </c>
      <c r="E28" s="7" t="s">
        <v>222</v>
      </c>
      <c r="F28" s="7" t="s">
        <v>222</v>
      </c>
      <c r="G28" s="7" t="s">
        <v>225</v>
      </c>
      <c r="H28" s="7" t="s">
        <v>225</v>
      </c>
      <c r="I28" s="7" t="s">
        <v>224</v>
      </c>
      <c r="J28" s="7" t="s">
        <v>225</v>
      </c>
      <c r="K28" s="7" t="s">
        <v>231</v>
      </c>
      <c r="L28" s="7" t="s">
        <v>242</v>
      </c>
      <c r="M28" s="7" t="s">
        <v>257</v>
      </c>
      <c r="N28" s="7" t="s">
        <v>254</v>
      </c>
      <c r="P28" s="11" t="s">
        <v>259</v>
      </c>
      <c r="Q28" s="8">
        <v>1</v>
      </c>
      <c r="R28" s="14">
        <v>6.25E-2</v>
      </c>
      <c r="S28" s="12">
        <v>2.125</v>
      </c>
      <c r="T28" s="7"/>
      <c r="U28" s="7">
        <f t="shared" si="2"/>
        <v>2.9411764705882353E-2</v>
      </c>
      <c r="V28" s="13" t="s">
        <v>259</v>
      </c>
      <c r="W28" s="8">
        <v>0</v>
      </c>
      <c r="X28" s="14">
        <v>6.25E-2</v>
      </c>
      <c r="Y28" s="8">
        <v>2.125</v>
      </c>
      <c r="Z28" s="7"/>
      <c r="AA28" s="7">
        <f t="shared" si="3"/>
        <v>0</v>
      </c>
    </row>
    <row r="29" spans="1:27" x14ac:dyDescent="0.2">
      <c r="A29" s="6" t="s">
        <v>267</v>
      </c>
      <c r="B29" s="7" t="s">
        <v>101</v>
      </c>
      <c r="C29" s="7" t="s">
        <v>222</v>
      </c>
      <c r="D29" s="7" t="s">
        <v>223</v>
      </c>
      <c r="E29" s="7" t="s">
        <v>222</v>
      </c>
      <c r="F29" s="7" t="s">
        <v>223</v>
      </c>
      <c r="G29" s="7" t="s">
        <v>225</v>
      </c>
      <c r="H29" s="7" t="s">
        <v>225</v>
      </c>
      <c r="I29" s="7" t="s">
        <v>224</v>
      </c>
      <c r="J29" s="7" t="s">
        <v>225</v>
      </c>
      <c r="K29" s="7" t="s">
        <v>239</v>
      </c>
      <c r="L29" s="7" t="s">
        <v>242</v>
      </c>
      <c r="M29" s="7" t="s">
        <v>258</v>
      </c>
      <c r="N29" s="7" t="s">
        <v>255</v>
      </c>
      <c r="P29" s="11"/>
      <c r="Q29" s="8">
        <v>34</v>
      </c>
      <c r="R29" s="8">
        <v>1</v>
      </c>
      <c r="S29" s="8">
        <v>34</v>
      </c>
      <c r="T29" s="7"/>
      <c r="U29" s="7">
        <f>SUM(U20:U28)</f>
        <v>1</v>
      </c>
      <c r="V29" s="13"/>
      <c r="W29" s="8">
        <v>34</v>
      </c>
      <c r="X29" s="8">
        <v>1</v>
      </c>
      <c r="Y29" s="8">
        <v>34</v>
      </c>
      <c r="Z29" s="7"/>
      <c r="AA29" s="7">
        <f>SUM(AA20:AA28)</f>
        <v>1</v>
      </c>
    </row>
    <row r="30" spans="1:27" x14ac:dyDescent="0.2">
      <c r="A30" s="6" t="s">
        <v>268</v>
      </c>
      <c r="B30" s="7" t="s">
        <v>101</v>
      </c>
      <c r="C30" s="7" t="s">
        <v>223</v>
      </c>
      <c r="D30" s="7" t="s">
        <v>223</v>
      </c>
      <c r="E30" s="7" t="s">
        <v>223</v>
      </c>
      <c r="F30" s="7" t="s">
        <v>223</v>
      </c>
      <c r="G30" s="7" t="s">
        <v>224</v>
      </c>
      <c r="H30" s="7" t="s">
        <v>224</v>
      </c>
      <c r="I30" s="7" t="s">
        <v>224</v>
      </c>
      <c r="J30" s="7" t="s">
        <v>224</v>
      </c>
      <c r="K30" s="7" t="s">
        <v>247</v>
      </c>
      <c r="L30" s="7" t="s">
        <v>232</v>
      </c>
      <c r="M30" s="7" t="s">
        <v>253</v>
      </c>
      <c r="N30" s="7" t="s">
        <v>253</v>
      </c>
    </row>
    <row r="31" spans="1:27" x14ac:dyDescent="0.2">
      <c r="A31" s="6" t="s">
        <v>269</v>
      </c>
      <c r="B31" s="7" t="s">
        <v>101</v>
      </c>
      <c r="C31" s="7" t="s">
        <v>222</v>
      </c>
      <c r="D31" s="7" t="s">
        <v>223</v>
      </c>
      <c r="E31" s="7" t="s">
        <v>222</v>
      </c>
      <c r="F31" s="7" t="s">
        <v>223</v>
      </c>
      <c r="G31" s="7" t="s">
        <v>225</v>
      </c>
      <c r="H31" s="7" t="s">
        <v>225</v>
      </c>
      <c r="I31" s="7" t="s">
        <v>224</v>
      </c>
      <c r="J31" s="7" t="s">
        <v>225</v>
      </c>
      <c r="K31" s="7" t="s">
        <v>239</v>
      </c>
      <c r="L31" s="7" t="s">
        <v>242</v>
      </c>
      <c r="M31" s="7" t="s">
        <v>258</v>
      </c>
      <c r="N31" s="7" t="s">
        <v>255</v>
      </c>
    </row>
    <row r="32" spans="1:27" x14ac:dyDescent="0.2">
      <c r="A32" s="6" t="s">
        <v>202</v>
      </c>
      <c r="B32" s="7" t="s">
        <v>101</v>
      </c>
      <c r="C32" s="7" t="s">
        <v>222</v>
      </c>
      <c r="D32" s="7" t="s">
        <v>223</v>
      </c>
      <c r="E32" s="7" t="s">
        <v>222</v>
      </c>
      <c r="F32" s="7" t="s">
        <v>222</v>
      </c>
      <c r="G32" s="7" t="s">
        <v>224</v>
      </c>
      <c r="H32" s="7" t="s">
        <v>224</v>
      </c>
      <c r="I32" s="7" t="s">
        <v>224</v>
      </c>
      <c r="J32" s="7" t="s">
        <v>224</v>
      </c>
      <c r="K32" s="7" t="s">
        <v>233</v>
      </c>
      <c r="L32" s="7" t="s">
        <v>232</v>
      </c>
      <c r="M32" s="7" t="s">
        <v>252</v>
      </c>
      <c r="N32" s="7" t="s">
        <v>251</v>
      </c>
    </row>
    <row r="33" spans="1:14" x14ac:dyDescent="0.2">
      <c r="A33" s="6" t="s">
        <v>203</v>
      </c>
      <c r="B33" s="7" t="s">
        <v>101</v>
      </c>
      <c r="C33" s="7" t="s">
        <v>222</v>
      </c>
      <c r="D33" s="7" t="s">
        <v>223</v>
      </c>
      <c r="E33" s="7" t="s">
        <v>222</v>
      </c>
      <c r="F33" s="7" t="s">
        <v>222</v>
      </c>
      <c r="G33" s="7" t="s">
        <v>224</v>
      </c>
      <c r="H33" s="7" t="s">
        <v>225</v>
      </c>
      <c r="I33" s="7" t="s">
        <v>224</v>
      </c>
      <c r="J33" s="7" t="s">
        <v>225</v>
      </c>
      <c r="K33" s="7" t="s">
        <v>233</v>
      </c>
      <c r="L33" s="7" t="s">
        <v>240</v>
      </c>
      <c r="M33" s="7" t="s">
        <v>255</v>
      </c>
      <c r="N33" s="7" t="s">
        <v>254</v>
      </c>
    </row>
    <row r="34" spans="1:14" x14ac:dyDescent="0.2">
      <c r="A34" s="6" t="s">
        <v>204</v>
      </c>
      <c r="B34" s="7" t="s">
        <v>101</v>
      </c>
      <c r="C34" s="7" t="s">
        <v>222</v>
      </c>
      <c r="D34" s="7" t="s">
        <v>222</v>
      </c>
      <c r="E34" s="7" t="s">
        <v>222</v>
      </c>
      <c r="F34" s="7" t="s">
        <v>222</v>
      </c>
      <c r="G34" s="7" t="s">
        <v>224</v>
      </c>
      <c r="H34" s="7" t="s">
        <v>225</v>
      </c>
      <c r="I34" s="7" t="s">
        <v>224</v>
      </c>
      <c r="J34" s="7" t="s">
        <v>225</v>
      </c>
      <c r="K34" s="7" t="s">
        <v>231</v>
      </c>
      <c r="L34" s="7" t="s">
        <v>240</v>
      </c>
      <c r="M34" s="7" t="s">
        <v>254</v>
      </c>
      <c r="N34" s="7" t="s">
        <v>254</v>
      </c>
    </row>
    <row r="35" spans="1:14" x14ac:dyDescent="0.2">
      <c r="A35" s="6" t="s">
        <v>205</v>
      </c>
      <c r="B35" s="7" t="s">
        <v>101</v>
      </c>
      <c r="C35" s="7" t="s">
        <v>222</v>
      </c>
      <c r="D35" s="7" t="s">
        <v>223</v>
      </c>
      <c r="E35" s="7" t="s">
        <v>222</v>
      </c>
      <c r="F35" s="7" t="s">
        <v>223</v>
      </c>
      <c r="G35" s="7" t="s">
        <v>225</v>
      </c>
      <c r="H35" s="7" t="s">
        <v>225</v>
      </c>
      <c r="I35" s="7" t="s">
        <v>224</v>
      </c>
      <c r="J35" s="7" t="s">
        <v>225</v>
      </c>
      <c r="K35" s="7" t="s">
        <v>239</v>
      </c>
      <c r="L35" s="7" t="s">
        <v>242</v>
      </c>
      <c r="M35" s="7" t="s">
        <v>258</v>
      </c>
      <c r="N35" s="7" t="s">
        <v>255</v>
      </c>
    </row>
    <row r="36" spans="1:14" x14ac:dyDescent="0.2">
      <c r="A36" s="6" t="s">
        <v>206</v>
      </c>
      <c r="B36" s="7" t="s">
        <v>101</v>
      </c>
      <c r="C36" s="7" t="s">
        <v>222</v>
      </c>
      <c r="D36" s="7" t="s">
        <v>223</v>
      </c>
      <c r="E36" s="7" t="s">
        <v>222</v>
      </c>
      <c r="F36" s="7" t="s">
        <v>223</v>
      </c>
      <c r="G36" s="7" t="s">
        <v>224</v>
      </c>
      <c r="H36" s="7" t="s">
        <v>225</v>
      </c>
      <c r="I36" s="7" t="s">
        <v>224</v>
      </c>
      <c r="J36" s="7" t="s">
        <v>225</v>
      </c>
      <c r="K36" s="7" t="s">
        <v>239</v>
      </c>
      <c r="L36" s="7" t="s">
        <v>240</v>
      </c>
      <c r="M36" s="7" t="s">
        <v>255</v>
      </c>
      <c r="N36" s="7" t="s">
        <v>255</v>
      </c>
    </row>
    <row r="37" spans="1:14" x14ac:dyDescent="0.2">
      <c r="A37" s="6" t="s">
        <v>270</v>
      </c>
      <c r="B37" s="7" t="s">
        <v>101</v>
      </c>
      <c r="C37" s="7" t="s">
        <v>222</v>
      </c>
      <c r="D37" s="7" t="s">
        <v>223</v>
      </c>
      <c r="E37" s="7" t="s">
        <v>223</v>
      </c>
      <c r="F37" s="7" t="s">
        <v>223</v>
      </c>
      <c r="G37" s="7" t="s">
        <v>224</v>
      </c>
      <c r="H37" s="7" t="s">
        <v>224</v>
      </c>
      <c r="I37" s="7" t="s">
        <v>224</v>
      </c>
      <c r="J37" s="7" t="s">
        <v>224</v>
      </c>
      <c r="K37" s="7" t="s">
        <v>245</v>
      </c>
      <c r="L37" s="7" t="s">
        <v>232</v>
      </c>
      <c r="M37" s="7" t="s">
        <v>252</v>
      </c>
      <c r="N37" s="7" t="s">
        <v>253</v>
      </c>
    </row>
    <row r="38" spans="1:14" x14ac:dyDescent="0.2">
      <c r="A38" s="6" t="s">
        <v>207</v>
      </c>
      <c r="B38" s="7" t="s">
        <v>101</v>
      </c>
      <c r="C38" s="7" t="s">
        <v>222</v>
      </c>
      <c r="D38" s="7" t="s">
        <v>222</v>
      </c>
      <c r="E38" s="7" t="s">
        <v>222</v>
      </c>
      <c r="F38" s="7" t="s">
        <v>223</v>
      </c>
      <c r="G38" s="7" t="s">
        <v>224</v>
      </c>
      <c r="H38" s="7" t="s">
        <v>224</v>
      </c>
      <c r="I38" s="7" t="s">
        <v>224</v>
      </c>
      <c r="J38" s="7" t="s">
        <v>224</v>
      </c>
      <c r="K38" s="7" t="s">
        <v>237</v>
      </c>
      <c r="L38" s="7" t="s">
        <v>232</v>
      </c>
      <c r="M38" s="7" t="s">
        <v>251</v>
      </c>
      <c r="N38" s="7" t="s">
        <v>252</v>
      </c>
    </row>
    <row r="39" spans="1:14" x14ac:dyDescent="0.2">
      <c r="A39" s="6" t="s">
        <v>271</v>
      </c>
      <c r="B39" s="7" t="s">
        <v>101</v>
      </c>
      <c r="C39" s="7" t="s">
        <v>222</v>
      </c>
      <c r="D39" s="7" t="s">
        <v>223</v>
      </c>
      <c r="E39" s="7" t="s">
        <v>222</v>
      </c>
      <c r="F39" s="7" t="s">
        <v>223</v>
      </c>
      <c r="G39" s="7" t="s">
        <v>224</v>
      </c>
      <c r="H39" s="7" t="s">
        <v>225</v>
      </c>
      <c r="I39" s="7" t="s">
        <v>224</v>
      </c>
      <c r="J39" s="7" t="s">
        <v>225</v>
      </c>
      <c r="K39" s="7" t="s">
        <v>239</v>
      </c>
      <c r="L39" s="7" t="s">
        <v>240</v>
      </c>
      <c r="M39" s="7" t="s">
        <v>255</v>
      </c>
      <c r="N39" s="7" t="s">
        <v>255</v>
      </c>
    </row>
  </sheetData>
  <mergeCells count="4">
    <mergeCell ref="P4:T4"/>
    <mergeCell ref="V4:Z4"/>
    <mergeCell ref="P18:T18"/>
    <mergeCell ref="V18:Z18"/>
  </mergeCells>
  <conditionalFormatting sqref="B5:B39">
    <cfRule type="cellIs" dxfId="8" priority="1" operator="equal">
      <formula>"NO"</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a07f8bb-9b96-4242-9ea2-03c4f7c29a1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2367CAD35971A42A22F9D44878E3708" ma:contentTypeVersion="16" ma:contentTypeDescription="Crear nuevo documento." ma:contentTypeScope="" ma:versionID="8c0a65e628f95b883a3ecea84a2aa830">
  <xsd:schema xmlns:xsd="http://www.w3.org/2001/XMLSchema" xmlns:xs="http://www.w3.org/2001/XMLSchema" xmlns:p="http://schemas.microsoft.com/office/2006/metadata/properties" xmlns:ns3="4a07f8bb-9b96-4242-9ea2-03c4f7c29a1a" xmlns:ns4="8e5cdd5c-3a2f-4641-9ea9-f6b9548c2c7a" targetNamespace="http://schemas.microsoft.com/office/2006/metadata/properties" ma:root="true" ma:fieldsID="66fccd06a52693af4c52a789de124d55" ns3:_="" ns4:_="">
    <xsd:import namespace="4a07f8bb-9b96-4242-9ea2-03c4f7c29a1a"/>
    <xsd:import namespace="8e5cdd5c-3a2f-4641-9ea9-f6b9548c2c7a"/>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SearchPropertie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ObjectDetectorVersions" minOccurs="0"/>
                <xsd:element ref="ns3:MediaLengthInSeconds" minOccurs="0"/>
                <xsd:element ref="ns3:MediaServiceSystemTag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07f8bb-9b96-4242-9ea2-03c4f7c29a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5cdd5c-3a2f-4641-9ea9-f6b9548c2c7a"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30EB0B-F460-4997-BA76-904439524BC9}">
  <ds:schemaRefs>
    <ds:schemaRef ds:uri="http://schemas.microsoft.com/office/2006/metadata/properties"/>
    <ds:schemaRef ds:uri="http://schemas.microsoft.com/office/infopath/2007/PartnerControls"/>
    <ds:schemaRef ds:uri="4a07f8bb-9b96-4242-9ea2-03c4f7c29a1a"/>
  </ds:schemaRefs>
</ds:datastoreItem>
</file>

<file path=customXml/itemProps2.xml><?xml version="1.0" encoding="utf-8"?>
<ds:datastoreItem xmlns:ds="http://schemas.openxmlformats.org/officeDocument/2006/customXml" ds:itemID="{EB5E48CF-1634-41C0-8812-EA1EF35FB0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07f8bb-9b96-4242-9ea2-03c4f7c29a1a"/>
    <ds:schemaRef ds:uri="8e5cdd5c-3a2f-4641-9ea9-f6b9548c2c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0E8F0D-C686-403E-A2C6-7580CC9181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TableS1</vt:lpstr>
      <vt:lpstr>TableS2</vt:lpstr>
      <vt:lpstr>TableS3</vt:lpstr>
      <vt:lpstr>TableS4</vt:lpstr>
      <vt:lpstr>TableS5</vt:lpstr>
      <vt:lpstr>TableS6</vt:lpstr>
      <vt:lpstr>TableS8 (2)</vt:lpstr>
      <vt:lpstr>TableS8 (3)</vt:lpstr>
      <vt:lpstr>TableS9 (2)</vt:lpstr>
      <vt:lpstr>TableS7</vt:lpstr>
      <vt:lpstr>TableS8</vt:lpstr>
      <vt:lpstr>TableS9</vt:lpstr>
      <vt:lpstr>TableS10</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Noelia Alañón Sánchez</dc:creator>
  <cp:keywords/>
  <dc:description/>
  <cp:lastModifiedBy>Pablo Carbonell</cp:lastModifiedBy>
  <cp:revision/>
  <dcterms:created xsi:type="dcterms:W3CDTF">2024-08-31T12:36:06Z</dcterms:created>
  <dcterms:modified xsi:type="dcterms:W3CDTF">2025-09-11T15:29:43Z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3fba6f1-aff4-4b79-8885-6d979e1ad1b9_Enabled">
    <vt:lpwstr>true</vt:lpwstr>
  </property>
  <property fmtid="{D5CDD505-2E9C-101B-9397-08002B2CF9AE}" pid="3" name="MSIP_Label_63fba6f1-aff4-4b79-8885-6d979e1ad1b9_SetDate">
    <vt:lpwstr>2024-08-31T12:36:50Z</vt:lpwstr>
  </property>
  <property fmtid="{D5CDD505-2E9C-101B-9397-08002B2CF9AE}" pid="4" name="MSIP_Label_63fba6f1-aff4-4b79-8885-6d979e1ad1b9_Method">
    <vt:lpwstr>Standard</vt:lpwstr>
  </property>
  <property fmtid="{D5CDD505-2E9C-101B-9397-08002B2CF9AE}" pid="5" name="MSIP_Label_63fba6f1-aff4-4b79-8885-6d979e1ad1b9_Name">
    <vt:lpwstr>defa4170-0d19-0005-0004-bc88714345d2</vt:lpwstr>
  </property>
  <property fmtid="{D5CDD505-2E9C-101B-9397-08002B2CF9AE}" pid="6" name="MSIP_Label_63fba6f1-aff4-4b79-8885-6d979e1ad1b9_SiteId">
    <vt:lpwstr>1c970947-1e9c-4245-bea0-b5ce2a77773b</vt:lpwstr>
  </property>
  <property fmtid="{D5CDD505-2E9C-101B-9397-08002B2CF9AE}" pid="7" name="MSIP_Label_63fba6f1-aff4-4b79-8885-6d979e1ad1b9_ActionId">
    <vt:lpwstr>da0366fb-0d5a-4340-9d7e-686420bf5165</vt:lpwstr>
  </property>
  <property fmtid="{D5CDD505-2E9C-101B-9397-08002B2CF9AE}" pid="8" name="MSIP_Label_63fba6f1-aff4-4b79-8885-6d979e1ad1b9_ContentBits">
    <vt:lpwstr>0</vt:lpwstr>
  </property>
  <property fmtid="{D5CDD505-2E9C-101B-9397-08002B2CF9AE}" pid="9" name="ContentTypeId">
    <vt:lpwstr>0x010100D2367CAD35971A42A22F9D44878E3708</vt:lpwstr>
  </property>
</Properties>
</file>